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RAW" sheetId="2" r:id="rId3"/>
    <sheet name="HASH" sheetId="3" r:id="rId4"/>
  </sheets>
  <definedNames>
    <definedName name="_xlnm._FilterDatabase" localSheetId="1" hidden="1">Sheet1!$A$1:$F$3336</definedName>
    <definedName name="Oct_2014" localSheetId="2">RAW!$A$1:$E$3335</definedName>
    <definedName name="Oct_2014" localSheetId="1">Sheet1!$B$2:$F$3336</definedName>
    <definedName name="Oct_2014LOC" localSheetId="3">HASH!$A$1:$C$628</definedName>
  </definedNames>
  <calcPr calcId="152511" concurrentCalc="0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73" i="4" l="1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92" i="4"/>
  <c r="BB92" i="4"/>
  <c r="BB173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15" i="4"/>
  <c r="BB116" i="4"/>
  <c r="BB117" i="4"/>
  <c r="BB118" i="4"/>
  <c r="BB119" i="4"/>
  <c r="BB120" i="4"/>
  <c r="BB121" i="4"/>
  <c r="BB122" i="4"/>
  <c r="BB123" i="4"/>
  <c r="BB124" i="4"/>
  <c r="BB125" i="4"/>
  <c r="BB126" i="4"/>
  <c r="BB127" i="4"/>
  <c r="BB128" i="4"/>
  <c r="BB129" i="4"/>
  <c r="BB130" i="4"/>
  <c r="BB131" i="4"/>
  <c r="BB132" i="4"/>
  <c r="BB133" i="4"/>
  <c r="BB134" i="4"/>
  <c r="BB135" i="4"/>
  <c r="BB136" i="4"/>
  <c r="BB137" i="4"/>
  <c r="BB138" i="4"/>
  <c r="BB139" i="4"/>
  <c r="BB140" i="4"/>
  <c r="BB141" i="4"/>
  <c r="BB142" i="4"/>
  <c r="BB143" i="4"/>
  <c r="BB144" i="4"/>
  <c r="BB145" i="4"/>
  <c r="BB146" i="4"/>
  <c r="BB147" i="4"/>
  <c r="BB148" i="4"/>
  <c r="BB149" i="4"/>
  <c r="BB150" i="4"/>
  <c r="BB151" i="4"/>
  <c r="BB152" i="4"/>
  <c r="BB153" i="4"/>
  <c r="BB154" i="4"/>
  <c r="BB155" i="4"/>
  <c r="BB156" i="4"/>
  <c r="BB157" i="4"/>
  <c r="BB158" i="4"/>
  <c r="BB159" i="4"/>
  <c r="BB160" i="4"/>
  <c r="BB161" i="4"/>
  <c r="BB162" i="4"/>
  <c r="BB163" i="4"/>
  <c r="BB164" i="4"/>
  <c r="BB165" i="4"/>
  <c r="BB166" i="4"/>
  <c r="BB167" i="4"/>
  <c r="BB168" i="4"/>
  <c r="BB169" i="4"/>
  <c r="BB170" i="4"/>
  <c r="BB171" i="4"/>
  <c r="BB172" i="4"/>
  <c r="BA173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92" i="4"/>
  <c r="AY90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B85" i="4"/>
  <c r="BA85" i="4"/>
  <c r="AZ85" i="4"/>
  <c r="AY85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B83" i="4"/>
  <c r="BA83" i="4"/>
  <c r="AZ83" i="4"/>
  <c r="AY83" i="4"/>
  <c r="CP82" i="4"/>
  <c r="CO82" i="4"/>
  <c r="CN82" i="4"/>
  <c r="CM82" i="4"/>
  <c r="CL82" i="4"/>
  <c r="CK82" i="4"/>
  <c r="CJ82" i="4"/>
  <c r="CI82" i="4"/>
  <c r="CH82" i="4"/>
  <c r="CG82" i="4"/>
  <c r="CF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B81" i="4"/>
  <c r="BA81" i="4"/>
  <c r="AZ81" i="4"/>
  <c r="AY81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B80" i="4"/>
  <c r="BA80" i="4"/>
  <c r="AZ80" i="4"/>
  <c r="AY80" i="4"/>
  <c r="CP79" i="4"/>
  <c r="CO79" i="4"/>
  <c r="CN79" i="4"/>
  <c r="CM79" i="4"/>
  <c r="CL79" i="4"/>
  <c r="CK79" i="4"/>
  <c r="CJ79" i="4"/>
  <c r="CH79" i="4"/>
  <c r="CG79" i="4"/>
  <c r="CF79" i="4"/>
  <c r="CD79" i="4"/>
  <c r="CC79" i="4"/>
  <c r="CB79" i="4"/>
  <c r="CA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F79" i="4"/>
  <c r="BE79" i="4"/>
  <c r="BD79" i="4"/>
  <c r="BA79" i="4"/>
  <c r="AZ79" i="4"/>
  <c r="AY79" i="4"/>
  <c r="CP78" i="4"/>
  <c r="CO78" i="4"/>
  <c r="CN78" i="4"/>
  <c r="CM78" i="4"/>
  <c r="CL78" i="4"/>
  <c r="CK78" i="4"/>
  <c r="CJ78" i="4"/>
  <c r="CI78" i="4"/>
  <c r="CH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CP77" i="4"/>
  <c r="CO77" i="4"/>
  <c r="CN77" i="4"/>
  <c r="CM77" i="4"/>
  <c r="CL77" i="4"/>
  <c r="CK77" i="4"/>
  <c r="CJ77" i="4"/>
  <c r="CI77" i="4"/>
  <c r="CH77" i="4"/>
  <c r="CG77" i="4"/>
  <c r="CF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B77" i="4"/>
  <c r="BA77" i="4"/>
  <c r="AZ77" i="4"/>
  <c r="AY77" i="4"/>
  <c r="CP76" i="4"/>
  <c r="CO76" i="4"/>
  <c r="CN76" i="4"/>
  <c r="CM76" i="4"/>
  <c r="CL76" i="4"/>
  <c r="CK76" i="4"/>
  <c r="CJ76" i="4"/>
  <c r="CI76" i="4"/>
  <c r="CH76" i="4"/>
  <c r="CG76" i="4"/>
  <c r="CF76" i="4"/>
  <c r="CB76" i="4"/>
  <c r="CA76" i="4"/>
  <c r="BY76" i="4"/>
  <c r="BX76" i="4"/>
  <c r="BW76" i="4"/>
  <c r="BV76" i="4"/>
  <c r="BU76" i="4"/>
  <c r="BT76" i="4"/>
  <c r="BS76" i="4"/>
  <c r="BR76" i="4"/>
  <c r="BQ76" i="4"/>
  <c r="BP76" i="4"/>
  <c r="BN76" i="4"/>
  <c r="BM76" i="4"/>
  <c r="BL76" i="4"/>
  <c r="BK76" i="4"/>
  <c r="BJ76" i="4"/>
  <c r="BI76" i="4"/>
  <c r="BG76" i="4"/>
  <c r="BF76" i="4"/>
  <c r="BE76" i="4"/>
  <c r="BB76" i="4"/>
  <c r="BA76" i="4"/>
  <c r="AZ76" i="4"/>
  <c r="AY76" i="4"/>
  <c r="CP75" i="4"/>
  <c r="CO75" i="4"/>
  <c r="CN75" i="4"/>
  <c r="CM75" i="4"/>
  <c r="CL75" i="4"/>
  <c r="CK75" i="4"/>
  <c r="CJ75" i="4"/>
  <c r="CI75" i="4"/>
  <c r="CH75" i="4"/>
  <c r="CG75" i="4"/>
  <c r="CF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B75" i="4"/>
  <c r="BA75" i="4"/>
  <c r="AZ75" i="4"/>
  <c r="AY75" i="4"/>
  <c r="CP74" i="4"/>
  <c r="CO74" i="4"/>
  <c r="CN74" i="4"/>
  <c r="CM74" i="4"/>
  <c r="CL74" i="4"/>
  <c r="CK74" i="4"/>
  <c r="CJ74" i="4"/>
  <c r="CI74" i="4"/>
  <c r="CH74" i="4"/>
  <c r="CG74" i="4"/>
  <c r="CF74" i="4"/>
  <c r="CD74" i="4"/>
  <c r="CC74" i="4"/>
  <c r="CB74" i="4"/>
  <c r="CA74" i="4"/>
  <c r="BY74" i="4"/>
  <c r="BX74" i="4"/>
  <c r="BW74" i="4"/>
  <c r="BV74" i="4"/>
  <c r="BU74" i="4"/>
  <c r="BT74" i="4"/>
  <c r="BS74" i="4"/>
  <c r="BR74" i="4"/>
  <c r="BQ74" i="4"/>
  <c r="BP74" i="4"/>
  <c r="BO74" i="4"/>
  <c r="BM74" i="4"/>
  <c r="BL74" i="4"/>
  <c r="BK74" i="4"/>
  <c r="BJ74" i="4"/>
  <c r="BI74" i="4"/>
  <c r="BH74" i="4"/>
  <c r="BG74" i="4"/>
  <c r="BF74" i="4"/>
  <c r="BD74" i="4"/>
  <c r="BB74" i="4"/>
  <c r="BA74" i="4"/>
  <c r="AZ74" i="4"/>
  <c r="AY74" i="4"/>
  <c r="CP73" i="4"/>
  <c r="CN73" i="4"/>
  <c r="CM73" i="4"/>
  <c r="CL73" i="4"/>
  <c r="CK73" i="4"/>
  <c r="CI73" i="4"/>
  <c r="CH73" i="4"/>
  <c r="CG73" i="4"/>
  <c r="CF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J73" i="4"/>
  <c r="BH73" i="4"/>
  <c r="BG73" i="4"/>
  <c r="BF73" i="4"/>
  <c r="AZ73" i="4"/>
  <c r="CP72" i="4"/>
  <c r="CO72" i="4"/>
  <c r="CN72" i="4"/>
  <c r="CM72" i="4"/>
  <c r="CL72" i="4"/>
  <c r="CK72" i="4"/>
  <c r="CJ72" i="4"/>
  <c r="CI72" i="4"/>
  <c r="CH72" i="4"/>
  <c r="CG72" i="4"/>
  <c r="CF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J72" i="4"/>
  <c r="BI72" i="4"/>
  <c r="BH72" i="4"/>
  <c r="BG72" i="4"/>
  <c r="BF72" i="4"/>
  <c r="BE72" i="4"/>
  <c r="BD72" i="4"/>
  <c r="BA72" i="4"/>
  <c r="AY72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CP70" i="4"/>
  <c r="CO70" i="4"/>
  <c r="CN70" i="4"/>
  <c r="CM70" i="4"/>
  <c r="CL70" i="4"/>
  <c r="CK70" i="4"/>
  <c r="CJ70" i="4"/>
  <c r="CI70" i="4"/>
  <c r="CH70" i="4"/>
  <c r="CG70" i="4"/>
  <c r="CF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P70" i="4"/>
  <c r="BO70" i="4"/>
  <c r="BN70" i="4"/>
  <c r="BM70" i="4"/>
  <c r="BL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CP69" i="4"/>
  <c r="CO69" i="4"/>
  <c r="CN69" i="4"/>
  <c r="CM69" i="4"/>
  <c r="CL69" i="4"/>
  <c r="CK69" i="4"/>
  <c r="CJ69" i="4"/>
  <c r="CH69" i="4"/>
  <c r="CG69" i="4"/>
  <c r="CF69" i="4"/>
  <c r="CD69" i="4"/>
  <c r="CC69" i="4"/>
  <c r="CB69" i="4"/>
  <c r="CA69" i="4"/>
  <c r="BY69" i="4"/>
  <c r="BX69" i="4"/>
  <c r="BW69" i="4"/>
  <c r="BV69" i="4"/>
  <c r="BU69" i="4"/>
  <c r="BT69" i="4"/>
  <c r="BS69" i="4"/>
  <c r="BO69" i="4"/>
  <c r="BN69" i="4"/>
  <c r="BJ69" i="4"/>
  <c r="BH69" i="4"/>
  <c r="BG69" i="4"/>
  <c r="BF69" i="4"/>
  <c r="AZ69" i="4"/>
  <c r="AY69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C68" i="4"/>
  <c r="BB68" i="4"/>
  <c r="BA68" i="4"/>
  <c r="AZ68" i="4"/>
  <c r="AY68" i="4"/>
  <c r="CP67" i="4"/>
  <c r="CO67" i="4"/>
  <c r="CN67" i="4"/>
  <c r="CM67" i="4"/>
  <c r="CL67" i="4"/>
  <c r="CK67" i="4"/>
  <c r="CJ67" i="4"/>
  <c r="CI67" i="4"/>
  <c r="CH67" i="4"/>
  <c r="CG67" i="4"/>
  <c r="CF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C67" i="4"/>
  <c r="BB67" i="4"/>
  <c r="BA67" i="4"/>
  <c r="AZ67" i="4"/>
  <c r="AY67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B64" i="4"/>
  <c r="BA64" i="4"/>
  <c r="AZ64" i="4"/>
  <c r="AY64" i="4"/>
  <c r="CO63" i="4"/>
  <c r="CN63" i="4"/>
  <c r="CM63" i="4"/>
  <c r="CL63" i="4"/>
  <c r="CK63" i="4"/>
  <c r="CJ63" i="4"/>
  <c r="CH63" i="4"/>
  <c r="CG63" i="4"/>
  <c r="CF63" i="4"/>
  <c r="CD63" i="4"/>
  <c r="CB63" i="4"/>
  <c r="CA63" i="4"/>
  <c r="BY63" i="4"/>
  <c r="BX63" i="4"/>
  <c r="BW63" i="4"/>
  <c r="BV63" i="4"/>
  <c r="BT63" i="4"/>
  <c r="BO63" i="4"/>
  <c r="BN63" i="4"/>
  <c r="BJ63" i="4"/>
  <c r="BI63" i="4"/>
  <c r="BH63" i="4"/>
  <c r="BG63" i="4"/>
  <c r="BF63" i="4"/>
  <c r="BE63" i="4"/>
  <c r="BD63" i="4"/>
  <c r="BB63" i="4"/>
  <c r="BA63" i="4"/>
  <c r="AZ63" i="4"/>
  <c r="AY63" i="4"/>
  <c r="CP62" i="4"/>
  <c r="CO62" i="4"/>
  <c r="CN62" i="4"/>
  <c r="CL62" i="4"/>
  <c r="CK62" i="4"/>
  <c r="CJ62" i="4"/>
  <c r="CI62" i="4"/>
  <c r="CH62" i="4"/>
  <c r="CG62" i="4"/>
  <c r="CF62" i="4"/>
  <c r="CD62" i="4"/>
  <c r="CB62" i="4"/>
  <c r="CA62" i="4"/>
  <c r="BY62" i="4"/>
  <c r="BX62" i="4"/>
  <c r="BV62" i="4"/>
  <c r="BU62" i="4"/>
  <c r="BS62" i="4"/>
  <c r="BR62" i="4"/>
  <c r="BQ62" i="4"/>
  <c r="BP62" i="4"/>
  <c r="BO62" i="4"/>
  <c r="BN62" i="4"/>
  <c r="BJ62" i="4"/>
  <c r="BI62" i="4"/>
  <c r="BH62" i="4"/>
  <c r="BG62" i="4"/>
  <c r="BF62" i="4"/>
  <c r="BD62" i="4"/>
  <c r="BC62" i="4"/>
  <c r="BB62" i="4"/>
  <c r="BA62" i="4"/>
  <c r="AZ62" i="4"/>
  <c r="AY62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B61" i="4"/>
  <c r="CA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C61" i="4"/>
  <c r="BB61" i="4"/>
  <c r="BA61" i="4"/>
  <c r="AZ61" i="4"/>
  <c r="AY61" i="4"/>
  <c r="CP60" i="4"/>
  <c r="CO60" i="4"/>
  <c r="CN60" i="4"/>
  <c r="CM60" i="4"/>
  <c r="CL60" i="4"/>
  <c r="CK60" i="4"/>
  <c r="CJ60" i="4"/>
  <c r="CI60" i="4"/>
  <c r="CH60" i="4"/>
  <c r="CG60" i="4"/>
  <c r="CF60" i="4"/>
  <c r="CD60" i="4"/>
  <c r="CC60" i="4"/>
  <c r="CB60" i="4"/>
  <c r="CA60" i="4"/>
  <c r="BZ60" i="4"/>
  <c r="BY60" i="4"/>
  <c r="BX60" i="4"/>
  <c r="BV60" i="4"/>
  <c r="BU60" i="4"/>
  <c r="BT60" i="4"/>
  <c r="BS60" i="4"/>
  <c r="BR60" i="4"/>
  <c r="BQ60" i="4"/>
  <c r="BP60" i="4"/>
  <c r="BO60" i="4"/>
  <c r="BN60" i="4"/>
  <c r="BK60" i="4"/>
  <c r="BJ60" i="4"/>
  <c r="BI60" i="4"/>
  <c r="BH60" i="4"/>
  <c r="BG60" i="4"/>
  <c r="BF60" i="4"/>
  <c r="BD60" i="4"/>
  <c r="BB60" i="4"/>
  <c r="BA60" i="4"/>
  <c r="AZ60" i="4"/>
  <c r="AY60" i="4"/>
  <c r="CP59" i="4"/>
  <c r="CO59" i="4"/>
  <c r="CN59" i="4"/>
  <c r="CM59" i="4"/>
  <c r="CL59" i="4"/>
  <c r="CK59" i="4"/>
  <c r="CJ59" i="4"/>
  <c r="CI59" i="4"/>
  <c r="CH59" i="4"/>
  <c r="CG59" i="4"/>
  <c r="CF59" i="4"/>
  <c r="CD59" i="4"/>
  <c r="CB59" i="4"/>
  <c r="CA59" i="4"/>
  <c r="BY59" i="4"/>
  <c r="BX59" i="4"/>
  <c r="BV59" i="4"/>
  <c r="BU59" i="4"/>
  <c r="BT59" i="4"/>
  <c r="BS59" i="4"/>
  <c r="BR59" i="4"/>
  <c r="BQ59" i="4"/>
  <c r="BO59" i="4"/>
  <c r="BN59" i="4"/>
  <c r="BJ59" i="4"/>
  <c r="BI59" i="4"/>
  <c r="BH59" i="4"/>
  <c r="BG59" i="4"/>
  <c r="BF59" i="4"/>
  <c r="BE59" i="4"/>
  <c r="BC59" i="4"/>
  <c r="BB59" i="4"/>
  <c r="BA59" i="4"/>
  <c r="AZ59" i="4"/>
  <c r="AY59" i="4"/>
  <c r="CP58" i="4"/>
  <c r="CO58" i="4"/>
  <c r="CN58" i="4"/>
  <c r="CM58" i="4"/>
  <c r="CL58" i="4"/>
  <c r="CK58" i="4"/>
  <c r="CJ58" i="4"/>
  <c r="CI58" i="4"/>
  <c r="CH58" i="4"/>
  <c r="CG58" i="4"/>
  <c r="CF58" i="4"/>
  <c r="CD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K58" i="4"/>
  <c r="BJ58" i="4"/>
  <c r="BI58" i="4"/>
  <c r="BG58" i="4"/>
  <c r="BF58" i="4"/>
  <c r="BD58" i="4"/>
  <c r="BC58" i="4"/>
  <c r="BB58" i="4"/>
  <c r="BA58" i="4"/>
  <c r="AZ58" i="4"/>
  <c r="AY58" i="4"/>
  <c r="CP57" i="4"/>
  <c r="CO57" i="4"/>
  <c r="CN57" i="4"/>
  <c r="CM57" i="4"/>
  <c r="CL57" i="4"/>
  <c r="CK57" i="4"/>
  <c r="CJ57" i="4"/>
  <c r="CI57" i="4"/>
  <c r="CH57" i="4"/>
  <c r="CG57" i="4"/>
  <c r="CD57" i="4"/>
  <c r="CB57" i="4"/>
  <c r="CA57" i="4"/>
  <c r="BY57" i="4"/>
  <c r="BX57" i="4"/>
  <c r="BV57" i="4"/>
  <c r="BU57" i="4"/>
  <c r="BT57" i="4"/>
  <c r="BS57" i="4"/>
  <c r="BR57" i="4"/>
  <c r="BQ57" i="4"/>
  <c r="BP57" i="4"/>
  <c r="BO57" i="4"/>
  <c r="BN57" i="4"/>
  <c r="BJ57" i="4"/>
  <c r="BI57" i="4"/>
  <c r="BH57" i="4"/>
  <c r="BG57" i="4"/>
  <c r="BF57" i="4"/>
  <c r="BD57" i="4"/>
  <c r="BC57" i="4"/>
  <c r="BB57" i="4"/>
  <c r="BA57" i="4"/>
  <c r="AZ57" i="4"/>
  <c r="AY57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B56" i="4"/>
  <c r="CA56" i="4"/>
  <c r="BZ56" i="4"/>
  <c r="BY56" i="4"/>
  <c r="BX56" i="4"/>
  <c r="BV56" i="4"/>
  <c r="BU56" i="4"/>
  <c r="BT56" i="4"/>
  <c r="BS56" i="4"/>
  <c r="BR56" i="4"/>
  <c r="BQ56" i="4"/>
  <c r="BP56" i="4"/>
  <c r="BO56" i="4"/>
  <c r="BN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CP55" i="4"/>
  <c r="CO55" i="4"/>
  <c r="CN55" i="4"/>
  <c r="CM55" i="4"/>
  <c r="CL55" i="4"/>
  <c r="CK55" i="4"/>
  <c r="CJ55" i="4"/>
  <c r="CI55" i="4"/>
  <c r="CH55" i="4"/>
  <c r="CG55" i="4"/>
  <c r="CE55" i="4"/>
  <c r="CD55" i="4"/>
  <c r="CB55" i="4"/>
  <c r="CA55" i="4"/>
  <c r="BY55" i="4"/>
  <c r="BX55" i="4"/>
  <c r="BV55" i="4"/>
  <c r="BU55" i="4"/>
  <c r="BT55" i="4"/>
  <c r="BS55" i="4"/>
  <c r="BR55" i="4"/>
  <c r="BQ55" i="4"/>
  <c r="BP55" i="4"/>
  <c r="BO55" i="4"/>
  <c r="BN55" i="4"/>
  <c r="BJ55" i="4"/>
  <c r="BI55" i="4"/>
  <c r="BH55" i="4"/>
  <c r="BG55" i="4"/>
  <c r="BF55" i="4"/>
  <c r="BD55" i="4"/>
  <c r="BB55" i="4"/>
  <c r="BA55" i="4"/>
  <c r="AZ55" i="4"/>
  <c r="AY55" i="4"/>
  <c r="CP54" i="4"/>
  <c r="CO54" i="4"/>
  <c r="CN54" i="4"/>
  <c r="CM54" i="4"/>
  <c r="CL54" i="4"/>
  <c r="CK54" i="4"/>
  <c r="CJ54" i="4"/>
  <c r="CI54" i="4"/>
  <c r="CH54" i="4"/>
  <c r="CG54" i="4"/>
  <c r="CF54" i="4"/>
  <c r="CC54" i="4"/>
  <c r="CB54" i="4"/>
  <c r="CA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B53" i="4"/>
  <c r="BA53" i="4"/>
  <c r="AZ53" i="4"/>
  <c r="AY53" i="4"/>
  <c r="CP52" i="4"/>
  <c r="CN52" i="4"/>
  <c r="CM52" i="4"/>
  <c r="CK52" i="4"/>
  <c r="CJ52" i="4"/>
  <c r="CI52" i="4"/>
  <c r="CH52" i="4"/>
  <c r="CG52" i="4"/>
  <c r="CF52" i="4"/>
  <c r="CB52" i="4"/>
  <c r="CA52" i="4"/>
  <c r="BY52" i="4"/>
  <c r="BX52" i="4"/>
  <c r="BW52" i="4"/>
  <c r="BV52" i="4"/>
  <c r="BU52" i="4"/>
  <c r="BT52" i="4"/>
  <c r="BR52" i="4"/>
  <c r="BQ52" i="4"/>
  <c r="BO52" i="4"/>
  <c r="BI52" i="4"/>
  <c r="BH52" i="4"/>
  <c r="BF52" i="4"/>
  <c r="BE52" i="4"/>
  <c r="BC52" i="4"/>
  <c r="BA52" i="4"/>
  <c r="AZ52" i="4"/>
  <c r="AY52" i="4"/>
  <c r="CP51" i="4"/>
  <c r="CO51" i="4"/>
  <c r="CM51" i="4"/>
  <c r="CL51" i="4"/>
  <c r="CK51" i="4"/>
  <c r="CJ51" i="4"/>
  <c r="CI51" i="4"/>
  <c r="CH51" i="4"/>
  <c r="CG51" i="4"/>
  <c r="CF51" i="4"/>
  <c r="CD51" i="4"/>
  <c r="CB51" i="4"/>
  <c r="CA51" i="4"/>
  <c r="BY51" i="4"/>
  <c r="BX51" i="4"/>
  <c r="BW51" i="4"/>
  <c r="BV51" i="4"/>
  <c r="BT51" i="4"/>
  <c r="BS51" i="4"/>
  <c r="BQ51" i="4"/>
  <c r="BP51" i="4"/>
  <c r="BO51" i="4"/>
  <c r="BJ51" i="4"/>
  <c r="BI51" i="4"/>
  <c r="BH51" i="4"/>
  <c r="BG51" i="4"/>
  <c r="BF51" i="4"/>
  <c r="BE51" i="4"/>
  <c r="BD51" i="4"/>
  <c r="BB51" i="4"/>
  <c r="BA51" i="4"/>
  <c r="AZ51" i="4"/>
  <c r="AY51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Y50" i="4"/>
  <c r="BX50" i="4"/>
  <c r="BW50" i="4"/>
  <c r="BU50" i="4"/>
  <c r="BT50" i="4"/>
  <c r="BS50" i="4"/>
  <c r="BR50" i="4"/>
  <c r="BQ50" i="4"/>
  <c r="BP50" i="4"/>
  <c r="BO50" i="4"/>
  <c r="BN50" i="4"/>
  <c r="BM50" i="4"/>
  <c r="BL50" i="4"/>
  <c r="BJ50" i="4"/>
  <c r="BI50" i="4"/>
  <c r="BH50" i="4"/>
  <c r="BG50" i="4"/>
  <c r="BF50" i="4"/>
  <c r="BE50" i="4"/>
  <c r="BD50" i="4"/>
  <c r="BC50" i="4"/>
  <c r="BB50" i="4"/>
  <c r="BA50" i="4"/>
  <c r="AZ50" i="4"/>
  <c r="CP49" i="4"/>
  <c r="CO49" i="4"/>
  <c r="CN49" i="4"/>
  <c r="CM49" i="4"/>
  <c r="CL49" i="4"/>
  <c r="CK49" i="4"/>
  <c r="CJ49" i="4"/>
  <c r="CI49" i="4"/>
  <c r="CH49" i="4"/>
  <c r="CG49" i="4"/>
  <c r="CF49" i="4"/>
  <c r="CD49" i="4"/>
  <c r="CC49" i="4"/>
  <c r="CB49" i="4"/>
  <c r="CA49" i="4"/>
  <c r="BY49" i="4"/>
  <c r="BX49" i="4"/>
  <c r="BW49" i="4"/>
  <c r="BV49" i="4"/>
  <c r="BU49" i="4"/>
  <c r="BT49" i="4"/>
  <c r="BS49" i="4"/>
  <c r="BR49" i="4"/>
  <c r="BO49" i="4"/>
  <c r="BN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CP48" i="4"/>
  <c r="CO48" i="4"/>
  <c r="CN48" i="4"/>
  <c r="CM48" i="4"/>
  <c r="CL48" i="4"/>
  <c r="CK48" i="4"/>
  <c r="CJ48" i="4"/>
  <c r="CI48" i="4"/>
  <c r="CH48" i="4"/>
  <c r="CG48" i="4"/>
  <c r="CF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B48" i="4"/>
  <c r="BA48" i="4"/>
  <c r="AZ48" i="4"/>
  <c r="AY48" i="4"/>
  <c r="CP47" i="4"/>
  <c r="CO47" i="4"/>
  <c r="CN47" i="4"/>
  <c r="CM47" i="4"/>
  <c r="CL47" i="4"/>
  <c r="CK47" i="4"/>
  <c r="CJ47" i="4"/>
  <c r="CI47" i="4"/>
  <c r="CH47" i="4"/>
  <c r="CG47" i="4"/>
  <c r="CF47" i="4"/>
  <c r="CD47" i="4"/>
  <c r="CB47" i="4"/>
  <c r="CA47" i="4"/>
  <c r="BZ47" i="4"/>
  <c r="BY47" i="4"/>
  <c r="BX47" i="4"/>
  <c r="BV47" i="4"/>
  <c r="BU47" i="4"/>
  <c r="BT47" i="4"/>
  <c r="BS47" i="4"/>
  <c r="BR47" i="4"/>
  <c r="BP47" i="4"/>
  <c r="BO47" i="4"/>
  <c r="BN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CP46" i="4"/>
  <c r="CO46" i="4"/>
  <c r="CM46" i="4"/>
  <c r="CL46" i="4"/>
  <c r="CK46" i="4"/>
  <c r="CJ46" i="4"/>
  <c r="CI46" i="4"/>
  <c r="CH46" i="4"/>
  <c r="CG46" i="4"/>
  <c r="CF46" i="4"/>
  <c r="CD46" i="4"/>
  <c r="CC46" i="4"/>
  <c r="CB46" i="4"/>
  <c r="CA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B46" i="4"/>
  <c r="BA46" i="4"/>
  <c r="AZ46" i="4"/>
  <c r="AY46" i="4"/>
  <c r="CP45" i="4"/>
  <c r="CO45" i="4"/>
  <c r="CN45" i="4"/>
  <c r="CM45" i="4"/>
  <c r="CL45" i="4"/>
  <c r="CK45" i="4"/>
  <c r="CJ45" i="4"/>
  <c r="CI45" i="4"/>
  <c r="CH45" i="4"/>
  <c r="CG45" i="4"/>
  <c r="CF45" i="4"/>
  <c r="CD45" i="4"/>
  <c r="CC45" i="4"/>
  <c r="CB45" i="4"/>
  <c r="CA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J45" i="4"/>
  <c r="BI45" i="4"/>
  <c r="BH45" i="4"/>
  <c r="BG45" i="4"/>
  <c r="BF45" i="4"/>
  <c r="BE45" i="4"/>
  <c r="BD45" i="4"/>
  <c r="BB45" i="4"/>
  <c r="BA45" i="4"/>
  <c r="AZ45" i="4"/>
  <c r="AY45" i="4"/>
  <c r="CO44" i="4"/>
  <c r="CM44" i="4"/>
  <c r="CL44" i="4"/>
  <c r="CJ44" i="4"/>
  <c r="CI44" i="4"/>
  <c r="CH44" i="4"/>
  <c r="CG44" i="4"/>
  <c r="CD44" i="4"/>
  <c r="CB44" i="4"/>
  <c r="CA44" i="4"/>
  <c r="BY44" i="4"/>
  <c r="BX44" i="4"/>
  <c r="BV44" i="4"/>
  <c r="BT44" i="4"/>
  <c r="BS44" i="4"/>
  <c r="BO44" i="4"/>
  <c r="BN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CP43" i="4"/>
  <c r="CO43" i="4"/>
  <c r="CN43" i="4"/>
  <c r="CM43" i="4"/>
  <c r="CL43" i="4"/>
  <c r="CK43" i="4"/>
  <c r="CJ43" i="4"/>
  <c r="CI43" i="4"/>
  <c r="CH43" i="4"/>
  <c r="CG43" i="4"/>
  <c r="CF43" i="4"/>
  <c r="CD43" i="4"/>
  <c r="CB43" i="4"/>
  <c r="CA43" i="4"/>
  <c r="BY43" i="4"/>
  <c r="BX43" i="4"/>
  <c r="BW43" i="4"/>
  <c r="BV43" i="4"/>
  <c r="BU43" i="4"/>
  <c r="BT43" i="4"/>
  <c r="BR43" i="4"/>
  <c r="BQ43" i="4"/>
  <c r="BO43" i="4"/>
  <c r="BN43" i="4"/>
  <c r="BJ43" i="4"/>
  <c r="BI43" i="4"/>
  <c r="BH43" i="4"/>
  <c r="BG43" i="4"/>
  <c r="BF43" i="4"/>
  <c r="BB43" i="4"/>
  <c r="BA43" i="4"/>
  <c r="AZ43" i="4"/>
  <c r="AY43" i="4"/>
  <c r="CP42" i="4"/>
  <c r="CO42" i="4"/>
  <c r="CN42" i="4"/>
  <c r="CM42" i="4"/>
  <c r="CL42" i="4"/>
  <c r="CK42" i="4"/>
  <c r="CJ42" i="4"/>
  <c r="CI42" i="4"/>
  <c r="CH42" i="4"/>
  <c r="CG42" i="4"/>
  <c r="CF42" i="4"/>
  <c r="CD42" i="4"/>
  <c r="CB42" i="4"/>
  <c r="CA42" i="4"/>
  <c r="BY42" i="4"/>
  <c r="BX42" i="4"/>
  <c r="BW42" i="4"/>
  <c r="BV42" i="4"/>
  <c r="BU42" i="4"/>
  <c r="BT42" i="4"/>
  <c r="BS42" i="4"/>
  <c r="BR42" i="4"/>
  <c r="BO42" i="4"/>
  <c r="BN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CP41" i="4"/>
  <c r="CO41" i="4"/>
  <c r="CN41" i="4"/>
  <c r="CM41" i="4"/>
  <c r="CL41" i="4"/>
  <c r="CK41" i="4"/>
  <c r="CJ41" i="4"/>
  <c r="CH41" i="4"/>
  <c r="CG41" i="4"/>
  <c r="CF41" i="4"/>
  <c r="CD41" i="4"/>
  <c r="CB41" i="4"/>
  <c r="CA41" i="4"/>
  <c r="BY41" i="4"/>
  <c r="BX41" i="4"/>
  <c r="BW41" i="4"/>
  <c r="BV41" i="4"/>
  <c r="BT41" i="4"/>
  <c r="BS41" i="4"/>
  <c r="BO41" i="4"/>
  <c r="BI41" i="4"/>
  <c r="BH41" i="4"/>
  <c r="BG41" i="4"/>
  <c r="BF41" i="4"/>
  <c r="BE41" i="4"/>
  <c r="BD41" i="4"/>
  <c r="BC41" i="4"/>
  <c r="AZ41" i="4"/>
  <c r="AY41" i="4"/>
  <c r="CP40" i="4"/>
  <c r="CO40" i="4"/>
  <c r="CN40" i="4"/>
  <c r="CM40" i="4"/>
  <c r="CL40" i="4"/>
  <c r="CK40" i="4"/>
  <c r="CJ40" i="4"/>
  <c r="CI40" i="4"/>
  <c r="CH40" i="4"/>
  <c r="CG40" i="4"/>
  <c r="CF40" i="4"/>
  <c r="CD40" i="4"/>
  <c r="CB40" i="4"/>
  <c r="CA40" i="4"/>
  <c r="BY40" i="4"/>
  <c r="BX40" i="4"/>
  <c r="BV40" i="4"/>
  <c r="BU40" i="4"/>
  <c r="BT40" i="4"/>
  <c r="BS40" i="4"/>
  <c r="BR40" i="4"/>
  <c r="BQ40" i="4"/>
  <c r="BP40" i="4"/>
  <c r="BO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CP39" i="4"/>
  <c r="CN39" i="4"/>
  <c r="CM39" i="4"/>
  <c r="CL39" i="4"/>
  <c r="CK39" i="4"/>
  <c r="CJ39" i="4"/>
  <c r="CH39" i="4"/>
  <c r="CG39" i="4"/>
  <c r="CF39" i="4"/>
  <c r="CC39" i="4"/>
  <c r="CB39" i="4"/>
  <c r="CA39" i="4"/>
  <c r="BY39" i="4"/>
  <c r="BX39" i="4"/>
  <c r="BW39" i="4"/>
  <c r="BV39" i="4"/>
  <c r="BU39" i="4"/>
  <c r="BT39" i="4"/>
  <c r="BS39" i="4"/>
  <c r="BR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AZ39" i="4"/>
  <c r="AY39" i="4"/>
  <c r="CN38" i="4"/>
  <c r="CM38" i="4"/>
  <c r="CL38" i="4"/>
  <c r="CK38" i="4"/>
  <c r="CJ38" i="4"/>
  <c r="CI38" i="4"/>
  <c r="CH38" i="4"/>
  <c r="CG38" i="4"/>
  <c r="CB38" i="4"/>
  <c r="CA38" i="4"/>
  <c r="BY38" i="4"/>
  <c r="BX38" i="4"/>
  <c r="BW38" i="4"/>
  <c r="BV38" i="4"/>
  <c r="BT38" i="4"/>
  <c r="BR38" i="4"/>
  <c r="BO38" i="4"/>
  <c r="BJ38" i="4"/>
  <c r="BI38" i="4"/>
  <c r="BG38" i="4"/>
  <c r="BF38" i="4"/>
  <c r="BA38" i="4"/>
  <c r="AZ38" i="4"/>
  <c r="AY38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A37" i="4"/>
  <c r="AZ37" i="4"/>
  <c r="AY37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AZ36" i="4"/>
  <c r="AY36" i="4"/>
  <c r="CN35" i="4"/>
  <c r="CM35" i="4"/>
  <c r="CL35" i="4"/>
  <c r="CK35" i="4"/>
  <c r="CJ35" i="4"/>
  <c r="CH35" i="4"/>
  <c r="CG35" i="4"/>
  <c r="CF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J35" i="4"/>
  <c r="BI35" i="4"/>
  <c r="BH35" i="4"/>
  <c r="BG35" i="4"/>
  <c r="BF35" i="4"/>
  <c r="BE35" i="4"/>
  <c r="BA35" i="4"/>
  <c r="AZ35" i="4"/>
  <c r="AY35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CP33" i="4"/>
  <c r="CO33" i="4"/>
  <c r="CN33" i="4"/>
  <c r="CM33" i="4"/>
  <c r="CL33" i="4"/>
  <c r="CK33" i="4"/>
  <c r="CJ33" i="4"/>
  <c r="CI33" i="4"/>
  <c r="CH33" i="4"/>
  <c r="CG33" i="4"/>
  <c r="CF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C33" i="4"/>
  <c r="BB33" i="4"/>
  <c r="BA33" i="4"/>
  <c r="AZ33" i="4"/>
  <c r="AY33" i="4"/>
  <c r="CP32" i="4"/>
  <c r="CO32" i="4"/>
  <c r="CN32" i="4"/>
  <c r="CM32" i="4"/>
  <c r="CK32" i="4"/>
  <c r="CJ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P32" i="4"/>
  <c r="BO32" i="4"/>
  <c r="BN32" i="4"/>
  <c r="BK32" i="4"/>
  <c r="BJ32" i="4"/>
  <c r="BI32" i="4"/>
  <c r="BH32" i="4"/>
  <c r="BG32" i="4"/>
  <c r="BF32" i="4"/>
  <c r="BE32" i="4"/>
  <c r="BB32" i="4"/>
  <c r="BA32" i="4"/>
  <c r="AZ32" i="4"/>
  <c r="AY32" i="4"/>
  <c r="CP31" i="4"/>
  <c r="CN31" i="4"/>
  <c r="CM31" i="4"/>
  <c r="CL31" i="4"/>
  <c r="CK31" i="4"/>
  <c r="CJ31" i="4"/>
  <c r="CI31" i="4"/>
  <c r="CH31" i="4"/>
  <c r="CF31" i="4"/>
  <c r="CD31" i="4"/>
  <c r="CB31" i="4"/>
  <c r="CA31" i="4"/>
  <c r="BY31" i="4"/>
  <c r="BX31" i="4"/>
  <c r="BW31" i="4"/>
  <c r="BV31" i="4"/>
  <c r="BU31" i="4"/>
  <c r="BT31" i="4"/>
  <c r="BS31" i="4"/>
  <c r="BR31" i="4"/>
  <c r="BP31" i="4"/>
  <c r="BO31" i="4"/>
  <c r="BN31" i="4"/>
  <c r="BJ31" i="4"/>
  <c r="BI31" i="4"/>
  <c r="BH31" i="4"/>
  <c r="BG31" i="4"/>
  <c r="BF31" i="4"/>
  <c r="BA31" i="4"/>
  <c r="AZ31" i="4"/>
  <c r="AY31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N30" i="4"/>
  <c r="BM30" i="4"/>
  <c r="BL30" i="4"/>
  <c r="BK30" i="4"/>
  <c r="BJ30" i="4"/>
  <c r="BI30" i="4"/>
  <c r="BG30" i="4"/>
  <c r="BF30" i="4"/>
  <c r="BE30" i="4"/>
  <c r="BD30" i="4"/>
  <c r="BC30" i="4"/>
  <c r="BB30" i="4"/>
  <c r="BA30" i="4"/>
  <c r="AZ30" i="4"/>
  <c r="AY30" i="4"/>
  <c r="CP29" i="4"/>
  <c r="CO29" i="4"/>
  <c r="CN29" i="4"/>
  <c r="CM29" i="4"/>
  <c r="CL29" i="4"/>
  <c r="CK29" i="4"/>
  <c r="CI29" i="4"/>
  <c r="CG29" i="4"/>
  <c r="CF29" i="4"/>
  <c r="CE29" i="4"/>
  <c r="CD29" i="4"/>
  <c r="CC29" i="4"/>
  <c r="CB29" i="4"/>
  <c r="BZ29" i="4"/>
  <c r="BY29" i="4"/>
  <c r="BX29" i="4"/>
  <c r="BW29" i="4"/>
  <c r="BV29" i="4"/>
  <c r="BU29" i="4"/>
  <c r="BT29" i="4"/>
  <c r="BS29" i="4"/>
  <c r="BR29" i="4"/>
  <c r="BP29" i="4"/>
  <c r="BO29" i="4"/>
  <c r="BM29" i="4"/>
  <c r="BL29" i="4"/>
  <c r="BK29" i="4"/>
  <c r="BJ29" i="4"/>
  <c r="BI29" i="4"/>
  <c r="BG29" i="4"/>
  <c r="BF29" i="4"/>
  <c r="BD29" i="4"/>
  <c r="BC29" i="4"/>
  <c r="BB29" i="4"/>
  <c r="BA29" i="4"/>
  <c r="AZ29" i="4"/>
  <c r="AY29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B27" i="4"/>
  <c r="CA27" i="4"/>
  <c r="BY27" i="4"/>
  <c r="BX27" i="4"/>
  <c r="BW27" i="4"/>
  <c r="BV27" i="4"/>
  <c r="BU27" i="4"/>
  <c r="BT27" i="4"/>
  <c r="BS27" i="4"/>
  <c r="BR27" i="4"/>
  <c r="BQ27" i="4"/>
  <c r="BP27" i="4"/>
  <c r="BO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CP26" i="4"/>
  <c r="CO26" i="4"/>
  <c r="CN26" i="4"/>
  <c r="CM26" i="4"/>
  <c r="CK26" i="4"/>
  <c r="CJ26" i="4"/>
  <c r="CI26" i="4"/>
  <c r="CH26" i="4"/>
  <c r="CG26" i="4"/>
  <c r="CF26" i="4"/>
  <c r="CE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CP25" i="4"/>
  <c r="CN25" i="4"/>
  <c r="CM25" i="4"/>
  <c r="CL25" i="4"/>
  <c r="CK25" i="4"/>
  <c r="CJ25" i="4"/>
  <c r="CH25" i="4"/>
  <c r="CG25" i="4"/>
  <c r="CF25" i="4"/>
  <c r="CE25" i="4"/>
  <c r="CD25" i="4"/>
  <c r="CB25" i="4"/>
  <c r="CA25" i="4"/>
  <c r="BY25" i="4"/>
  <c r="BW25" i="4"/>
  <c r="BV25" i="4"/>
  <c r="BU25" i="4"/>
  <c r="BT25" i="4"/>
  <c r="BS25" i="4"/>
  <c r="BR25" i="4"/>
  <c r="BP25" i="4"/>
  <c r="BO25" i="4"/>
  <c r="BN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CP24" i="4"/>
  <c r="CN24" i="4"/>
  <c r="CM24" i="4"/>
  <c r="CK24" i="4"/>
  <c r="CJ24" i="4"/>
  <c r="CI24" i="4"/>
  <c r="CH24" i="4"/>
  <c r="CG24" i="4"/>
  <c r="CF24" i="4"/>
  <c r="CE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K24" i="4"/>
  <c r="BI24" i="4"/>
  <c r="BH24" i="4"/>
  <c r="BG24" i="4"/>
  <c r="BF24" i="4"/>
  <c r="BE24" i="4"/>
  <c r="BC24" i="4"/>
  <c r="BB24" i="4"/>
  <c r="BA24" i="4"/>
  <c r="AZ24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K23" i="4"/>
  <c r="BJ23" i="4"/>
  <c r="BI23" i="4"/>
  <c r="BH23" i="4"/>
  <c r="BG23" i="4"/>
  <c r="BF23" i="4"/>
  <c r="BE23" i="4"/>
  <c r="BD23" i="4"/>
  <c r="BC23" i="4"/>
  <c r="BB23" i="4"/>
  <c r="AZ23" i="4"/>
  <c r="AY23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CP21" i="4"/>
  <c r="CO21" i="4"/>
  <c r="CN21" i="4"/>
  <c r="CM21" i="4"/>
  <c r="CL21" i="4"/>
  <c r="CK21" i="4"/>
  <c r="CJ21" i="4"/>
  <c r="CI21" i="4"/>
  <c r="CH21" i="4"/>
  <c r="CG21" i="4"/>
  <c r="CD21" i="4"/>
  <c r="CC21" i="4"/>
  <c r="CA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J21" i="4"/>
  <c r="BI21" i="4"/>
  <c r="BF21" i="4"/>
  <c r="BE21" i="4"/>
  <c r="BD21" i="4"/>
  <c r="BC21" i="4"/>
  <c r="BB21" i="4"/>
  <c r="BA21" i="4"/>
  <c r="AZ21" i="4"/>
  <c r="AY21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CP19" i="4"/>
  <c r="CO19" i="4"/>
  <c r="CN19" i="4"/>
  <c r="CM19" i="4"/>
  <c r="CL19" i="4"/>
  <c r="CK19" i="4"/>
  <c r="CJ19" i="4"/>
  <c r="CH19" i="4"/>
  <c r="CG19" i="4"/>
  <c r="CF19" i="4"/>
  <c r="CE19" i="4"/>
  <c r="CD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G19" i="4"/>
  <c r="BF19" i="4"/>
  <c r="BD19" i="4"/>
  <c r="BC19" i="4"/>
  <c r="BB19" i="4"/>
  <c r="BA19" i="4"/>
  <c r="AZ19" i="4"/>
  <c r="AY19" i="4"/>
  <c r="CP18" i="4"/>
  <c r="CO18" i="4"/>
  <c r="CN18" i="4"/>
  <c r="CM18" i="4"/>
  <c r="CL18" i="4"/>
  <c r="CK18" i="4"/>
  <c r="CJ18" i="4"/>
  <c r="CH18" i="4"/>
  <c r="CG18" i="4"/>
  <c r="CF18" i="4"/>
  <c r="CE18" i="4"/>
  <c r="CD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O17" i="4"/>
  <c r="BN17" i="4"/>
  <c r="BK17" i="4"/>
  <c r="BJ17" i="4"/>
  <c r="BI17" i="4"/>
  <c r="BG17" i="4"/>
  <c r="BF17" i="4"/>
  <c r="BE17" i="4"/>
  <c r="BD17" i="4"/>
  <c r="BC17" i="4"/>
  <c r="BB17" i="4"/>
  <c r="BA17" i="4"/>
  <c r="AZ17" i="4"/>
  <c r="AY17" i="4"/>
  <c r="CP16" i="4"/>
  <c r="CO16" i="4"/>
  <c r="CN16" i="4"/>
  <c r="CM16" i="4"/>
  <c r="CL16" i="4"/>
  <c r="CK16" i="4"/>
  <c r="CJ16" i="4"/>
  <c r="CI16" i="4"/>
  <c r="CH16" i="4"/>
  <c r="CG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CP13" i="4"/>
  <c r="CO13" i="4"/>
  <c r="CM13" i="4"/>
  <c r="CL13" i="4"/>
  <c r="CK13" i="4"/>
  <c r="CJ13" i="4"/>
  <c r="CH13" i="4"/>
  <c r="CG13" i="4"/>
  <c r="CD13" i="4"/>
  <c r="CB13" i="4"/>
  <c r="CA13" i="4"/>
  <c r="BY13" i="4"/>
  <c r="BX13" i="4"/>
  <c r="BW13" i="4"/>
  <c r="BV13" i="4"/>
  <c r="BT13" i="4"/>
  <c r="BS13" i="4"/>
  <c r="BR13" i="4"/>
  <c r="BO13" i="4"/>
  <c r="BN13" i="4"/>
  <c r="BI13" i="4"/>
  <c r="BH13" i="4"/>
  <c r="BG13" i="4"/>
  <c r="BF13" i="4"/>
  <c r="BC13" i="4"/>
  <c r="BB13" i="4"/>
  <c r="BA13" i="4"/>
  <c r="AZ13" i="4"/>
  <c r="AY13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AZ12" i="4"/>
  <c r="AY12" i="4"/>
  <c r="CP11" i="4"/>
  <c r="CN11" i="4"/>
  <c r="CM11" i="4"/>
  <c r="CL11" i="4"/>
  <c r="CK11" i="4"/>
  <c r="CJ11" i="4"/>
  <c r="CI11" i="4"/>
  <c r="CH11" i="4"/>
  <c r="CG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J11" i="4"/>
  <c r="BI11" i="4"/>
  <c r="BH11" i="4"/>
  <c r="BG11" i="4"/>
  <c r="BF11" i="4"/>
  <c r="BE11" i="4"/>
  <c r="BD11" i="4"/>
  <c r="BC11" i="4"/>
  <c r="BA11" i="4"/>
  <c r="AZ11" i="4"/>
  <c r="AY11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B9" i="4"/>
  <c r="BA9" i="4"/>
  <c r="AZ9" i="4"/>
  <c r="AY9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N8" i="4"/>
  <c r="BM8" i="4"/>
  <c r="BL8" i="4"/>
  <c r="BK8" i="4"/>
  <c r="BJ8" i="4"/>
  <c r="BH8" i="4"/>
  <c r="BG8" i="4"/>
  <c r="BF8" i="4"/>
  <c r="BE8" i="4"/>
  <c r="BD8" i="4"/>
  <c r="BC8" i="4"/>
  <c r="BB8" i="4"/>
  <c r="BA8" i="4"/>
  <c r="AZ8" i="4"/>
  <c r="AY8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A7" i="4"/>
  <c r="AZ7" i="4"/>
  <c r="AY7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CP5" i="4"/>
  <c r="CO5" i="4"/>
  <c r="CN5" i="4"/>
  <c r="CM5" i="4"/>
  <c r="CL5" i="4"/>
  <c r="CK5" i="4"/>
  <c r="CJ5" i="4"/>
  <c r="CI5" i="4"/>
  <c r="CH5" i="4"/>
  <c r="CG5" i="4"/>
  <c r="CF5" i="4"/>
  <c r="CD5" i="4"/>
  <c r="CC5" i="4"/>
  <c r="CA5" i="4"/>
  <c r="BZ5" i="4"/>
  <c r="BW5" i="4"/>
  <c r="BV5" i="4"/>
  <c r="BU5" i="4"/>
  <c r="BT5" i="4"/>
  <c r="BS5" i="4"/>
  <c r="BR5" i="4"/>
  <c r="BQ5" i="4"/>
  <c r="BP5" i="4"/>
  <c r="BO5" i="4"/>
  <c r="BN5" i="4"/>
  <c r="BK5" i="4"/>
  <c r="BJ5" i="4"/>
  <c r="BI5" i="4"/>
  <c r="BH5" i="4"/>
  <c r="BG5" i="4"/>
  <c r="BE5" i="4"/>
  <c r="BD5" i="4"/>
  <c r="BA5" i="4"/>
  <c r="AZ5" i="4"/>
  <c r="AY5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E2" i="1"/>
  <c r="E4" i="1"/>
  <c r="E5" i="1"/>
  <c r="E6" i="1"/>
  <c r="E7" i="1"/>
  <c r="E8" i="1"/>
  <c r="E10" i="1"/>
  <c r="E11" i="1"/>
  <c r="E14" i="1"/>
  <c r="E15" i="1"/>
  <c r="E16" i="1"/>
  <c r="E18" i="1"/>
  <c r="E19" i="1"/>
  <c r="E20" i="1"/>
  <c r="E22" i="1"/>
  <c r="E23" i="1"/>
  <c r="E24" i="1"/>
  <c r="E26" i="1"/>
  <c r="E27" i="1"/>
  <c r="E28" i="1"/>
  <c r="E29" i="1"/>
  <c r="E30" i="1"/>
  <c r="E32" i="1"/>
  <c r="E33" i="1"/>
  <c r="E34" i="1"/>
  <c r="E35" i="1"/>
  <c r="E36" i="1"/>
  <c r="E38" i="1"/>
  <c r="E39" i="1"/>
  <c r="E44" i="1"/>
  <c r="E45" i="1"/>
  <c r="E46" i="1"/>
  <c r="E48" i="1"/>
  <c r="E49" i="1"/>
  <c r="E50" i="1"/>
  <c r="E52" i="1"/>
  <c r="E53" i="1"/>
  <c r="E54" i="1"/>
  <c r="E55" i="1"/>
  <c r="E56" i="1"/>
  <c r="E58" i="1"/>
  <c r="E59" i="1"/>
  <c r="E60" i="1"/>
  <c r="F60" i="1"/>
  <c r="E61" i="1"/>
  <c r="E65" i="1"/>
  <c r="E66" i="1"/>
  <c r="E67" i="1"/>
  <c r="E68" i="1"/>
  <c r="E69" i="1"/>
  <c r="E70" i="1"/>
  <c r="E71" i="1"/>
  <c r="E72" i="1"/>
  <c r="E73" i="1"/>
  <c r="E75" i="1"/>
  <c r="E76" i="1"/>
  <c r="E77" i="1"/>
  <c r="E79" i="1"/>
  <c r="E83" i="1"/>
  <c r="E84" i="1"/>
  <c r="E85" i="1"/>
  <c r="E87" i="1"/>
  <c r="E88" i="1"/>
  <c r="E89" i="1"/>
  <c r="E90" i="1"/>
  <c r="E91" i="1"/>
  <c r="E92" i="1"/>
  <c r="E93" i="1"/>
  <c r="E94" i="1"/>
  <c r="E96" i="1"/>
  <c r="E97" i="1"/>
  <c r="E98" i="1"/>
  <c r="E99" i="1"/>
  <c r="E101" i="1"/>
  <c r="E102" i="1"/>
  <c r="E103" i="1"/>
  <c r="E105" i="1"/>
  <c r="E106" i="1"/>
  <c r="E107" i="1"/>
  <c r="E109" i="1"/>
  <c r="E110" i="1"/>
  <c r="E111" i="1"/>
  <c r="E112" i="1"/>
  <c r="E113" i="1"/>
  <c r="E115" i="1"/>
  <c r="E116" i="1"/>
  <c r="E117" i="1"/>
  <c r="E119" i="1"/>
  <c r="E120" i="1"/>
  <c r="E123" i="1"/>
  <c r="E124" i="1"/>
  <c r="E125" i="1"/>
  <c r="E126" i="1"/>
  <c r="E127" i="1"/>
  <c r="E131" i="1"/>
  <c r="E132" i="1"/>
  <c r="E133" i="1"/>
  <c r="E135" i="1"/>
  <c r="E136" i="1"/>
  <c r="E137" i="1"/>
  <c r="E141" i="1"/>
  <c r="E142" i="1"/>
  <c r="E143" i="1"/>
  <c r="E145" i="1"/>
  <c r="E146" i="1"/>
  <c r="E147" i="1"/>
  <c r="F147" i="1"/>
  <c r="E148" i="1"/>
  <c r="F148" i="1"/>
  <c r="E150" i="1"/>
  <c r="E151" i="1"/>
  <c r="E152" i="1"/>
  <c r="E154" i="1"/>
  <c r="E155" i="1"/>
  <c r="E156" i="1"/>
  <c r="E158" i="1"/>
  <c r="E159" i="1"/>
  <c r="E160" i="1"/>
  <c r="E161" i="1"/>
  <c r="E162" i="1"/>
  <c r="E163" i="1"/>
  <c r="E164" i="1"/>
  <c r="E166" i="1"/>
  <c r="E167" i="1"/>
  <c r="E168" i="1"/>
  <c r="E170" i="1"/>
  <c r="E171" i="1"/>
  <c r="E182" i="1"/>
  <c r="E183" i="1"/>
  <c r="E184" i="1"/>
  <c r="E186" i="1"/>
  <c r="E187" i="1"/>
  <c r="E188" i="1"/>
  <c r="E190" i="1"/>
  <c r="E191" i="1"/>
  <c r="E192" i="1"/>
  <c r="E194" i="1"/>
  <c r="E195" i="1"/>
  <c r="E198" i="1"/>
  <c r="E199" i="1"/>
  <c r="E200" i="1"/>
  <c r="E202" i="1"/>
  <c r="E203" i="1"/>
  <c r="E204" i="1"/>
  <c r="E206" i="1"/>
  <c r="E207" i="1"/>
  <c r="E208" i="1"/>
  <c r="E210" i="1"/>
  <c r="E211" i="1"/>
  <c r="E212" i="1"/>
  <c r="E214" i="1"/>
  <c r="E215" i="1"/>
  <c r="E216" i="1"/>
  <c r="E218" i="1"/>
  <c r="E219" i="1"/>
  <c r="E220" i="1"/>
  <c r="E221" i="1"/>
  <c r="E222" i="1"/>
  <c r="E223" i="1"/>
  <c r="E224" i="1"/>
  <c r="E225" i="1"/>
  <c r="E232" i="1"/>
  <c r="E233" i="1"/>
  <c r="E234" i="1"/>
  <c r="E236" i="1"/>
  <c r="E237" i="1"/>
  <c r="E238" i="1"/>
  <c r="E240" i="1"/>
  <c r="E241" i="1"/>
  <c r="E244" i="1"/>
  <c r="E245" i="1"/>
  <c r="E246" i="1"/>
  <c r="E248" i="1"/>
  <c r="E249" i="1"/>
  <c r="E250" i="1"/>
  <c r="E252" i="1"/>
  <c r="E253" i="1"/>
  <c r="E258" i="1"/>
  <c r="E259" i="1"/>
  <c r="E260" i="1"/>
  <c r="E262" i="1"/>
  <c r="E263" i="1"/>
  <c r="E264" i="1"/>
  <c r="E266" i="1"/>
  <c r="E267" i="1"/>
  <c r="E270" i="1"/>
  <c r="E271" i="1"/>
  <c r="E272" i="1"/>
  <c r="E274" i="1"/>
  <c r="E275" i="1"/>
  <c r="E276" i="1"/>
  <c r="E278" i="1"/>
  <c r="E279" i="1"/>
  <c r="E280" i="1"/>
  <c r="E282" i="1"/>
  <c r="E283" i="1"/>
  <c r="E284" i="1"/>
  <c r="E286" i="1"/>
  <c r="E287" i="1"/>
  <c r="E288" i="1"/>
  <c r="E289" i="1"/>
  <c r="E291" i="1"/>
  <c r="E292" i="1"/>
  <c r="E293" i="1"/>
  <c r="E295" i="1"/>
  <c r="E296" i="1"/>
  <c r="E297" i="1"/>
  <c r="F297" i="1"/>
  <c r="E299" i="1"/>
  <c r="E300" i="1"/>
  <c r="E301" i="1"/>
  <c r="F301" i="1"/>
  <c r="E303" i="1"/>
  <c r="E304" i="1"/>
  <c r="E305" i="1"/>
  <c r="E307" i="1"/>
  <c r="E308" i="1"/>
  <c r="E309" i="1"/>
  <c r="E311" i="1"/>
  <c r="E312" i="1"/>
  <c r="E313" i="1"/>
  <c r="E315" i="1"/>
  <c r="E316" i="1"/>
  <c r="E317" i="1"/>
  <c r="F317" i="1"/>
  <c r="E319" i="1"/>
  <c r="E320" i="1"/>
  <c r="E321" i="1"/>
  <c r="E323" i="1"/>
  <c r="E324" i="1"/>
  <c r="E325" i="1"/>
  <c r="E327" i="1"/>
  <c r="E328" i="1"/>
  <c r="E329" i="1"/>
  <c r="E331" i="1"/>
  <c r="E332" i="1"/>
  <c r="E333" i="1"/>
  <c r="F333" i="1"/>
  <c r="E335" i="1"/>
  <c r="E336" i="1"/>
  <c r="E337" i="1"/>
  <c r="E339" i="1"/>
  <c r="E340" i="1"/>
  <c r="E341" i="1"/>
  <c r="E343" i="1"/>
  <c r="E344" i="1"/>
  <c r="E345" i="1"/>
  <c r="E347" i="1"/>
  <c r="E348" i="1"/>
  <c r="E349" i="1"/>
  <c r="E351" i="1"/>
  <c r="E352" i="1"/>
  <c r="E353" i="1"/>
  <c r="E355" i="1"/>
  <c r="E356" i="1"/>
  <c r="E357" i="1"/>
  <c r="E359" i="1"/>
  <c r="E360" i="1"/>
  <c r="E361" i="1"/>
  <c r="E363" i="1"/>
  <c r="E364" i="1"/>
  <c r="E365" i="1"/>
  <c r="E367" i="1"/>
  <c r="E368" i="1"/>
  <c r="E369" i="1"/>
  <c r="E371" i="1"/>
  <c r="E372" i="1"/>
  <c r="E373" i="1"/>
  <c r="F373" i="1"/>
  <c r="E375" i="1"/>
  <c r="E376" i="1"/>
  <c r="E377" i="1"/>
  <c r="F377" i="1"/>
  <c r="E379" i="1"/>
  <c r="E380" i="1"/>
  <c r="E381" i="1"/>
  <c r="E383" i="1"/>
  <c r="E384" i="1"/>
  <c r="E385" i="1"/>
  <c r="E387" i="1"/>
  <c r="E388" i="1"/>
  <c r="E389" i="1"/>
  <c r="E390" i="1"/>
  <c r="E392" i="1"/>
  <c r="E393" i="1"/>
  <c r="E394" i="1"/>
  <c r="E395" i="1"/>
  <c r="E397" i="1"/>
  <c r="E398" i="1"/>
  <c r="E399" i="1"/>
  <c r="E400" i="1"/>
  <c r="E402" i="1"/>
  <c r="E403" i="1"/>
  <c r="E404" i="1"/>
  <c r="E406" i="1"/>
  <c r="E407" i="1"/>
  <c r="E411" i="1"/>
  <c r="E412" i="1"/>
  <c r="E413" i="1"/>
  <c r="E415" i="1"/>
  <c r="E416" i="1"/>
  <c r="E417" i="1"/>
  <c r="E419" i="1"/>
  <c r="E420" i="1"/>
  <c r="E421" i="1"/>
  <c r="E423" i="1"/>
  <c r="E424" i="1"/>
  <c r="E425" i="1"/>
  <c r="E427" i="1"/>
  <c r="E428" i="1"/>
  <c r="E429" i="1"/>
  <c r="E431" i="1"/>
  <c r="E432" i="1"/>
  <c r="E433" i="1"/>
  <c r="E434" i="1"/>
  <c r="E435" i="1"/>
  <c r="E436" i="1"/>
  <c r="E437" i="1"/>
  <c r="E440" i="1"/>
  <c r="E441" i="1"/>
  <c r="E444" i="1"/>
  <c r="E445" i="1"/>
  <c r="E446" i="1"/>
  <c r="E448" i="1"/>
  <c r="E449" i="1"/>
  <c r="E450" i="1"/>
  <c r="E452" i="1"/>
  <c r="E453" i="1"/>
  <c r="E454" i="1"/>
  <c r="E456" i="1"/>
  <c r="E457" i="1"/>
  <c r="E458" i="1"/>
  <c r="E460" i="1"/>
  <c r="E461" i="1"/>
  <c r="E462" i="1"/>
  <c r="E464" i="1"/>
  <c r="E465" i="1"/>
  <c r="E466" i="1"/>
  <c r="E468" i="1"/>
  <c r="E469" i="1"/>
  <c r="E470" i="1"/>
  <c r="E471" i="1"/>
  <c r="E472" i="1"/>
  <c r="E473" i="1"/>
  <c r="E474" i="1"/>
  <c r="E475" i="1"/>
  <c r="E476" i="1"/>
  <c r="E477" i="1"/>
  <c r="F477" i="1"/>
  <c r="E479" i="1"/>
  <c r="E480" i="1"/>
  <c r="E481" i="1"/>
  <c r="F481" i="1"/>
  <c r="E483" i="1"/>
  <c r="E484" i="1"/>
  <c r="E485" i="1"/>
  <c r="E487" i="1"/>
  <c r="E488" i="1"/>
  <c r="E489" i="1"/>
  <c r="E491" i="1"/>
  <c r="E492" i="1"/>
  <c r="E493" i="1"/>
  <c r="E494" i="1"/>
  <c r="E496" i="1"/>
  <c r="E497" i="1"/>
  <c r="E501" i="1"/>
  <c r="E502" i="1"/>
  <c r="E503" i="1"/>
  <c r="E505" i="1"/>
  <c r="E506" i="1"/>
  <c r="E507" i="1"/>
  <c r="E509" i="1"/>
  <c r="E510" i="1"/>
  <c r="E511" i="1"/>
  <c r="E513" i="1"/>
  <c r="E514" i="1"/>
  <c r="E515" i="1"/>
  <c r="E517" i="1"/>
  <c r="E518" i="1"/>
  <c r="E519" i="1"/>
  <c r="E520" i="1"/>
  <c r="E521" i="1"/>
  <c r="F521" i="1"/>
  <c r="E523" i="1"/>
  <c r="E524" i="1"/>
  <c r="E525" i="1"/>
  <c r="E526" i="1"/>
  <c r="E528" i="1"/>
  <c r="E529" i="1"/>
  <c r="E532" i="1"/>
  <c r="E533" i="1"/>
  <c r="E534" i="1"/>
  <c r="E536" i="1"/>
  <c r="E537" i="1"/>
  <c r="E540" i="1"/>
  <c r="E541" i="1"/>
  <c r="E542" i="1"/>
  <c r="E544" i="1"/>
  <c r="E545" i="1"/>
  <c r="E546" i="1"/>
  <c r="E547" i="1"/>
  <c r="E548" i="1"/>
  <c r="E550" i="1"/>
  <c r="E551" i="1"/>
  <c r="E552" i="1"/>
  <c r="E553" i="1"/>
  <c r="F553" i="1"/>
  <c r="E555" i="1"/>
  <c r="E556" i="1"/>
  <c r="E557" i="1"/>
  <c r="E558" i="1"/>
  <c r="E559" i="1"/>
  <c r="E560" i="1"/>
  <c r="E561" i="1"/>
  <c r="E563" i="1"/>
  <c r="E564" i="1"/>
  <c r="E565" i="1"/>
  <c r="F565" i="1"/>
  <c r="E567" i="1"/>
  <c r="E568" i="1"/>
  <c r="E571" i="1"/>
  <c r="E575" i="1"/>
  <c r="E576" i="1"/>
  <c r="E577" i="1"/>
  <c r="E578" i="1"/>
  <c r="E580" i="1"/>
  <c r="E581" i="1"/>
  <c r="E582" i="1"/>
  <c r="E584" i="1"/>
  <c r="E585" i="1"/>
  <c r="E586" i="1"/>
  <c r="E588" i="1"/>
  <c r="E592" i="1"/>
  <c r="E593" i="1"/>
  <c r="E594" i="1"/>
  <c r="E596" i="1"/>
  <c r="E597" i="1"/>
  <c r="E598" i="1"/>
  <c r="E600" i="1"/>
  <c r="E601" i="1"/>
  <c r="E602" i="1"/>
  <c r="E604" i="1"/>
  <c r="E605" i="1"/>
  <c r="E606" i="1"/>
  <c r="E607" i="1"/>
  <c r="E609" i="1"/>
  <c r="E610" i="1"/>
  <c r="E611" i="1"/>
  <c r="E612" i="1"/>
  <c r="F612" i="1"/>
  <c r="E614" i="1"/>
  <c r="E615" i="1"/>
  <c r="E620" i="1"/>
  <c r="E621" i="1"/>
  <c r="E626" i="1"/>
  <c r="E627" i="1"/>
  <c r="E628" i="1"/>
  <c r="E630" i="1"/>
  <c r="E631" i="1"/>
  <c r="F631" i="1"/>
  <c r="E632" i="1"/>
  <c r="E635" i="1"/>
  <c r="E636" i="1"/>
  <c r="E637" i="1"/>
  <c r="E638" i="1"/>
  <c r="E639" i="1"/>
  <c r="E641" i="1"/>
  <c r="E642" i="1"/>
  <c r="E644" i="1"/>
  <c r="E645" i="1"/>
  <c r="E646" i="1"/>
  <c r="E647" i="1"/>
  <c r="E649" i="1"/>
  <c r="E650" i="1"/>
  <c r="E651" i="1"/>
  <c r="E653" i="1"/>
  <c r="E654" i="1"/>
  <c r="E655" i="1"/>
  <c r="E656" i="1"/>
  <c r="E658" i="1"/>
  <c r="E659" i="1"/>
  <c r="E660" i="1"/>
  <c r="E662" i="1"/>
  <c r="E663" i="1"/>
  <c r="E664" i="1"/>
  <c r="E666" i="1"/>
  <c r="E667" i="1"/>
  <c r="E668" i="1"/>
  <c r="E670" i="1"/>
  <c r="E671" i="1"/>
  <c r="E672" i="1"/>
  <c r="E674" i="1"/>
  <c r="E675" i="1"/>
  <c r="E676" i="1"/>
  <c r="E678" i="1"/>
  <c r="E679" i="1"/>
  <c r="E680" i="1"/>
  <c r="E682" i="1"/>
  <c r="E683" i="1"/>
  <c r="E684" i="1"/>
  <c r="E686" i="1"/>
  <c r="E687" i="1"/>
  <c r="E688" i="1"/>
  <c r="E690" i="1"/>
  <c r="E691" i="1"/>
  <c r="E692" i="1"/>
  <c r="E693" i="1"/>
  <c r="E695" i="1"/>
  <c r="E696" i="1"/>
  <c r="E699" i="1"/>
  <c r="E700" i="1"/>
  <c r="E701" i="1"/>
  <c r="E704" i="1"/>
  <c r="E705" i="1"/>
  <c r="E706" i="1"/>
  <c r="E708" i="1"/>
  <c r="E709" i="1"/>
  <c r="E710" i="1"/>
  <c r="E712" i="1"/>
  <c r="E713" i="1"/>
  <c r="E716" i="1"/>
  <c r="E717" i="1"/>
  <c r="E718" i="1"/>
  <c r="E719" i="1"/>
  <c r="E721" i="1"/>
  <c r="E722" i="1"/>
  <c r="E723" i="1"/>
  <c r="E724" i="1"/>
  <c r="F724" i="1"/>
  <c r="E726" i="1"/>
  <c r="E727" i="1"/>
  <c r="E728" i="1"/>
  <c r="E729" i="1"/>
  <c r="E731" i="1"/>
  <c r="E732" i="1"/>
  <c r="E741" i="1"/>
  <c r="E745" i="1"/>
  <c r="E746" i="1"/>
  <c r="E747" i="1"/>
  <c r="E749" i="1"/>
  <c r="E750" i="1"/>
  <c r="E751" i="1"/>
  <c r="E752" i="1"/>
  <c r="E753" i="1"/>
  <c r="F753" i="1"/>
  <c r="E755" i="1"/>
  <c r="E756" i="1"/>
  <c r="E761" i="1"/>
  <c r="E762" i="1"/>
  <c r="E763" i="1"/>
  <c r="E765" i="1"/>
  <c r="E766" i="1"/>
  <c r="E767" i="1"/>
  <c r="E768" i="1"/>
  <c r="E769" i="1"/>
  <c r="E771" i="1"/>
  <c r="E772" i="1"/>
  <c r="E773" i="1"/>
  <c r="E780" i="1"/>
  <c r="E781" i="1"/>
  <c r="E782" i="1"/>
  <c r="E784" i="1"/>
  <c r="E785" i="1"/>
  <c r="E786" i="1"/>
  <c r="E787" i="1"/>
  <c r="E788" i="1"/>
  <c r="E789" i="1"/>
  <c r="F789" i="1"/>
  <c r="E790" i="1"/>
  <c r="E791" i="1"/>
  <c r="E792" i="1"/>
  <c r="E793" i="1"/>
  <c r="E799" i="1"/>
  <c r="E800" i="1"/>
  <c r="E801" i="1"/>
  <c r="E807" i="1"/>
  <c r="E811" i="1"/>
  <c r="E812" i="1"/>
  <c r="E813" i="1"/>
  <c r="E815" i="1"/>
  <c r="E816" i="1"/>
  <c r="E817" i="1"/>
  <c r="E822" i="1"/>
  <c r="E823" i="1"/>
  <c r="E824" i="1"/>
  <c r="E826" i="1"/>
  <c r="E827" i="1"/>
  <c r="E828" i="1"/>
  <c r="E829" i="1"/>
  <c r="E830" i="1"/>
  <c r="E831" i="1"/>
  <c r="F831" i="1"/>
  <c r="E833" i="1"/>
  <c r="E834" i="1"/>
  <c r="E835" i="1"/>
  <c r="E836" i="1"/>
  <c r="E837" i="1"/>
  <c r="E838" i="1"/>
  <c r="E839" i="1"/>
  <c r="E840" i="1"/>
  <c r="E841" i="1"/>
  <c r="E844" i="1"/>
  <c r="E845" i="1"/>
  <c r="E846" i="1"/>
  <c r="E848" i="1"/>
  <c r="E849" i="1"/>
  <c r="E850" i="1"/>
  <c r="E851" i="1"/>
  <c r="E852" i="1"/>
  <c r="E853" i="1"/>
  <c r="E854" i="1"/>
  <c r="E855" i="1"/>
  <c r="E856" i="1"/>
  <c r="E857" i="1"/>
  <c r="E858" i="1"/>
  <c r="E864" i="1"/>
  <c r="E865" i="1"/>
  <c r="E869" i="1"/>
  <c r="E870" i="1"/>
  <c r="E871" i="1"/>
  <c r="E872" i="1"/>
  <c r="E873" i="1"/>
  <c r="E877" i="1"/>
  <c r="E878" i="1"/>
  <c r="E879" i="1"/>
  <c r="E881" i="1"/>
  <c r="E882" i="1"/>
  <c r="E883" i="1"/>
  <c r="E884" i="1"/>
  <c r="E889" i="1"/>
  <c r="E890" i="1"/>
  <c r="E891" i="1"/>
  <c r="E892" i="1"/>
  <c r="E893" i="1"/>
  <c r="E894" i="1"/>
  <c r="E895" i="1"/>
  <c r="E897" i="1"/>
  <c r="E898" i="1"/>
  <c r="E899" i="1"/>
  <c r="E901" i="1"/>
  <c r="E902" i="1"/>
  <c r="E903" i="1"/>
  <c r="E904" i="1"/>
  <c r="E911" i="1"/>
  <c r="E912" i="1"/>
  <c r="E913" i="1"/>
  <c r="E915" i="1"/>
  <c r="E916" i="1"/>
  <c r="E917" i="1"/>
  <c r="E918" i="1"/>
  <c r="E919" i="1"/>
  <c r="E921" i="1"/>
  <c r="E922" i="1"/>
  <c r="E923" i="1"/>
  <c r="E925" i="1"/>
  <c r="E926" i="1"/>
  <c r="E927" i="1"/>
  <c r="E929" i="1"/>
  <c r="E930" i="1"/>
  <c r="E931" i="1"/>
  <c r="E933" i="1"/>
  <c r="E934" i="1"/>
  <c r="E935" i="1"/>
  <c r="E937" i="1"/>
  <c r="E938" i="1"/>
  <c r="E939" i="1"/>
  <c r="E941" i="1"/>
  <c r="E942" i="1"/>
  <c r="E943" i="1"/>
  <c r="E945" i="1"/>
  <c r="E946" i="1"/>
  <c r="E947" i="1"/>
  <c r="E948" i="1"/>
  <c r="E950" i="1"/>
  <c r="E951" i="1"/>
  <c r="E952" i="1"/>
  <c r="E953" i="1"/>
  <c r="F953" i="1"/>
  <c r="E955" i="1"/>
  <c r="E956" i="1"/>
  <c r="E957" i="1"/>
  <c r="E959" i="1"/>
  <c r="E960" i="1"/>
  <c r="E961" i="1"/>
  <c r="F961" i="1"/>
  <c r="E963" i="1"/>
  <c r="E964" i="1"/>
  <c r="E965" i="1"/>
  <c r="E967" i="1"/>
  <c r="E968" i="1"/>
  <c r="E969" i="1"/>
  <c r="E971" i="1"/>
  <c r="E972" i="1"/>
  <c r="E973" i="1"/>
  <c r="E975" i="1"/>
  <c r="E976" i="1"/>
  <c r="E977" i="1"/>
  <c r="E981" i="1"/>
  <c r="E982" i="1"/>
  <c r="E985" i="1"/>
  <c r="E986" i="1"/>
  <c r="E987" i="1"/>
  <c r="E988" i="1"/>
  <c r="E990" i="1"/>
  <c r="E991" i="1"/>
  <c r="E992" i="1"/>
  <c r="E994" i="1"/>
  <c r="E995" i="1"/>
  <c r="E996" i="1"/>
  <c r="F996" i="1"/>
  <c r="E998" i="1"/>
  <c r="E999" i="1"/>
  <c r="E1000" i="1"/>
  <c r="E1002" i="1"/>
  <c r="E1007" i="1"/>
  <c r="E1008" i="1"/>
  <c r="E1009" i="1"/>
  <c r="E1011" i="1"/>
  <c r="E1012" i="1"/>
  <c r="E1013" i="1"/>
  <c r="E1015" i="1"/>
  <c r="E1016" i="1"/>
  <c r="E1017" i="1"/>
  <c r="E1022" i="1"/>
  <c r="E1023" i="1"/>
  <c r="E1026" i="1"/>
  <c r="E1027" i="1"/>
  <c r="E1028" i="1"/>
  <c r="E1030" i="1"/>
  <c r="E1031" i="1"/>
  <c r="E1032" i="1"/>
  <c r="E1033" i="1"/>
  <c r="E1034" i="1"/>
  <c r="E1035" i="1"/>
  <c r="E1037" i="1"/>
  <c r="E1038" i="1"/>
  <c r="E1039" i="1"/>
  <c r="E1040" i="1"/>
  <c r="E1041" i="1"/>
  <c r="F1041" i="1"/>
  <c r="E1043" i="1"/>
  <c r="E1044" i="1"/>
  <c r="E1045" i="1"/>
  <c r="E1047" i="1"/>
  <c r="E1048" i="1"/>
  <c r="E1049" i="1"/>
  <c r="E1051" i="1"/>
  <c r="E1052" i="1"/>
  <c r="E1053" i="1"/>
  <c r="E1055" i="1"/>
  <c r="E1056" i="1"/>
  <c r="E1057" i="1"/>
  <c r="E1059" i="1"/>
  <c r="E1060" i="1"/>
  <c r="E1061" i="1"/>
  <c r="E1063" i="1"/>
  <c r="E1064" i="1"/>
  <c r="E1065" i="1"/>
  <c r="F1065" i="1"/>
  <c r="E1066" i="1"/>
  <c r="E1068" i="1"/>
  <c r="E1069" i="1"/>
  <c r="E1070" i="1"/>
  <c r="E1072" i="1"/>
  <c r="E1073" i="1"/>
  <c r="E1074" i="1"/>
  <c r="E1076" i="1"/>
  <c r="E1077" i="1"/>
  <c r="E1078" i="1"/>
  <c r="E1080" i="1"/>
  <c r="E1081" i="1"/>
  <c r="E1082" i="1"/>
  <c r="E1083" i="1"/>
  <c r="E1085" i="1"/>
  <c r="E1086" i="1"/>
  <c r="E1087" i="1"/>
  <c r="E1089" i="1"/>
  <c r="E1090" i="1"/>
  <c r="E1091" i="1"/>
  <c r="E1092" i="1"/>
  <c r="E1093" i="1"/>
  <c r="E1094" i="1"/>
  <c r="E1095" i="1"/>
  <c r="E1097" i="1"/>
  <c r="E1098" i="1"/>
  <c r="E1099" i="1"/>
  <c r="E1100" i="1"/>
  <c r="E1101" i="1"/>
  <c r="F1101" i="1"/>
  <c r="E1103" i="1"/>
  <c r="E1104" i="1"/>
  <c r="E1105" i="1"/>
  <c r="E1106" i="1"/>
  <c r="E1107" i="1"/>
  <c r="E1108" i="1"/>
  <c r="E1109" i="1"/>
  <c r="E1110" i="1"/>
  <c r="E1111" i="1"/>
  <c r="E1113" i="1"/>
  <c r="E1114" i="1"/>
  <c r="E1115" i="1"/>
  <c r="E1117" i="1"/>
  <c r="E1118" i="1"/>
  <c r="E1119" i="1"/>
  <c r="E1121" i="1"/>
  <c r="E1122" i="1"/>
  <c r="E1123" i="1"/>
  <c r="E1124" i="1"/>
  <c r="E1126" i="1"/>
  <c r="E1127" i="1"/>
  <c r="E1128" i="1"/>
  <c r="E1130" i="1"/>
  <c r="E1131" i="1"/>
  <c r="E1132" i="1"/>
  <c r="E1133" i="1"/>
  <c r="E1134" i="1"/>
  <c r="E1135" i="1"/>
  <c r="E1136" i="1"/>
  <c r="E1137" i="1"/>
  <c r="F1137" i="1"/>
  <c r="E1139" i="1"/>
  <c r="E1140" i="1"/>
  <c r="E1141" i="1"/>
  <c r="E1143" i="1"/>
  <c r="E1144" i="1"/>
  <c r="E1145" i="1"/>
  <c r="F1145" i="1"/>
  <c r="E1147" i="1"/>
  <c r="E1148" i="1"/>
  <c r="E1149" i="1"/>
  <c r="E1151" i="1"/>
  <c r="E1152" i="1"/>
  <c r="E1153" i="1"/>
  <c r="E1154" i="1"/>
  <c r="E1156" i="1"/>
  <c r="E1157" i="1"/>
  <c r="E1158" i="1"/>
  <c r="E1160" i="1"/>
  <c r="E1161" i="1"/>
  <c r="E1162" i="1"/>
  <c r="E1164" i="1"/>
  <c r="E1165" i="1"/>
  <c r="E1166" i="1"/>
  <c r="E1168" i="1"/>
  <c r="E1169" i="1"/>
  <c r="E1170" i="1"/>
  <c r="E1172" i="1"/>
  <c r="E1173" i="1"/>
  <c r="E1174" i="1"/>
  <c r="F1174" i="1"/>
  <c r="E1176" i="1"/>
  <c r="E1177" i="1"/>
  <c r="E1178" i="1"/>
  <c r="E1180" i="1"/>
  <c r="E1181" i="1"/>
  <c r="E1182" i="1"/>
  <c r="E1184" i="1"/>
  <c r="E1185" i="1"/>
  <c r="E1186" i="1"/>
  <c r="E1188" i="1"/>
  <c r="E1193" i="1"/>
  <c r="E1198" i="1"/>
  <c r="E1199" i="1"/>
  <c r="E1200" i="1"/>
  <c r="E1202" i="1"/>
  <c r="E1204" i="1"/>
  <c r="E1205" i="1"/>
  <c r="E1206" i="1"/>
  <c r="E1208" i="1"/>
  <c r="E1209" i="1"/>
  <c r="E1210" i="1"/>
  <c r="E1212" i="1"/>
  <c r="E1213" i="1"/>
  <c r="E1217" i="1"/>
  <c r="E1223" i="1"/>
  <c r="E1224" i="1"/>
  <c r="E1225" i="1"/>
  <c r="E1227" i="1"/>
  <c r="E1228" i="1"/>
  <c r="E1229" i="1"/>
  <c r="E1230" i="1"/>
  <c r="E1231" i="1"/>
  <c r="E1232" i="1"/>
  <c r="E1233" i="1"/>
  <c r="E1234" i="1"/>
  <c r="E1235" i="1"/>
  <c r="E1237" i="1"/>
  <c r="E1238" i="1"/>
  <c r="E1239" i="1"/>
  <c r="E1241" i="1"/>
  <c r="E1242" i="1"/>
  <c r="E1243" i="1"/>
  <c r="E1247" i="1"/>
  <c r="E1248" i="1"/>
  <c r="E1249" i="1"/>
  <c r="E1251" i="1"/>
  <c r="E1252" i="1"/>
  <c r="E1253" i="1"/>
  <c r="E1255" i="1"/>
  <c r="E1256" i="1"/>
  <c r="E1257" i="1"/>
  <c r="E1259" i="1"/>
  <c r="E1260" i="1"/>
  <c r="E1261" i="1"/>
  <c r="E1263" i="1"/>
  <c r="E1264" i="1"/>
  <c r="E1265" i="1"/>
  <c r="F1265" i="1"/>
  <c r="E1267" i="1"/>
  <c r="E1271" i="1"/>
  <c r="E1272" i="1"/>
  <c r="E1273" i="1"/>
  <c r="E1274" i="1"/>
  <c r="E1276" i="1"/>
  <c r="E1277" i="1"/>
  <c r="E1278" i="1"/>
  <c r="E1279" i="1"/>
  <c r="F1279" i="1"/>
  <c r="E1281" i="1"/>
  <c r="E1282" i="1"/>
  <c r="E1283" i="1"/>
  <c r="E1285" i="1"/>
  <c r="E1286" i="1"/>
  <c r="E1287" i="1"/>
  <c r="E1289" i="1"/>
  <c r="E1290" i="1"/>
  <c r="E1291" i="1"/>
  <c r="E1293" i="1"/>
  <c r="E1294" i="1"/>
  <c r="E1295" i="1"/>
  <c r="F1295" i="1"/>
  <c r="E1297" i="1"/>
  <c r="E1298" i="1"/>
  <c r="E1299" i="1"/>
  <c r="F1299" i="1"/>
  <c r="E1301" i="1"/>
  <c r="E1302" i="1"/>
  <c r="E1303" i="1"/>
  <c r="E1304" i="1"/>
  <c r="E1305" i="1"/>
  <c r="F1305" i="1"/>
  <c r="E1307" i="1"/>
  <c r="E1308" i="1"/>
  <c r="E1309" i="1"/>
  <c r="E1311" i="1"/>
  <c r="E1312" i="1"/>
  <c r="E1313" i="1"/>
  <c r="E1316" i="1"/>
  <c r="E1320" i="1"/>
  <c r="E1321" i="1"/>
  <c r="E1322" i="1"/>
  <c r="E1324" i="1"/>
  <c r="E1325" i="1"/>
  <c r="E1326" i="1"/>
  <c r="E1328" i="1"/>
  <c r="E1329" i="1"/>
  <c r="E1330" i="1"/>
  <c r="E1331" i="1"/>
  <c r="F1331" i="1"/>
  <c r="E1333" i="1"/>
  <c r="E1334" i="1"/>
  <c r="E1335" i="1"/>
  <c r="F1335" i="1"/>
  <c r="E1337" i="1"/>
  <c r="E1338" i="1"/>
  <c r="E1339" i="1"/>
  <c r="E1341" i="1"/>
  <c r="E1342" i="1"/>
  <c r="E1343" i="1"/>
  <c r="E1344" i="1"/>
  <c r="E1345" i="1"/>
  <c r="E1346" i="1"/>
  <c r="E1348" i="1"/>
  <c r="E1349" i="1"/>
  <c r="E1350" i="1"/>
  <c r="E1352" i="1"/>
  <c r="E1353" i="1"/>
  <c r="E1356" i="1"/>
  <c r="E1357" i="1"/>
  <c r="E1358" i="1"/>
  <c r="E1359" i="1"/>
  <c r="E1360" i="1"/>
  <c r="E1361" i="1"/>
  <c r="E1363" i="1"/>
  <c r="E1364" i="1"/>
  <c r="E1365" i="1"/>
  <c r="E1366" i="1"/>
  <c r="E1367" i="1"/>
  <c r="E1369" i="1"/>
  <c r="E1370" i="1"/>
  <c r="E1371" i="1"/>
  <c r="E1373" i="1"/>
  <c r="E1374" i="1"/>
  <c r="E1375" i="1"/>
  <c r="E1377" i="1"/>
  <c r="E1378" i="1"/>
  <c r="E1379" i="1"/>
  <c r="F1379" i="1"/>
  <c r="E1381" i="1"/>
  <c r="E1382" i="1"/>
  <c r="E1383" i="1"/>
  <c r="E1385" i="1"/>
  <c r="E1386" i="1"/>
  <c r="E1387" i="1"/>
  <c r="F1387" i="1"/>
  <c r="E1389" i="1"/>
  <c r="E1390" i="1"/>
  <c r="E1391" i="1"/>
  <c r="E1392" i="1"/>
  <c r="E1394" i="1"/>
  <c r="E1395" i="1"/>
  <c r="E1396" i="1"/>
  <c r="E1398" i="1"/>
  <c r="E1399" i="1"/>
  <c r="E1400" i="1"/>
  <c r="E1402" i="1"/>
  <c r="E1403" i="1"/>
  <c r="E1404" i="1"/>
  <c r="E1406" i="1"/>
  <c r="E1407" i="1"/>
  <c r="E1408" i="1"/>
  <c r="E1409" i="1"/>
  <c r="E1411" i="1"/>
  <c r="E1412" i="1"/>
  <c r="E1413" i="1"/>
  <c r="F1413" i="1"/>
  <c r="E1415" i="1"/>
  <c r="E1416" i="1"/>
  <c r="E1417" i="1"/>
  <c r="E1418" i="1"/>
  <c r="E1419" i="1"/>
  <c r="E1420" i="1"/>
  <c r="E1421" i="1"/>
  <c r="E1423" i="1"/>
  <c r="E1424" i="1"/>
  <c r="F1424" i="1"/>
  <c r="E1429" i="1"/>
  <c r="E1430" i="1"/>
  <c r="E1431" i="1"/>
  <c r="E1432" i="1"/>
  <c r="E1433" i="1"/>
  <c r="E1434" i="1"/>
  <c r="E1435" i="1"/>
  <c r="E1436" i="1"/>
  <c r="E1437" i="1"/>
  <c r="F1437" i="1"/>
  <c r="E1439" i="1"/>
  <c r="E1440" i="1"/>
  <c r="E1441" i="1"/>
  <c r="E1443" i="1"/>
  <c r="E1444" i="1"/>
  <c r="E1445" i="1"/>
  <c r="E1447" i="1"/>
  <c r="E1448" i="1"/>
  <c r="E1449" i="1"/>
  <c r="E1452" i="1"/>
  <c r="E1453" i="1"/>
  <c r="E1454" i="1"/>
  <c r="E1456" i="1"/>
  <c r="E1457" i="1"/>
  <c r="E1458" i="1"/>
  <c r="E1459" i="1"/>
  <c r="E1465" i="1"/>
  <c r="E1466" i="1"/>
  <c r="E1467" i="1"/>
  <c r="E1469" i="1"/>
  <c r="E1470" i="1"/>
  <c r="E1471" i="1"/>
  <c r="E1473" i="1"/>
  <c r="E1474" i="1"/>
  <c r="E1475" i="1"/>
  <c r="E1477" i="1"/>
  <c r="E1478" i="1"/>
  <c r="E1479" i="1"/>
  <c r="E1480" i="1"/>
  <c r="E1482" i="1"/>
  <c r="E1483" i="1"/>
  <c r="E1484" i="1"/>
  <c r="F1484" i="1"/>
  <c r="E1486" i="1"/>
  <c r="E1487" i="1"/>
  <c r="E1488" i="1"/>
  <c r="E1490" i="1"/>
  <c r="E1491" i="1"/>
  <c r="E1492" i="1"/>
  <c r="F1492" i="1"/>
  <c r="E1494" i="1"/>
  <c r="E1495" i="1"/>
  <c r="E1496" i="1"/>
  <c r="E1498" i="1"/>
  <c r="E1499" i="1"/>
  <c r="E1500" i="1"/>
  <c r="E1502" i="1"/>
  <c r="E1503" i="1"/>
  <c r="E1504" i="1"/>
  <c r="E1506" i="1"/>
  <c r="E1507" i="1"/>
  <c r="F1507" i="1"/>
  <c r="E1510" i="1"/>
  <c r="E1511" i="1"/>
  <c r="E1512" i="1"/>
  <c r="E1514" i="1"/>
  <c r="E1515" i="1"/>
  <c r="E1516" i="1"/>
  <c r="E1517" i="1"/>
  <c r="E1519" i="1"/>
  <c r="E1520" i="1"/>
  <c r="E1521" i="1"/>
  <c r="E1522" i="1"/>
  <c r="E1524" i="1"/>
  <c r="E1528" i="1"/>
  <c r="E1529" i="1"/>
  <c r="E1532" i="1"/>
  <c r="E1533" i="1"/>
  <c r="E1536" i="1"/>
  <c r="E1537" i="1"/>
  <c r="E1538" i="1"/>
  <c r="E1539" i="1"/>
  <c r="E1541" i="1"/>
  <c r="E1542" i="1"/>
  <c r="E1543" i="1"/>
  <c r="E1544" i="1"/>
  <c r="E1545" i="1"/>
  <c r="F1545" i="1"/>
  <c r="E1547" i="1"/>
  <c r="E1553" i="1"/>
  <c r="E1554" i="1"/>
  <c r="E1555" i="1"/>
  <c r="E1557" i="1"/>
  <c r="E1558" i="1"/>
  <c r="E1559" i="1"/>
  <c r="F1559" i="1"/>
  <c r="E1561" i="1"/>
  <c r="E1562" i="1"/>
  <c r="E1563" i="1"/>
  <c r="F1563" i="1"/>
  <c r="E1565" i="1"/>
  <c r="E1566" i="1"/>
  <c r="E1567" i="1"/>
  <c r="E1569" i="1"/>
  <c r="E1570" i="1"/>
  <c r="E1571" i="1"/>
  <c r="E1573" i="1"/>
  <c r="E1574" i="1"/>
  <c r="E1575" i="1"/>
  <c r="E1577" i="1"/>
  <c r="E1578" i="1"/>
  <c r="E1579" i="1"/>
  <c r="E1581" i="1"/>
  <c r="E1582" i="1"/>
  <c r="E1583" i="1"/>
  <c r="E1585" i="1"/>
  <c r="E1586" i="1"/>
  <c r="E1587" i="1"/>
  <c r="F1587" i="1"/>
  <c r="E1589" i="1"/>
  <c r="E1590" i="1"/>
  <c r="E1591" i="1"/>
  <c r="E1593" i="1"/>
  <c r="E1594" i="1"/>
  <c r="E1595" i="1"/>
  <c r="E1597" i="1"/>
  <c r="E1598" i="1"/>
  <c r="E1599" i="1"/>
  <c r="E1601" i="1"/>
  <c r="E1602" i="1"/>
  <c r="E1605" i="1"/>
  <c r="E1606" i="1"/>
  <c r="E1607" i="1"/>
  <c r="E1609" i="1"/>
  <c r="E1610" i="1"/>
  <c r="E1611" i="1"/>
  <c r="F1611" i="1"/>
  <c r="E1613" i="1"/>
  <c r="E1614" i="1"/>
  <c r="E1615" i="1"/>
  <c r="E1617" i="1"/>
  <c r="E1618" i="1"/>
  <c r="E1619" i="1"/>
  <c r="E1620" i="1"/>
  <c r="E1622" i="1"/>
  <c r="E1623" i="1"/>
  <c r="E1624" i="1"/>
  <c r="E1626" i="1"/>
  <c r="E1627" i="1"/>
  <c r="E1628" i="1"/>
  <c r="F1628" i="1"/>
  <c r="E1630" i="1"/>
  <c r="E1631" i="1"/>
  <c r="E1632" i="1"/>
  <c r="E1634" i="1"/>
  <c r="E1635" i="1"/>
  <c r="E1636" i="1"/>
  <c r="E1638" i="1"/>
  <c r="E1639" i="1"/>
  <c r="E1640" i="1"/>
  <c r="E1642" i="1"/>
  <c r="E1643" i="1"/>
  <c r="E1644" i="1"/>
  <c r="E1645" i="1"/>
  <c r="E1647" i="1"/>
  <c r="E1648" i="1"/>
  <c r="E1649" i="1"/>
  <c r="F1649" i="1"/>
  <c r="E1651" i="1"/>
  <c r="E1652" i="1"/>
  <c r="E1653" i="1"/>
  <c r="E1655" i="1"/>
  <c r="E1656" i="1"/>
  <c r="E1657" i="1"/>
  <c r="E1659" i="1"/>
  <c r="E1660" i="1"/>
  <c r="E1661" i="1"/>
  <c r="E1663" i="1"/>
  <c r="E1664" i="1"/>
  <c r="E1665" i="1"/>
  <c r="F1665" i="1"/>
  <c r="E1667" i="1"/>
  <c r="E1668" i="1"/>
  <c r="E1669" i="1"/>
  <c r="E1671" i="1"/>
  <c r="E1672" i="1"/>
  <c r="E1673" i="1"/>
  <c r="E1675" i="1"/>
  <c r="E1676" i="1"/>
  <c r="E1679" i="1"/>
  <c r="E1680" i="1"/>
  <c r="E1681" i="1"/>
  <c r="E1682" i="1"/>
  <c r="E1683" i="1"/>
  <c r="F1683" i="1"/>
  <c r="E1685" i="1"/>
  <c r="E1686" i="1"/>
  <c r="E1687" i="1"/>
  <c r="E1689" i="1"/>
  <c r="E1690" i="1"/>
  <c r="E1691" i="1"/>
  <c r="E1693" i="1"/>
  <c r="E1694" i="1"/>
  <c r="E1695" i="1"/>
  <c r="F1695" i="1"/>
  <c r="E1697" i="1"/>
  <c r="E1701" i="1"/>
  <c r="E1702" i="1"/>
  <c r="E1703" i="1"/>
  <c r="E1705" i="1"/>
  <c r="E1706" i="1"/>
  <c r="E1707" i="1"/>
  <c r="E1709" i="1"/>
  <c r="F1709" i="1"/>
  <c r="E1710" i="1"/>
  <c r="E1711" i="1"/>
  <c r="E1713" i="1"/>
  <c r="E1714" i="1"/>
  <c r="E1715" i="1"/>
  <c r="E1717" i="1"/>
  <c r="E1718" i="1"/>
  <c r="E1719" i="1"/>
  <c r="E1720" i="1"/>
  <c r="E1722" i="1"/>
  <c r="E1723" i="1"/>
  <c r="E1724" i="1"/>
  <c r="E1726" i="1"/>
  <c r="E1727" i="1"/>
  <c r="E1728" i="1"/>
  <c r="E1730" i="1"/>
  <c r="E1731" i="1"/>
  <c r="E1734" i="1"/>
  <c r="E1735" i="1"/>
  <c r="E1736" i="1"/>
  <c r="E1737" i="1"/>
  <c r="E1739" i="1"/>
  <c r="E1740" i="1"/>
  <c r="E1741" i="1"/>
  <c r="F1741" i="1"/>
  <c r="E1743" i="1"/>
  <c r="E1744" i="1"/>
  <c r="E1745" i="1"/>
  <c r="E1746" i="1"/>
  <c r="E1748" i="1"/>
  <c r="E1749" i="1"/>
  <c r="E1750" i="1"/>
  <c r="E1752" i="1"/>
  <c r="E1753" i="1"/>
  <c r="E1754" i="1"/>
  <c r="E1756" i="1"/>
  <c r="E1757" i="1"/>
  <c r="E1758" i="1"/>
  <c r="E1760" i="1"/>
  <c r="E1761" i="1"/>
  <c r="E1765" i="1"/>
  <c r="E1766" i="1"/>
  <c r="E1767" i="1"/>
  <c r="E1768" i="1"/>
  <c r="E1770" i="1"/>
  <c r="E1771" i="1"/>
  <c r="E1772" i="1"/>
  <c r="F1772" i="1"/>
  <c r="E1774" i="1"/>
  <c r="E1775" i="1"/>
  <c r="E1776" i="1"/>
  <c r="E1778" i="1"/>
  <c r="E1779" i="1"/>
  <c r="E1780" i="1"/>
  <c r="E1781" i="1"/>
  <c r="E1782" i="1"/>
  <c r="E1784" i="1"/>
  <c r="E1785" i="1"/>
  <c r="E1796" i="1"/>
  <c r="E1797" i="1"/>
  <c r="E1798" i="1"/>
  <c r="E1799" i="1"/>
  <c r="E1800" i="1"/>
  <c r="E1801" i="1"/>
  <c r="E1807" i="1"/>
  <c r="E1808" i="1"/>
  <c r="E1809" i="1"/>
  <c r="E1812" i="1"/>
  <c r="E1813" i="1"/>
  <c r="E1814" i="1"/>
  <c r="E1816" i="1"/>
  <c r="E1817" i="1"/>
  <c r="E1818" i="1"/>
  <c r="E1820" i="1"/>
  <c r="E1821" i="1"/>
  <c r="E1822" i="1"/>
  <c r="E1824" i="1"/>
  <c r="E1825" i="1"/>
  <c r="E1826" i="1"/>
  <c r="E1828" i="1"/>
  <c r="E1829" i="1"/>
  <c r="E1845" i="1"/>
  <c r="E1846" i="1"/>
  <c r="E1847" i="1"/>
  <c r="E1848" i="1"/>
  <c r="E1850" i="1"/>
  <c r="E1851" i="1"/>
  <c r="E1852" i="1"/>
  <c r="F1852" i="1"/>
  <c r="E1854" i="1"/>
  <c r="E1855" i="1"/>
  <c r="E1856" i="1"/>
  <c r="E1857" i="1"/>
  <c r="F1857" i="1"/>
  <c r="E1859" i="1"/>
  <c r="E1860" i="1"/>
  <c r="E1861" i="1"/>
  <c r="E1862" i="1"/>
  <c r="E1864" i="1"/>
  <c r="E1865" i="1"/>
  <c r="E1869" i="1"/>
  <c r="E1870" i="1"/>
  <c r="E1871" i="1"/>
  <c r="E1873" i="1"/>
  <c r="E1874" i="1"/>
  <c r="E1875" i="1"/>
  <c r="E1877" i="1"/>
  <c r="E1878" i="1"/>
  <c r="E1879" i="1"/>
  <c r="E1880" i="1"/>
  <c r="E1881" i="1"/>
  <c r="E1884" i="1"/>
  <c r="E1885" i="1"/>
  <c r="E1889" i="1"/>
  <c r="E1890" i="1"/>
  <c r="E1891" i="1"/>
  <c r="E1894" i="1"/>
  <c r="E1895" i="1"/>
  <c r="E1896" i="1"/>
  <c r="E1897" i="1"/>
  <c r="E1898" i="1"/>
  <c r="E1899" i="1"/>
  <c r="E1900" i="1"/>
  <c r="E1902" i="1"/>
  <c r="E1903" i="1"/>
  <c r="E1904" i="1"/>
  <c r="E1905" i="1"/>
  <c r="E1909" i="1"/>
  <c r="E1910" i="1"/>
  <c r="E1911" i="1"/>
  <c r="E1913" i="1"/>
  <c r="E1914" i="1"/>
  <c r="E1915" i="1"/>
  <c r="E1917" i="1"/>
  <c r="E1918" i="1"/>
  <c r="E1919" i="1"/>
  <c r="E1921" i="1"/>
  <c r="E1922" i="1"/>
  <c r="E1923" i="1"/>
  <c r="E1925" i="1"/>
  <c r="E1926" i="1"/>
  <c r="E1927" i="1"/>
  <c r="E1929" i="1"/>
  <c r="E1930" i="1"/>
  <c r="E1931" i="1"/>
  <c r="E1933" i="1"/>
  <c r="E1934" i="1"/>
  <c r="E1935" i="1"/>
  <c r="E1936" i="1"/>
  <c r="F1936" i="1"/>
  <c r="E1938" i="1"/>
  <c r="E1939" i="1"/>
  <c r="E1943" i="1"/>
  <c r="E1944" i="1"/>
  <c r="E1945" i="1"/>
  <c r="F1945" i="1"/>
  <c r="E1948" i="1"/>
  <c r="E1949" i="1"/>
  <c r="E1950" i="1"/>
  <c r="E1952" i="1"/>
  <c r="E1953" i="1"/>
  <c r="E1954" i="1"/>
  <c r="E1956" i="1"/>
  <c r="E1957" i="1"/>
  <c r="E1958" i="1"/>
  <c r="E1960" i="1"/>
  <c r="E1961" i="1"/>
  <c r="E1964" i="1"/>
  <c r="E1965" i="1"/>
  <c r="E1966" i="1"/>
  <c r="E1968" i="1"/>
  <c r="E1969" i="1"/>
  <c r="E1972" i="1"/>
  <c r="E1973" i="1"/>
  <c r="E1974" i="1"/>
  <c r="E1976" i="1"/>
  <c r="E1977" i="1"/>
  <c r="E1978" i="1"/>
  <c r="E1980" i="1"/>
  <c r="E1981" i="1"/>
  <c r="E1982" i="1"/>
  <c r="E1983" i="1"/>
  <c r="E1984" i="1"/>
  <c r="E1986" i="1"/>
  <c r="E1987" i="1"/>
  <c r="E1991" i="1"/>
  <c r="E1992" i="1"/>
  <c r="E1993" i="1"/>
  <c r="F1993" i="1"/>
  <c r="E1995" i="1"/>
  <c r="E1996" i="1"/>
  <c r="E1997" i="1"/>
  <c r="F1997" i="1"/>
  <c r="E1999" i="1"/>
  <c r="E2000" i="1"/>
  <c r="E2001" i="1"/>
  <c r="F2001" i="1"/>
  <c r="E2003" i="1"/>
  <c r="E2013" i="1"/>
  <c r="E2014" i="1"/>
  <c r="E2015" i="1"/>
  <c r="E2016" i="1"/>
  <c r="E2017" i="1"/>
  <c r="E2020" i="1"/>
  <c r="E2021" i="1"/>
  <c r="E2022" i="1"/>
  <c r="F2022" i="1"/>
  <c r="E2024" i="1"/>
  <c r="E2025" i="1"/>
  <c r="E2026" i="1"/>
  <c r="E2028" i="1"/>
  <c r="E2029" i="1"/>
  <c r="E2032" i="1"/>
  <c r="E2033" i="1"/>
  <c r="E2034" i="1"/>
  <c r="E2036" i="1"/>
  <c r="E2037" i="1"/>
  <c r="E2040" i="1"/>
  <c r="E2041" i="1"/>
  <c r="E2042" i="1"/>
  <c r="E2044" i="1"/>
  <c r="E2045" i="1"/>
  <c r="E2046" i="1"/>
  <c r="E2047" i="1"/>
  <c r="E2048" i="1"/>
  <c r="E2049" i="1"/>
  <c r="E2052" i="1"/>
  <c r="E2057" i="1"/>
  <c r="E2058" i="1"/>
  <c r="E2059" i="1"/>
  <c r="E2061" i="1"/>
  <c r="E2062" i="1"/>
  <c r="E2063" i="1"/>
  <c r="F2063" i="1"/>
  <c r="E2065" i="1"/>
  <c r="E2066" i="1"/>
  <c r="E2067" i="1"/>
  <c r="E2071" i="1"/>
  <c r="E2072" i="1"/>
  <c r="E2073" i="1"/>
  <c r="F2073" i="1"/>
  <c r="E2074" i="1"/>
  <c r="F2074" i="1"/>
  <c r="E2076" i="1"/>
  <c r="E2077" i="1"/>
  <c r="E2080" i="1"/>
  <c r="E2081" i="1"/>
  <c r="E2082" i="1"/>
  <c r="E2084" i="1"/>
  <c r="E2088" i="1"/>
  <c r="E2089" i="1"/>
  <c r="E2090" i="1"/>
  <c r="E2092" i="1"/>
  <c r="E2093" i="1"/>
  <c r="E2094" i="1"/>
  <c r="F2094" i="1"/>
  <c r="E2096" i="1"/>
  <c r="E2097" i="1"/>
  <c r="E2100" i="1"/>
  <c r="E2106" i="1"/>
  <c r="E2107" i="1"/>
  <c r="E2108" i="1"/>
  <c r="E2109" i="1"/>
  <c r="F2109" i="1"/>
  <c r="E2115" i="1"/>
  <c r="E2122" i="1"/>
  <c r="E2123" i="1"/>
  <c r="E2129" i="1"/>
  <c r="E2130" i="1"/>
  <c r="E2131" i="1"/>
  <c r="E2133" i="1"/>
  <c r="E2134" i="1"/>
  <c r="E2135" i="1"/>
  <c r="E2137" i="1"/>
  <c r="E2138" i="1"/>
  <c r="E2144" i="1"/>
  <c r="E2145" i="1"/>
  <c r="E2146" i="1"/>
  <c r="E2148" i="1"/>
  <c r="E2149" i="1"/>
  <c r="E2152" i="1"/>
  <c r="E2153" i="1"/>
  <c r="F2153" i="1"/>
  <c r="E2154" i="1"/>
  <c r="E2156" i="1"/>
  <c r="E2157" i="1"/>
  <c r="E2158" i="1"/>
  <c r="E2160" i="1"/>
  <c r="E2161" i="1"/>
  <c r="E2162" i="1"/>
  <c r="E2164" i="1"/>
  <c r="E2165" i="1"/>
  <c r="E2166" i="1"/>
  <c r="E2167" i="1"/>
  <c r="E2170" i="1"/>
  <c r="E2171" i="1"/>
  <c r="E2172" i="1"/>
  <c r="F2172" i="1"/>
  <c r="E2174" i="1"/>
  <c r="E2175" i="1"/>
  <c r="E2176" i="1"/>
  <c r="E2177" i="1"/>
  <c r="F2177" i="1"/>
  <c r="E2179" i="1"/>
  <c r="E2180" i="1"/>
  <c r="E2181" i="1"/>
  <c r="E2183" i="1"/>
  <c r="E2184" i="1"/>
  <c r="E2185" i="1"/>
  <c r="F2185" i="1"/>
  <c r="E2187" i="1"/>
  <c r="E2188" i="1"/>
  <c r="E2193" i="1"/>
  <c r="E2207" i="1"/>
  <c r="E2208" i="1"/>
  <c r="E2209" i="1"/>
  <c r="F2209" i="1"/>
  <c r="E2211" i="1"/>
  <c r="E2217" i="1"/>
  <c r="E2218" i="1"/>
  <c r="E2219" i="1"/>
  <c r="E2221" i="1"/>
  <c r="E2222" i="1"/>
  <c r="E2223" i="1"/>
  <c r="E2229" i="1"/>
  <c r="E2230" i="1"/>
  <c r="E2231" i="1"/>
  <c r="E2233" i="1"/>
  <c r="E2234" i="1"/>
  <c r="E2235" i="1"/>
  <c r="E2237" i="1"/>
  <c r="E2238" i="1"/>
  <c r="E2239" i="1"/>
  <c r="E2241" i="1"/>
  <c r="E2242" i="1"/>
  <c r="E2243" i="1"/>
  <c r="E2248" i="1"/>
  <c r="E2249" i="1"/>
  <c r="E2250" i="1"/>
  <c r="F2250" i="1"/>
  <c r="E2252" i="1"/>
  <c r="E2253" i="1"/>
  <c r="E2254" i="1"/>
  <c r="E2255" i="1"/>
  <c r="E2256" i="1"/>
  <c r="E2257" i="1"/>
  <c r="E2258" i="1"/>
  <c r="E2259" i="1"/>
  <c r="E2260" i="1"/>
  <c r="F2260" i="1"/>
  <c r="E2261" i="1"/>
  <c r="E2272" i="1"/>
  <c r="E2273" i="1"/>
  <c r="E2276" i="1"/>
  <c r="E2277" i="1"/>
  <c r="E2278" i="1"/>
  <c r="E2280" i="1"/>
  <c r="E2281" i="1"/>
  <c r="E2282" i="1"/>
  <c r="E2284" i="1"/>
  <c r="E2288" i="1"/>
  <c r="E2289" i="1"/>
  <c r="E2290" i="1"/>
  <c r="E2291" i="1"/>
  <c r="E2300" i="1"/>
  <c r="E2301" i="1"/>
  <c r="E2306" i="1"/>
  <c r="E2307" i="1"/>
  <c r="E2308" i="1"/>
  <c r="E2312" i="1"/>
  <c r="E2313" i="1"/>
  <c r="E2314" i="1"/>
  <c r="E2316" i="1"/>
  <c r="E2317" i="1"/>
  <c r="E2318" i="1"/>
  <c r="E2320" i="1"/>
  <c r="E2321" i="1"/>
  <c r="E2322" i="1"/>
  <c r="F2322" i="1"/>
  <c r="E2324" i="1"/>
  <c r="E2325" i="1"/>
  <c r="E2326" i="1"/>
  <c r="E2327" i="1"/>
  <c r="E2328" i="1"/>
  <c r="E2330" i="1"/>
  <c r="E2331" i="1"/>
  <c r="F2331" i="1"/>
  <c r="E2334" i="1"/>
  <c r="E2338" i="1"/>
  <c r="E2339" i="1"/>
  <c r="E2340" i="1"/>
  <c r="E2342" i="1"/>
  <c r="E2343" i="1"/>
  <c r="E2344" i="1"/>
  <c r="E2346" i="1"/>
  <c r="E2347" i="1"/>
  <c r="E2348" i="1"/>
  <c r="E2350" i="1"/>
  <c r="E2351" i="1"/>
  <c r="E2352" i="1"/>
  <c r="E2354" i="1"/>
  <c r="E2355" i="1"/>
  <c r="E2358" i="1"/>
  <c r="E2359" i="1"/>
  <c r="E2360" i="1"/>
  <c r="F2360" i="1"/>
  <c r="E2362" i="1"/>
  <c r="E2363" i="1"/>
  <c r="E2364" i="1"/>
  <c r="E2366" i="1"/>
  <c r="E2367" i="1"/>
  <c r="E2368" i="1"/>
  <c r="E2370" i="1"/>
  <c r="E2371" i="1"/>
  <c r="E2374" i="1"/>
  <c r="E2375" i="1"/>
  <c r="E2376" i="1"/>
  <c r="E2377" i="1"/>
  <c r="E2381" i="1"/>
  <c r="E2382" i="1"/>
  <c r="E2383" i="1"/>
  <c r="E2384" i="1"/>
  <c r="E2386" i="1"/>
  <c r="E2387" i="1"/>
  <c r="E2388" i="1"/>
  <c r="E2390" i="1"/>
  <c r="E2391" i="1"/>
  <c r="E2394" i="1"/>
  <c r="E2395" i="1"/>
  <c r="F2395" i="1"/>
  <c r="E2396" i="1"/>
  <c r="F2396" i="1"/>
  <c r="E2398" i="1"/>
  <c r="E2399" i="1"/>
  <c r="E2400" i="1"/>
  <c r="E2401" i="1"/>
  <c r="E2404" i="1"/>
  <c r="E2405" i="1"/>
  <c r="E2406" i="1"/>
  <c r="E2407" i="1"/>
  <c r="E2408" i="1"/>
  <c r="F2408" i="1"/>
  <c r="E2410" i="1"/>
  <c r="E2414" i="1"/>
  <c r="E2415" i="1"/>
  <c r="E2416" i="1"/>
  <c r="E2418" i="1"/>
  <c r="E2419" i="1"/>
  <c r="E2420" i="1"/>
  <c r="E2422" i="1"/>
  <c r="E2423" i="1"/>
  <c r="E2424" i="1"/>
  <c r="F2424" i="1"/>
  <c r="E2426" i="1"/>
  <c r="E2427" i="1"/>
  <c r="E2428" i="1"/>
  <c r="E2429" i="1"/>
  <c r="E2430" i="1"/>
  <c r="E2431" i="1"/>
  <c r="E2432" i="1"/>
  <c r="E2433" i="1"/>
  <c r="E2440" i="1"/>
  <c r="E2441" i="1"/>
  <c r="E2442" i="1"/>
  <c r="E2444" i="1"/>
  <c r="E2445" i="1"/>
  <c r="E2446" i="1"/>
  <c r="E2447" i="1"/>
  <c r="E2449" i="1"/>
  <c r="E2450" i="1"/>
  <c r="E2451" i="1"/>
  <c r="E2452" i="1"/>
  <c r="E2454" i="1"/>
  <c r="E2455" i="1"/>
  <c r="E2456" i="1"/>
  <c r="E2457" i="1"/>
  <c r="F2457" i="1"/>
  <c r="E2459" i="1"/>
  <c r="E2468" i="1"/>
  <c r="E2469" i="1"/>
  <c r="E2470" i="1"/>
  <c r="E2471" i="1"/>
  <c r="E2473" i="1"/>
  <c r="E2474" i="1"/>
  <c r="E2475" i="1"/>
  <c r="E2479" i="1"/>
  <c r="E2480" i="1"/>
  <c r="E2481" i="1"/>
  <c r="E2482" i="1"/>
  <c r="E2483" i="1"/>
  <c r="E2486" i="1"/>
  <c r="E2487" i="1"/>
  <c r="E2488" i="1"/>
  <c r="E2489" i="1"/>
  <c r="E2491" i="1"/>
  <c r="E2492" i="1"/>
  <c r="E2493" i="1"/>
  <c r="E2495" i="1"/>
  <c r="E2496" i="1"/>
  <c r="E2497" i="1"/>
  <c r="F2497" i="1"/>
  <c r="E2499" i="1"/>
  <c r="E2500" i="1"/>
  <c r="E2501" i="1"/>
  <c r="E2503" i="1"/>
  <c r="E2504" i="1"/>
  <c r="E2505" i="1"/>
  <c r="E2508" i="1"/>
  <c r="E2509" i="1"/>
  <c r="E2510" i="1"/>
  <c r="E2512" i="1"/>
  <c r="E2513" i="1"/>
  <c r="E2516" i="1"/>
  <c r="E2517" i="1"/>
  <c r="E2518" i="1"/>
  <c r="E2519" i="1"/>
  <c r="E2521" i="1"/>
  <c r="E2522" i="1"/>
  <c r="E2523" i="1"/>
  <c r="E2525" i="1"/>
  <c r="E2526" i="1"/>
  <c r="E2527" i="1"/>
  <c r="E2529" i="1"/>
  <c r="E2530" i="1"/>
  <c r="E2531" i="1"/>
  <c r="E2532" i="1"/>
  <c r="E2533" i="1"/>
  <c r="E2536" i="1"/>
  <c r="E2537" i="1"/>
  <c r="E2538" i="1"/>
  <c r="E2540" i="1"/>
  <c r="E2541" i="1"/>
  <c r="E2542" i="1"/>
  <c r="E2544" i="1"/>
  <c r="E2545" i="1"/>
  <c r="E2546" i="1"/>
  <c r="E2548" i="1"/>
  <c r="E2549" i="1"/>
  <c r="E2552" i="1"/>
  <c r="E2553" i="1"/>
  <c r="E2554" i="1"/>
  <c r="E2555" i="1"/>
  <c r="F2555" i="1"/>
  <c r="E2557" i="1"/>
  <c r="E2558" i="1"/>
  <c r="E2559" i="1"/>
  <c r="E2561" i="1"/>
  <c r="E2562" i="1"/>
  <c r="E2563" i="1"/>
  <c r="E2565" i="1"/>
  <c r="E2566" i="1"/>
  <c r="E2567" i="1"/>
  <c r="E2569" i="1"/>
  <c r="E2570" i="1"/>
  <c r="E2571" i="1"/>
  <c r="F2571" i="1"/>
  <c r="E2573" i="1"/>
  <c r="E2574" i="1"/>
  <c r="E2575" i="1"/>
  <c r="E2577" i="1"/>
  <c r="E2578" i="1"/>
  <c r="E2579" i="1"/>
  <c r="E2581" i="1"/>
  <c r="E2582" i="1"/>
  <c r="E2583" i="1"/>
  <c r="E2585" i="1"/>
  <c r="E2589" i="1"/>
  <c r="E2590" i="1"/>
  <c r="E2591" i="1"/>
  <c r="E2593" i="1"/>
  <c r="E2594" i="1"/>
  <c r="E2595" i="1"/>
  <c r="F2595" i="1"/>
  <c r="E2597" i="1"/>
  <c r="E2601" i="1"/>
  <c r="E2602" i="1"/>
  <c r="E2603" i="1"/>
  <c r="F2603" i="1"/>
  <c r="E2605" i="1"/>
  <c r="E2606" i="1"/>
  <c r="E2607" i="1"/>
  <c r="E2609" i="1"/>
  <c r="E2613" i="1"/>
  <c r="E2614" i="1"/>
  <c r="E2615" i="1"/>
  <c r="E2617" i="1"/>
  <c r="E2618" i="1"/>
  <c r="E2619" i="1"/>
  <c r="E2621" i="1"/>
  <c r="E2622" i="1"/>
  <c r="E2623" i="1"/>
  <c r="E2625" i="1"/>
  <c r="E2626" i="1"/>
  <c r="E2627" i="1"/>
  <c r="F2627" i="1"/>
  <c r="E2629" i="1"/>
  <c r="E2630" i="1"/>
  <c r="E2631" i="1"/>
  <c r="E2633" i="1"/>
  <c r="E2634" i="1"/>
  <c r="E2635" i="1"/>
  <c r="F2635" i="1"/>
  <c r="E2637" i="1"/>
  <c r="E2638" i="1"/>
  <c r="E2639" i="1"/>
  <c r="E2641" i="1"/>
  <c r="E2642" i="1"/>
  <c r="E2643" i="1"/>
  <c r="E2645" i="1"/>
  <c r="E2646" i="1"/>
  <c r="E2647" i="1"/>
  <c r="E2649" i="1"/>
  <c r="E2650" i="1"/>
  <c r="E2651" i="1"/>
  <c r="F2651" i="1"/>
  <c r="E2653" i="1"/>
  <c r="E2654" i="1"/>
  <c r="E2655" i="1"/>
  <c r="E2657" i="1"/>
  <c r="E2658" i="1"/>
  <c r="E2659" i="1"/>
  <c r="E2661" i="1"/>
  <c r="E2662" i="1"/>
  <c r="E2663" i="1"/>
  <c r="E2665" i="1"/>
  <c r="E2666" i="1"/>
  <c r="E2667" i="1"/>
  <c r="F2667" i="1"/>
  <c r="E2669" i="1"/>
  <c r="E2670" i="1"/>
  <c r="E2671" i="1"/>
  <c r="E2673" i="1"/>
  <c r="E2674" i="1"/>
  <c r="E2675" i="1"/>
  <c r="E2677" i="1"/>
  <c r="E2678" i="1"/>
  <c r="E2679" i="1"/>
  <c r="F2679" i="1"/>
  <c r="E2681" i="1"/>
  <c r="E2682" i="1"/>
  <c r="E2683" i="1"/>
  <c r="F2683" i="1"/>
  <c r="E2685" i="1"/>
  <c r="E2686" i="1"/>
  <c r="E2687" i="1"/>
  <c r="E2688" i="1"/>
  <c r="E2689" i="1"/>
  <c r="E2694" i="1"/>
  <c r="E2695" i="1"/>
  <c r="E2696" i="1"/>
  <c r="F2696" i="1"/>
  <c r="E2697" i="1"/>
  <c r="E2701" i="1"/>
  <c r="E2702" i="1"/>
  <c r="E2703" i="1"/>
  <c r="E2704" i="1"/>
  <c r="E2705" i="1"/>
  <c r="E2706" i="1"/>
  <c r="F2706" i="1"/>
  <c r="E2708" i="1"/>
  <c r="E2709" i="1"/>
  <c r="E2710" i="1"/>
  <c r="E2711" i="1"/>
  <c r="E2713" i="1"/>
  <c r="E2714" i="1"/>
  <c r="E2715" i="1"/>
  <c r="F2715" i="1"/>
  <c r="E2717" i="1"/>
  <c r="E2722" i="1"/>
  <c r="E2723" i="1"/>
  <c r="E2724" i="1"/>
  <c r="E2726" i="1"/>
  <c r="E2727" i="1"/>
  <c r="E2728" i="1"/>
  <c r="E2730" i="1"/>
  <c r="E2731" i="1"/>
  <c r="E2734" i="1"/>
  <c r="E2735" i="1"/>
  <c r="E2736" i="1"/>
  <c r="E2737" i="1"/>
  <c r="E2738" i="1"/>
  <c r="E2739" i="1"/>
  <c r="E2770" i="1"/>
  <c r="E2771" i="1"/>
  <c r="E2772" i="1"/>
  <c r="E2774" i="1"/>
  <c r="E2775" i="1"/>
  <c r="E2776" i="1"/>
  <c r="F2776" i="1"/>
  <c r="E2778" i="1"/>
  <c r="E2779" i="1"/>
  <c r="E2782" i="1"/>
  <c r="E2783" i="1"/>
  <c r="E2784" i="1"/>
  <c r="E2786" i="1"/>
  <c r="E2787" i="1"/>
  <c r="E2788" i="1"/>
  <c r="E2789" i="1"/>
  <c r="F2789" i="1"/>
  <c r="E2791" i="1"/>
  <c r="E2792" i="1"/>
  <c r="E2793" i="1"/>
  <c r="F2793" i="1"/>
  <c r="E2795" i="1"/>
  <c r="E2796" i="1"/>
  <c r="E2797" i="1"/>
  <c r="E2798" i="1"/>
  <c r="E2800" i="1"/>
  <c r="E2801" i="1"/>
  <c r="E2802" i="1"/>
  <c r="E2804" i="1"/>
  <c r="E2805" i="1"/>
  <c r="E2808" i="1"/>
  <c r="E2809" i="1"/>
  <c r="E2810" i="1"/>
  <c r="E2812" i="1"/>
  <c r="E2813" i="1"/>
  <c r="E2814" i="1"/>
  <c r="E2815" i="1"/>
  <c r="E2817" i="1"/>
  <c r="E2818" i="1"/>
  <c r="E2819" i="1"/>
  <c r="E2821" i="1"/>
  <c r="E2825" i="1"/>
  <c r="E2829" i="1"/>
  <c r="E2830" i="1"/>
  <c r="E2831" i="1"/>
  <c r="E2833" i="1"/>
  <c r="E2834" i="1"/>
  <c r="E2835" i="1"/>
  <c r="E2836" i="1"/>
  <c r="E2838" i="1"/>
  <c r="E2839" i="1"/>
  <c r="E2840" i="1"/>
  <c r="E2842" i="1"/>
  <c r="E2843" i="1"/>
  <c r="E2846" i="1"/>
  <c r="E2847" i="1"/>
  <c r="E2848" i="1"/>
  <c r="E2849" i="1"/>
  <c r="F2849" i="1"/>
  <c r="E2851" i="1"/>
  <c r="E2852" i="1"/>
  <c r="E2853" i="1"/>
  <c r="E2854" i="1"/>
  <c r="E2856" i="1"/>
  <c r="E2857" i="1"/>
  <c r="E2860" i="1"/>
  <c r="E2861" i="1"/>
  <c r="E2862" i="1"/>
  <c r="E2864" i="1"/>
  <c r="E2865" i="1"/>
  <c r="E2866" i="1"/>
  <c r="E2868" i="1"/>
  <c r="E2869" i="1"/>
  <c r="E2873" i="1"/>
  <c r="E2877" i="1"/>
  <c r="E2881" i="1"/>
  <c r="E2882" i="1"/>
  <c r="E2883" i="1"/>
  <c r="F2883" i="1"/>
  <c r="E2885" i="1"/>
  <c r="E2886" i="1"/>
  <c r="E2887" i="1"/>
  <c r="E2889" i="1"/>
  <c r="E2890" i="1"/>
  <c r="E2891" i="1"/>
  <c r="E2893" i="1"/>
  <c r="E2894" i="1"/>
  <c r="F2894" i="1"/>
  <c r="E2895" i="1"/>
  <c r="F2895" i="1"/>
  <c r="E2897" i="1"/>
  <c r="E2898" i="1"/>
  <c r="E2899" i="1"/>
  <c r="E2900" i="1"/>
  <c r="E2902" i="1"/>
  <c r="E2903" i="1"/>
  <c r="E2904" i="1"/>
  <c r="E2906" i="1"/>
  <c r="E2907" i="1"/>
  <c r="E2910" i="1"/>
  <c r="E2911" i="1"/>
  <c r="E2912" i="1"/>
  <c r="F2912" i="1"/>
  <c r="E2914" i="1"/>
  <c r="E2918" i="1"/>
  <c r="E2919" i="1"/>
  <c r="E2920" i="1"/>
  <c r="E2922" i="1"/>
  <c r="E2923" i="1"/>
  <c r="E2924" i="1"/>
  <c r="E2925" i="1"/>
  <c r="F2925" i="1"/>
  <c r="E2927" i="1"/>
  <c r="E2928" i="1"/>
  <c r="E2929" i="1"/>
  <c r="E2933" i="1"/>
  <c r="E2934" i="1"/>
  <c r="E2935" i="1"/>
  <c r="E2937" i="1"/>
  <c r="E2938" i="1"/>
  <c r="E2939" i="1"/>
  <c r="E2940" i="1"/>
  <c r="E2942" i="1"/>
  <c r="E2943" i="1"/>
  <c r="E2944" i="1"/>
  <c r="E2945" i="1"/>
  <c r="E2948" i="1"/>
  <c r="E2949" i="1"/>
  <c r="E2956" i="1"/>
  <c r="E2957" i="1"/>
  <c r="E2958" i="1"/>
  <c r="E2961" i="1"/>
  <c r="E2965" i="1"/>
  <c r="E2966" i="1"/>
  <c r="E2967" i="1"/>
  <c r="E2969" i="1"/>
  <c r="E2970" i="1"/>
  <c r="E2971" i="1"/>
  <c r="E2973" i="1"/>
  <c r="E2974" i="1"/>
  <c r="E2975" i="1"/>
  <c r="E2977" i="1"/>
  <c r="E2981" i="1"/>
  <c r="E2982" i="1"/>
  <c r="E2983" i="1"/>
  <c r="E2985" i="1"/>
  <c r="E2989" i="1"/>
  <c r="E2990" i="1"/>
  <c r="E2991" i="1"/>
  <c r="E2993" i="1"/>
  <c r="E2997" i="1"/>
  <c r="E3001" i="1"/>
  <c r="E3002" i="1"/>
  <c r="E3003" i="1"/>
  <c r="E3004" i="1"/>
  <c r="F3004" i="1"/>
  <c r="E3006" i="1"/>
  <c r="E3007" i="1"/>
  <c r="E3008" i="1"/>
  <c r="E3010" i="1"/>
  <c r="E3011" i="1"/>
  <c r="E3012" i="1"/>
  <c r="F3012" i="1"/>
  <c r="E3014" i="1"/>
  <c r="E3015" i="1"/>
  <c r="E3016" i="1"/>
  <c r="E3017" i="1"/>
  <c r="F3017" i="1"/>
  <c r="E3019" i="1"/>
  <c r="E3020" i="1"/>
  <c r="E3021" i="1"/>
  <c r="E3023" i="1"/>
  <c r="E3024" i="1"/>
  <c r="E3025" i="1"/>
  <c r="E3028" i="1"/>
  <c r="E3029" i="1"/>
  <c r="E3032" i="1"/>
  <c r="E3033" i="1"/>
  <c r="E3034" i="1"/>
  <c r="E3036" i="1"/>
  <c r="E3037" i="1"/>
  <c r="E3038" i="1"/>
  <c r="F3038" i="1"/>
  <c r="E3040" i="1"/>
  <c r="E3041" i="1"/>
  <c r="E3045" i="1"/>
  <c r="E3046" i="1"/>
  <c r="E3047" i="1"/>
  <c r="E3049" i="1"/>
  <c r="E3050" i="1"/>
  <c r="E3051" i="1"/>
  <c r="E3053" i="1"/>
  <c r="E3057" i="1"/>
  <c r="E3058" i="1"/>
  <c r="E3059" i="1"/>
  <c r="E3062" i="1"/>
  <c r="E3063" i="1"/>
  <c r="E3064" i="1"/>
  <c r="E3065" i="1"/>
  <c r="E3068" i="1"/>
  <c r="E3069" i="1"/>
  <c r="E3072" i="1"/>
  <c r="E3073" i="1"/>
  <c r="E3077" i="1"/>
  <c r="E3078" i="1"/>
  <c r="E3079" i="1"/>
  <c r="E3080" i="1"/>
  <c r="E3081" i="1"/>
  <c r="F3081" i="1"/>
  <c r="E3083" i="1"/>
  <c r="E3084" i="1"/>
  <c r="E3085" i="1"/>
  <c r="E3088" i="1"/>
  <c r="E3089" i="1"/>
  <c r="E3092" i="1"/>
  <c r="E3093" i="1"/>
  <c r="E3094" i="1"/>
  <c r="E3096" i="1"/>
  <c r="E3097" i="1"/>
  <c r="E3100" i="1"/>
  <c r="E3101" i="1"/>
  <c r="E3105" i="1"/>
  <c r="E3109" i="1"/>
  <c r="E3110" i="1"/>
  <c r="E3111" i="1"/>
  <c r="E3112" i="1"/>
  <c r="E3114" i="1"/>
  <c r="E3115" i="1"/>
  <c r="E3116" i="1"/>
  <c r="F3116" i="1"/>
  <c r="E3118" i="1"/>
  <c r="E3119" i="1"/>
  <c r="E3120" i="1"/>
  <c r="E3122" i="1"/>
  <c r="E3126" i="1"/>
  <c r="E3127" i="1"/>
  <c r="E3128" i="1"/>
  <c r="E3130" i="1"/>
  <c r="E3131" i="1"/>
  <c r="E3132" i="1"/>
  <c r="F3132" i="1"/>
  <c r="E3134" i="1"/>
  <c r="E3135" i="1"/>
  <c r="E3138" i="1"/>
  <c r="E3139" i="1"/>
  <c r="E3140" i="1"/>
  <c r="E3142" i="1"/>
  <c r="E3143" i="1"/>
  <c r="E3146" i="1"/>
  <c r="E3147" i="1"/>
  <c r="E3148" i="1"/>
  <c r="F3148" i="1"/>
  <c r="E3150" i="1"/>
  <c r="E3151" i="1"/>
  <c r="E3152" i="1"/>
  <c r="E3154" i="1"/>
  <c r="E3155" i="1"/>
  <c r="E3156" i="1"/>
  <c r="E3158" i="1"/>
  <c r="E3159" i="1"/>
  <c r="E3160" i="1"/>
  <c r="E3162" i="1"/>
  <c r="E3163" i="1"/>
  <c r="E3164" i="1"/>
  <c r="E3166" i="1"/>
  <c r="E3167" i="1"/>
  <c r="E3168" i="1"/>
  <c r="E3170" i="1"/>
  <c r="E3171" i="1"/>
  <c r="E3172" i="1"/>
  <c r="E3175" i="1"/>
  <c r="E3176" i="1"/>
  <c r="F3176" i="1"/>
  <c r="E3177" i="1"/>
  <c r="F3177" i="1"/>
  <c r="E3179" i="1"/>
  <c r="E3180" i="1"/>
  <c r="E3181" i="1"/>
  <c r="F3181" i="1"/>
  <c r="E3183" i="1"/>
  <c r="E3184" i="1"/>
  <c r="E3185" i="1"/>
  <c r="E3187" i="1"/>
  <c r="E3188" i="1"/>
  <c r="E3189" i="1"/>
  <c r="E3192" i="1"/>
  <c r="E3193" i="1"/>
  <c r="E3194" i="1"/>
  <c r="E3196" i="1"/>
  <c r="E3197" i="1"/>
  <c r="E3199" i="1"/>
  <c r="E3200" i="1"/>
  <c r="E3201" i="1"/>
  <c r="F3201" i="1"/>
  <c r="E3203" i="1"/>
  <c r="E3204" i="1"/>
  <c r="E3208" i="1"/>
  <c r="E3209" i="1"/>
  <c r="E3212" i="1"/>
  <c r="E3213" i="1"/>
  <c r="E3214" i="1"/>
  <c r="E3216" i="1"/>
  <c r="E3217" i="1"/>
  <c r="E3220" i="1"/>
  <c r="E3221" i="1"/>
  <c r="E3224" i="1"/>
  <c r="E3225" i="1"/>
  <c r="E3226" i="1"/>
  <c r="E3228" i="1"/>
  <c r="E3229" i="1"/>
  <c r="F3229" i="1"/>
  <c r="E3232" i="1"/>
  <c r="E3233" i="1"/>
  <c r="E3236" i="1"/>
  <c r="E3237" i="1"/>
  <c r="E3238" i="1"/>
  <c r="E3240" i="1"/>
  <c r="E3241" i="1"/>
  <c r="F3241" i="1"/>
  <c r="E3242" i="1"/>
  <c r="E3244" i="1"/>
  <c r="E3245" i="1"/>
  <c r="E3248" i="1"/>
  <c r="E3249" i="1"/>
  <c r="E3250" i="1"/>
  <c r="E3252" i="1"/>
  <c r="E3253" i="1"/>
  <c r="E3254" i="1"/>
  <c r="E3256" i="1"/>
  <c r="E3257" i="1"/>
  <c r="E3260" i="1"/>
  <c r="E3261" i="1"/>
  <c r="E3264" i="1"/>
  <c r="E3265" i="1"/>
  <c r="E3266" i="1"/>
  <c r="E3268" i="1"/>
  <c r="F3268" i="1"/>
  <c r="E3269" i="1"/>
  <c r="E3272" i="1"/>
  <c r="E3273" i="1"/>
  <c r="F3273" i="1"/>
  <c r="E3274" i="1"/>
  <c r="E3276" i="1"/>
  <c r="E3277" i="1"/>
  <c r="E3278" i="1"/>
  <c r="E3280" i="1"/>
  <c r="E3281" i="1"/>
  <c r="E3284" i="1"/>
  <c r="F3284" i="1"/>
  <c r="E3285" i="1"/>
  <c r="E3290" i="1"/>
  <c r="E3291" i="1"/>
  <c r="E3292" i="1"/>
  <c r="E3294" i="1"/>
  <c r="E3295" i="1"/>
  <c r="E3298" i="1"/>
  <c r="E3299" i="1"/>
  <c r="E3300" i="1"/>
  <c r="E3302" i="1"/>
  <c r="E3303" i="1"/>
  <c r="E3304" i="1"/>
  <c r="E3306" i="1"/>
  <c r="E3307" i="1"/>
  <c r="E3308" i="1"/>
  <c r="E3310" i="1"/>
  <c r="E3311" i="1"/>
  <c r="E3312" i="1"/>
  <c r="F3312" i="1"/>
  <c r="E3314" i="1"/>
  <c r="E3315" i="1"/>
  <c r="E3316" i="1"/>
  <c r="E3318" i="1"/>
  <c r="E3319" i="1"/>
  <c r="E3320" i="1"/>
  <c r="E3321" i="1"/>
  <c r="F3321" i="1"/>
  <c r="E3323" i="1"/>
  <c r="E3324" i="1"/>
  <c r="E3325" i="1"/>
  <c r="F3325" i="1"/>
  <c r="E3327" i="1"/>
  <c r="E3328" i="1"/>
  <c r="E3329" i="1"/>
  <c r="F3329" i="1"/>
  <c r="E3331" i="1"/>
  <c r="E3332" i="1"/>
  <c r="E3333" i="1"/>
  <c r="F3333" i="1"/>
  <c r="E3335" i="1"/>
  <c r="E3336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5" i="1"/>
  <c r="A626" i="1"/>
  <c r="A627" i="1"/>
  <c r="A629" i="1"/>
  <c r="A630" i="1"/>
  <c r="A631" i="1"/>
  <c r="A632" i="1"/>
  <c r="A633" i="1"/>
  <c r="A634" i="1"/>
  <c r="A635" i="1"/>
  <c r="A636" i="1"/>
  <c r="A637" i="1"/>
  <c r="A638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9" i="1"/>
  <c r="A1730" i="1"/>
  <c r="A1731" i="1"/>
  <c r="A1732" i="1"/>
  <c r="A1733" i="1"/>
  <c r="A1734" i="1"/>
  <c r="A1735" i="1"/>
  <c r="A1736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3" i="1"/>
  <c r="A1894" i="1"/>
  <c r="A1895" i="1"/>
  <c r="A1896" i="1"/>
  <c r="A1897" i="1"/>
  <c r="A1898" i="1"/>
  <c r="A1899" i="1"/>
  <c r="A1901" i="1"/>
  <c r="A1902" i="1"/>
  <c r="A1903" i="1"/>
  <c r="A1904" i="1"/>
  <c r="A1905" i="1"/>
  <c r="A1906" i="1"/>
  <c r="A1907" i="1"/>
  <c r="A1908" i="1"/>
  <c r="A1909" i="1"/>
  <c r="A1910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4" i="1"/>
  <c r="A1995" i="1"/>
  <c r="A1996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9" i="1"/>
  <c r="A2020" i="1"/>
  <c r="A2021" i="1"/>
  <c r="A2022" i="1"/>
  <c r="A2023" i="1"/>
  <c r="A2024" i="1"/>
  <c r="A2025" i="1"/>
  <c r="A2026" i="1"/>
  <c r="A2027" i="1"/>
  <c r="A2028" i="1"/>
  <c r="A2029" i="1"/>
  <c r="A2031" i="1"/>
  <c r="A2032" i="1"/>
  <c r="A2033" i="1"/>
  <c r="A2034" i="1"/>
  <c r="A2035" i="1"/>
  <c r="A2036" i="1"/>
  <c r="A2037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1" i="1"/>
  <c r="A2312" i="1"/>
  <c r="A2313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7" i="1"/>
  <c r="A2868" i="1"/>
  <c r="A2869" i="1"/>
  <c r="A2870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5" i="1"/>
  <c r="A2956" i="1"/>
  <c r="A2957" i="1"/>
  <c r="A2958" i="1"/>
  <c r="A2959" i="1"/>
  <c r="A2960" i="1"/>
  <c r="A2961" i="1"/>
  <c r="A2962" i="1"/>
  <c r="A2964" i="1"/>
  <c r="A2965" i="1"/>
  <c r="A2966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8" i="1"/>
  <c r="A3049" i="1"/>
  <c r="A3050" i="1"/>
  <c r="A3051" i="1"/>
  <c r="A3052" i="1"/>
  <c r="A3053" i="1"/>
  <c r="A3054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F3" i="1"/>
  <c r="F4" i="1"/>
  <c r="F5" i="1"/>
  <c r="F6" i="1"/>
  <c r="F7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2" i="1"/>
  <c r="F123" i="1"/>
  <c r="F124" i="1"/>
  <c r="F125" i="1"/>
  <c r="F126" i="1"/>
  <c r="F130" i="1"/>
  <c r="F131" i="1"/>
  <c r="F132" i="1"/>
  <c r="F133" i="1"/>
  <c r="F134" i="1"/>
  <c r="F135" i="1"/>
  <c r="F140" i="1"/>
  <c r="F141" i="1"/>
  <c r="F142" i="1"/>
  <c r="F143" i="1"/>
  <c r="F144" i="1"/>
  <c r="F145" i="1"/>
  <c r="F146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7" i="1"/>
  <c r="F258" i="1"/>
  <c r="F259" i="1"/>
  <c r="F260" i="1"/>
  <c r="F261" i="1"/>
  <c r="F262" i="1"/>
  <c r="F263" i="1"/>
  <c r="F264" i="1"/>
  <c r="F265" i="1"/>
  <c r="F266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8" i="1"/>
  <c r="F299" i="1"/>
  <c r="F300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9" i="1"/>
  <c r="F440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8" i="1"/>
  <c r="F479" i="1"/>
  <c r="F480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2" i="1"/>
  <c r="F523" i="1"/>
  <c r="F524" i="1"/>
  <c r="F525" i="1"/>
  <c r="F526" i="1"/>
  <c r="F527" i="1"/>
  <c r="F528" i="1"/>
  <c r="F531" i="1"/>
  <c r="F532" i="1"/>
  <c r="F533" i="1"/>
  <c r="F534" i="1"/>
  <c r="F535" i="1"/>
  <c r="F536" i="1"/>
  <c r="F539" i="1"/>
  <c r="F540" i="1"/>
  <c r="F541" i="1"/>
  <c r="F542" i="1"/>
  <c r="F543" i="1"/>
  <c r="F544" i="1"/>
  <c r="F545" i="1"/>
  <c r="F546" i="1"/>
  <c r="F547" i="1"/>
  <c r="F548" i="1"/>
  <c r="F549" i="1"/>
  <c r="F551" i="1"/>
  <c r="F554" i="1"/>
  <c r="F555" i="1"/>
  <c r="F556" i="1"/>
  <c r="F557" i="1"/>
  <c r="F558" i="1"/>
  <c r="F559" i="1"/>
  <c r="F560" i="1"/>
  <c r="F561" i="1"/>
  <c r="F562" i="1"/>
  <c r="F563" i="1"/>
  <c r="F564" i="1"/>
  <c r="F566" i="1"/>
  <c r="F567" i="1"/>
  <c r="F570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3" i="1"/>
  <c r="F614" i="1"/>
  <c r="F619" i="1"/>
  <c r="F620" i="1"/>
  <c r="F625" i="1"/>
  <c r="F626" i="1"/>
  <c r="F627" i="1"/>
  <c r="F628" i="1"/>
  <c r="F629" i="1"/>
  <c r="F630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8" i="1"/>
  <c r="F699" i="1"/>
  <c r="F700" i="1"/>
  <c r="F703" i="1"/>
  <c r="F704" i="1"/>
  <c r="F705" i="1"/>
  <c r="F706" i="1"/>
  <c r="F707" i="1"/>
  <c r="F708" i="1"/>
  <c r="F709" i="1"/>
  <c r="F710" i="1"/>
  <c r="F711" i="1"/>
  <c r="F712" i="1"/>
  <c r="F715" i="1"/>
  <c r="F716" i="1"/>
  <c r="F717" i="1"/>
  <c r="F718" i="1"/>
  <c r="F719" i="1"/>
  <c r="F720" i="1"/>
  <c r="F721" i="1"/>
  <c r="F722" i="1"/>
  <c r="F723" i="1"/>
  <c r="F725" i="1"/>
  <c r="F726" i="1"/>
  <c r="F727" i="1"/>
  <c r="F728" i="1"/>
  <c r="F729" i="1"/>
  <c r="F730" i="1"/>
  <c r="F731" i="1"/>
  <c r="F740" i="1"/>
  <c r="F744" i="1"/>
  <c r="F745" i="1"/>
  <c r="F746" i="1"/>
  <c r="F747" i="1"/>
  <c r="F748" i="1"/>
  <c r="F749" i="1"/>
  <c r="F750" i="1"/>
  <c r="F751" i="1"/>
  <c r="F752" i="1"/>
  <c r="F754" i="1"/>
  <c r="F755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9" i="1"/>
  <c r="F780" i="1"/>
  <c r="F781" i="1"/>
  <c r="F782" i="1"/>
  <c r="F783" i="1"/>
  <c r="F784" i="1"/>
  <c r="F785" i="1"/>
  <c r="F786" i="1"/>
  <c r="F787" i="1"/>
  <c r="F788" i="1"/>
  <c r="F790" i="1"/>
  <c r="F791" i="1"/>
  <c r="F792" i="1"/>
  <c r="F798" i="1"/>
  <c r="F799" i="1"/>
  <c r="F806" i="1"/>
  <c r="F810" i="1"/>
  <c r="F811" i="1"/>
  <c r="F812" i="1"/>
  <c r="F813" i="1"/>
  <c r="F814" i="1"/>
  <c r="F815" i="1"/>
  <c r="F816" i="1"/>
  <c r="F821" i="1"/>
  <c r="F822" i="1"/>
  <c r="F823" i="1"/>
  <c r="F824" i="1"/>
  <c r="F825" i="1"/>
  <c r="F826" i="1"/>
  <c r="F827" i="1"/>
  <c r="F828" i="1"/>
  <c r="F832" i="1"/>
  <c r="F833" i="1"/>
  <c r="F834" i="1"/>
  <c r="F835" i="1"/>
  <c r="F836" i="1"/>
  <c r="F837" i="1"/>
  <c r="F838" i="1"/>
  <c r="F839" i="1"/>
  <c r="F840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63" i="1"/>
  <c r="F864" i="1"/>
  <c r="F868" i="1"/>
  <c r="F869" i="1"/>
  <c r="F870" i="1"/>
  <c r="F871" i="1"/>
  <c r="F872" i="1"/>
  <c r="F876" i="1"/>
  <c r="F877" i="1"/>
  <c r="F878" i="1"/>
  <c r="F879" i="1"/>
  <c r="F880" i="1"/>
  <c r="F881" i="1"/>
  <c r="F882" i="1"/>
  <c r="F883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4" i="1"/>
  <c r="F955" i="1"/>
  <c r="F956" i="1"/>
  <c r="F957" i="1"/>
  <c r="F958" i="1"/>
  <c r="F959" i="1"/>
  <c r="F960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80" i="1"/>
  <c r="F981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7" i="1"/>
  <c r="F998" i="1"/>
  <c r="F999" i="1"/>
  <c r="F1000" i="1"/>
  <c r="F1001" i="1"/>
  <c r="F1006" i="1"/>
  <c r="F1007" i="1"/>
  <c r="F1008" i="1"/>
  <c r="F1009" i="1"/>
  <c r="F1010" i="1"/>
  <c r="F1011" i="1"/>
  <c r="F1012" i="1"/>
  <c r="F1013" i="1"/>
  <c r="F1014" i="1"/>
  <c r="F1015" i="1"/>
  <c r="F1016" i="1"/>
  <c r="F1021" i="1"/>
  <c r="F1022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6" i="1"/>
  <c r="F1138" i="1"/>
  <c r="F1139" i="1"/>
  <c r="F1140" i="1"/>
  <c r="F1141" i="1"/>
  <c r="F1142" i="1"/>
  <c r="F1143" i="1"/>
  <c r="F1144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6" i="1"/>
  <c r="F1167" i="1"/>
  <c r="F1168" i="1"/>
  <c r="F1169" i="1"/>
  <c r="F1170" i="1"/>
  <c r="F1171" i="1"/>
  <c r="F1172" i="1"/>
  <c r="F1173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92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6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6" i="1"/>
  <c r="F1270" i="1"/>
  <c r="F1271" i="1"/>
  <c r="F1272" i="1"/>
  <c r="F1273" i="1"/>
  <c r="F1274" i="1"/>
  <c r="F1275" i="1"/>
  <c r="F1276" i="1"/>
  <c r="F1277" i="1"/>
  <c r="F1278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6" i="1"/>
  <c r="F1297" i="1"/>
  <c r="F1298" i="1"/>
  <c r="F1300" i="1"/>
  <c r="F1301" i="1"/>
  <c r="F1302" i="1"/>
  <c r="F1303" i="1"/>
  <c r="F1304" i="1"/>
  <c r="F1306" i="1"/>
  <c r="F1307" i="1"/>
  <c r="F1308" i="1"/>
  <c r="F1309" i="1"/>
  <c r="F1310" i="1"/>
  <c r="F1311" i="1"/>
  <c r="F1312" i="1"/>
  <c r="F1315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2" i="1"/>
  <c r="F1333" i="1"/>
  <c r="F1334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5" i="1"/>
  <c r="F1356" i="1"/>
  <c r="F1357" i="1"/>
  <c r="F1358" i="1"/>
  <c r="F1359" i="1"/>
  <c r="F1360" i="1"/>
  <c r="F1361" i="1"/>
  <c r="F1362" i="1"/>
  <c r="F1363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80" i="1"/>
  <c r="F1381" i="1"/>
  <c r="F1382" i="1"/>
  <c r="F1383" i="1"/>
  <c r="F1384" i="1"/>
  <c r="F1385" i="1"/>
  <c r="F1386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4" i="1"/>
  <c r="F1415" i="1"/>
  <c r="F1416" i="1"/>
  <c r="F1417" i="1"/>
  <c r="F1418" i="1"/>
  <c r="F1419" i="1"/>
  <c r="F1420" i="1"/>
  <c r="F1421" i="1"/>
  <c r="F1422" i="1"/>
  <c r="F1428" i="1"/>
  <c r="F1429" i="1"/>
  <c r="F1430" i="1"/>
  <c r="F1431" i="1"/>
  <c r="F1432" i="1"/>
  <c r="F1434" i="1"/>
  <c r="F1438" i="1"/>
  <c r="F1439" i="1"/>
  <c r="F1440" i="1"/>
  <c r="F1441" i="1"/>
  <c r="F1442" i="1"/>
  <c r="F1443" i="1"/>
  <c r="F1444" i="1"/>
  <c r="F1445" i="1"/>
  <c r="F1446" i="1"/>
  <c r="F1447" i="1"/>
  <c r="F1451" i="1"/>
  <c r="F1452" i="1"/>
  <c r="F1453" i="1"/>
  <c r="F1454" i="1"/>
  <c r="F1455" i="1"/>
  <c r="F1456" i="1"/>
  <c r="F1458" i="1"/>
  <c r="F1464" i="1"/>
  <c r="F1465" i="1"/>
  <c r="F1466" i="1"/>
  <c r="F1467" i="1"/>
  <c r="F1468" i="1"/>
  <c r="F1469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5" i="1"/>
  <c r="F1486" i="1"/>
  <c r="F1487" i="1"/>
  <c r="F1488" i="1"/>
  <c r="F1489" i="1"/>
  <c r="F1490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7" i="1"/>
  <c r="F1528" i="1"/>
  <c r="F1531" i="1"/>
  <c r="F1532" i="1"/>
  <c r="F1535" i="1"/>
  <c r="F1536" i="1"/>
  <c r="F1537" i="1"/>
  <c r="F1538" i="1"/>
  <c r="F1539" i="1"/>
  <c r="F1540" i="1"/>
  <c r="F1541" i="1"/>
  <c r="F1542" i="1"/>
  <c r="F1543" i="1"/>
  <c r="F1544" i="1"/>
  <c r="F1546" i="1"/>
  <c r="F1552" i="1"/>
  <c r="F1553" i="1"/>
  <c r="F1554" i="1"/>
  <c r="F1555" i="1"/>
  <c r="F1556" i="1"/>
  <c r="F1557" i="1"/>
  <c r="F1558" i="1"/>
  <c r="F1560" i="1"/>
  <c r="F1561" i="1"/>
  <c r="F1562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4" i="1"/>
  <c r="F1605" i="1"/>
  <c r="F1606" i="1"/>
  <c r="F1607" i="1"/>
  <c r="F1608" i="1"/>
  <c r="F1609" i="1"/>
  <c r="F1610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6" i="1"/>
  <c r="F1667" i="1"/>
  <c r="F1668" i="1"/>
  <c r="F1669" i="1"/>
  <c r="F1670" i="1"/>
  <c r="F1671" i="1"/>
  <c r="F1672" i="1"/>
  <c r="F1673" i="1"/>
  <c r="F1674" i="1"/>
  <c r="F1675" i="1"/>
  <c r="F1678" i="1"/>
  <c r="F1679" i="1"/>
  <c r="F1680" i="1"/>
  <c r="F1682" i="1"/>
  <c r="F1684" i="1"/>
  <c r="F1685" i="1"/>
  <c r="F1686" i="1"/>
  <c r="F1687" i="1"/>
  <c r="F1688" i="1"/>
  <c r="F1689" i="1"/>
  <c r="F1690" i="1"/>
  <c r="F1691" i="1"/>
  <c r="F1692" i="1"/>
  <c r="F1693" i="1"/>
  <c r="F1694" i="1"/>
  <c r="F1696" i="1"/>
  <c r="F1700" i="1"/>
  <c r="F1701" i="1"/>
  <c r="F1702" i="1"/>
  <c r="F1703" i="1"/>
  <c r="F1704" i="1"/>
  <c r="F1705" i="1"/>
  <c r="F1706" i="1"/>
  <c r="F1707" i="1"/>
  <c r="F1708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3" i="1"/>
  <c r="F1734" i="1"/>
  <c r="F1735" i="1"/>
  <c r="F1736" i="1"/>
  <c r="F1737" i="1"/>
  <c r="F1738" i="1"/>
  <c r="F1739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4" i="1"/>
  <c r="F1765" i="1"/>
  <c r="F1766" i="1"/>
  <c r="F1767" i="1"/>
  <c r="F1768" i="1"/>
  <c r="F1769" i="1"/>
  <c r="F1770" i="1"/>
  <c r="F1771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95" i="1"/>
  <c r="F1796" i="1"/>
  <c r="F1797" i="1"/>
  <c r="F1798" i="1"/>
  <c r="F1799" i="1"/>
  <c r="F1800" i="1"/>
  <c r="F1806" i="1"/>
  <c r="F1807" i="1"/>
  <c r="F1808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44" i="1"/>
  <c r="F1845" i="1"/>
  <c r="F1846" i="1"/>
  <c r="F1847" i="1"/>
  <c r="F1848" i="1"/>
  <c r="F1849" i="1"/>
  <c r="F1850" i="1"/>
  <c r="F1851" i="1"/>
  <c r="F1853" i="1"/>
  <c r="F1854" i="1"/>
  <c r="F1855" i="1"/>
  <c r="F1856" i="1"/>
  <c r="F1858" i="1"/>
  <c r="F1859" i="1"/>
  <c r="F1860" i="1"/>
  <c r="F1861" i="1"/>
  <c r="F1862" i="1"/>
  <c r="F1863" i="1"/>
  <c r="F1864" i="1"/>
  <c r="F1868" i="1"/>
  <c r="F1869" i="1"/>
  <c r="F1871" i="1"/>
  <c r="F1872" i="1"/>
  <c r="F1873" i="1"/>
  <c r="F1874" i="1"/>
  <c r="F1875" i="1"/>
  <c r="F1876" i="1"/>
  <c r="F1877" i="1"/>
  <c r="F1878" i="1"/>
  <c r="F1879" i="1"/>
  <c r="F1880" i="1"/>
  <c r="F1883" i="1"/>
  <c r="F1884" i="1"/>
  <c r="F1888" i="1"/>
  <c r="F1889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7" i="1"/>
  <c r="F1938" i="1"/>
  <c r="F1942" i="1"/>
  <c r="F1943" i="1"/>
  <c r="F1944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3" i="1"/>
  <c r="F1964" i="1"/>
  <c r="F1965" i="1"/>
  <c r="F1966" i="1"/>
  <c r="F1967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90" i="1"/>
  <c r="F1991" i="1"/>
  <c r="F1992" i="1"/>
  <c r="F1994" i="1"/>
  <c r="F1995" i="1"/>
  <c r="F1996" i="1"/>
  <c r="F1998" i="1"/>
  <c r="F1999" i="1"/>
  <c r="F2000" i="1"/>
  <c r="F2002" i="1"/>
  <c r="F2012" i="1"/>
  <c r="F2013" i="1"/>
  <c r="F2014" i="1"/>
  <c r="F2015" i="1"/>
  <c r="F2016" i="1"/>
  <c r="F2019" i="1"/>
  <c r="F2020" i="1"/>
  <c r="F2021" i="1"/>
  <c r="F2023" i="1"/>
  <c r="F2024" i="1"/>
  <c r="F2025" i="1"/>
  <c r="F2026" i="1"/>
  <c r="F2027" i="1"/>
  <c r="F2028" i="1"/>
  <c r="F2031" i="1"/>
  <c r="F2032" i="1"/>
  <c r="F2033" i="1"/>
  <c r="F2034" i="1"/>
  <c r="F2035" i="1"/>
  <c r="F2036" i="1"/>
  <c r="F2039" i="1"/>
  <c r="F2040" i="1"/>
  <c r="F2041" i="1"/>
  <c r="F2042" i="1"/>
  <c r="F2043" i="1"/>
  <c r="F2044" i="1"/>
  <c r="F2045" i="1"/>
  <c r="F2046" i="1"/>
  <c r="F2047" i="1"/>
  <c r="F2048" i="1"/>
  <c r="F2051" i="1"/>
  <c r="F2056" i="1"/>
  <c r="F2057" i="1"/>
  <c r="F2058" i="1"/>
  <c r="F2059" i="1"/>
  <c r="F2060" i="1"/>
  <c r="F2061" i="1"/>
  <c r="F2062" i="1"/>
  <c r="F2064" i="1"/>
  <c r="F2065" i="1"/>
  <c r="F2066" i="1"/>
  <c r="F2070" i="1"/>
  <c r="F2071" i="1"/>
  <c r="F2072" i="1"/>
  <c r="F2075" i="1"/>
  <c r="F2076" i="1"/>
  <c r="F2079" i="1"/>
  <c r="F2080" i="1"/>
  <c r="F2081" i="1"/>
  <c r="F2082" i="1"/>
  <c r="F2083" i="1"/>
  <c r="F2087" i="1"/>
  <c r="F2088" i="1"/>
  <c r="F2089" i="1"/>
  <c r="F2090" i="1"/>
  <c r="F2091" i="1"/>
  <c r="F2092" i="1"/>
  <c r="F2093" i="1"/>
  <c r="F2095" i="1"/>
  <c r="F2099" i="1"/>
  <c r="F2105" i="1"/>
  <c r="F2106" i="1"/>
  <c r="F2107" i="1"/>
  <c r="F2108" i="1"/>
  <c r="F2114" i="1"/>
  <c r="F2121" i="1"/>
  <c r="F2122" i="1"/>
  <c r="F2128" i="1"/>
  <c r="F2129" i="1"/>
  <c r="F2130" i="1"/>
  <c r="F2131" i="1"/>
  <c r="F2132" i="1"/>
  <c r="F2133" i="1"/>
  <c r="F2134" i="1"/>
  <c r="F2135" i="1"/>
  <c r="F2136" i="1"/>
  <c r="F2137" i="1"/>
  <c r="F2143" i="1"/>
  <c r="F2144" i="1"/>
  <c r="F2145" i="1"/>
  <c r="F2146" i="1"/>
  <c r="F2147" i="1"/>
  <c r="F2148" i="1"/>
  <c r="F2151" i="1"/>
  <c r="F2152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9" i="1"/>
  <c r="F2170" i="1"/>
  <c r="F2171" i="1"/>
  <c r="F2173" i="1"/>
  <c r="F2174" i="1"/>
  <c r="F2178" i="1"/>
  <c r="F2179" i="1"/>
  <c r="F2180" i="1"/>
  <c r="F2181" i="1"/>
  <c r="F2182" i="1"/>
  <c r="F2183" i="1"/>
  <c r="F2184" i="1"/>
  <c r="F2186" i="1"/>
  <c r="F2187" i="1"/>
  <c r="F2192" i="1"/>
  <c r="F2206" i="1"/>
  <c r="F2207" i="1"/>
  <c r="F2208" i="1"/>
  <c r="F2210" i="1"/>
  <c r="F2216" i="1"/>
  <c r="F2217" i="1"/>
  <c r="F2218" i="1"/>
  <c r="F2219" i="1"/>
  <c r="F2220" i="1"/>
  <c r="F2221" i="1"/>
  <c r="F2222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7" i="1"/>
  <c r="F2248" i="1"/>
  <c r="F2249" i="1"/>
  <c r="F2251" i="1"/>
  <c r="F2252" i="1"/>
  <c r="F2253" i="1"/>
  <c r="F2254" i="1"/>
  <c r="F2255" i="1"/>
  <c r="F2256" i="1"/>
  <c r="F2257" i="1"/>
  <c r="F2258" i="1"/>
  <c r="F2259" i="1"/>
  <c r="F2271" i="1"/>
  <c r="F2272" i="1"/>
  <c r="F2275" i="1"/>
  <c r="F2276" i="1"/>
  <c r="F2277" i="1"/>
  <c r="F2278" i="1"/>
  <c r="F2279" i="1"/>
  <c r="F2280" i="1"/>
  <c r="F2281" i="1"/>
  <c r="F2282" i="1"/>
  <c r="F2283" i="1"/>
  <c r="F2287" i="1"/>
  <c r="F2288" i="1"/>
  <c r="F2289" i="1"/>
  <c r="F2290" i="1"/>
  <c r="F2299" i="1"/>
  <c r="F2300" i="1"/>
  <c r="F2305" i="1"/>
  <c r="F2306" i="1"/>
  <c r="F2307" i="1"/>
  <c r="F2311" i="1"/>
  <c r="F2312" i="1"/>
  <c r="F2313" i="1"/>
  <c r="F2314" i="1"/>
  <c r="F2315" i="1"/>
  <c r="F2316" i="1"/>
  <c r="F2317" i="1"/>
  <c r="F2318" i="1"/>
  <c r="F2319" i="1"/>
  <c r="F2320" i="1"/>
  <c r="F2321" i="1"/>
  <c r="F2323" i="1"/>
  <c r="F2324" i="1"/>
  <c r="F2325" i="1"/>
  <c r="F2326" i="1"/>
  <c r="F2327" i="1"/>
  <c r="F2328" i="1"/>
  <c r="F2329" i="1"/>
  <c r="F2330" i="1"/>
  <c r="F2333" i="1"/>
  <c r="F2337" i="1"/>
  <c r="F2338" i="1"/>
  <c r="F2339" i="1"/>
  <c r="F2340" i="1"/>
  <c r="F2341" i="1"/>
  <c r="F2342" i="1"/>
  <c r="F2344" i="1"/>
  <c r="F2345" i="1"/>
  <c r="F2346" i="1"/>
  <c r="F2347" i="1"/>
  <c r="F2348" i="1"/>
  <c r="F2349" i="1"/>
  <c r="F2352" i="1"/>
  <c r="F2353" i="1"/>
  <c r="F2354" i="1"/>
  <c r="F2357" i="1"/>
  <c r="F2358" i="1"/>
  <c r="F2359" i="1"/>
  <c r="F2361" i="1"/>
  <c r="F2362" i="1"/>
  <c r="F2363" i="1"/>
  <c r="F2364" i="1"/>
  <c r="F2365" i="1"/>
  <c r="F2366" i="1"/>
  <c r="F2367" i="1"/>
  <c r="F2368" i="1"/>
  <c r="F2369" i="1"/>
  <c r="F2370" i="1"/>
  <c r="F2373" i="1"/>
  <c r="F2374" i="1"/>
  <c r="F2375" i="1"/>
  <c r="F2376" i="1"/>
  <c r="F2380" i="1"/>
  <c r="F2381" i="1"/>
  <c r="F2382" i="1"/>
  <c r="F2383" i="1"/>
  <c r="F2384" i="1"/>
  <c r="F2385" i="1"/>
  <c r="F2386" i="1"/>
  <c r="F2387" i="1"/>
  <c r="F2388" i="1"/>
  <c r="F2389" i="1"/>
  <c r="F2390" i="1"/>
  <c r="F2393" i="1"/>
  <c r="F2394" i="1"/>
  <c r="F2397" i="1"/>
  <c r="F2398" i="1"/>
  <c r="F2399" i="1"/>
  <c r="F2400" i="1"/>
  <c r="F2403" i="1"/>
  <c r="F2404" i="1"/>
  <c r="F2405" i="1"/>
  <c r="F2406" i="1"/>
  <c r="F2407" i="1"/>
  <c r="F2409" i="1"/>
  <c r="F2413" i="1"/>
  <c r="F2414" i="1"/>
  <c r="F2415" i="1"/>
  <c r="F2416" i="1"/>
  <c r="F2417" i="1"/>
  <c r="F2418" i="1"/>
  <c r="F2419" i="1"/>
  <c r="F2420" i="1"/>
  <c r="F2421" i="1"/>
  <c r="F2423" i="1"/>
  <c r="F2425" i="1"/>
  <c r="F2426" i="1"/>
  <c r="F2427" i="1"/>
  <c r="F2428" i="1"/>
  <c r="F2429" i="1"/>
  <c r="F2430" i="1"/>
  <c r="F2431" i="1"/>
  <c r="F2432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8" i="1"/>
  <c r="F2467" i="1"/>
  <c r="F2468" i="1"/>
  <c r="F2469" i="1"/>
  <c r="F2470" i="1"/>
  <c r="F2471" i="1"/>
  <c r="F2472" i="1"/>
  <c r="F2473" i="1"/>
  <c r="F2474" i="1"/>
  <c r="F2478" i="1"/>
  <c r="F2479" i="1"/>
  <c r="F2480" i="1"/>
  <c r="F2481" i="1"/>
  <c r="F2482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8" i="1"/>
  <c r="F2499" i="1"/>
  <c r="F2500" i="1"/>
  <c r="F2501" i="1"/>
  <c r="F2502" i="1"/>
  <c r="F2503" i="1"/>
  <c r="F2504" i="1"/>
  <c r="F2507" i="1"/>
  <c r="F2508" i="1"/>
  <c r="F2509" i="1"/>
  <c r="F2510" i="1"/>
  <c r="F2511" i="1"/>
  <c r="F2512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51" i="1"/>
  <c r="F2552" i="1"/>
  <c r="F2553" i="1"/>
  <c r="F2554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8" i="1"/>
  <c r="F2589" i="1"/>
  <c r="F2590" i="1"/>
  <c r="F2591" i="1"/>
  <c r="F2592" i="1"/>
  <c r="F2593" i="1"/>
  <c r="F2594" i="1"/>
  <c r="F2596" i="1"/>
  <c r="F2600" i="1"/>
  <c r="F2601" i="1"/>
  <c r="F2602" i="1"/>
  <c r="F2604" i="1"/>
  <c r="F2605" i="1"/>
  <c r="F2606" i="1"/>
  <c r="F2607" i="1"/>
  <c r="F2608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8" i="1"/>
  <c r="F2629" i="1"/>
  <c r="F2630" i="1"/>
  <c r="F2631" i="1"/>
  <c r="F2632" i="1"/>
  <c r="F2633" i="1"/>
  <c r="F2634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8" i="1"/>
  <c r="F2669" i="1"/>
  <c r="F2670" i="1"/>
  <c r="F2671" i="1"/>
  <c r="F2672" i="1"/>
  <c r="F2673" i="1"/>
  <c r="F2674" i="1"/>
  <c r="F2675" i="1"/>
  <c r="F2676" i="1"/>
  <c r="F2677" i="1"/>
  <c r="F2678" i="1"/>
  <c r="F2680" i="1"/>
  <c r="F2681" i="1"/>
  <c r="F2682" i="1"/>
  <c r="F2684" i="1"/>
  <c r="F2685" i="1"/>
  <c r="F2686" i="1"/>
  <c r="F2687" i="1"/>
  <c r="F2688" i="1"/>
  <c r="F2693" i="1"/>
  <c r="F2694" i="1"/>
  <c r="F2695" i="1"/>
  <c r="F2700" i="1"/>
  <c r="F2701" i="1"/>
  <c r="F2702" i="1"/>
  <c r="F2703" i="1"/>
  <c r="F2704" i="1"/>
  <c r="F2705" i="1"/>
  <c r="F2707" i="1"/>
  <c r="F2708" i="1"/>
  <c r="F2709" i="1"/>
  <c r="F2710" i="1"/>
  <c r="F2711" i="1"/>
  <c r="F2712" i="1"/>
  <c r="F2713" i="1"/>
  <c r="F2714" i="1"/>
  <c r="F2716" i="1"/>
  <c r="F2721" i="1"/>
  <c r="F2722" i="1"/>
  <c r="F2723" i="1"/>
  <c r="F2724" i="1"/>
  <c r="F2725" i="1"/>
  <c r="F2726" i="1"/>
  <c r="F2727" i="1"/>
  <c r="F2728" i="1"/>
  <c r="F2729" i="1"/>
  <c r="F2730" i="1"/>
  <c r="F2733" i="1"/>
  <c r="F2734" i="1"/>
  <c r="F2735" i="1"/>
  <c r="F2736" i="1"/>
  <c r="F2737" i="1"/>
  <c r="F2738" i="1"/>
  <c r="F2769" i="1"/>
  <c r="F2770" i="1"/>
  <c r="F2771" i="1"/>
  <c r="F2772" i="1"/>
  <c r="F2773" i="1"/>
  <c r="F2774" i="1"/>
  <c r="F2777" i="1"/>
  <c r="F2778" i="1"/>
  <c r="F2781" i="1"/>
  <c r="F2782" i="1"/>
  <c r="F2783" i="1"/>
  <c r="F2784" i="1"/>
  <c r="F2785" i="1"/>
  <c r="F2786" i="1"/>
  <c r="F2787" i="1"/>
  <c r="F2790" i="1"/>
  <c r="F2792" i="1"/>
  <c r="F2794" i="1"/>
  <c r="F2795" i="1"/>
  <c r="F2796" i="1"/>
  <c r="F2797" i="1"/>
  <c r="F2798" i="1"/>
  <c r="F2799" i="1"/>
  <c r="F2800" i="1"/>
  <c r="F2801" i="1"/>
  <c r="F2802" i="1"/>
  <c r="F2803" i="1"/>
  <c r="F2804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4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5" i="1"/>
  <c r="F2846" i="1"/>
  <c r="F2847" i="1"/>
  <c r="F2848" i="1"/>
  <c r="F2850" i="1"/>
  <c r="F2851" i="1"/>
  <c r="F2852" i="1"/>
  <c r="F2853" i="1"/>
  <c r="F2854" i="1"/>
  <c r="F2855" i="1"/>
  <c r="F2856" i="1"/>
  <c r="F2859" i="1"/>
  <c r="F2860" i="1"/>
  <c r="F2861" i="1"/>
  <c r="F2862" i="1"/>
  <c r="F2863" i="1"/>
  <c r="F2864" i="1"/>
  <c r="F2865" i="1"/>
  <c r="F2866" i="1"/>
  <c r="F2867" i="1"/>
  <c r="F2868" i="1"/>
  <c r="F2872" i="1"/>
  <c r="F2876" i="1"/>
  <c r="F2880" i="1"/>
  <c r="F2881" i="1"/>
  <c r="F2882" i="1"/>
  <c r="F2884" i="1"/>
  <c r="F2885" i="1"/>
  <c r="F2886" i="1"/>
  <c r="F2887" i="1"/>
  <c r="F2888" i="1"/>
  <c r="F2889" i="1"/>
  <c r="F2890" i="1"/>
  <c r="F2891" i="1"/>
  <c r="F2892" i="1"/>
  <c r="F2893" i="1"/>
  <c r="F2896" i="1"/>
  <c r="F2897" i="1"/>
  <c r="F2898" i="1"/>
  <c r="F2899" i="1"/>
  <c r="F2900" i="1"/>
  <c r="F2901" i="1"/>
  <c r="F2902" i="1"/>
  <c r="F2903" i="1"/>
  <c r="F2904" i="1"/>
  <c r="F2905" i="1"/>
  <c r="F2906" i="1"/>
  <c r="F2909" i="1"/>
  <c r="F2910" i="1"/>
  <c r="F2913" i="1"/>
  <c r="F2917" i="1"/>
  <c r="F2918" i="1"/>
  <c r="F2919" i="1"/>
  <c r="F2920" i="1"/>
  <c r="F2921" i="1"/>
  <c r="F2922" i="1"/>
  <c r="F2923" i="1"/>
  <c r="F2924" i="1"/>
  <c r="F2926" i="1"/>
  <c r="F2927" i="1"/>
  <c r="F2928" i="1"/>
  <c r="F2932" i="1"/>
  <c r="F2933" i="1"/>
  <c r="F2934" i="1"/>
  <c r="F2935" i="1"/>
  <c r="F2936" i="1"/>
  <c r="F2937" i="1"/>
  <c r="F2938" i="1"/>
  <c r="F2939" i="1"/>
  <c r="F2940" i="1"/>
  <c r="F2941" i="1"/>
  <c r="F2943" i="1"/>
  <c r="F2944" i="1"/>
  <c r="F2947" i="1"/>
  <c r="F2948" i="1"/>
  <c r="F2955" i="1"/>
  <c r="F2956" i="1"/>
  <c r="F2957" i="1"/>
  <c r="F2960" i="1"/>
  <c r="F2964" i="1"/>
  <c r="F2965" i="1"/>
  <c r="F2966" i="1"/>
  <c r="F2967" i="1"/>
  <c r="F2968" i="1"/>
  <c r="F2969" i="1"/>
  <c r="F2970" i="1"/>
  <c r="F2971" i="1"/>
  <c r="F2972" i="1"/>
  <c r="F2973" i="1"/>
  <c r="F2975" i="1"/>
  <c r="F2976" i="1"/>
  <c r="F2980" i="1"/>
  <c r="F2981" i="1"/>
  <c r="F2982" i="1"/>
  <c r="F2983" i="1"/>
  <c r="F2984" i="1"/>
  <c r="F2988" i="1"/>
  <c r="F2989" i="1"/>
  <c r="F2990" i="1"/>
  <c r="F2991" i="1"/>
  <c r="F2992" i="1"/>
  <c r="F2996" i="1"/>
  <c r="F3000" i="1"/>
  <c r="F3001" i="1"/>
  <c r="F3002" i="1"/>
  <c r="F3003" i="1"/>
  <c r="F3005" i="1"/>
  <c r="F3006" i="1"/>
  <c r="F3007" i="1"/>
  <c r="F3008" i="1"/>
  <c r="F3009" i="1"/>
  <c r="F3010" i="1"/>
  <c r="F3011" i="1"/>
  <c r="F3013" i="1"/>
  <c r="F3014" i="1"/>
  <c r="F3015" i="1"/>
  <c r="F3016" i="1"/>
  <c r="F3018" i="1"/>
  <c r="F3019" i="1"/>
  <c r="F3020" i="1"/>
  <c r="F3021" i="1"/>
  <c r="F3022" i="1"/>
  <c r="F3023" i="1"/>
  <c r="F3024" i="1"/>
  <c r="F3027" i="1"/>
  <c r="F3028" i="1"/>
  <c r="F3031" i="1"/>
  <c r="F3032" i="1"/>
  <c r="F3033" i="1"/>
  <c r="F3034" i="1"/>
  <c r="F3035" i="1"/>
  <c r="F3036" i="1"/>
  <c r="F3037" i="1"/>
  <c r="F3039" i="1"/>
  <c r="F3040" i="1"/>
  <c r="F3044" i="1"/>
  <c r="F3045" i="1"/>
  <c r="F3046" i="1"/>
  <c r="F3047" i="1"/>
  <c r="F3048" i="1"/>
  <c r="F3049" i="1"/>
  <c r="F3050" i="1"/>
  <c r="F3051" i="1"/>
  <c r="F3052" i="1"/>
  <c r="F3056" i="1"/>
  <c r="F3057" i="1"/>
  <c r="F3058" i="1"/>
  <c r="F3061" i="1"/>
  <c r="F3062" i="1"/>
  <c r="F3063" i="1"/>
  <c r="F3064" i="1"/>
  <c r="F3067" i="1"/>
  <c r="F3068" i="1"/>
  <c r="F3071" i="1"/>
  <c r="F3072" i="1"/>
  <c r="F3076" i="1"/>
  <c r="F3077" i="1"/>
  <c r="F3078" i="1"/>
  <c r="F3079" i="1"/>
  <c r="F3080" i="1"/>
  <c r="F3082" i="1"/>
  <c r="F3083" i="1"/>
  <c r="F3084" i="1"/>
  <c r="F3087" i="1"/>
  <c r="F3088" i="1"/>
  <c r="F3091" i="1"/>
  <c r="F3092" i="1"/>
  <c r="F3093" i="1"/>
  <c r="F3094" i="1"/>
  <c r="F3095" i="1"/>
  <c r="F3099" i="1"/>
  <c r="F3100" i="1"/>
  <c r="F3104" i="1"/>
  <c r="F3108" i="1"/>
  <c r="F3109" i="1"/>
  <c r="F3110" i="1"/>
  <c r="F3111" i="1"/>
  <c r="F3112" i="1"/>
  <c r="F3113" i="1"/>
  <c r="F3114" i="1"/>
  <c r="F3115" i="1"/>
  <c r="F3117" i="1"/>
  <c r="F3118" i="1"/>
  <c r="F3119" i="1"/>
  <c r="F3120" i="1"/>
  <c r="F3121" i="1"/>
  <c r="F3125" i="1"/>
  <c r="F3126" i="1"/>
  <c r="F3127" i="1"/>
  <c r="F3128" i="1"/>
  <c r="F3129" i="1"/>
  <c r="F3130" i="1"/>
  <c r="F3133" i="1"/>
  <c r="F3134" i="1"/>
  <c r="F3137" i="1"/>
  <c r="F3138" i="1"/>
  <c r="F3139" i="1"/>
  <c r="F3140" i="1"/>
  <c r="F3141" i="1"/>
  <c r="F3142" i="1"/>
  <c r="F3145" i="1"/>
  <c r="F3146" i="1"/>
  <c r="F3147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4" i="1"/>
  <c r="F3175" i="1"/>
  <c r="F3178" i="1"/>
  <c r="F3179" i="1"/>
  <c r="F3182" i="1"/>
  <c r="F3183" i="1"/>
  <c r="F3184" i="1"/>
  <c r="F3185" i="1"/>
  <c r="F3186" i="1"/>
  <c r="F3187" i="1"/>
  <c r="F3188" i="1"/>
  <c r="F3191" i="1"/>
  <c r="F3192" i="1"/>
  <c r="F3193" i="1"/>
  <c r="F3194" i="1"/>
  <c r="F3195" i="1"/>
  <c r="F3196" i="1"/>
  <c r="F3197" i="1"/>
  <c r="F3198" i="1"/>
  <c r="F3199" i="1"/>
  <c r="F3200" i="1"/>
  <c r="F3202" i="1"/>
  <c r="F3203" i="1"/>
  <c r="F3207" i="1"/>
  <c r="F3208" i="1"/>
  <c r="F3211" i="1"/>
  <c r="F3212" i="1"/>
  <c r="F3213" i="1"/>
  <c r="F3214" i="1"/>
  <c r="F3215" i="1"/>
  <c r="F3216" i="1"/>
  <c r="F3219" i="1"/>
  <c r="F3220" i="1"/>
  <c r="F3223" i="1"/>
  <c r="F3224" i="1"/>
  <c r="F3225" i="1"/>
  <c r="F3226" i="1"/>
  <c r="F3227" i="1"/>
  <c r="F3228" i="1"/>
  <c r="F3231" i="1"/>
  <c r="F3232" i="1"/>
  <c r="F3235" i="1"/>
  <c r="F3236" i="1"/>
  <c r="F3237" i="1"/>
  <c r="F3238" i="1"/>
  <c r="F3239" i="1"/>
  <c r="F3240" i="1"/>
  <c r="F3242" i="1"/>
  <c r="F3243" i="1"/>
  <c r="F3244" i="1"/>
  <c r="F3247" i="1"/>
  <c r="F3248" i="1"/>
  <c r="F3249" i="1"/>
  <c r="F3250" i="1"/>
  <c r="F3251" i="1"/>
  <c r="F3252" i="1"/>
  <c r="F3253" i="1"/>
  <c r="F3254" i="1"/>
  <c r="F3255" i="1"/>
  <c r="F3256" i="1"/>
  <c r="F3259" i="1"/>
  <c r="F3260" i="1"/>
  <c r="F3263" i="1"/>
  <c r="F3264" i="1"/>
  <c r="F3265" i="1"/>
  <c r="F3266" i="1"/>
  <c r="F3267" i="1"/>
  <c r="F3271" i="1"/>
  <c r="F3272" i="1"/>
  <c r="F3274" i="1"/>
  <c r="F3275" i="1"/>
  <c r="F3276" i="1"/>
  <c r="F3277" i="1"/>
  <c r="F3278" i="1"/>
  <c r="F3279" i="1"/>
  <c r="F3280" i="1"/>
  <c r="F3283" i="1"/>
  <c r="F3289" i="1"/>
  <c r="F3290" i="1"/>
  <c r="F3291" i="1"/>
  <c r="F3292" i="1"/>
  <c r="F3293" i="1"/>
  <c r="F3294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3" i="1"/>
  <c r="F3314" i="1"/>
  <c r="F3315" i="1"/>
  <c r="F3316" i="1"/>
  <c r="F3317" i="1"/>
  <c r="F3318" i="1"/>
  <c r="F3319" i="1"/>
  <c r="F3320" i="1"/>
  <c r="F3322" i="1"/>
  <c r="F3323" i="1"/>
  <c r="F3324" i="1"/>
  <c r="F3326" i="1"/>
  <c r="F3328" i="1"/>
  <c r="F3330" i="1"/>
  <c r="F3331" i="1"/>
  <c r="F3332" i="1"/>
  <c r="F3334" i="1"/>
  <c r="F3335" i="1"/>
  <c r="F3336" i="1"/>
  <c r="F2" i="1"/>
  <c r="E2915" i="1"/>
  <c r="F2914" i="1"/>
  <c r="F2410" i="1"/>
  <c r="E2411" i="1"/>
  <c r="E2392" i="1"/>
  <c r="F2392" i="1"/>
  <c r="F2391" i="1"/>
  <c r="E2068" i="1"/>
  <c r="F2067" i="1"/>
  <c r="F3131" i="1"/>
  <c r="F1935" i="1"/>
  <c r="E3218" i="1"/>
  <c r="F3218" i="1"/>
  <c r="F3217" i="1"/>
  <c r="E3173" i="1"/>
  <c r="F3173" i="1"/>
  <c r="F3172" i="1"/>
  <c r="E3136" i="1"/>
  <c r="F3136" i="1"/>
  <c r="F3135" i="1"/>
  <c r="E2698" i="1"/>
  <c r="F2697" i="1"/>
  <c r="E2302" i="1"/>
  <c r="F2301" i="1"/>
  <c r="E2224" i="1"/>
  <c r="F2223" i="1"/>
  <c r="E2139" i="1"/>
  <c r="F2138" i="1"/>
  <c r="E2116" i="1"/>
  <c r="F2115" i="1"/>
  <c r="E616" i="1"/>
  <c r="F615" i="1"/>
  <c r="E572" i="1"/>
  <c r="F571" i="1"/>
  <c r="F3096" i="1"/>
  <c r="F2096" i="1"/>
  <c r="F3295" i="1"/>
  <c r="E3296" i="1"/>
  <c r="F3296" i="1"/>
  <c r="E2978" i="1"/>
  <c r="F2977" i="1"/>
  <c r="E2959" i="1"/>
  <c r="F2959" i="1"/>
  <c r="F2958" i="1"/>
  <c r="F2929" i="1"/>
  <c r="E2930" i="1"/>
  <c r="E2335" i="1"/>
  <c r="F2334" i="1"/>
  <c r="F2788" i="1"/>
  <c r="F2532" i="1"/>
  <c r="F3029" i="1"/>
  <c r="E3030" i="1"/>
  <c r="F3030" i="1"/>
  <c r="E2998" i="1"/>
  <c r="F2997" i="1"/>
  <c r="F2459" i="1"/>
  <c r="E2460" i="1"/>
  <c r="E2262" i="1"/>
  <c r="F2261" i="1"/>
  <c r="F2211" i="1"/>
  <c r="E2212" i="1"/>
  <c r="E2038" i="1"/>
  <c r="F2038" i="1"/>
  <c r="F2037" i="1"/>
  <c r="E905" i="1"/>
  <c r="F904" i="1"/>
  <c r="E3123" i="1"/>
  <c r="F3122" i="1"/>
  <c r="E3060" i="1"/>
  <c r="F3060" i="1"/>
  <c r="F3059" i="1"/>
  <c r="F2597" i="1"/>
  <c r="E2598" i="1"/>
  <c r="E2098" i="1"/>
  <c r="F2098" i="1"/>
  <c r="F2097" i="1"/>
  <c r="E3205" i="1"/>
  <c r="F3204" i="1"/>
  <c r="E3144" i="1"/>
  <c r="F3144" i="1"/>
  <c r="F3143" i="1"/>
  <c r="E2822" i="1"/>
  <c r="F2821" i="1"/>
  <c r="E2806" i="1"/>
  <c r="F2806" i="1"/>
  <c r="F2805" i="1"/>
  <c r="F2284" i="1"/>
  <c r="E2285" i="1"/>
  <c r="E1603" i="1"/>
  <c r="F1603" i="1"/>
  <c r="F1602" i="1"/>
  <c r="E1244" i="1"/>
  <c r="F1243" i="1"/>
  <c r="E757" i="1"/>
  <c r="F756" i="1"/>
  <c r="E3098" i="1"/>
  <c r="F3098" i="1"/>
  <c r="F3097" i="1"/>
  <c r="F3285" i="1"/>
  <c r="E3286" i="1"/>
  <c r="E3270" i="1"/>
  <c r="F3270" i="1"/>
  <c r="F3269" i="1"/>
  <c r="E3054" i="1"/>
  <c r="F3053" i="1"/>
  <c r="F2945" i="1"/>
  <c r="E2946" i="1"/>
  <c r="F2946" i="1"/>
  <c r="E2878" i="1"/>
  <c r="F2877" i="1"/>
  <c r="E2858" i="1"/>
  <c r="F2858" i="1"/>
  <c r="F2857" i="1"/>
  <c r="F2533" i="1"/>
  <c r="E2534" i="1"/>
  <c r="F2534" i="1"/>
  <c r="E2309" i="1"/>
  <c r="F2308" i="1"/>
  <c r="E2168" i="1"/>
  <c r="F2168" i="1"/>
  <c r="F2167" i="1"/>
  <c r="E2150" i="1"/>
  <c r="F2150" i="1"/>
  <c r="F2149" i="1"/>
  <c r="E2050" i="1"/>
  <c r="F2050" i="1"/>
  <c r="F2049" i="1"/>
  <c r="E2018" i="1"/>
  <c r="F2018" i="1"/>
  <c r="F2017" i="1"/>
  <c r="F1905" i="1"/>
  <c r="E1906" i="1"/>
  <c r="E3258" i="1"/>
  <c r="F3258" i="1"/>
  <c r="F3257" i="1"/>
  <c r="E3106" i="1"/>
  <c r="F3105" i="1"/>
  <c r="E3066" i="1"/>
  <c r="F3066" i="1"/>
  <c r="F3065" i="1"/>
  <c r="E2844" i="1"/>
  <c r="F2844" i="1"/>
  <c r="F2843" i="1"/>
  <c r="E2586" i="1"/>
  <c r="F2585" i="1"/>
  <c r="E2372" i="1"/>
  <c r="F2372" i="1"/>
  <c r="F2371" i="1"/>
  <c r="E2194" i="1"/>
  <c r="F2193" i="1"/>
  <c r="E2078" i="1"/>
  <c r="F2078" i="1"/>
  <c r="F2077" i="1"/>
  <c r="E2004" i="1"/>
  <c r="F2003" i="1"/>
  <c r="E1802" i="1"/>
  <c r="F1801" i="1"/>
  <c r="E1525" i="1"/>
  <c r="F1524" i="1"/>
  <c r="E1317" i="1"/>
  <c r="F1316" i="1"/>
  <c r="E1218" i="1"/>
  <c r="F1217" i="1"/>
  <c r="E1189" i="1"/>
  <c r="F1188" i="1"/>
  <c r="E1024" i="1"/>
  <c r="F1024" i="1"/>
  <c r="F1023" i="1"/>
  <c r="E1003" i="1"/>
  <c r="F1002" i="1"/>
  <c r="F3327" i="1"/>
  <c r="F3180" i="1"/>
  <c r="F2974" i="1"/>
  <c r="F2791" i="1"/>
  <c r="F2422" i="1"/>
  <c r="F1890" i="1"/>
  <c r="F170" i="1"/>
  <c r="E3210" i="1"/>
  <c r="F3210" i="1"/>
  <c r="F3209" i="1"/>
  <c r="F3101" i="1"/>
  <c r="E3102" i="1"/>
  <c r="E2962" i="1"/>
  <c r="F2961" i="1"/>
  <c r="E2826" i="1"/>
  <c r="F2825" i="1"/>
  <c r="E2690" i="1"/>
  <c r="F2689" i="1"/>
  <c r="F2188" i="1"/>
  <c r="E2189" i="1"/>
  <c r="E2101" i="1"/>
  <c r="F2100" i="1"/>
  <c r="E1940" i="1"/>
  <c r="F1939" i="1"/>
  <c r="E1882" i="1"/>
  <c r="F1882" i="1"/>
  <c r="F1881" i="1"/>
  <c r="E1698" i="1"/>
  <c r="F1697" i="1"/>
  <c r="E1677" i="1"/>
  <c r="F1677" i="1"/>
  <c r="F1676" i="1"/>
  <c r="E1460" i="1"/>
  <c r="F1459" i="1"/>
  <c r="E1314" i="1"/>
  <c r="F1314" i="1"/>
  <c r="F1313" i="1"/>
  <c r="E1214" i="1"/>
  <c r="F1213" i="1"/>
  <c r="E978" i="1"/>
  <c r="F977" i="1"/>
  <c r="F1870" i="1"/>
  <c r="F1470" i="1"/>
  <c r="F800" i="1"/>
  <c r="E3222" i="1"/>
  <c r="F3222" i="1"/>
  <c r="F3221" i="1"/>
  <c r="E3190" i="1"/>
  <c r="F3190" i="1"/>
  <c r="F3189" i="1"/>
  <c r="E3042" i="1"/>
  <c r="F3041" i="1"/>
  <c r="E2994" i="1"/>
  <c r="F2993" i="1"/>
  <c r="E2874" i="1"/>
  <c r="F2873" i="1"/>
  <c r="E2610" i="1"/>
  <c r="F2609" i="1"/>
  <c r="E2506" i="1"/>
  <c r="F2506" i="1"/>
  <c r="F2505" i="1"/>
  <c r="E2484" i="1"/>
  <c r="F2484" i="1"/>
  <c r="F2483" i="1"/>
  <c r="E2124" i="1"/>
  <c r="F2123" i="1"/>
  <c r="E1830" i="1"/>
  <c r="F1829" i="1"/>
  <c r="E1732" i="1"/>
  <c r="F1732" i="1"/>
  <c r="F1731" i="1"/>
  <c r="E1354" i="1"/>
  <c r="F1354" i="1"/>
  <c r="F1353" i="1"/>
  <c r="E742" i="1"/>
  <c r="F741" i="1"/>
  <c r="E633" i="1"/>
  <c r="F633" i="1"/>
  <c r="F632" i="1"/>
  <c r="E589" i="1"/>
  <c r="F588" i="1"/>
  <c r="E569" i="1"/>
  <c r="F569" i="1"/>
  <c r="F568" i="1"/>
  <c r="E408" i="1"/>
  <c r="F407" i="1"/>
  <c r="E268" i="1"/>
  <c r="F268" i="1"/>
  <c r="F267" i="1"/>
  <c r="E242" i="1"/>
  <c r="F242" i="1"/>
  <c r="F241" i="1"/>
  <c r="E172" i="1"/>
  <c r="F171" i="1"/>
  <c r="E128" i="1"/>
  <c r="F127" i="1"/>
  <c r="E80" i="1"/>
  <c r="F79" i="1"/>
  <c r="E62" i="1"/>
  <c r="F61" i="1"/>
  <c r="E40" i="1"/>
  <c r="F39" i="1"/>
  <c r="F2942" i="1"/>
  <c r="F1968" i="1"/>
  <c r="F1664" i="1"/>
  <c r="F1448" i="1"/>
  <c r="F1264" i="1"/>
  <c r="F1135" i="1"/>
  <c r="E3282" i="1"/>
  <c r="F3282" i="1"/>
  <c r="F3281" i="1"/>
  <c r="E3234" i="1"/>
  <c r="F3234" i="1"/>
  <c r="F3233" i="1"/>
  <c r="E3074" i="1"/>
  <c r="F3073" i="1"/>
  <c r="E3026" i="1"/>
  <c r="F3026" i="1"/>
  <c r="F3025" i="1"/>
  <c r="E2950" i="1"/>
  <c r="F2949" i="1"/>
  <c r="E2908" i="1"/>
  <c r="F2908" i="1"/>
  <c r="F2907" i="1"/>
  <c r="E2870" i="1"/>
  <c r="F2869" i="1"/>
  <c r="E2740" i="1"/>
  <c r="F2739" i="1"/>
  <c r="E2550" i="1"/>
  <c r="F2550" i="1"/>
  <c r="F2549" i="1"/>
  <c r="E2053" i="1"/>
  <c r="F2052" i="1"/>
  <c r="E1786" i="1"/>
  <c r="F1785" i="1"/>
  <c r="E1425" i="1"/>
  <c r="E808" i="1"/>
  <c r="F807" i="1"/>
  <c r="E697" i="1"/>
  <c r="F697" i="1"/>
  <c r="F696" i="1"/>
  <c r="E196" i="1"/>
  <c r="F196" i="1"/>
  <c r="F195" i="1"/>
  <c r="E121" i="1"/>
  <c r="F121" i="1"/>
  <c r="F120" i="1"/>
  <c r="E12" i="1"/>
  <c r="F12" i="1"/>
  <c r="F11" i="1"/>
  <c r="E1988" i="1"/>
  <c r="F1987" i="1"/>
  <c r="E1762" i="1"/>
  <c r="F1761" i="1"/>
  <c r="E1450" i="1"/>
  <c r="F1450" i="1"/>
  <c r="F1449" i="1"/>
  <c r="E885" i="1"/>
  <c r="F884" i="1"/>
  <c r="E802" i="1"/>
  <c r="F801" i="1"/>
  <c r="E774" i="1"/>
  <c r="F773" i="1"/>
  <c r="E733" i="1"/>
  <c r="F732" i="1"/>
  <c r="E714" i="1"/>
  <c r="F714" i="1"/>
  <c r="F713" i="1"/>
  <c r="F2351" i="1"/>
  <c r="F2343" i="1"/>
  <c r="F2176" i="1"/>
  <c r="F1710" i="1"/>
  <c r="F1352" i="1"/>
  <c r="F830" i="1"/>
  <c r="F772" i="1"/>
  <c r="E3262" i="1"/>
  <c r="F3262" i="1"/>
  <c r="F3261" i="1"/>
  <c r="E3230" i="1"/>
  <c r="F3230" i="1"/>
  <c r="E3090" i="1"/>
  <c r="F3090" i="1"/>
  <c r="F3089" i="1"/>
  <c r="E3070" i="1"/>
  <c r="F3070" i="1"/>
  <c r="F3069" i="1"/>
  <c r="E2718" i="1"/>
  <c r="F2717" i="1"/>
  <c r="E2402" i="1"/>
  <c r="F2402" i="1"/>
  <c r="F2401" i="1"/>
  <c r="E2332" i="1"/>
  <c r="F2332" i="1"/>
  <c r="E2274" i="1"/>
  <c r="F2274" i="1"/>
  <c r="F2273" i="1"/>
  <c r="E2085" i="1"/>
  <c r="F2084" i="1"/>
  <c r="E2030" i="1"/>
  <c r="F2030" i="1"/>
  <c r="F2029" i="1"/>
  <c r="E1534" i="1"/>
  <c r="F1534" i="1"/>
  <c r="F1533" i="1"/>
  <c r="E1508" i="1"/>
  <c r="F1508" i="1"/>
  <c r="E859" i="1"/>
  <c r="F858" i="1"/>
  <c r="E1970" i="1"/>
  <c r="F1970" i="1"/>
  <c r="F1969" i="1"/>
  <c r="F1891" i="1"/>
  <c r="E1892" i="1"/>
  <c r="F1892" i="1"/>
  <c r="E1810" i="1"/>
  <c r="F1810" i="1"/>
  <c r="F1809" i="1"/>
  <c r="F2911" i="1"/>
  <c r="F2775" i="1"/>
  <c r="F2350" i="1"/>
  <c r="F2175" i="1"/>
  <c r="F1423" i="1"/>
  <c r="F1242" i="1"/>
  <c r="F829" i="1"/>
  <c r="F3245" i="1"/>
  <c r="E3246" i="1"/>
  <c r="F3246" i="1"/>
  <c r="E3086" i="1"/>
  <c r="F3086" i="1"/>
  <c r="F3085" i="1"/>
  <c r="E2986" i="1"/>
  <c r="F2985" i="1"/>
  <c r="E2780" i="1"/>
  <c r="F2780" i="1"/>
  <c r="F2779" i="1"/>
  <c r="F2731" i="1"/>
  <c r="E2732" i="1"/>
  <c r="F2732" i="1"/>
  <c r="E2514" i="1"/>
  <c r="F2514" i="1"/>
  <c r="F2513" i="1"/>
  <c r="E2476" i="1"/>
  <c r="F2475" i="1"/>
  <c r="E2434" i="1"/>
  <c r="F2433" i="1"/>
  <c r="E2378" i="1"/>
  <c r="F2377" i="1"/>
  <c r="E2356" i="1"/>
  <c r="F2356" i="1"/>
  <c r="F2355" i="1"/>
  <c r="E2292" i="1"/>
  <c r="F2291" i="1"/>
  <c r="E2244" i="1"/>
  <c r="F2243" i="1"/>
  <c r="E2110" i="1"/>
  <c r="E1962" i="1"/>
  <c r="F1962" i="1"/>
  <c r="F1961" i="1"/>
  <c r="E1946" i="1"/>
  <c r="F1946" i="1"/>
  <c r="E1886" i="1"/>
  <c r="F1885" i="1"/>
  <c r="E1866" i="1"/>
  <c r="F1865" i="1"/>
  <c r="E1548" i="1"/>
  <c r="F1547" i="1"/>
  <c r="E1530" i="1"/>
  <c r="F1530" i="1"/>
  <c r="F1529" i="1"/>
  <c r="F1267" i="1"/>
  <c r="E1268" i="1"/>
  <c r="E1194" i="1"/>
  <c r="F1193" i="1"/>
  <c r="E983" i="1"/>
  <c r="F983" i="1"/>
  <c r="F982" i="1"/>
  <c r="E842" i="1"/>
  <c r="F842" i="1"/>
  <c r="F841" i="1"/>
  <c r="E530" i="1"/>
  <c r="F530" i="1"/>
  <c r="F529" i="1"/>
  <c r="E138" i="1"/>
  <c r="F137" i="1"/>
  <c r="F1681" i="1"/>
  <c r="F1457" i="1"/>
  <c r="F1433" i="1"/>
  <c r="F550" i="1"/>
  <c r="F136" i="1"/>
  <c r="E866" i="1"/>
  <c r="F865" i="1"/>
  <c r="F701" i="1"/>
  <c r="E702" i="1"/>
  <c r="F702" i="1"/>
  <c r="E226" i="1"/>
  <c r="F225" i="1"/>
  <c r="F1365" i="1"/>
  <c r="F1165" i="1"/>
  <c r="E1018" i="1"/>
  <c r="F1017" i="1"/>
  <c r="E442" i="1"/>
  <c r="F442" i="1"/>
  <c r="F441" i="1"/>
  <c r="F1828" i="1"/>
  <c r="F1740" i="1"/>
  <c r="F1436" i="1"/>
  <c r="F1412" i="1"/>
  <c r="F1364" i="1"/>
  <c r="F1164" i="1"/>
  <c r="F1100" i="1"/>
  <c r="E794" i="1"/>
  <c r="F793" i="1"/>
  <c r="E538" i="1"/>
  <c r="F538" i="1"/>
  <c r="F537" i="1"/>
  <c r="E438" i="1"/>
  <c r="F438" i="1"/>
  <c r="F437" i="1"/>
  <c r="F1491" i="1"/>
  <c r="F1435" i="1"/>
  <c r="F1411" i="1"/>
  <c r="F1099" i="1"/>
  <c r="F552" i="1"/>
  <c r="E874" i="1"/>
  <c r="F873" i="1"/>
  <c r="E818" i="1"/>
  <c r="F817" i="1"/>
  <c r="E622" i="1"/>
  <c r="F621" i="1"/>
  <c r="E498" i="1"/>
  <c r="F497" i="1"/>
  <c r="E254" i="1"/>
  <c r="F25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2" i="2"/>
  <c r="E623" i="1"/>
  <c r="F622" i="1"/>
  <c r="E775" i="1"/>
  <c r="F774" i="1"/>
  <c r="E1763" i="1"/>
  <c r="F1763" i="1"/>
  <c r="F1762" i="1"/>
  <c r="E1215" i="1"/>
  <c r="F1215" i="1"/>
  <c r="F1214" i="1"/>
  <c r="E1699" i="1"/>
  <c r="F1699" i="1"/>
  <c r="F1698" i="1"/>
  <c r="E2599" i="1"/>
  <c r="F2599" i="1"/>
  <c r="F2598" i="1"/>
  <c r="E2931" i="1"/>
  <c r="F2931" i="1"/>
  <c r="F2930" i="1"/>
  <c r="E139" i="1"/>
  <c r="F139" i="1"/>
  <c r="F138" i="1"/>
  <c r="E1195" i="1"/>
  <c r="F1194" i="1"/>
  <c r="E1867" i="1"/>
  <c r="F1867" i="1"/>
  <c r="F1866" i="1"/>
  <c r="E2245" i="1"/>
  <c r="F2244" i="1"/>
  <c r="E2435" i="1"/>
  <c r="F2434" i="1"/>
  <c r="E2054" i="1"/>
  <c r="F2053" i="1"/>
  <c r="E129" i="1"/>
  <c r="F129" i="1"/>
  <c r="F128" i="1"/>
  <c r="E409" i="1"/>
  <c r="F409" i="1"/>
  <c r="F408" i="1"/>
  <c r="E743" i="1"/>
  <c r="F743" i="1"/>
  <c r="F742" i="1"/>
  <c r="E2125" i="1"/>
  <c r="F2124" i="1"/>
  <c r="E2875" i="1"/>
  <c r="F2875" i="1"/>
  <c r="F2874" i="1"/>
  <c r="E1219" i="1"/>
  <c r="F1218" i="1"/>
  <c r="E2005" i="1"/>
  <c r="F2004" i="1"/>
  <c r="E2587" i="1"/>
  <c r="F2587" i="1"/>
  <c r="F2586" i="1"/>
  <c r="E1245" i="1"/>
  <c r="F1245" i="1"/>
  <c r="F1244" i="1"/>
  <c r="E2823" i="1"/>
  <c r="F2823" i="1"/>
  <c r="F2822" i="1"/>
  <c r="E2999" i="1"/>
  <c r="F2999" i="1"/>
  <c r="F2998" i="1"/>
  <c r="E2140" i="1"/>
  <c r="F2139" i="1"/>
  <c r="E2069" i="1"/>
  <c r="F2069" i="1"/>
  <c r="F2068" i="1"/>
  <c r="E819" i="1"/>
  <c r="F818" i="1"/>
  <c r="E1019" i="1"/>
  <c r="F1018" i="1"/>
  <c r="E867" i="1"/>
  <c r="F867" i="1"/>
  <c r="F866" i="1"/>
  <c r="E1269" i="1"/>
  <c r="F1269" i="1"/>
  <c r="F1268" i="1"/>
  <c r="E803" i="1"/>
  <c r="F802" i="1"/>
  <c r="E1989" i="1"/>
  <c r="F1989" i="1"/>
  <c r="F1988" i="1"/>
  <c r="E2691" i="1"/>
  <c r="F2690" i="1"/>
  <c r="E1907" i="1"/>
  <c r="F1907" i="1"/>
  <c r="F1906" i="1"/>
  <c r="E3287" i="1"/>
  <c r="F3286" i="1"/>
  <c r="F2212" i="1"/>
  <c r="E2213" i="1"/>
  <c r="E1887" i="1"/>
  <c r="F1887" i="1"/>
  <c r="F1886" i="1"/>
  <c r="E2293" i="1"/>
  <c r="F2292" i="1"/>
  <c r="E2477" i="1"/>
  <c r="F2477" i="1"/>
  <c r="F2476" i="1"/>
  <c r="E2987" i="1"/>
  <c r="F2987" i="1"/>
  <c r="F2986" i="1"/>
  <c r="E2951" i="1"/>
  <c r="F2950" i="1"/>
  <c r="F40" i="1"/>
  <c r="E41" i="1"/>
  <c r="E173" i="1"/>
  <c r="F172" i="1"/>
  <c r="E2995" i="1"/>
  <c r="F2995" i="1"/>
  <c r="F2994" i="1"/>
  <c r="E1004" i="1"/>
  <c r="F1003" i="1"/>
  <c r="E1318" i="1"/>
  <c r="F1318" i="1"/>
  <c r="F1317" i="1"/>
  <c r="F2878" i="1"/>
  <c r="E2879" i="1"/>
  <c r="F2879" i="1"/>
  <c r="E573" i="1"/>
  <c r="F573" i="1"/>
  <c r="F572" i="1"/>
  <c r="F2224" i="1"/>
  <c r="E2225" i="1"/>
  <c r="E255" i="1"/>
  <c r="F254" i="1"/>
  <c r="E875" i="1"/>
  <c r="F875" i="1"/>
  <c r="F874" i="1"/>
  <c r="E2719" i="1"/>
  <c r="F2718" i="1"/>
  <c r="E886" i="1"/>
  <c r="F885" i="1"/>
  <c r="E809" i="1"/>
  <c r="F809" i="1"/>
  <c r="F808" i="1"/>
  <c r="E1461" i="1"/>
  <c r="F1460" i="1"/>
  <c r="E1941" i="1"/>
  <c r="F1941" i="1"/>
  <c r="F1940" i="1"/>
  <c r="E2827" i="1"/>
  <c r="F2827" i="1"/>
  <c r="F2826" i="1"/>
  <c r="E2286" i="1"/>
  <c r="F2286" i="1"/>
  <c r="F2285" i="1"/>
  <c r="E2412" i="1"/>
  <c r="F2412" i="1"/>
  <c r="F2411" i="1"/>
  <c r="E2086" i="1"/>
  <c r="F2086" i="1"/>
  <c r="F2085" i="1"/>
  <c r="E2741" i="1"/>
  <c r="F2740" i="1"/>
  <c r="E3043" i="1"/>
  <c r="F3043" i="1"/>
  <c r="F3042" i="1"/>
  <c r="E2195" i="1"/>
  <c r="F2194" i="1"/>
  <c r="E3124" i="1"/>
  <c r="F3124" i="1"/>
  <c r="F3123" i="1"/>
  <c r="E617" i="1"/>
  <c r="F616" i="1"/>
  <c r="E499" i="1"/>
  <c r="F499" i="1"/>
  <c r="F498" i="1"/>
  <c r="E227" i="1"/>
  <c r="F226" i="1"/>
  <c r="E860" i="1"/>
  <c r="F859" i="1"/>
  <c r="E734" i="1"/>
  <c r="F733" i="1"/>
  <c r="E979" i="1"/>
  <c r="F979" i="1"/>
  <c r="F978" i="1"/>
  <c r="E2102" i="1"/>
  <c r="F2101" i="1"/>
  <c r="E2963" i="1"/>
  <c r="F2963" i="1"/>
  <c r="F2962" i="1"/>
  <c r="E2461" i="1"/>
  <c r="F2460" i="1"/>
  <c r="E1426" i="1"/>
  <c r="F1425" i="1"/>
  <c r="E63" i="1"/>
  <c r="F63" i="1"/>
  <c r="F62" i="1"/>
  <c r="E590" i="1"/>
  <c r="F590" i="1"/>
  <c r="F589" i="1"/>
  <c r="E1526" i="1"/>
  <c r="F1526" i="1"/>
  <c r="F1525" i="1"/>
  <c r="E2310" i="1"/>
  <c r="F2310" i="1"/>
  <c r="F2309" i="1"/>
  <c r="E3206" i="1"/>
  <c r="F3206" i="1"/>
  <c r="F3205" i="1"/>
  <c r="F2262" i="1"/>
  <c r="E2263" i="1"/>
  <c r="F2978" i="1"/>
  <c r="E2979" i="1"/>
  <c r="F2979" i="1"/>
  <c r="E2303" i="1"/>
  <c r="F2302" i="1"/>
  <c r="E795" i="1"/>
  <c r="F794" i="1"/>
  <c r="E1549" i="1"/>
  <c r="F1548" i="1"/>
  <c r="E2111" i="1"/>
  <c r="F2110" i="1"/>
  <c r="E2379" i="1"/>
  <c r="F2379" i="1"/>
  <c r="F2378" i="1"/>
  <c r="E1787" i="1"/>
  <c r="F1786" i="1"/>
  <c r="E2871" i="1"/>
  <c r="F2871" i="1"/>
  <c r="F2870" i="1"/>
  <c r="E3075" i="1"/>
  <c r="F3075" i="1"/>
  <c r="F3074" i="1"/>
  <c r="E81" i="1"/>
  <c r="F81" i="1"/>
  <c r="F80" i="1"/>
  <c r="E1831" i="1"/>
  <c r="F1830" i="1"/>
  <c r="F2610" i="1"/>
  <c r="E2611" i="1"/>
  <c r="F2611" i="1"/>
  <c r="E2190" i="1"/>
  <c r="F2189" i="1"/>
  <c r="E3103" i="1"/>
  <c r="F3103" i="1"/>
  <c r="F3102" i="1"/>
  <c r="E1190" i="1"/>
  <c r="F1189" i="1"/>
  <c r="E1803" i="1"/>
  <c r="F1802" i="1"/>
  <c r="E3107" i="1"/>
  <c r="F3107" i="1"/>
  <c r="F3106" i="1"/>
  <c r="E3055" i="1"/>
  <c r="F3055" i="1"/>
  <c r="F3054" i="1"/>
  <c r="E758" i="1"/>
  <c r="F757" i="1"/>
  <c r="E906" i="1"/>
  <c r="F905" i="1"/>
  <c r="E2336" i="1"/>
  <c r="F2336" i="1"/>
  <c r="F2335" i="1"/>
  <c r="E2117" i="1"/>
  <c r="F2116" i="1"/>
  <c r="E2699" i="1"/>
  <c r="F2699" i="1"/>
  <c r="F2698" i="1"/>
  <c r="F2915" i="1"/>
  <c r="E2916" i="1"/>
  <c r="F2916" i="1"/>
  <c r="F1803" i="1"/>
  <c r="E1804" i="1"/>
  <c r="E2006" i="1"/>
  <c r="F2005" i="1"/>
  <c r="E2436" i="1"/>
  <c r="F2435" i="1"/>
  <c r="E759" i="1"/>
  <c r="F759" i="1"/>
  <c r="F758" i="1"/>
  <c r="E1788" i="1"/>
  <c r="F1787" i="1"/>
  <c r="E228" i="1"/>
  <c r="F227" i="1"/>
  <c r="E2196" i="1"/>
  <c r="F2195" i="1"/>
  <c r="E174" i="1"/>
  <c r="F173" i="1"/>
  <c r="F3287" i="1"/>
  <c r="E3288" i="1"/>
  <c r="F3288" i="1"/>
  <c r="E804" i="1"/>
  <c r="F803" i="1"/>
  <c r="E820" i="1"/>
  <c r="F820" i="1"/>
  <c r="F819" i="1"/>
  <c r="E1220" i="1"/>
  <c r="F1219" i="1"/>
  <c r="E2246" i="1"/>
  <c r="F2246" i="1"/>
  <c r="F2245" i="1"/>
  <c r="E42" i="1"/>
  <c r="F42" i="1"/>
  <c r="F41" i="1"/>
  <c r="F860" i="1"/>
  <c r="E861" i="1"/>
  <c r="F2719" i="1"/>
  <c r="E2720" i="1"/>
  <c r="F2720" i="1"/>
  <c r="E1020" i="1"/>
  <c r="F1020" i="1"/>
  <c r="F1019" i="1"/>
  <c r="E1191" i="1"/>
  <c r="F1191" i="1"/>
  <c r="F1190" i="1"/>
  <c r="E1832" i="1"/>
  <c r="F1831" i="1"/>
  <c r="E796" i="1"/>
  <c r="F795" i="1"/>
  <c r="E2103" i="1"/>
  <c r="F2102" i="1"/>
  <c r="E1462" i="1"/>
  <c r="F1461" i="1"/>
  <c r="E2118" i="1"/>
  <c r="F2117" i="1"/>
  <c r="E2304" i="1"/>
  <c r="F2304" i="1"/>
  <c r="F2303" i="1"/>
  <c r="E1427" i="1"/>
  <c r="F1427" i="1"/>
  <c r="F1426" i="1"/>
  <c r="E256" i="1"/>
  <c r="F256" i="1"/>
  <c r="F255" i="1"/>
  <c r="E2294" i="1"/>
  <c r="F2293" i="1"/>
  <c r="E776" i="1"/>
  <c r="F775" i="1"/>
  <c r="E2264" i="1"/>
  <c r="F2263" i="1"/>
  <c r="E907" i="1"/>
  <c r="F906" i="1"/>
  <c r="E1550" i="1"/>
  <c r="F1549" i="1"/>
  <c r="F2225" i="1"/>
  <c r="E2226" i="1"/>
  <c r="E2214" i="1"/>
  <c r="F2213" i="1"/>
  <c r="E2191" i="1"/>
  <c r="F2191" i="1"/>
  <c r="F2190" i="1"/>
  <c r="E2112" i="1"/>
  <c r="F2111" i="1"/>
  <c r="F2461" i="1"/>
  <c r="E2462" i="1"/>
  <c r="E735" i="1"/>
  <c r="F734" i="1"/>
  <c r="F617" i="1"/>
  <c r="E618" i="1"/>
  <c r="F618" i="1"/>
  <c r="E2742" i="1"/>
  <c r="F2741" i="1"/>
  <c r="E887" i="1"/>
  <c r="F887" i="1"/>
  <c r="F886" i="1"/>
  <c r="E1005" i="1"/>
  <c r="F1005" i="1"/>
  <c r="F1004" i="1"/>
  <c r="E2952" i="1"/>
  <c r="F2951" i="1"/>
  <c r="E2692" i="1"/>
  <c r="F2692" i="1"/>
  <c r="F2691" i="1"/>
  <c r="E2141" i="1"/>
  <c r="F2140" i="1"/>
  <c r="E2126" i="1"/>
  <c r="F2125" i="1"/>
  <c r="E2055" i="1"/>
  <c r="F2055" i="1"/>
  <c r="F2054" i="1"/>
  <c r="E1196" i="1"/>
  <c r="F1196" i="1"/>
  <c r="F1195" i="1"/>
  <c r="E624" i="1"/>
  <c r="F624" i="1"/>
  <c r="F623" i="1"/>
  <c r="E805" i="1"/>
  <c r="F805" i="1"/>
  <c r="F804" i="1"/>
  <c r="E2463" i="1"/>
  <c r="F2462" i="1"/>
  <c r="E2227" i="1"/>
  <c r="F2227" i="1"/>
  <c r="F2226" i="1"/>
  <c r="E2142" i="1"/>
  <c r="F2142" i="1"/>
  <c r="F2141" i="1"/>
  <c r="E777" i="1"/>
  <c r="F776" i="1"/>
  <c r="E797" i="1"/>
  <c r="F797" i="1"/>
  <c r="F796" i="1"/>
  <c r="E1221" i="1"/>
  <c r="F1221" i="1"/>
  <c r="F1220" i="1"/>
  <c r="E175" i="1"/>
  <c r="F174" i="1"/>
  <c r="E2953" i="1"/>
  <c r="F2952" i="1"/>
  <c r="E2007" i="1"/>
  <c r="F2006" i="1"/>
  <c r="E862" i="1"/>
  <c r="F862" i="1"/>
  <c r="F861" i="1"/>
  <c r="F2742" i="1"/>
  <c r="E2743" i="1"/>
  <c r="E2113" i="1"/>
  <c r="F2113" i="1"/>
  <c r="F2112" i="1"/>
  <c r="E1551" i="1"/>
  <c r="F1551" i="1"/>
  <c r="F1550" i="1"/>
  <c r="E2295" i="1"/>
  <c r="F2294" i="1"/>
  <c r="E2119" i="1"/>
  <c r="F2118" i="1"/>
  <c r="E1833" i="1"/>
  <c r="F1832" i="1"/>
  <c r="E2197" i="1"/>
  <c r="F2196" i="1"/>
  <c r="E2437" i="1"/>
  <c r="F2436" i="1"/>
  <c r="E908" i="1"/>
  <c r="F907" i="1"/>
  <c r="E1463" i="1"/>
  <c r="F1463" i="1"/>
  <c r="F1462" i="1"/>
  <c r="E229" i="1"/>
  <c r="F228" i="1"/>
  <c r="E1805" i="1"/>
  <c r="F1805" i="1"/>
  <c r="F1804" i="1"/>
  <c r="E2127" i="1"/>
  <c r="F2127" i="1"/>
  <c r="F2126" i="1"/>
  <c r="E736" i="1"/>
  <c r="F735" i="1"/>
  <c r="E2215" i="1"/>
  <c r="F2215" i="1"/>
  <c r="F2214" i="1"/>
  <c r="E2265" i="1"/>
  <c r="F2264" i="1"/>
  <c r="E2104" i="1"/>
  <c r="F2104" i="1"/>
  <c r="F2103" i="1"/>
  <c r="E1789" i="1"/>
  <c r="F1788" i="1"/>
  <c r="E1834" i="1"/>
  <c r="F1833" i="1"/>
  <c r="F2743" i="1"/>
  <c r="E2744" i="1"/>
  <c r="E909" i="1"/>
  <c r="F909" i="1"/>
  <c r="F908" i="1"/>
  <c r="E2120" i="1"/>
  <c r="F2120" i="1"/>
  <c r="F2119" i="1"/>
  <c r="E176" i="1"/>
  <c r="F175" i="1"/>
  <c r="E230" i="1"/>
  <c r="F230" i="1"/>
  <c r="F229" i="1"/>
  <c r="E2198" i="1"/>
  <c r="F2197" i="1"/>
  <c r="E2008" i="1"/>
  <c r="F2007" i="1"/>
  <c r="F2463" i="1"/>
  <c r="E2464" i="1"/>
  <c r="F1789" i="1"/>
  <c r="E1790" i="1"/>
  <c r="E737" i="1"/>
  <c r="F736" i="1"/>
  <c r="E2954" i="1"/>
  <c r="F2954" i="1"/>
  <c r="F2953" i="1"/>
  <c r="E778" i="1"/>
  <c r="F778" i="1"/>
  <c r="F777" i="1"/>
  <c r="E2266" i="1"/>
  <c r="F2265" i="1"/>
  <c r="E2438" i="1"/>
  <c r="F2438" i="1"/>
  <c r="F2437" i="1"/>
  <c r="E2296" i="1"/>
  <c r="F2295" i="1"/>
  <c r="E2465" i="1"/>
  <c r="F2464" i="1"/>
  <c r="E2267" i="1"/>
  <c r="F2266" i="1"/>
  <c r="E177" i="1"/>
  <c r="F176" i="1"/>
  <c r="E1835" i="1"/>
  <c r="F1834" i="1"/>
  <c r="E2297" i="1"/>
  <c r="F2296" i="1"/>
  <c r="E2009" i="1"/>
  <c r="F2008" i="1"/>
  <c r="E738" i="1"/>
  <c r="F737" i="1"/>
  <c r="E2199" i="1"/>
  <c r="F2198" i="1"/>
  <c r="E1791" i="1"/>
  <c r="F1790" i="1"/>
  <c r="E2745" i="1"/>
  <c r="F2744" i="1"/>
  <c r="E2746" i="1"/>
  <c r="F2745" i="1"/>
  <c r="E2010" i="1"/>
  <c r="F2009" i="1"/>
  <c r="E2268" i="1"/>
  <c r="F2267" i="1"/>
  <c r="E1792" i="1"/>
  <c r="F1791" i="1"/>
  <c r="E2298" i="1"/>
  <c r="F2298" i="1"/>
  <c r="F2297" i="1"/>
  <c r="E2466" i="1"/>
  <c r="F2466" i="1"/>
  <c r="F2465" i="1"/>
  <c r="E2200" i="1"/>
  <c r="F2199" i="1"/>
  <c r="E1836" i="1"/>
  <c r="F1835" i="1"/>
  <c r="E739" i="1"/>
  <c r="F739" i="1"/>
  <c r="F738" i="1"/>
  <c r="E178" i="1"/>
  <c r="F177" i="1"/>
  <c r="E179" i="1"/>
  <c r="F178" i="1"/>
  <c r="E2011" i="1"/>
  <c r="F2011" i="1"/>
  <c r="F2010" i="1"/>
  <c r="E2747" i="1"/>
  <c r="F2746" i="1"/>
  <c r="E1837" i="1"/>
  <c r="F1836" i="1"/>
  <c r="E1793" i="1"/>
  <c r="F1792" i="1"/>
  <c r="E2201" i="1"/>
  <c r="F2200" i="1"/>
  <c r="E2269" i="1"/>
  <c r="F2268" i="1"/>
  <c r="E2202" i="1"/>
  <c r="F2201" i="1"/>
  <c r="E1794" i="1"/>
  <c r="F1794" i="1"/>
  <c r="F1793" i="1"/>
  <c r="E180" i="1"/>
  <c r="F180" i="1"/>
  <c r="F179" i="1"/>
  <c r="E1838" i="1"/>
  <c r="F1837" i="1"/>
  <c r="E2270" i="1"/>
  <c r="F2270" i="1"/>
  <c r="F2269" i="1"/>
  <c r="E2748" i="1"/>
  <c r="F2747" i="1"/>
  <c r="E2749" i="1"/>
  <c r="F2748" i="1"/>
  <c r="E2203" i="1"/>
  <c r="F2202" i="1"/>
  <c r="E1839" i="1"/>
  <c r="F1838" i="1"/>
  <c r="F1839" i="1"/>
  <c r="E1840" i="1"/>
  <c r="E2204" i="1"/>
  <c r="F2203" i="1"/>
  <c r="E2750" i="1"/>
  <c r="F2749" i="1"/>
  <c r="E2751" i="1"/>
  <c r="F2750" i="1"/>
  <c r="E2205" i="1"/>
  <c r="F2205" i="1"/>
  <c r="F2204" i="1"/>
  <c r="E1841" i="1"/>
  <c r="F1840" i="1"/>
  <c r="F1841" i="1"/>
  <c r="E1842" i="1"/>
  <c r="E2752" i="1"/>
  <c r="F2751" i="1"/>
  <c r="E2753" i="1"/>
  <c r="F2752" i="1"/>
  <c r="E1843" i="1"/>
  <c r="F1843" i="1"/>
  <c r="F1842" i="1"/>
  <c r="E2754" i="1"/>
  <c r="F2753" i="1"/>
  <c r="E2755" i="1"/>
  <c r="F2754" i="1"/>
  <c r="E2756" i="1"/>
  <c r="F2755" i="1"/>
  <c r="E2757" i="1"/>
  <c r="F2756" i="1"/>
  <c r="E2758" i="1"/>
  <c r="F2757" i="1"/>
  <c r="E2759" i="1"/>
  <c r="F2758" i="1"/>
  <c r="E2760" i="1"/>
  <c r="F2759" i="1"/>
  <c r="E2761" i="1"/>
  <c r="F2760" i="1"/>
  <c r="E2762" i="1"/>
  <c r="F2761" i="1"/>
  <c r="E2763" i="1"/>
  <c r="F2762" i="1"/>
  <c r="F2763" i="1"/>
  <c r="E2764" i="1"/>
  <c r="E2765" i="1"/>
  <c r="F2764" i="1"/>
  <c r="E2766" i="1"/>
  <c r="F2765" i="1"/>
  <c r="E2767" i="1"/>
  <c r="F2766" i="1"/>
  <c r="E2768" i="1"/>
  <c r="F2768" i="1"/>
  <c r="F2767" i="1"/>
</calcChain>
</file>

<file path=xl/connections.xml><?xml version="1.0" encoding="utf-8"?>
<connections xmlns="http://schemas.openxmlformats.org/spreadsheetml/2006/main">
  <connection id="1" name="Oct_2014" type="6" refreshedVersion="5" background="1" saveData="1">
    <textPr codePage="850" sourceFile="D:\Users\Kevin\Desktop\GitHub\seng403_New\2014\Oct_2014.txt" space="1" comma="1" consecutive="1" delimiter=":">
      <textFields count="5">
        <textField/>
        <textField/>
        <textField/>
        <textField/>
        <textField/>
      </textFields>
    </textPr>
  </connection>
  <connection id="2" name="Oct_20141" type="6" refreshedVersion="5" background="1" saveData="1">
    <textPr codePage="850" sourceFile="D:\Users\Kevin\Desktop\GitHub\seng403_New\2014\Oct_2014.txt" space="1" comma="1" consecutive="1" delimiter=":">
      <textFields count="5">
        <textField/>
        <textField/>
        <textField/>
        <textField/>
        <textField/>
      </textFields>
    </textPr>
  </connection>
  <connection id="3" name="Oct_2014LOC" type="6" refreshedVersion="5" background="1" saveData="1">
    <textPr codePage="850" sourceFile="D:\Users\Kevin\Desktop\GitHub\seng403_New\2014\Oct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<sst xmlns="http://schemas.openxmlformats.org/spreadsheetml/2006/main" count="6286" uniqueCount="850">
  <si>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</si>
  <si>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</si>
  <si>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</si>
  <si>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</si>
  <si>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</si>
  <si>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</si>
  <si>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</si>
  <si>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A.</t>
  </si>
  <si>
    <t>Jesse</t>
  </si>
  <si>
    <t>Jiryu</t>
  </si>
  <si>
    <t>Davis</t>
  </si>
  <si>
    <t>1b516e4defb1dc7115d96e6936684610246eb470</t>
  </si>
  <si>
    <t>jstests/multiVersion/</t>
  </si>
  <si>
    <t>jstests/replsets/</t>
  </si>
  <si>
    <t>src/mongo/shell/</t>
  </si>
  <si>
    <t>c76d80bce0212fe9770ddb6876878eb16014769b</t>
  </si>
  <si>
    <t>src/mongo/db/pipeline/</t>
  </si>
  <si>
    <t>Alvin</t>
  </si>
  <si>
    <t>Richards</t>
  </si>
  <si>
    <t>3e4e3d5eaf33924019a9d4407e2e213e026d7fde</t>
  </si>
  <si>
    <t>src/mongo/scripting/</t>
  </si>
  <si>
    <t>157d2fd21277e0fc3f0259d08da5e15541a1ffb2</t>
  </si>
  <si>
    <t>Amalia</t>
  </si>
  <si>
    <t>Hawkins</t>
  </si>
  <si>
    <t>0916af4d9e45fcbe95fe5f43dc6f8902292467cd</t>
  </si>
  <si>
    <t>jstests/repl/</t>
  </si>
  <si>
    <t>8cbf581a2694c496681b8fd12e2cc03747358869</t>
  </si>
  <si>
    <t>src/mongo/crypto/</t>
  </si>
  <si>
    <t>src/mongo/db/auth/</t>
  </si>
  <si>
    <t>src/mongo/db/commands/</t>
  </si>
  <si>
    <t>85b7323b98697c5885062e3a1cfca99d0b764545</t>
  </si>
  <si>
    <t>jstests/auth/lib/</t>
  </si>
  <si>
    <t>src/mongo/s/</t>
  </si>
  <si>
    <t>8dff7bcaa38a52180eba26793446ee7e2855a1e4</t>
  </si>
  <si>
    <t>b77054789b59c9284df70928c1d0d76770fd5c25</t>
  </si>
  <si>
    <t>57e21a173c849f8d14c82b17405ca5d65af37923</t>
  </si>
  <si>
    <t>bf48f38d12d8f9c28e91f78c9830371a50650f43</t>
  </si>
  <si>
    <t>Andreas</t>
  </si>
  <si>
    <t>Nilsson</t>
  </si>
  <si>
    <t>76d2b35f91a9296f135393da02ac7486d802eac6</t>
  </si>
  <si>
    <t>src/mongo/</t>
  </si>
  <si>
    <t>ab2cd3816b4a7e8608896d2ccb4f35ee235326f8</t>
  </si>
  <si>
    <t>src/mongo/client/</t>
  </si>
  <si>
    <t>src/mongo/db/repl/</t>
  </si>
  <si>
    <t>src/mongo/db/</t>
  </si>
  <si>
    <t>bdee10aed8691579d17300a1235edce8742ef6dd</t>
  </si>
  <si>
    <t>src/mongo/util/net/</t>
  </si>
  <si>
    <t>ae49bd1b06e70d50b1daf28c199a736d99c12769</t>
  </si>
  <si>
    <t>3cc39237e2e9d7f978ce33f82a61d13e4941c0fd</t>
  </si>
  <si>
    <t>eb3435c25eabc90e2c4ff7c331c94c4c222d0b7e</t>
  </si>
  <si>
    <t>buildscripts/smoke_config/</t>
  </si>
  <si>
    <t>buildscripts/</t>
  </si>
  <si>
    <t>jstests/auth/</t>
  </si>
  <si>
    <t>8264ef20b0d542ae441d17349c6e5f0829489649</t>
  </si>
  <si>
    <t>8ef589d359bcb57db83c5d53f1608afbf5b79a01</t>
  </si>
  <si>
    <t>19142324b23e417093ae05a622babae3d31140b4</t>
  </si>
  <si>
    <t>203a02ca8f8581379c4cde74a06e4a81daaccc96</t>
  </si>
  <si>
    <t>42319125ecc29f0741bedbf5d55ac50babb13fc0</t>
  </si>
  <si>
    <t>src/mongo/crypto/tom/</t>
  </si>
  <si>
    <t>d32dc5f88567b11eb503a8343cb8b4b3d8c68c76</t>
  </si>
  <si>
    <t>d7a1df26287a4f0e0cfbf842a7c6257bc44e4567</t>
  </si>
  <si>
    <t>d06de8e3e1846385c181b326dc57cb7d2efc3f7b</t>
  </si>
  <si>
    <t>27285ea794c278f056b59c02b04455c273d329a6</t>
  </si>
  <si>
    <t>Andrew</t>
  </si>
  <si>
    <t>Morrow</t>
  </si>
  <si>
    <t>2f67e702915e1a7f400875ab28d10a10873581a3</t>
  </si>
  <si>
    <t>981b06c8c664c17fb13cf50bc3b7dde2d05b016b</t>
  </si>
  <si>
    <t>etc/</t>
  </si>
  <si>
    <t>src/mongo/util/concurrency/</t>
  </si>
  <si>
    <t>2b8e7ed5681abccd9aa6c53943322979b079dda1</t>
  </si>
  <si>
    <t>src/mongo/unittest/</t>
  </si>
  <si>
    <t>c2368fb8257275942ff4a6b2020663d57bc08bf1</t>
  </si>
  <si>
    <t>src/mongo/db/fts/</t>
  </si>
  <si>
    <t>c1c1116c488351e0cdbd7626dcc8ce1f5dc828af</t>
  </si>
  <si>
    <t>src/mongo/db/sorter/</t>
  </si>
  <si>
    <t>src/mongo/db/storage/mmap_v1/btree/</t>
  </si>
  <si>
    <t>src/mongo/dbtests/perf/</t>
  </si>
  <si>
    <t>src/mongo/dbtests/</t>
  </si>
  <si>
    <t>eb5f7e613c80ae00f2d9a92fbbf4c7548ffc216c</t>
  </si>
  <si>
    <t>82c79ceed40f66b4e4c260d4b7d5cef5061893ac</t>
  </si>
  <si>
    <t>src/mongo/db/concurrency/</t>
  </si>
  <si>
    <t>src/mongo/db/matcher/</t>
  </si>
  <si>
    <t>src/mongo/db/query/</t>
  </si>
  <si>
    <t>src/mongo/db/storage/</t>
  </si>
  <si>
    <t>src/mongo/util/options_parser/</t>
  </si>
  <si>
    <t>cea7003c9124435452b2d1f9828907e857bcd26b</t>
  </si>
  <si>
    <t>d5a7c0a1d7dfda7a67072dfe449ca1ace54d8380</t>
  </si>
  <si>
    <t>7a7febfe1acd236ea11677638c0a8d5ddc6ceba6</t>
  </si>
  <si>
    <t>8fb060ec43976f440eb378fff573a4a46d425334</t>
  </si>
  <si>
    <t>8180c686e9fb3fab8a96aececeeb83ffa96435c3</t>
  </si>
  <si>
    <t>27147aaf26aef235f8a65223e876adeea016886a</t>
  </si>
  <si>
    <t>src/mongo/db/geo/</t>
  </si>
  <si>
    <t>4650dc8ef7c078c82e9d7f63a79e2d63eb27c0df</t>
  </si>
  <si>
    <t>f632c399481ec6e2eb5e794a63b7c6cf1b429281</t>
  </si>
  <si>
    <t>68bdc94707b4541cf20a92d5460c08301c54fa45</t>
  </si>
  <si>
    <t>src/mongo/util/</t>
  </si>
  <si>
    <t>83a9b2f590ca17de90c7020ab2fc4020ff0954b9</t>
  </si>
  <si>
    <t>src/mongo/base/</t>
  </si>
  <si>
    <t>src/mongo/tools/</t>
  </si>
  <si>
    <t>Andy</t>
  </si>
  <si>
    <t>Schwerin</t>
  </si>
  <si>
    <t>9cd693c414ce483c02211fe01f41540bcf4ba8bc</t>
  </si>
  <si>
    <t>4abd12a3c899f9c06bf0ca26877ca536635b1ebf</t>
  </si>
  <si>
    <t>df128f1328ce12ac098aecafa43cb5e0eda6d3e0</t>
  </si>
  <si>
    <t>9b06f0011e53cba1be7c5f123d2a9f9dd79ed4e6</t>
  </si>
  <si>
    <t>jstests/slow2/</t>
  </si>
  <si>
    <t>8297b403170178d8d2b58b62753e597695745fa5</t>
  </si>
  <si>
    <t>a0e5fbf5e64bd98be827cd11a1d77ade9b5b3128</t>
  </si>
  <si>
    <t>17917954b999b689cac37695e2885b2d35be9014</t>
  </si>
  <si>
    <t>5cd7a28c3f2009d5e5024b6074284e99e3203ce7</t>
  </si>
  <si>
    <t>a712924ae72fee04f1a06f91fda9dc98d6781a65</t>
  </si>
  <si>
    <t>1eaf471255d03d7f14642292c3e50abca542e64c</t>
  </si>
  <si>
    <t>820ddf307a075ecfb5e122ab4d3e46f518843cc1</t>
  </si>
  <si>
    <t>840d1f413dd3340cfa66fcd3cf95f3fd2d15e5ce</t>
  </si>
  <si>
    <t>3c6d2341f54e272990a5b233e7b7eda39bf7d682</t>
  </si>
  <si>
    <t>07c0c80e190206b8e6f037a885bc5971a78cae3e</t>
  </si>
  <si>
    <t>9c1573b696246268f7b24b62391164451233283d</t>
  </si>
  <si>
    <t>eb4df26203fb5f242d36751a67c318313d36e121</t>
  </si>
  <si>
    <t>a3dd680c584ff19272a6e3b70fd4a308c6e8238a</t>
  </si>
  <si>
    <t>9fbc9684ce381f5ef49709696ad0eb69f521d93c</t>
  </si>
  <si>
    <t>ede05b3fc832e015241702fa19a92d63f2f00481</t>
  </si>
  <si>
    <t>da9927d08b550c4bec17ffc1b1d93ca3519285f6</t>
  </si>
  <si>
    <t>40f72b78059fc21f60638ac7467a0d03b369c400</t>
  </si>
  <si>
    <t>d3d87a2e21861668c4feed6e9bcd01c4840229aa</t>
  </si>
  <si>
    <t>b39003c0b966ff882157c2bc1a4be4a5d1da5960</t>
  </si>
  <si>
    <t>9206ed3dc94c7691f7e6ba40e3a0bfb78e1b1733</t>
  </si>
  <si>
    <t>dea49e01a983036be793efa22874b2e600b735e0</t>
  </si>
  <si>
    <t>35fb6b94298f97171337f521ecd19de2385386d0</t>
  </si>
  <si>
    <t>d6bce9d4935b967546cd2cf028f5cc9e7801f967</t>
  </si>
  <si>
    <t>5ff535f134b9fd5b97dfeacd2f6063f22f9d958d</t>
  </si>
  <si>
    <t>5af2cac9e0de1bf20eba4790ecc3547c679dfd13</t>
  </si>
  <si>
    <t>f479d62dd895a18dedc4ab2415a35aef24baecb0</t>
  </si>
  <si>
    <t>9e1902c141f5852e78a96e395030eed1fe79c0df</t>
  </si>
  <si>
    <t>eec58e7c8c86c4d44c3ab1763c7e5ce66adbb557</t>
  </si>
  <si>
    <t>81681d4e12a581525667b956921e25f2ea0f4f14</t>
  </si>
  <si>
    <t>e7a49e50e5a858b02c9c242c943d7559238bb2b6</t>
  </si>
  <si>
    <t>5b519399556b16f0b5e3220ed90c62f539e32440</t>
  </si>
  <si>
    <t>964020ba2d85ffe955fbae16833e70fbb0cdb41c</t>
  </si>
  <si>
    <t>d5625da51a529303702ef834f18d3c94ad70aa5f</t>
  </si>
  <si>
    <t>f7bcf16b2f87423d520c9b3013d11917c5d0ca78</t>
  </si>
  <si>
    <t>2d3bac6ff51ab34a7f7158b238c31137b1ebd6fd</t>
  </si>
  <si>
    <t>04881187a924504df7e0de339c5adeeffae9371d</t>
  </si>
  <si>
    <t>a14adbe5793af16b70fb1895ab0a7f65c753bfb8</t>
  </si>
  <si>
    <t>jstests/core/</t>
  </si>
  <si>
    <t>544a83df1b8330f7ae1aa9165a3e1b2e8c9d8ef1</t>
  </si>
  <si>
    <t>538bc36bfb6fde34d50e5c196c5c30d2e8ccaf71</t>
  </si>
  <si>
    <t>176ca19bb50b8d4446dce812b8587e9df7e7a598</t>
  </si>
  <si>
    <t>93829e370a5542115188edbae105dd7a946e285f</t>
  </si>
  <si>
    <t>3a2d8919f1ddafc5804553bfbff0e2df7ddd8010</t>
  </si>
  <si>
    <t>55d441c951d4f31b2c9b21262897090e6f06c444</t>
  </si>
  <si>
    <t>6eb296a66e1f71f12d5483b7144f96d506b055a3</t>
  </si>
  <si>
    <t>1c9d735cc6d439eb1b5e0b8f92c81d0b88b53a53</t>
  </si>
  <si>
    <t>49e0c8c825fc54f69cf0eca3215a3abd9a860671</t>
  </si>
  <si>
    <t>fadb421441f411f9e3e9c7de6a0716140c35a606</t>
  </si>
  <si>
    <t>137dfce686e37bdefe337027a8710d58e8ca25d3</t>
  </si>
  <si>
    <t>74d2eb735f8516a027f37470c654e37aac6b438c</t>
  </si>
  <si>
    <t>d4d7067f56562d093da48fa42230ca62caf3e6a8</t>
  </si>
  <si>
    <t>863423d8cfa45a0420d8139a808cb61536a77d8b</t>
  </si>
  <si>
    <t>c5264241a860d588edbeb352f64507e688126a12</t>
  </si>
  <si>
    <t>64f8c8c82fc0bb109abf561301360d9a61b9825d</t>
  </si>
  <si>
    <t>src/mongo/bson/</t>
  </si>
  <si>
    <t>src/mongo/db/storage/mmap_v1/catalog/</t>
  </si>
  <si>
    <t>src/mongo/db/storage/mmap_v1/</t>
  </si>
  <si>
    <t>src/mongo/logger/</t>
  </si>
  <si>
    <t>src/mongo/platform/</t>
  </si>
  <si>
    <t>39bdeb3268493f9a56ad688d64d9d0273ba31ad7</t>
  </si>
  <si>
    <t>01541f27ca75a12899a7d5123678ba59214fb24e</t>
  </si>
  <si>
    <t>7ede29f22efe1558d75dce5a3cfec9eb1274f380</t>
  </si>
  <si>
    <t>16e60add532618efe9f24d2325864e43ed629c8d</t>
  </si>
  <si>
    <t>5f0918f1e83eb48f5855df806f7b911029a6aa5c</t>
  </si>
  <si>
    <t>8403d2fc99e3d050466b1f188fba87392ccaa063</t>
  </si>
  <si>
    <t>af7bd821ac444f7b733545ad9d26e860c7f6b978</t>
  </si>
  <si>
    <t>ab4b43b75c42ce894b01043b8f82a5a9d070419c</t>
  </si>
  <si>
    <t>a73db159bd39f65e47d405da20da0677696c300b</t>
  </si>
  <si>
    <t>Benety</t>
  </si>
  <si>
    <t>Goh</t>
  </si>
  <si>
    <t>65187924dc8921594424918cd3fc64181e695cda</t>
  </si>
  <si>
    <t>6fbc49d08f65b7687eb843dd3757f41a273ea855</t>
  </si>
  <si>
    <t>src/third_party/snappy-1.1.2/</t>
  </si>
  <si>
    <t>src/third_party/</t>
  </si>
  <si>
    <t>80c750e543dbd2afa1b806fd9b617605a136706c</t>
  </si>
  <si>
    <t>be1e4cda692e6b852ed944aabcb50a23b6260262</t>
  </si>
  <si>
    <t>ad23cca4ee1f4757ba62574ba6c07a01320935ed</t>
  </si>
  <si>
    <t>86bfedc570002dae7d0d15d62e02001d0ed7fd04</t>
  </si>
  <si>
    <t>06497db54ab5645d91d6ebfb5d17ebf55d572126</t>
  </si>
  <si>
    <t>src/third_party/snappy-1.1.2/m4/</t>
  </si>
  <si>
    <t>src/third_party/snappy-1.1.2/testdata/</t>
  </si>
  <si>
    <t>d0637b4b49cda65dc812badd74c3a68b0a5b579f</t>
  </si>
  <si>
    <t>src/mongo/db/catalog/</t>
  </si>
  <si>
    <t>src/mongo/db/index/</t>
  </si>
  <si>
    <t>bba0eef629a4b51718c85a50637d580bf9feca02</t>
  </si>
  <si>
    <t>src/mongo/db/storage/heap1/</t>
  </si>
  <si>
    <t>src/mongo/db/storage/rocks/</t>
  </si>
  <si>
    <t>d62da3295a35725e7552638b55b09d802881d110</t>
  </si>
  <si>
    <t>src/mongo/db/storage/kv/</t>
  </si>
  <si>
    <t>1ee210fa58c2c9eb547095c1d26f8f080c6ec34f</t>
  </si>
  <si>
    <t>751767c6e782cc12ddd1262797c7728457527b9f</t>
  </si>
  <si>
    <t>69600d691341bfd2fbf58e15d8727fbc2fd1ccf1</t>
  </si>
  <si>
    <t>cacbfa2f82ee3ffe5513e727542d513d3f98ac1c</t>
  </si>
  <si>
    <t>jstests/disk/</t>
  </si>
  <si>
    <t>1b3bc30c035aef041fec0b9cccf64e9f5640cf21</t>
  </si>
  <si>
    <t>5aa159eb06d1db9c5870977f32fc1c9271845c2b</t>
  </si>
  <si>
    <t>8909ec848e81b67a2a53913cdb0c0e20cb61a383</t>
  </si>
  <si>
    <t>28e2d57f58dd87e6943a8a3a7d88ff2fb9025f1d</t>
  </si>
  <si>
    <t>38e7e25e2852323e4ce50c3d6d5ac5cdeb3df2a6</t>
  </si>
  <si>
    <t>jstests/tool/</t>
  </si>
  <si>
    <t>4b033ae930afded6677c19022341241935992b33</t>
  </si>
  <si>
    <t>01b08ba307425fa3a02d029439a0599e1ecd4a70</t>
  </si>
  <si>
    <t>jstests/multiVersion/libs/</t>
  </si>
  <si>
    <t>b95adf31a0dd25dd2fcc6a13b841415dbdfdbd9b</t>
  </si>
  <si>
    <t>jstests/dur/</t>
  </si>
  <si>
    <t>33c65901a5814298482d58005c5f83f013c28319</t>
  </si>
  <si>
    <t>Brian</t>
  </si>
  <si>
    <t>Crockett</t>
  </si>
  <si>
    <t>9630dcbf6e50c32df0d048c5e0d5ad9b3663def8</t>
  </si>
  <si>
    <t>Charlie</t>
  </si>
  <si>
    <t>Swanson</t>
  </si>
  <si>
    <t>ce37440b32dcd61744e3767208d8bf5a174217e4</t>
  </si>
  <si>
    <t>jstests/noPassthroughWithMongod/</t>
  </si>
  <si>
    <t>05bb8e47cabe6ebe025b4cc94027124816f25c3a</t>
  </si>
  <si>
    <t>Dan</t>
  </si>
  <si>
    <t>Pasette</t>
  </si>
  <si>
    <t>2441d8f786137d3a58252dc979b963a0a58d6603</t>
  </si>
  <si>
    <t>0e9cb3b20498b9f167afaff7a5c4a4d1da7e06a2</t>
  </si>
  <si>
    <t>rpm/</t>
  </si>
  <si>
    <t>4590de9cbd7005a9603daa371c70e0eca9f671e9</t>
  </si>
  <si>
    <t>jstests/mmap_v1/</t>
  </si>
  <si>
    <t>2917253b7cd11d2a856c99552bb8fc41899c4ae0</t>
  </si>
  <si>
    <t>f69bf9401f2c83fab3d4525db4626f2ee9e8b7ce</t>
  </si>
  <si>
    <t>fc00132dd762f1ba12dd462e780ffd4e232c96e4</t>
  </si>
  <si>
    <t>1054dbae605af77f2344b2dda027c711d74b05a9</t>
  </si>
  <si>
    <t>1ab6fa5f261fb5233d1592ed5b40a7eefd3bd10a</t>
  </si>
  <si>
    <t>686dd80d07ea82dc2b62a6149e14ca6139e296c1</t>
  </si>
  <si>
    <t>341ba88e426eb41685c0599fad91af4d73992f16</t>
  </si>
  <si>
    <t>daveh86</t>
  </si>
  <si>
    <t>d46f3e0d3542cfdd671c0edf71e5483633c13f1c</t>
  </si>
  <si>
    <t>4b14f63178f5d1e50e847e7269ffb59294f19b4c</t>
  </si>
  <si>
    <t>debian/</t>
  </si>
  <si>
    <t>faf3e8f416519fc2d0a32a504913bab9c35e4358</t>
  </si>
  <si>
    <t>David</t>
  </si>
  <si>
    <t>Percy</t>
  </si>
  <si>
    <t>7aadbc29c07ee73c62ccfa3696fbd6262fb3d70e</t>
  </si>
  <si>
    <t>5e6c71dd4a9c2f0304fb88d3901b1c6889f1b3f6</t>
  </si>
  <si>
    <t>ef985802f928f83e1f058647a2f7520b8f6ad9f2</t>
  </si>
  <si>
    <t>a601b18a069775ac38bb42ff3a0f1446b83eb99a</t>
  </si>
  <si>
    <t>aa7c6f168bb33ce2be2b00591a7030f3fcece9d0</t>
  </si>
  <si>
    <t>Storch</t>
  </si>
  <si>
    <t>51249a458e99d43871efd95624c9c880bc17f27b</t>
  </si>
  <si>
    <t>bee3c90e41683047cbacd63e4a4e0e8b94501fe4</t>
  </si>
  <si>
    <t>200a82d4ecc77a4219d7cfcfb1f879e383a5e7bf</t>
  </si>
  <si>
    <t>32a5c787a2545f27f0d1aeeb43764c40ae48e32b</t>
  </si>
  <si>
    <t>src/mongo/db/commands/write_commands/</t>
  </si>
  <si>
    <t>src/mongo/db/exec/</t>
  </si>
  <si>
    <t>87d6149c5316e0d8121c8045cbac7ad0161701b9</t>
  </si>
  <si>
    <t>f6af4485d9727143cb433fd0ccf919d1e56e063b</t>
  </si>
  <si>
    <t>589a52d8e966cd11b568038fadb4a27c3ffbe835</t>
  </si>
  <si>
    <t>5a9cd759519f5831efffa7015996526270f7e5ef</t>
  </si>
  <si>
    <t>src/mongo/db/ops/</t>
  </si>
  <si>
    <t>ac6f014e13471ae8a6a7d9379de671377c99f7f9</t>
  </si>
  <si>
    <t>f786bf15bd9dc5100c53c7f8a5b2080a3a8cf476</t>
  </si>
  <si>
    <t>11ad1edebfafea650ff00912bdf7a3a48dede144</t>
  </si>
  <si>
    <t>80a4c4c9c5e1d88ce688c582c31237a7a2ef4141</t>
  </si>
  <si>
    <t>011dde7e6eac3b73cb1d2a7f004feee9bed99c46</t>
  </si>
  <si>
    <t>jstests/noPassthrough/</t>
  </si>
  <si>
    <t>0bee61d26e44e26c2678d550990a57ce488f222d</t>
  </si>
  <si>
    <t>a5cc0c52ce3b52f5b9a23009a74fa848b4b308e1</t>
  </si>
  <si>
    <t>870afbb1868f36abbf57ca43c2e292c0df86a8e3</t>
  </si>
  <si>
    <t>jstests/querySystemMigration/</t>
  </si>
  <si>
    <t>c1b86b0b2f50863dbbe714bdc781326231f43bdd</t>
  </si>
  <si>
    <t>94408cad4a342c65043556342bc05059735c0ebc</t>
  </si>
  <si>
    <t>a0b44fd4cfdbd2b40f99317b4aceb8b58ab5e3ce</t>
  </si>
  <si>
    <t>eba8e42b691f704c523fcec1ab5acb9aee8666c3</t>
  </si>
  <si>
    <t>282cf4fee1cc3a7660360466c923f4cfaee87499</t>
  </si>
  <si>
    <t>d601b91b6b16be3f93bac2f10952c1e5d273f91f</t>
  </si>
  <si>
    <t>jstests/libs/</t>
  </si>
  <si>
    <t>jstests/sharding/</t>
  </si>
  <si>
    <t>src/mongo/s/commands/</t>
  </si>
  <si>
    <t>a87c28be9b7c6f5c6f2bc9425a53c732fca3a0fa</t>
  </si>
  <si>
    <t>53155bb8e0df7b3ef0742eae6edea0d91a046361</t>
  </si>
  <si>
    <t>2aac310f11bacb54d3339700171e08d73200a456</t>
  </si>
  <si>
    <t>95c3ccb36529db9841abd3a7e876ea66aac69420</t>
  </si>
  <si>
    <t>44bb4a871a8e491280019e071e8ef141bcafe955</t>
  </si>
  <si>
    <t>Eliot</t>
  </si>
  <si>
    <t>bfcf5cc618e478697b272cae1ae642d4c38039e4</t>
  </si>
  <si>
    <t>6d9669ff5eb235381c27f465b67aa83cd900c000</t>
  </si>
  <si>
    <t>src/mongo/db/storage/devnull/</t>
  </si>
  <si>
    <t>57232ccd7c7a326ee7f72f06d2ec61bb8065b7ce</t>
  </si>
  <si>
    <t>fd316bf9977f0109c288e3d8b298b9c6ac62bc70</t>
  </si>
  <si>
    <t>b55f988fcee0ba567e2f9981e3683d4500874ff5</t>
  </si>
  <si>
    <t>c3bcf7a2b57627403e2ce68a5e1fb033e68de40a</t>
  </si>
  <si>
    <t>1b9f7d763c75fb5c6f13a2c619381494edd81898</t>
  </si>
  <si>
    <t>0c965c5ee9b9eb9b2d53ae29a9af6b2f7921f4dc</t>
  </si>
  <si>
    <t>ce7e562c4c139279f81b855748cf0e73daef5783</t>
  </si>
  <si>
    <t>05695e9f4705a8a2309cf8adbbb01019a8c01fdd</t>
  </si>
  <si>
    <t>afac6e80494b1804634d28f1e49f43674dc42254</t>
  </si>
  <si>
    <t>1a7b6ac57e41600ae781a28ca68c244e3d65acb8</t>
  </si>
  <si>
    <t>ee2303939ee8cd88a5ff2ba78c0a67b69282891e</t>
  </si>
  <si>
    <t>30c251f3ea803729b7240c784cf6d897cc7a313e</t>
  </si>
  <si>
    <t>8713e23181b9c702681bf4667475078bdaf39c46</t>
  </si>
  <si>
    <t>1efcb9b092f218178bbc78ca4bf5f7c1a720ffb8</t>
  </si>
  <si>
    <t>f863b0bf23bd2a0c573f0a3cfbf603a492f1741d</t>
  </si>
  <si>
    <t>cfa687f1d9cb4d81046775852710c5883d6136a2</t>
  </si>
  <si>
    <t>4adf252b7e579c154a785ab0f8726be592cf7895</t>
  </si>
  <si>
    <t>0da60795c42f4e93cc0d8913c0fdd93dd670da41</t>
  </si>
  <si>
    <t>a1a2e24b34d818cfed86b3ad5eb01d62bc375eaa</t>
  </si>
  <si>
    <t>29a0043a32be33533ea6dba6d8d73b97d582d311</t>
  </si>
  <si>
    <t>a1a355671eb9edbc36673616e1590fcd4c24d7ef</t>
  </si>
  <si>
    <t>25a2dee43f03140c197df7e9e5e4a4e8e57a97cb</t>
  </si>
  <si>
    <t>405882053351bcdb602ddac44f8ead8404ff9345</t>
  </si>
  <si>
    <t>a7d8f02dea8b538d3f723c70f1c2d436db2a59a3</t>
  </si>
  <si>
    <t>c00ab2830e245e72cf11bbce4dbda017e42276f0</t>
  </si>
  <si>
    <t>edfd13d04532e3e2d86677ce8d1fb5f0fc588904</t>
  </si>
  <si>
    <t>80dbf7994401f178f382e5ae57edb7ce96533a0c</t>
  </si>
  <si>
    <t>74835f660d9315024994877de3c40cd542625fa1</t>
  </si>
  <si>
    <t>64b7bc99aee07bf04f189c1f06e1756645f04b71</t>
  </si>
  <si>
    <t>3ac1ed9bf1ba845a2b5a9eaf1f8ebbf9a314c1a0</t>
  </si>
  <si>
    <t>631deeb23eb0f0a0d4aecb04345dc874a31a6add</t>
  </si>
  <si>
    <t>0b336ddb1e0ede7a9a381b510b4de344daadc307</t>
  </si>
  <si>
    <t>00408e596d6c5f299381d2c4ae7b0fc7835fa349</t>
  </si>
  <si>
    <t>1b375062c82496e0d077ab84cb43c66d69a01738</t>
  </si>
  <si>
    <t>02c1c52514c7d6b54ff2d6dd6a3c564c3543f0a5</t>
  </si>
  <si>
    <t>80d9852c431084e4b6e4fd1b9a5b968b937b96ac</t>
  </si>
  <si>
    <t>be0dcdd2fdf944d0bb8cb26baab86c67c657ef65</t>
  </si>
  <si>
    <t>9d96a02741ae0d51d51fbc4d08b35fd6245c7471</t>
  </si>
  <si>
    <t>a93beee92a74be918a1e861070f39bb9549c0134</t>
  </si>
  <si>
    <t>398270f3dff1fac5b7f2d853dc31af64bc8ce3a7</t>
  </si>
  <si>
    <t>34cfe32ab4c0751ceb55b607c05dc593c3dd901c</t>
  </si>
  <si>
    <t>786945e1a1fea1eb0f7863879e87d264af7a4293</t>
  </si>
  <si>
    <t>3cda8c7f885a9a543b5fc08fd7dcd1b7fa0a0b5a</t>
  </si>
  <si>
    <t>724d64af4ed81df534b187940308da1530341390</t>
  </si>
  <si>
    <t>b186710fdc197117c7bbc2df2492868e1ff5aa92</t>
  </si>
  <si>
    <t>7ed9b83a6a1d2cdae4a8d5218c2a30e140554294</t>
  </si>
  <si>
    <t>81c227fe23f5487bd8c54bbb918e82c4aa3ac147</t>
  </si>
  <si>
    <t>00e695acb824bcf047b671c6649678056873804b</t>
  </si>
  <si>
    <t>a8aead0ac6e2fdcdb77cf8de738e6f5ed00b0545</t>
  </si>
  <si>
    <t>6fe83c5318b7eaae9f0aa5904e063dcd068cd5a1</t>
  </si>
  <si>
    <t>35440470067af3bacff34f21e6065b5a25c7f932</t>
  </si>
  <si>
    <t>8124910091c4962c946e9834eebc542fe93991a7</t>
  </si>
  <si>
    <t>666086390440aac3b13f28bac233a58cd4dd968b</t>
  </si>
  <si>
    <t>1a6ceed6c0286d87f35782ce38b6bac3c13045b6</t>
  </si>
  <si>
    <t>8aad8474a447b4447d08dc4587c5422c74f94695</t>
  </si>
  <si>
    <t>8a25ec1eafc85c680c87b3b68262482beafbb57a</t>
  </si>
  <si>
    <t>6bfee24ed89aaa073f1bb21d2101827f3f56f09f</t>
  </si>
  <si>
    <t>59b2e9e90bd6ae25e69bb980df418b9ed614e943</t>
  </si>
  <si>
    <t>31a2bc4a955e5ba7751c56652ed3c85dc6991b24</t>
  </si>
  <si>
    <t>b179fa1eab1bc79be8562349ca6f43283f16ecc7</t>
  </si>
  <si>
    <t>96a93a971680c9bff6c2febaf11fd5a58f3c775f</t>
  </si>
  <si>
    <t>ef1e44bc44a0a0f25bb68e8b2f5da5b1217e0da3</t>
  </si>
  <si>
    <t>d55cb345073d1a5954ca28c92cf1acbdf9c03a67</t>
  </si>
  <si>
    <t>29916fe84d118c752ab876eccff2d3fc3a7f6c4a</t>
  </si>
  <si>
    <t>603fe8a3bae0d7db1af1ff639c1e3998c08e32de</t>
  </si>
  <si>
    <t>d569947ba69e19c90880d59924c3feef6a60d29e</t>
  </si>
  <si>
    <t>eb1c412bf2a5dfe922edd6d719112e8f8da542a5</t>
  </si>
  <si>
    <t>17f2ca21417a866e03c405196f03e9e1faceb0fb</t>
  </si>
  <si>
    <t>Horowitz</t>
  </si>
  <si>
    <t>Eric</t>
  </si>
  <si>
    <t>Milkie</t>
  </si>
  <si>
    <t>9f303d49df1530abb6caaf52864d2dddd0390234</t>
  </si>
  <si>
    <t>52bef37842c1b78e3378a5a931ba8c428aad8e6a</t>
  </si>
  <si>
    <t>3340ca09d383bcdf257402bc9b264529429ea97a</t>
  </si>
  <si>
    <t>91c8c4425c16639176033596e7e88788e8992075</t>
  </si>
  <si>
    <t>73c254c9ec183b11707d2cd78195711e6b32d13f</t>
  </si>
  <si>
    <t>71e37fcefb2f7755f56859b90f8e6b8433b4c75e</t>
  </si>
  <si>
    <t>80ea7a136358ae0c9533feda29a2758ba063ef81</t>
  </si>
  <si>
    <t>443d0ec836e6083cd59cc031213fe9c238337dc6</t>
  </si>
  <si>
    <t>5f6b886405ed19ed5c779709c7f1581c1ed3eaed</t>
  </si>
  <si>
    <t>cd82c0d6739550c04b75e41742433bf65ff7826a</t>
  </si>
  <si>
    <t>06b3468eacb9afa4a9ae3086958114044ab5eac1</t>
  </si>
  <si>
    <t>ca6ab0db384f3b397c6abe1f61053db06e2658ac</t>
  </si>
  <si>
    <t>a7ad32c3fe56d5e6244487d1093b76e280e3522e</t>
  </si>
  <si>
    <t>c980fb8972bc30abad6b72105ca82227ac3bc3b3</t>
  </si>
  <si>
    <t>51874d0d307104df6c857aa395284193bb48028e</t>
  </si>
  <si>
    <t>ca1a8d5bb453a645b61a8ebcee8b40b7a51bdfdf</t>
  </si>
  <si>
    <t>9ccfb17324b76539401e3eeb7cbb8f3f0e2140d5</t>
  </si>
  <si>
    <t>53698194b24a5c889fa9215dae4fa6cd372e9e44</t>
  </si>
  <si>
    <t>5a74508369bfb820b18746623708688a76ae3419</t>
  </si>
  <si>
    <t>1e1681fcb438a9c9512b4b78901eff96fa05a490</t>
  </si>
  <si>
    <t>95e3d7fd80de1cd478059773b5b813e4ac713e82</t>
  </si>
  <si>
    <t>525b5ef94f72c376c4d831539be3988b8ff0a0ec</t>
  </si>
  <si>
    <t>6556243ff038a3f9cdc52e6a97684203c8c9ec54</t>
  </si>
  <si>
    <t>b980e86cea1816ba391a9a52f05253009fb32567</t>
  </si>
  <si>
    <t>0d9f5a4738dc850ce23af0cbeb8959ac4adcbf08</t>
  </si>
  <si>
    <t>b31157d9261ebaa524b88ea1343f11183d644e73</t>
  </si>
  <si>
    <t>93f6710d86c038f1fd3815d9212abff9a47049ea</t>
  </si>
  <si>
    <t>c9e26cf4786b1c31c2ef83e21371ae5b227e5cc1</t>
  </si>
  <si>
    <t>6e26c772ad50ae07d4143ee4e5b182ac4cf57bb1</t>
  </si>
  <si>
    <t>20fcd6843576b9f9fea40f978898687495478963</t>
  </si>
  <si>
    <t>07a1b1927817560e891546618747d9c143116b6e</t>
  </si>
  <si>
    <t>391a0e1860b1c85ace0f049478ae44cdb9d60000</t>
  </si>
  <si>
    <t>a91d9aa82a29fea32c89cf15713bd6bc5a51fe19</t>
  </si>
  <si>
    <t>jstests/ssl/</t>
  </si>
  <si>
    <t>ff10cf8c748997338f51de2de61520e17518758c</t>
  </si>
  <si>
    <t>1fd34b27cb18ed90996910058a85ec2d303d4259</t>
  </si>
  <si>
    <t>2eaa2d50def6702f5df83ec5ab97e92c3dc8b476</t>
  </si>
  <si>
    <t>51aebc9b94c272eb251ff94d28be0c6fdd180de8</t>
  </si>
  <si>
    <t>4346c2eda534e7fc7a47ce201c2a3c1a76448e51</t>
  </si>
  <si>
    <t>f852fd7474b44de5c33e0a7324c107fc1456da74</t>
  </si>
  <si>
    <t>d49e557e17539db01c4f6475d431dea0be7e6702</t>
  </si>
  <si>
    <t>b6c8a43ab9e29443d175e8e22d94936b6205dba8</t>
  </si>
  <si>
    <t>e0509e511bdbac2329d32a7238b51cd6b5ddd591</t>
  </si>
  <si>
    <t>69b34ef4b9fb1d7c3da37d62badc8b19b5757253</t>
  </si>
  <si>
    <t>8f349cc6f6c3904aeaede2d0779a476b8c6df448</t>
  </si>
  <si>
    <t>Ernie</t>
  </si>
  <si>
    <t>Hershey</t>
  </si>
  <si>
    <t>2ae2aee89b687e6e4e847133808367571508a5a6</t>
  </si>
  <si>
    <t>c98f21a43c7884f0ca850eb0871ce219c2029630</t>
  </si>
  <si>
    <t>Geert</t>
  </si>
  <si>
    <t>Bosch</t>
  </si>
  <si>
    <t>8111434d26a94794d4db3605fb004d0036cba990</t>
  </si>
  <si>
    <t>1b9d93acfaee902dacafc5ca35ac12f0219a170d</t>
  </si>
  <si>
    <t>f8232abbc3b742f00764a82059b5f8d18539bf1b</t>
  </si>
  <si>
    <t>47c80ebc62f3e59e13a05b3301316e088cf278e7</t>
  </si>
  <si>
    <t>jstests/aggregation/bugs/</t>
  </si>
  <si>
    <t>cb7ac23702a553ce43950451587b5788de50e5a5</t>
  </si>
  <si>
    <t>98b886ba693c69b4f9fa25e55a03b65c45f317cb</t>
  </si>
  <si>
    <t>23bd6572e3affc2b2fbe97fc1fef87e191c6a5b9</t>
  </si>
  <si>
    <t>3ab3cefd696253cc81b5f891c2ea7d60384f596b</t>
  </si>
  <si>
    <t>80760f72bb9a23f256e540adfd70b33eb6c08fd2</t>
  </si>
  <si>
    <t>6bc93c0a8730511e021645b711079dd0ec4e9f61</t>
  </si>
  <si>
    <t>5ea4221f81e7af9272e4e687d516bb439ef29498</t>
  </si>
  <si>
    <t>f2daf8addd4ef391c135a3da2a1472777405ba06</t>
  </si>
  <si>
    <t>Greg</t>
  </si>
  <si>
    <t>Studer</t>
  </si>
  <si>
    <t>913cb4dd7df0d9210f48efe07da27cebe24e8836</t>
  </si>
  <si>
    <t>a8a61f944ce53467f61a17a27de7031b280c4958</t>
  </si>
  <si>
    <t>7e8bb0c194f08db2cce0e1256557ae71eb0a1538</t>
  </si>
  <si>
    <t>6358990a2481ac63944e4758a96a383126895087</t>
  </si>
  <si>
    <t>28adefebaddfaabe11db7bdf73a974477bc44484</t>
  </si>
  <si>
    <t>22f8b6259602a76f8d22cba8b1098f9e3c90a36f</t>
  </si>
  <si>
    <t>f67afb4ff33bd803e93e2a52c0249cb872af680b</t>
  </si>
  <si>
    <t>3d7564c44a2117c72b9c6830c5a14ab467f8ffa3</t>
  </si>
  <si>
    <t>ad6a4c35c952478f1a868ed09cf5a0d5e7f4672c</t>
  </si>
  <si>
    <t>42d276dace045fe888cdb45f00dc0bf97fa13bd5</t>
  </si>
  <si>
    <t>ff94c06cbdbfb6e0c1cd290a0ffa3989a6f68306</t>
  </si>
  <si>
    <t>0ea1e3ebd933d85322463af5f55873b14bff0fd6</t>
  </si>
  <si>
    <t>8b8e90fbe6bf97990f6997a576acfa2828867bec</t>
  </si>
  <si>
    <t>buildscripts/smoke/</t>
  </si>
  <si>
    <t>f3bc8b409dd6253a2aac2a768a86606ec7b8019d</t>
  </si>
  <si>
    <t>src/mongo/s/write_ops/</t>
  </si>
  <si>
    <t>434f8fc1cfc364d40e2bb7df742412a58c5907ae</t>
  </si>
  <si>
    <t>53bf1072c4aaf1537c05afe82d48fb5e8e072395</t>
  </si>
  <si>
    <t>Hari</t>
  </si>
  <si>
    <t>Khalsa</t>
  </si>
  <si>
    <t>9638e648cef939532fc883d01af8864538a3c1c4</t>
  </si>
  <si>
    <t>Ian</t>
  </si>
  <si>
    <t>Whalen</t>
  </si>
  <si>
    <t>c86905bd4d22f14656b3b058ab0bf4880f3c7258</t>
  </si>
  <si>
    <t>f9b55402aa1155d9a3f2130110d25f9f0322c5a9</t>
  </si>
  <si>
    <t>Igor</t>
  </si>
  <si>
    <t>Canadi</t>
  </si>
  <si>
    <t>4b7eba4a0a4bbc4732c86c46f5c9d2f0b142b276</t>
  </si>
  <si>
    <t>c667aebfe867373053cbee2d053af13a81771912</t>
  </si>
  <si>
    <t>b6a2b0a9c98e29f77ce5cc314ed6906aec154885</t>
  </si>
  <si>
    <t>492095028328557ab0ff918fb6733ec68dcc1ed9</t>
  </si>
  <si>
    <t>91a81ef954f3a04b0d4dd9f5df9f6a2c38049938</t>
  </si>
  <si>
    <t>Jason</t>
  </si>
  <si>
    <t>Rassi</t>
  </si>
  <si>
    <t>e1ef3e6371f59c6a6396e78b2a4c4d9a975e9396</t>
  </si>
  <si>
    <t>43890ae6172d427909cfe62d83377afd7c62a15f</t>
  </si>
  <si>
    <t>f40b2d965148e1b47a91312ae54602237ddaabe0</t>
  </si>
  <si>
    <t>1d869c4f9b4727d1420901b0bf4c3f467591e377</t>
  </si>
  <si>
    <t>197358e4cf4cdb99d94ea668243a4cd4791bd523</t>
  </si>
  <si>
    <t>f8e17bdbf4393784b0ecf7da8e9b549be2d8a6ba</t>
  </si>
  <si>
    <t>1579d801925ce9b92de088ca766483540cf6e741</t>
  </si>
  <si>
    <t>4b88d369d2489d1c6fac593ffeb1733d7bfc9c7b</t>
  </si>
  <si>
    <t>e0f47214d06738f14d0d0d731235a9f665a6b81f</t>
  </si>
  <si>
    <t>5b78d86f52437f1972aec51ce53a5be9b749fab4</t>
  </si>
  <si>
    <t>c3e0857d3ed8d7402257901cb7bc903180b366a9</t>
  </si>
  <si>
    <t>c04da66ea2248026c5f33fffe7177863e93bf2bf</t>
  </si>
  <si>
    <t>050c963ea58b4fb02dde7ddc70d4cdc6afc3d501</t>
  </si>
  <si>
    <t>80baa49b5dff32bc0eebdfb2ab07d057126dea8d</t>
  </si>
  <si>
    <t>Jeremy</t>
  </si>
  <si>
    <t>Mikola</t>
  </si>
  <si>
    <t>ae7861b3333b6b4b940b2a1ab6267a0140294ee9</t>
  </si>
  <si>
    <t>John</t>
  </si>
  <si>
    <t>Esmet</t>
  </si>
  <si>
    <t>c3e58867a942565309cae3c04c642437d36edb2c</t>
  </si>
  <si>
    <t>7253b35c65c15c50272a1750ecc82f1eb8e1285b</t>
  </si>
  <si>
    <t>a1b5c0925eedec72e402878433da4890630ef533</t>
  </si>
  <si>
    <t>Jonathan</t>
  </si>
  <si>
    <t>ce6a6a4f55c29286860ac1993d5929da0205ff8c</t>
  </si>
  <si>
    <t>a2adff8b30574ed685443c164e35317418f5c8e4</t>
  </si>
  <si>
    <t>6e798143930d153398e5062d41069fe472474d2f</t>
  </si>
  <si>
    <t>Reams</t>
  </si>
  <si>
    <t>Kaloian</t>
  </si>
  <si>
    <t>Manassiev</t>
  </si>
  <si>
    <t>6a54dd5708f5996bd66c00b48386c95ca95f249f</t>
  </si>
  <si>
    <t>bc51c5e5b20a24fcfa3e0ecb5595f563abb7086a</t>
  </si>
  <si>
    <t>a24843c49eee8cf18c11015cb7411ea1f06aeb10</t>
  </si>
  <si>
    <t>2008dfd2239f342e0766b60ba7ec65cefdd83cce</t>
  </si>
  <si>
    <t>f3715ef1516ce423231cfd654b2c2ac546c2e0bb</t>
  </si>
  <si>
    <t>52b86fc2793042fe50dda8bf47844b71b3eb6e8d</t>
  </si>
  <si>
    <t>e192dc12571f5388a5005c3e71f6c1f497efa6ad</t>
  </si>
  <si>
    <t>ed0947b4ca2c71f4c16fa38cc18a858249910b87</t>
  </si>
  <si>
    <t>46126da010f8d7803814e21b7de04d512e92b8ee</t>
  </si>
  <si>
    <t>9ee6312856015289fae7c85999f4bbd13fae4fb2</t>
  </si>
  <si>
    <t>73f4e5dceae76e4513128b186982f108a5ffea6c</t>
  </si>
  <si>
    <t>4f4a5103f190dd7d1b01391546f1c7cb5b2adf5b</t>
  </si>
  <si>
    <t>083474cc37be86d9cb6302b8fe899293eb692429</t>
  </si>
  <si>
    <t>bd4479561c02e049ccac63f753b1d28f406583df</t>
  </si>
  <si>
    <t>b9ebf15a7afa4f8db780b6ba06fc796c1ee2816e</t>
  </si>
  <si>
    <t>ca1338ccef5375923da9938e84dc0f7fe393af2c</t>
  </si>
  <si>
    <t>6af18473e8e15aa58040396482fff3cb937f1959</t>
  </si>
  <si>
    <t>a0782a32be8aad87df56c4dc8bb1fe8b3694c1d6</t>
  </si>
  <si>
    <t>5f4cc63e737af5a4fa19d2f0cf33599c231ef1e4</t>
  </si>
  <si>
    <t>629243d3ec1e0834754574d0dffb59c43d35e85e</t>
  </si>
  <si>
    <t>57f036a36923b3d6bef6219768f6c65f18bd133a</t>
  </si>
  <si>
    <t>a2d6ac2d6cd8f15bcb9ac31535f114e028f0dd54</t>
  </si>
  <si>
    <t>56947bfb0ef94a523c636833a6f76dc3c6880821</t>
  </si>
  <si>
    <t>58ba874afce49711be39f19352f9b6c35bb33de6</t>
  </si>
  <si>
    <t>0bf559b47987c3fc4e4c5ce1b67b402a105422bd</t>
  </si>
  <si>
    <t>7aa132c8087193f3efa23867b8783a0b7ad5a267</t>
  </si>
  <si>
    <t>22b368a74b36896de6b164c55cd4b3b9ca562bb2</t>
  </si>
  <si>
    <t>7e93e7dee9e5a12724740c942aba031861dd54fe</t>
  </si>
  <si>
    <t>894ef1bb9d8bff0e4cdaa81d17d113af868a4398</t>
  </si>
  <si>
    <t>8239bdb62f317260ac993665a4a681d95124a91e</t>
  </si>
  <si>
    <t>2633025a73d8793d91d0049f4b5fafb26e22feb3</t>
  </si>
  <si>
    <t>c868a14dfa6d1a926f38795a1273a7146cef6e77</t>
  </si>
  <si>
    <t>fd09fb0f37c24c99d6c6b605702d580ace6a4250</t>
  </si>
  <si>
    <t>7257da6cabc3da92623031a9c37752ea7ab75da8</t>
  </si>
  <si>
    <t>0a7a02fda732db87515cd90a7c8689a1344fe311</t>
  </si>
  <si>
    <t>738c83f6671178e663cef0c3f548f5a046039cc9</t>
  </si>
  <si>
    <t>c46e86610205985ae9744685e62fe269e03835e1</t>
  </si>
  <si>
    <t>cbaa407af054f9e3de3e82ea0225069a43a6c462</t>
  </si>
  <si>
    <t>3dc01f82dd8b49377fbedfbceb3ae2f92f1e39e7</t>
  </si>
  <si>
    <t>2b7b105b3c26bc779d30d3c7ec4b93a0115569a8</t>
  </si>
  <si>
    <t>c4f1421ec0e64832f7d79c5bcd624a8cf93452d9</t>
  </si>
  <si>
    <t>101e026f45dea5e9e68520238495c89a476e6172</t>
  </si>
  <si>
    <t>10c86dc6cad9853514148e0ab59894a0d29353b9</t>
  </si>
  <si>
    <t>6d8ef4551dfb1e76b480602e8f1d6224656e5841</t>
  </si>
  <si>
    <t>524c7648150bf03ae37fa65d91684856a4d1e683</t>
  </si>
  <si>
    <t>90768c7a1129bb08d8bfca4840f53d33c96a0183</t>
  </si>
  <si>
    <t>486862465517d1bf25e07dbb2c3cfc990fb08c80</t>
  </si>
  <si>
    <t>49bc350c5a32280480f186c53c7ee759ce3446b8</t>
  </si>
  <si>
    <t>706110ef69e9700536fca375b6c746037e2172a5</t>
  </si>
  <si>
    <t>src/mongo/db/stats/</t>
  </si>
  <si>
    <t>Kyle</t>
  </si>
  <si>
    <t>Erf</t>
  </si>
  <si>
    <t>9743c371dbe1cf62176c8a16e86d86391b0e590b</t>
  </si>
  <si>
    <t>Mark</t>
  </si>
  <si>
    <t>Benvenuto</t>
  </si>
  <si>
    <t>cadfa581eed203a2d728153945a800a204ccf3bd</t>
  </si>
  <si>
    <t>5f74509348939336562ab0db34afdf1b69e63c90</t>
  </si>
  <si>
    <t>src/mongo/installer/msi/wxs/</t>
  </si>
  <si>
    <t>e462f31e016212183da68f444e6db1c8474742c4</t>
  </si>
  <si>
    <t>src/mongo/installer/msi/</t>
  </si>
  <si>
    <t>Mathias</t>
  </si>
  <si>
    <t>Stearn</t>
  </si>
  <si>
    <t>a2c27b34b811d73a42ddecab20e9f8cb6348a1a3</t>
  </si>
  <si>
    <t>0f2eefec0bffac9682be5628449c676d22a08462</t>
  </si>
  <si>
    <t>a28c5fad93a81c3475f884c690aa9f83a873dac0</t>
  </si>
  <si>
    <t>b7f7ad839bf7a08ff2f73fcba367632c5192c84d</t>
  </si>
  <si>
    <t>f30ddd8d162ead9c696195d7bc6aef02d3acecc7</t>
  </si>
  <si>
    <t>e94496a28a0789a863d2fae9947d1e2dde8d0a6c</t>
  </si>
  <si>
    <t>a36b3548ae1cddd17ed46c6c27e7ef4277af8479</t>
  </si>
  <si>
    <t>5734a6acf5f9bb8a0816c537d232530deda247c8</t>
  </si>
  <si>
    <t>5298705477bf30ebb1cc2b95732651750f6f27f0</t>
  </si>
  <si>
    <t>2509427be884a0a127b230bf4c2f98ac007aa05a</t>
  </si>
  <si>
    <t>4619c719ff9e3470e44eed28b17f5359445c6539</t>
  </si>
  <si>
    <t>5e002ec6062113568a6575f64b0d2d4de27210b3</t>
  </si>
  <si>
    <t>6d7f968a9495b504bea981e392f5ec60a947123e</t>
  </si>
  <si>
    <t>49837594e7c52e2426d6b08dfa8131b4b3590e40</t>
  </si>
  <si>
    <t>72abd814bb6e2b8d51774b6e19d9ae47255471c8</t>
  </si>
  <si>
    <t>1ccde1e095c8b18280417fd2ef638db7e956423a</t>
  </si>
  <si>
    <t>8bfdb8c34ea2c786ca140bc0e9f9e7a3d52c3f63</t>
  </si>
  <si>
    <t>9c6ec970c5e7c7c8058008d30951430d149b3968</t>
  </si>
  <si>
    <t>ca29cc4f4f9b7de04dc507c0428da898cbd1c9cd</t>
  </si>
  <si>
    <t>fe319d846b722e4b84ff1afa1b228f939b4324ce</t>
  </si>
  <si>
    <t>fec499ae311f1055bf12e0ec54342b9818d330be</t>
  </si>
  <si>
    <t>d62a1f4e030f9e50afededd8f2b2167649c40696</t>
  </si>
  <si>
    <t>5496425827e4a2fd883c6c429ea09fa410632fcb</t>
  </si>
  <si>
    <t>3c54ca1f58084845b7f778bde2f8a0f2138f727e</t>
  </si>
  <si>
    <t>20de6ea8c790348b589acd737308eb853f230aa5</t>
  </si>
  <si>
    <t>7e7439bab78da9c993fcf566e4ea8d5c0570ad8d</t>
  </si>
  <si>
    <t>4d34532dbf749fe2c9df9ed7421db196eaf93632</t>
  </si>
  <si>
    <t>08319d688517af8ac88fe7054ea10f1f08c5bf2d</t>
  </si>
  <si>
    <t>30bfed3cdffacdea94b15eb60b83cbb77ea338cd</t>
  </si>
  <si>
    <t>314c8b8f6b2d92c25175a2450ce02215d1f02d78</t>
  </si>
  <si>
    <t>80cc8ba4a5b78d65a6366e209b5e694de6d654a0</t>
  </si>
  <si>
    <t>f24551951e5513274a7875ebc799d41de838f6ac</t>
  </si>
  <si>
    <t>979ecb0f952117e3453409d8a889b77e342ed1c3</t>
  </si>
  <si>
    <t>0a4f71b28243627ed868139e9bf4286fcc661fd4</t>
  </si>
  <si>
    <t>111621fed826b9ef5e18f511198104a6a872f964</t>
  </si>
  <si>
    <t>9d4c1fcfcf44890d9150a64cd2d7e106d4857780</t>
  </si>
  <si>
    <t>3658d018951b99b010b5b1086bd40a872dc2d1ba</t>
  </si>
  <si>
    <t>matt</t>
  </si>
  <si>
    <t>dannenberg</t>
  </si>
  <si>
    <t>b54f6d47985d09884ee6ec17bed1b952e713eabe</t>
  </si>
  <si>
    <t>9f821e0faab68987f9e2b818ff861528363c4d72</t>
  </si>
  <si>
    <t>src/mongo/bson/util/</t>
  </si>
  <si>
    <t>ec9aa9e453442c7b536b54587637ac25a77586f5</t>
  </si>
  <si>
    <t>437c43cd63a2ffe52e2f524c6fd90a5d9a9856bd</t>
  </si>
  <si>
    <t>4752c4631525b7d26599fb89a0ae18784ebbcc73</t>
  </si>
  <si>
    <t>18e5b98a603def84221460745f5f3e1566a7e775</t>
  </si>
  <si>
    <t>fa5739c7f089f371b3a0f17c8b1eba709b5eb0a7</t>
  </si>
  <si>
    <t>4d8aa08ef8b45a9d62dff13b96b210d30099fa7d</t>
  </si>
  <si>
    <t>dccc3783225ed670bf838ea61f02f3641685afd5</t>
  </si>
  <si>
    <t>a3bc3a7d8199e52209c2cde08a97839f8e887bfb</t>
  </si>
  <si>
    <t>jstests/slow1/</t>
  </si>
  <si>
    <t>e9593e6deef8aa0c3c5ee304a8610dcf6d76bc07</t>
  </si>
  <si>
    <t>cc2a4db557b4107500a704ed09a7078767907a3d</t>
  </si>
  <si>
    <t>411206cce7076a018e3515e0aab4d498338b7e30</t>
  </si>
  <si>
    <t>71ab802243a24aa6d173773d9bf0cb1a5f8b1f87</t>
  </si>
  <si>
    <t>44b4e84fbfe462679fcce6f3d5540ff85b3c8104</t>
  </si>
  <si>
    <t>3683225e1184bd8119b4651d4ec10ea17a25e730</t>
  </si>
  <si>
    <t>a621851eada5b2477ca6aa5e6e9455149af9cf56</t>
  </si>
  <si>
    <t>b1c0b85c0857d3ceb945d061ea20ae7dc9740ffc</t>
  </si>
  <si>
    <t>ccfbf1c8599c72e222aba6257e5a74ceaba80771</t>
  </si>
  <si>
    <t>713d728abb5f748c17b81388d29c47f661e7e244</t>
  </si>
  <si>
    <t>395aa1dbb0dae57151622c8f9fa06143559639d8</t>
  </si>
  <si>
    <t>c514770f6a3d6d63b6a226f370f9c53e8a4707ff</t>
  </si>
  <si>
    <t>f919a33b0d8ca3767e40c0cf9588f1a8d25b7cee</t>
  </si>
  <si>
    <t>bf196647fae10577a2cb6518f7e3f19fb28c0b20</t>
  </si>
  <si>
    <t>d93af7c5a85f9d2e0a81837d61f7751f0d74c20f</t>
  </si>
  <si>
    <t>af711b98a00caaf24cb6e15e7bfe28eb334e9a88</t>
  </si>
  <si>
    <t>0548f4764e876c71677be3735636857d194b7f44</t>
  </si>
  <si>
    <t>42df1b57c337917be42afca60319afec198114bb</t>
  </si>
  <si>
    <t>2e8ffa26dcc7918f45dd7a3dd17e588aba2d87c0</t>
  </si>
  <si>
    <t>8ab453860b9e4f5dda820bf0c87e51f18db2b467</t>
  </si>
  <si>
    <t>6ee32c70ab5029e43d502a3203362b82fb8d7732</t>
  </si>
  <si>
    <t>798d3672d24767f9b91adad9afa3d252f8221086</t>
  </si>
  <si>
    <t>30bca9250f6a02a6579b002c61178b36929fb4f1</t>
  </si>
  <si>
    <t>377fa406a1c3cadbf37dc58369ff19de74e1cfc5</t>
  </si>
  <si>
    <t>fd1cbaccc7d4f3ff99e3518dfe57fe426e0c11c5</t>
  </si>
  <si>
    <t>815a90e21644f1655b1efd012581dac19babe575</t>
  </si>
  <si>
    <t>71684103d19a121b03b6ef3e1e9a8564f013039d</t>
  </si>
  <si>
    <t>f0c5c92945f4f41258e706ce16f8fd194c807fa0</t>
  </si>
  <si>
    <t>3753203ee8f30b0fff306da8f48ce7783911d858</t>
  </si>
  <si>
    <t>f2d504cd0fcbcff26e74415978696d8218cccb6a</t>
  </si>
  <si>
    <t>Matt</t>
  </si>
  <si>
    <t>Kangas</t>
  </si>
  <si>
    <t>4f95fb4b9131e2bea07be0cf8257c2059a063c3e</t>
  </si>
  <si>
    <t>8c3db8a30473348ec3cf1aed77bded1a5ef1dfa8</t>
  </si>
  <si>
    <t>b0e565aed756c31f682d486a7874f14a8a563e61</t>
  </si>
  <si>
    <t>1e5ccf29c485109c22338fda2c8c46bf1c600f87</t>
  </si>
  <si>
    <t>28373a8a57c5caec25c02efb8b365f20d05387c6</t>
  </si>
  <si>
    <t>602fa05f61b61835b92c8efed2e3354d92ebbe66</t>
  </si>
  <si>
    <t>82d2859df68f897896f9ec34f285cccf0055839c</t>
  </si>
  <si>
    <t>0eb6558191d0408262163ae22f80b786a305eaef</t>
  </si>
  <si>
    <t>024c9130eb1f9b819ac16aae5a38ba5d7b9614f1</t>
  </si>
  <si>
    <t>da196cea52b12142494847d61fe00a17108e09ad</t>
  </si>
  <si>
    <t>5fc306543cd3ba2637e5cb0662cc375f36868b28</t>
  </si>
  <si>
    <t>a3d8e9a0c447c40aff9eb7fcbd94119737dc971c</t>
  </si>
  <si>
    <t>src/third_party/s2/base/</t>
  </si>
  <si>
    <t>2372b1866ae66be9c78272030e7d356e7cb9b755</t>
  </si>
  <si>
    <t>564a8b6fbec35a030024df75b791cecf71ab5059</t>
  </si>
  <si>
    <t>7fb64deba5ccdda9c9375dd91cde75a05e7c62a0</t>
  </si>
  <si>
    <t>16dae4398a09ab2cdb3aee0414bc5094551d7ed7</t>
  </si>
  <si>
    <t>aa31cae71bc5390fc02d48fc793eebb1991d0ff3</t>
  </si>
  <si>
    <t>498ab43ec9f0e2ec27375d669346cedb0c133419</t>
  </si>
  <si>
    <t>5e46ce21ff9f5b8034f6f7828c2b817cdaee9bad</t>
  </si>
  <si>
    <t>Max</t>
  </si>
  <si>
    <t>Hirschhorn</t>
  </si>
  <si>
    <t>364b03260ef5e06a58568c57a1e44fd2fcd7cb8e</t>
  </si>
  <si>
    <t>147f75df6b0d7826f5851023755b7341f467989a</t>
  </si>
  <si>
    <t>f83c447aba7cd5dca5bd20c4925d93eb30eccfb4</t>
  </si>
  <si>
    <t>1a44dc6a150524de75dd46c8dc464c7182a37389</t>
  </si>
  <si>
    <t>dca807002b77347f9001ffc583ed25de659ce60f</t>
  </si>
  <si>
    <t>847a58e019c109db357c95c78e17ae9aca1c81b7</t>
  </si>
  <si>
    <t>b8b905ba5369df65a752b47408327367737d4bde</t>
  </si>
  <si>
    <t>542636dc794e160a6c4ac5d9a6a6bddaac21266c</t>
  </si>
  <si>
    <t>6282f86e966b58cce4eab9403ff428118ae0ad0a</t>
  </si>
  <si>
    <t>32336789f167dc537091e6a44e90854dc2b39c9b</t>
  </si>
  <si>
    <t>92c176145ba3b8d204d5a35c98017df48969977c</t>
  </si>
  <si>
    <t>2cb1691a38fcb83f7740b80eedfa2fe61c13d404</t>
  </si>
  <si>
    <t>47e6a29b3b1dc119afb15d1597d506031ba760ab</t>
  </si>
  <si>
    <t>7f8634d97d39615970bc1b31c37c31e7f3e25f27</t>
  </si>
  <si>
    <t>b7ee010b720d6176b7fba888594660402c9fb3f9</t>
  </si>
  <si>
    <t>795462cb686806b662d3171bd34a00a5813a73a8</t>
  </si>
  <si>
    <t>Michael</t>
  </si>
  <si>
    <t>Ivanov</t>
  </si>
  <si>
    <t>a868d509e98c217edeb51e42623725272e114eea</t>
  </si>
  <si>
    <t>src/mongo/util/mongoutils/</t>
  </si>
  <si>
    <t>mike</t>
  </si>
  <si>
    <t>o'brien</t>
  </si>
  <si>
    <t>370dd5521a9c218cd687e13eb833aa85a6d32f7c</t>
  </si>
  <si>
    <t>9dac9ae4ae4e1d12e88d9ffacbeb5384307b1d2e</t>
  </si>
  <si>
    <t>cb3fa9c396f63c58dcb26873ce58631e981c3f74</t>
  </si>
  <si>
    <t>904f6c7ea8bb01b3fbdd87c88c9b8f18bf2490d7</t>
  </si>
  <si>
    <t>Randolph</t>
  </si>
  <si>
    <t>Tan</t>
  </si>
  <si>
    <t>684d2015023008f07232036a8bf54cbb6edb122d</t>
  </si>
  <si>
    <t>873f985afc5d4ad88f8be57f19fde6a3814ad5d6</t>
  </si>
  <si>
    <t>fbbb0d2a1d845728cd714272199a652573e2f27d</t>
  </si>
  <si>
    <t>0fde30ad2f873e7f835aa224e83a97ae6d4a171e</t>
  </si>
  <si>
    <t>5d803f7e889841f864056f5251f89663e331eb15</t>
  </si>
  <si>
    <t>44e7b7fe3e545fc05699e864451ad85e7daa196b</t>
  </si>
  <si>
    <t>6d38c74515757bfe5bdea99c00b1b86541cca677</t>
  </si>
  <si>
    <t>18390f9767fe11aba47a7ba1b91cf3038e89fcbb</t>
  </si>
  <si>
    <t>658f0bce4379fc0334a53c4381d57b8b7c7d53b7</t>
  </si>
  <si>
    <t>126069374744c62c65fac86a492531d658961f40</t>
  </si>
  <si>
    <t>72ec4fc892e07a4c3543ffeb43f85c718ec18a45</t>
  </si>
  <si>
    <t>5363f0b64b80735f1e17154f21835650fe6ae887</t>
  </si>
  <si>
    <t>cfddfb4b976a38a23f319abae6021c5864fa16d9</t>
  </si>
  <si>
    <t>cecd33c23d3a47b936aa1d50ecfe9b02abea8a31</t>
  </si>
  <si>
    <t>Sam</t>
  </si>
  <si>
    <t>Helman</t>
  </si>
  <si>
    <t>b585cefc1450e773fb8e3134685a63793ccae4be</t>
  </si>
  <si>
    <t>eca7242b055a618ae44835d59a4f75b2d3ae6cba</t>
  </si>
  <si>
    <t>Samantha</t>
  </si>
  <si>
    <t>Ritter</t>
  </si>
  <si>
    <t>205756215a42aa6abf8caca6577e4148833b50c5</t>
  </si>
  <si>
    <t>Scott</t>
  </si>
  <si>
    <t>Hernandez</t>
  </si>
  <si>
    <t>c32714fbbb8f818ad01abb2cf84530dff3dbc94c</t>
  </si>
  <si>
    <t>247223b04d3809272eef45270e2ce0a1d67ff7ba</t>
  </si>
  <si>
    <t>1d1bcb0f6e8dc92adc0cd6d1b0bbd65018dbe31a</t>
  </si>
  <si>
    <t>482feea030569a59ff3ab55e301c1173d859c219</t>
  </si>
  <si>
    <t>46052c147654f229df903bf4f37410b159cfe11e</t>
  </si>
  <si>
    <t>18ea1d512ea2d4b2cebf6cfd2e1340c876e70dd5</t>
  </si>
  <si>
    <t>934abb75e0cd552b504689785f9f9eb51e63b184</t>
  </si>
  <si>
    <t>39c48e85f8563119caa769f34e2b6f22c4790430</t>
  </si>
  <si>
    <t>aaf740d1748b5ed1ce890d88c489bd6f9399aeac</t>
  </si>
  <si>
    <t>8e4cff01187584f65e3439c0c2a0a2e0d63d594d</t>
  </si>
  <si>
    <t>75734d035f53fe4cb8744f893b7edd999c973c27</t>
  </si>
  <si>
    <t>87be645d9a952bc7890807895a433dff65182b40</t>
  </si>
  <si>
    <t>e9c91c4ae2206f3292ebef86c973c400b2a5911f</t>
  </si>
  <si>
    <t>4bea2a90b75ffeabb1e249f62998f1f8e8f46a05</t>
  </si>
  <si>
    <t>c6c5d0b5a30630cfb4e63ee809c562adf6173e1c</t>
  </si>
  <si>
    <t>9d0f6650eff7c1e467a55d01ceb9e425eb86e7c6</t>
  </si>
  <si>
    <t>97243d61a12e8147de7824ae91c620a49716ccd1</t>
  </si>
  <si>
    <t>f21946189b0e0bde8cdf5c2a4f2224e88a95ae75</t>
  </si>
  <si>
    <t>30e83ae549e944453afe3c68eccf89ae865c0559</t>
  </si>
  <si>
    <t>sdong</t>
  </si>
  <si>
    <t>898643d46da8916f77933c9e1de2de16e5efe46f</t>
  </si>
  <si>
    <t>7e910c8c2f6b24715e40a222f5c0c77be13ebf89</t>
  </si>
  <si>
    <t>Siyuan</t>
  </si>
  <si>
    <t>Zhou</t>
  </si>
  <si>
    <t>f5090f81588b684fc3cd27200ae6a822f16c37ae</t>
  </si>
  <si>
    <t>385f03dc7205ef60bbb9cb8b475afd9c802bc67d</t>
  </si>
  <si>
    <t>300e01c849bc20de82f32a00e5c44fe0f1d26752</t>
  </si>
  <si>
    <t>2722078c4092c311ca4d6387be37543c8a662c99</t>
  </si>
  <si>
    <t>4e10def7b1ea9da02a5218d592073ff2587544cd</t>
  </si>
  <si>
    <t>ff2e3734f1dd4f3e9b3bd6b6349fb9d56801debc</t>
  </si>
  <si>
    <t>Spencer</t>
  </si>
  <si>
    <t>T</t>
  </si>
  <si>
    <t>Brody</t>
  </si>
  <si>
    <t>f8dc6acb9bdd43a83e0762a4007c72af64cfae1e</t>
  </si>
  <si>
    <t>5f9005429372a719c762a58ba1b729ef83025f7e</t>
  </si>
  <si>
    <t>dfbb85ddbb405d790a0641f25a80720544ba25de</t>
  </si>
  <si>
    <t>0bb7d05719e7364cbeac27a78a9817e3b0ebd149</t>
  </si>
  <si>
    <t>ff475aa6c4eede38e7cf56853e3e11052e2e6511</t>
  </si>
  <si>
    <t>d7f348fd60cc09c230d783bb8757b7b10f965811</t>
  </si>
  <si>
    <t>f5e67009ead674efb7cf16da2c1c462cc99424db</t>
  </si>
  <si>
    <t>6cd43a9a5bc9d491b4daf5dea1c3cf21bb138f5a</t>
  </si>
  <si>
    <t>1b2806490da6c3972d9524e2600fdb0c0c7d3c1a</t>
  </si>
  <si>
    <t>0612489d1cbfe85a153280611c53d1814e852ab4</t>
  </si>
  <si>
    <t>27c5131ff96d66ecc7ac8f7eee0ba72a7aa3c890</t>
  </si>
  <si>
    <t>f04e9c870fc841e403e49401c9827c4bd2c3e602</t>
  </si>
  <si>
    <t>33d59e5d8cded2e0eab2b9e370727eac5e4d020c</t>
  </si>
  <si>
    <t>3b97bc5529659f5d5f241dd6347f5701223c36ec</t>
  </si>
  <si>
    <t>aef79c02617cf8a1e78dff726e891817e00c35a8</t>
  </si>
  <si>
    <t>29c7fa3624b3e5402299aea6be39fb514d6e88da</t>
  </si>
  <si>
    <t>f6a2b20d8b49a0cd2065e16dfeb87de6c14bb5d0</t>
  </si>
  <si>
    <t>f2d64af58205b77e4b9e4c7f3af9d3457d1bf0db</t>
  </si>
  <si>
    <t>9d1dfccfb6b50a0eb5f7e7a48126560348f22b58</t>
  </si>
  <si>
    <t>b913e5c3a9f07e99b230fb13f19782295e43d28b</t>
  </si>
  <si>
    <t>984094c42a0dc60673699682494fe7731b245188</t>
  </si>
  <si>
    <t>3604c4f47cc7e433e780041388e65802729b06bb</t>
  </si>
  <si>
    <t>185bd3650d4b6326b42f3b756d90b0e78099b980</t>
  </si>
  <si>
    <t>3683bb578d9d489655f72420463401283c9ac3da</t>
  </si>
  <si>
    <t>122d57ae22b8bc3544fce3e83c55f9eea1cbf7ab</t>
  </si>
  <si>
    <t>d119c7e78dd03714c4d8973d068a48e320eade18</t>
  </si>
  <si>
    <t>4f4a7004289c7b2adbea8364495e96c2855b78cd</t>
  </si>
  <si>
    <t>58d0b00cec1a3c86097ab9759916b1bdd191e3b0</t>
  </si>
  <si>
    <t>6b0985b8ed6cdddde6631545a5d40975f22622dd</t>
  </si>
  <si>
    <t>f69a60127aabfd4791257ce99462e4f12f3a539b</t>
  </si>
  <si>
    <t>37bd6f5f6886ca07d798f199a856db7894434a4c</t>
  </si>
  <si>
    <t>75c14f5e311d0476705e5e0e10dd0b16d78d050d</t>
  </si>
  <si>
    <t>8c5f135f65bdd64248832b89383bd78129ddec65</t>
  </si>
  <si>
    <t>036865b9bf58cbf9c58f4afa0f729433b35f81bd</t>
  </si>
  <si>
    <t>b51d7e60c5eecc22f72727610459c009ffaac2b0</t>
  </si>
  <si>
    <t>d443c8c1bd7ad9755c29214bdb094ad6a12bc7f5</t>
  </si>
  <si>
    <t>12c105532853cee31b8e7824207d3757a4ddab69</t>
  </si>
  <si>
    <t>3400b0ef037c1b0a244740e95e0fa0dedd36c95e</t>
  </si>
  <si>
    <t>c5d0f59611271d698a2417ce284d643ce07afc57</t>
  </si>
  <si>
    <t>2531e19e954ef525e9124b0c48d27da9ac54c89d</t>
  </si>
  <si>
    <t>3021308c97db12d76b02463fdada6eae326677e2</t>
  </si>
  <si>
    <t>bc8c4b81164c17f95d01262e6aeb22f934e5ed8f</t>
  </si>
  <si>
    <t>04632cdca53264454d367190b49530068bdf8d1f</t>
  </si>
  <si>
    <t>2eb2944b39fc9812b9e6279bd2a924917e6c57d4</t>
  </si>
  <si>
    <t>f3d6d0307abf979d0e54624e8797d9f5e7c16c89</t>
  </si>
  <si>
    <t>ada278dd2f72981789d1151a6e419f1cce4872e6</t>
  </si>
  <si>
    <t>f522d0cbcb59d6f5d27c100ac20518aef0bbf98e</t>
  </si>
  <si>
    <t>68c3943b92a121441f59bc093d26a08b48658acc</t>
  </si>
  <si>
    <t>c9ae1354004e5767c45160b4efa7ad77d0185c0d</t>
  </si>
  <si>
    <t>30b1d49b30fb3b4892fcec836cd221fe52fd5f38</t>
  </si>
  <si>
    <t>cdaaee889078443b0363afe4e78780b059926c4a</t>
  </si>
  <si>
    <t>76bdc368ab62f4341fd9c24928ab8af80f7130d3</t>
  </si>
  <si>
    <t>1063946b2e1da20323f7094fc6b20341265a1d36</t>
  </si>
  <si>
    <t>cd8e0f0f67aa6d05d769d692df614fa00fadf2e9</t>
  </si>
  <si>
    <t>4485b41323100ade5e1f1ac2a8b2f4c8b6f4597b</t>
  </si>
  <si>
    <t>84220a31cdcda093347dea33fce56bcfdc4fe9ed</t>
  </si>
  <si>
    <t>Tyler</t>
  </si>
  <si>
    <t>Brock</t>
  </si>
  <si>
    <t>611c9709df6895880e609e53e5eeaf612972367f</t>
  </si>
  <si>
    <t>6d7db77a9c39e96faa7f3b2a9077b8307ab9d8dc</t>
  </si>
  <si>
    <t>da69c8212a753f6311e170ec584c869e2d53c9d1</t>
  </si>
  <si>
    <t>59deabf9a55140fa502e637058983d67118e3722</t>
  </si>
  <si>
    <t>354c86d3467e6c6eaec1e91a76bc18b21a510637</t>
  </si>
  <si>
    <t>hash</t>
  </si>
  <si>
    <t>A. Jesse</t>
  </si>
  <si>
    <t>Alvin Richards</t>
  </si>
  <si>
    <t>Amalia Hawkins</t>
  </si>
  <si>
    <t>Andreas Nilsson</t>
  </si>
  <si>
    <t>Andrew Morrow</t>
  </si>
  <si>
    <t>Andy Schwerin</t>
  </si>
  <si>
    <t>Benety Goh</t>
  </si>
  <si>
    <t>Brian Crockett</t>
  </si>
  <si>
    <t>Charlie Swanson</t>
  </si>
  <si>
    <t>Dan Pasette</t>
  </si>
  <si>
    <t xml:space="preserve">daveh86 </t>
  </si>
  <si>
    <t>David Percy</t>
  </si>
  <si>
    <t>David Storch</t>
  </si>
  <si>
    <t xml:space="preserve">Eliot </t>
  </si>
  <si>
    <t>Eliot Horowitz</t>
  </si>
  <si>
    <t>Eric Milkie</t>
  </si>
  <si>
    <t>Ernie Hershey</t>
  </si>
  <si>
    <t>Geert Bosch</t>
  </si>
  <si>
    <t>Greg Studer</t>
  </si>
  <si>
    <t>Hari Khalsa</t>
  </si>
  <si>
    <t>Ian Whalen</t>
  </si>
  <si>
    <t>Igor Canadi</t>
  </si>
  <si>
    <t>Jason Rassi</t>
  </si>
  <si>
    <t>Jeremy Mikola</t>
  </si>
  <si>
    <t>John Esmet</t>
  </si>
  <si>
    <t xml:space="preserve">Jonathan </t>
  </si>
  <si>
    <t>Jonathan Reams</t>
  </si>
  <si>
    <t>Kaloian Manassiev</t>
  </si>
  <si>
    <t>Kyle Erf</t>
  </si>
  <si>
    <t>Mark Benvenuto</t>
  </si>
  <si>
    <t>Mathias Stearn</t>
  </si>
  <si>
    <t>matt dannenberg</t>
  </si>
  <si>
    <t>Matt Kangas</t>
  </si>
  <si>
    <t>Max Hirschhorn</t>
  </si>
  <si>
    <t>Michael Ivanov</t>
  </si>
  <si>
    <t>mike o'brien</t>
  </si>
  <si>
    <t>Randolph Tan</t>
  </si>
  <si>
    <t>Sam Helman</t>
  </si>
  <si>
    <t>Samantha Ritter</t>
  </si>
  <si>
    <t>Scott Hernandez</t>
  </si>
  <si>
    <t xml:space="preserve">sdong </t>
  </si>
  <si>
    <t>Siyuan Zhou</t>
  </si>
  <si>
    <t>Spencer T</t>
  </si>
  <si>
    <t>Tyler Brock</t>
  </si>
  <si>
    <t>Row Labels</t>
  </si>
  <si>
    <t>(blank)</t>
  </si>
  <si>
    <t>Grand Total</t>
  </si>
  <si>
    <t>Column Labels</t>
  </si>
  <si>
    <t>Sum of 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</si>
</sst>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40257754631" createdVersion="5" refreshedVersion="5" minRefreshableVersion="3" recordCount="3336">
  <cacheSource type="worksheet">
    <worksheetSource ref="A1:F1048576" sheet="Sheet1"/>
  </cacheSource>
  <cacheFields count="6">
    <cacheField name="Contributor Name " numFmtId="0">
      <sharedItems containsBlank="1" count="45">
        <s v="A. Jesse"/>
        <s v="Alvin Richards"/>
        <s v="Amalia Hawkins"/>
        <s v="Andreas Nilsson"/>
        <s v="Andrew Morrow"/>
        <s v="Andy Schwerin"/>
        <s v="Benety Goh"/>
        <s v="Brian Crockett"/>
        <s v="Charlie Swanson"/>
        <s v="Dan Pasette"/>
        <s v="daveh86 "/>
        <s v="David Percy"/>
        <s v="David Storch"/>
        <s v="Eliot "/>
        <s v="Eliot Horowitz"/>
        <s v="Eric Milkie"/>
        <s v="Ernie Hershey"/>
        <s v="Geert Bosch"/>
        <s v="Greg Studer"/>
        <s v="Hari Khalsa"/>
        <s v="Ian Whalen"/>
        <s v="Igor Canadi"/>
        <s v="Jason Rassi"/>
        <s v="Jeremy Mikola"/>
        <s v="John Esmet"/>
        <s v="Jonathan "/>
        <s v="Jonathan Reams"/>
        <s v="Kaloian Manassiev"/>
        <s v="Kyle Erf"/>
        <s v="Mark Benvenuto"/>
        <s v="Mathias Stearn"/>
        <s v="matt dannenberg"/>
        <s v="Matt Kangas"/>
        <s v="Max Hirschhorn"/>
        <s v="Michael Ivanov"/>
        <s v="mike o'brien"/>
        <s v="Randolph Tan"/>
        <s v="Sam Helman"/>
        <s v="Samantha Ritter"/>
        <s v="Scott Hernandez"/>
        <s v="sdong "/>
        <s v="Siyuan Zhou"/>
        <s v="Spencer T"/>
        <s v="Tyler Brock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82">
        <m/>
        <s v="jstests/multiVersion/"/>
        <s v="jstests/replsets/"/>
        <s v="src/mongo/shell/"/>
        <s v="src/mongo/db/pipeline/"/>
        <s v="src/mongo/scripting/"/>
        <s v="jstests/repl/"/>
        <s v="src/mongo/crypto/"/>
        <s v="src/mongo/db/auth/"/>
        <s v="src/mongo/db/commands/"/>
        <s v="jstests/auth/lib/"/>
        <s v="src/mongo/s/"/>
        <s v="src/mongo/"/>
        <s v="src/mongo/client/"/>
        <s v="src/mongo/db/repl/"/>
        <s v="src/mongo/db/"/>
        <s v="src/mongo/util/net/"/>
        <s v="buildscripts/smoke_config/"/>
        <s v="buildscripts/"/>
        <s v="jstests/auth/"/>
        <s v="src/mongo/crypto/tom/"/>
        <s v="etc/"/>
        <s v="src/mongo/util/concurrency/"/>
        <s v="src/mongo/unittest/"/>
        <s v="src/mongo/db/fts/"/>
        <s v="src/mongo/db/sorter/"/>
        <s v="src/mongo/db/storage/mmap_v1/btree/"/>
        <s v="src/mongo/dbtests/perf/"/>
        <s v="src/mongo/dbtests/"/>
        <s v="src/mongo/db/concurrency/"/>
        <s v="src/mongo/db/matcher/"/>
        <s v="src/mongo/db/query/"/>
        <s v="src/mongo/db/storage/"/>
        <s v="src/mongo/util/options_parser/"/>
        <s v="src/mongo/db/geo/"/>
        <s v="src/mongo/util/"/>
        <s v="src/mongo/base/"/>
        <s v="src/mongo/tools/"/>
        <s v="jstests/slow2/"/>
        <s v="jstests/core/"/>
        <s v="src/mongo/bson/"/>
        <s v="src/mongo/db/storage/mmap_v1/catalog/"/>
        <s v="src/mongo/db/storage/mmap_v1/"/>
        <s v="src/mongo/logger/"/>
        <s v="src/mongo/platform/"/>
        <s v="src/third_party/snappy-1.1.2/"/>
        <s v="src/third_party/"/>
        <s v="src/third_party/snappy-1.1.2/m4/"/>
        <s v="src/third_party/snappy-1.1.2/testdata/"/>
        <s v="src/mongo/db/catalog/"/>
        <s v="src/mongo/db/index/"/>
        <s v="src/mongo/db/storage/heap1/"/>
        <s v="src/mongo/db/storage/rocks/"/>
        <s v="src/mongo/db/storage/kv/"/>
        <s v="jstests/disk/"/>
        <s v="jstests/tool/"/>
        <s v="jstests/multiVersion/libs/"/>
        <s v="jstests/dur/"/>
        <s v="jstests/noPassthroughWithMongod/"/>
        <s v="rpm/"/>
        <s v="jstests/mmap_v1/"/>
        <s v="debian/"/>
        <s v="src/mongo/db/commands/write_commands/"/>
        <s v="src/mongo/db/exec/"/>
        <s v="src/mongo/db/ops/"/>
        <s v="jstests/noPassthrough/"/>
        <s v="jstests/querySystemMigration/"/>
        <s v="jstests/libs/"/>
        <s v="jstests/sharding/"/>
        <s v="src/mongo/s/commands/"/>
        <s v="src/mongo/db/storage/devnull/"/>
        <s v="jstests/ssl/"/>
        <s v="jstests/aggregation/bugs/"/>
        <s v="buildscripts/smoke/"/>
        <s v="src/mongo/s/write_ops/"/>
        <s v="src/mongo/db/stats/"/>
        <s v="src/mongo/installer/msi/wxs/"/>
        <s v="src/mongo/installer/msi/"/>
        <s v="src/mongo/bson/util/"/>
        <s v="jstests/slow1/"/>
        <s v="src/third_party/s2/base/"/>
        <s v="src/mongo/util/mongoutils/"/>
      </sharedItems>
    </cacheField>
    <cacheField name="Total Lines of Code for Commit" numFmtId="0">
      <sharedItems containsBlank="1" containsMixedTypes="1" containsNumber="1" containsInteger="1" minValue="0" maxValue="44515"/>
    </cacheField>
    <cacheField name="LOC Per Component" numFmtId="0">
      <sharedItems containsBlank="1" containsMixedTypes="1" containsNumber="1" minValue="0" maxValue="40286.075000000004" count="763">
        <e v="#VALUE!"/>
        <n v="0"/>
        <n v="58.253999999999998"/>
        <n v="73.416000000000011"/>
        <n v="1.0640000000000001"/>
        <n v="2"/>
        <n v="36"/>
        <n v="199"/>
        <n v="158"/>
        <n v="3.472"/>
        <n v="113.584"/>
        <n v="6.82"/>
        <n v="65.91"/>
        <n v="6.8639999999999999"/>
        <n v="5.07"/>
        <n v="3.5509999999999997"/>
        <n v="56.28"/>
        <n v="7.0350000000000001"/>
        <n v="4"/>
        <n v="3.528"/>
        <n v="52.415999999999997"/>
        <n v="6.93"/>
        <n v="445.625"/>
        <n v="99.474999999999994"/>
        <n v="25.875"/>
        <n v="2.875"/>
        <n v="18.779999999999998"/>
        <n v="272.31"/>
        <n v="2.1909999999999998"/>
        <n v="7.8250000000000002"/>
        <n v="3.13"/>
        <n v="5.6339999999999995"/>
        <n v="5"/>
        <n v="20"/>
        <n v="15"/>
        <n v="7.2539999999999996"/>
        <n v="0.93600000000000005"/>
        <n v="6.0839999999999996"/>
        <n v="15.795000000000002"/>
        <n v="82.835999999999999"/>
        <n v="3.6269999999999998"/>
        <n v="65.17"/>
        <n v="29.734999999999999"/>
        <n v="1"/>
        <n v="3"/>
        <n v="5.61"/>
        <n v="158.61000000000001"/>
        <n v="5.44"/>
        <n v="1471"/>
        <n v="17.148"/>
        <n v="3562.4969999999998"/>
        <n v="673.05899999999997"/>
        <n v="21.434999999999999"/>
        <n v="9"/>
        <n v="10.96"/>
        <n v="2.6"/>
        <n v="6.4"/>
        <n v="10"/>
        <n v="12.54"/>
        <n v="7.0200000000000005"/>
        <n v="4.5120000000000005"/>
        <n v="19.176000000000002"/>
        <n v="18.894000000000002"/>
        <n v="136.488"/>
        <n v="102.366"/>
        <n v="95"/>
        <n v="9.2720000000000002"/>
        <n v="11.712"/>
        <n v="64.903999999999996"/>
        <n v="63.440000000000005"/>
        <n v="3.9039999999999999"/>
        <n v="102.968"/>
        <n v="41.480000000000004"/>
        <n v="168.84799999999998"/>
        <n v="19.52"/>
        <n v="8"/>
        <n v="7"/>
        <n v="13"/>
        <n v="3.58"/>
        <n v="4.6539999999999999"/>
        <n v="49.762000000000008"/>
        <n v="8.234"/>
        <n v="10.74"/>
        <n v="20.048000000000002"/>
        <n v="73.031999999999996"/>
        <n v="3.222"/>
        <n v="2.5060000000000002"/>
        <n v="177.92599999999999"/>
        <n v="2.8639999999999999"/>
        <n v="19"/>
        <n v="11"/>
        <n v="83"/>
        <n v="21"/>
        <n v="178.08799999999999"/>
        <n v="9.0619999999999994"/>
        <n v="9.4559999999999995"/>
        <n v="40"/>
        <n v="70"/>
        <n v="39"/>
        <n v="65"/>
        <n v="12"/>
        <n v="1.2250000000000001"/>
        <n v="33.74"/>
        <n v="130"/>
        <n v="137"/>
        <n v="247"/>
        <n v="28"/>
        <n v="30"/>
        <n v="428"/>
        <n v="45"/>
        <n v="14"/>
        <n v="138"/>
        <n v="140"/>
        <n v="6"/>
        <n v="59"/>
        <n v="171"/>
        <n v="1.4059999999999999"/>
        <n v="36.555999999999997"/>
        <n v="1.1040000000000001"/>
        <n v="182.71199999999999"/>
        <n v="1.3650000000000002"/>
        <n v="37.595999999999997"/>
        <n v="27"/>
        <n v="12.096"/>
        <n v="35.856000000000002"/>
        <n v="150"/>
        <n v="106"/>
        <n v="4.976"/>
        <n v="0.311"/>
        <n v="4.0430000000000001"/>
        <n v="290.78500000000003"/>
        <n v="2.177"/>
        <n v="8.0860000000000003"/>
        <n v="295"/>
        <n v="16"/>
        <n v="18.036000000000001"/>
        <n v="3.1320000000000001"/>
        <n v="8.532"/>
        <n v="4.2119999999999997"/>
        <n v="5.4"/>
        <n v="0.75600000000000001"/>
        <n v="49.14"/>
        <n v="18.468"/>
        <n v="66"/>
        <n v="131"/>
        <n v="1.8480000000000001"/>
        <n v="261.88799999999998"/>
        <n v="1724.2739999999999"/>
        <n v="151"/>
        <n v="29"/>
        <n v="3691"/>
        <n v="60"/>
        <n v="2.9159999999999999"/>
        <n v="50.058"/>
        <n v="0.97199999999999998"/>
        <n v="22.385999999999999"/>
        <n v="3.5880000000000001"/>
        <n v="113"/>
        <n v="40286.075000000004"/>
        <n v="4139.8949999999995"/>
        <n v="12.028"/>
        <n v="18.940999999999999"/>
        <n v="1.829"/>
        <n v="4.03"/>
        <n v="6.3859999999999992"/>
        <n v="14.662999999999998"/>
        <n v="42"/>
        <n v="16.608000000000001"/>
        <n v="15.36"/>
        <n v="105"/>
        <n v="73"/>
        <n v="8635.5740000000005"/>
        <n v="69.712000000000003"/>
        <n v="51.828000000000003"/>
        <n v="32.088000000000001"/>
        <n v="12.299999999999999"/>
        <n v="15.58"/>
        <n v="791.3"/>
        <n v="153.85000000000002"/>
        <n v="748.43499999999995"/>
        <n v="0.90500000000000003"/>
        <n v="1.143"/>
        <n v="28.38"/>
        <n v="4.5870000000000006"/>
        <n v="9.7759999999999998"/>
        <n v="1.482"/>
        <n v="14.689999999999998"/>
        <n v="7.6580000000000004"/>
        <n v="3.5979999999999999"/>
        <n v="87"/>
        <n v="52"/>
        <n v="22"/>
        <n v="31"/>
        <n v="20.172000000000001"/>
        <n v="143.66399999999999"/>
        <n v="38"/>
        <n v="16.380000000000003"/>
        <n v="18.585000000000001"/>
        <n v="35"/>
        <n v="2.7"/>
        <n v="22.274999999999999"/>
        <n v="710.04599999999994"/>
        <n v="18.225000000000001"/>
        <n v="3.665"/>
        <n v="1.33"/>
        <n v="117.81"/>
        <n v="9.0440000000000005"/>
        <n v="13.804"/>
        <n v="2.1419999999999999"/>
        <n v="24.276"/>
        <n v="57.357999999999997"/>
        <n v="12.852"/>
        <n v="146"/>
        <n v="1.1220000000000001"/>
        <n v="61.644000000000005"/>
        <n v="3.1019999999999999"/>
        <n v="27.507999999999999"/>
        <n v="9.43"/>
        <n v="9.016"/>
        <n v="7.1709999999999994"/>
        <n v="5.2519999999999998"/>
        <n v="88.475999999999999"/>
        <n v="10.71"/>
        <n v="3.7169999999999996"/>
        <n v="31.751999999999999"/>
        <n v="5.2290000000000001"/>
        <n v="10.016999999999999"/>
        <n v="1.3859999999999999"/>
        <n v="21.58"/>
        <n v="207.5"/>
        <n v="3.3200000000000003"/>
        <n v="247.34"/>
        <n v="8.3000000000000007"/>
        <n v="4.9800000000000004"/>
        <n v="24.9"/>
        <n v="635.78"/>
        <n v="19.920000000000002"/>
        <n v="456.50000000000006"/>
        <n v="18.259999999999998"/>
        <n v="1.4850000000000001"/>
        <n v="7.6409999999999991"/>
        <n v="4.266"/>
        <n v="10.476000000000001"/>
        <n v="3.0780000000000003"/>
        <n v="364"/>
        <n v="4.2549999999999999"/>
        <n v="6.7389999999999999"/>
        <n v="2.9670000000000001"/>
        <n v="8.9930000000000003"/>
        <n v="53"/>
        <n v="14.112"/>
        <n v="50.4"/>
        <n v="62.496000000000002"/>
        <n v="40.655999999999999"/>
        <n v="6.24"/>
        <n v="70.512"/>
        <n v="56.783999999999999"/>
        <n v="5.9279999999999999"/>
        <n v="149.76"/>
        <n v="6.5520000000000005"/>
        <n v="4.3680000000000003"/>
        <n v="10.608000000000001"/>
        <n v="6.3520000000000003"/>
        <n v="681.25199999999995"/>
        <n v="4.7640000000000002"/>
        <n v="3.1760000000000002"/>
        <n v="246.14"/>
        <n v="1.5880000000000001"/>
        <n v="7.94"/>
        <n v="9.5280000000000005"/>
        <n v="608.20400000000006"/>
        <n v="12.368"/>
        <n v="3.6160000000000001"/>
        <n v="7.2250000000000005"/>
        <n v="3.5700000000000003"/>
        <n v="20.995000000000001"/>
        <n v="52.274999999999999"/>
        <n v="0.7649999999999999"/>
        <n v="176"/>
        <n v="12.979999999999999"/>
        <n v="11.219999999999999"/>
        <n v="4.62"/>
        <n v="188.98"/>
        <n v="1.76"/>
        <n v="4.4639999999999995"/>
        <n v="7.0680000000000005"/>
        <n v="11.16"/>
        <n v="4.8979999999999997"/>
        <n v="34.224000000000004"/>
        <n v="5.4240000000000004"/>
        <n v="2.016"/>
        <n v="3.9359999999999999"/>
        <n v="4.6560000000000006"/>
        <n v="3.3600000000000003"/>
        <n v="13.104000000000001"/>
        <n v="15.312000000000001"/>
        <n v="198"/>
        <n v="50.08"/>
        <n v="1.04"/>
        <n v="28.72"/>
        <n v="361"/>
        <n v="47"/>
        <n v="31.647000000000002"/>
        <n v="105.21600000000001"/>
        <n v="32.64"/>
        <n v="33"/>
        <n v="50.751999999999995"/>
        <n v="2.3919999999999999"/>
        <n v="45.552"/>
        <n v="2.4000000000000004"/>
        <n v="2.88"/>
        <n v="6.1110000000000007"/>
        <n v="0.57200000000000006"/>
        <n v="64.778999999999996"/>
        <n v="6.2919999999999998"/>
        <n v="71.070999999999998"/>
        <n v="90.816000000000003"/>
        <n v="49.807999999999993"/>
        <n v="20.592000000000002"/>
        <n v="14.432"/>
        <n v="17.599999999999998"/>
        <n v="6.15"/>
        <n v="17"/>
        <n v="2.66"/>
        <n v="2.335"/>
        <n v="2.2309999999999999"/>
        <n v="94.671999999999997"/>
        <n v="50"/>
        <n v="27.876999999999999"/>
        <n v="31.076000000000001"/>
        <n v="20.108000000000001"/>
        <n v="10.510999999999999"/>
        <n v="366.51400000000001"/>
        <n v="118.88"/>
        <n v="38.4"/>
        <n v="2.4"/>
        <n v="12.222"/>
        <n v="3.4919999999999995"/>
        <n v="24.929000000000002"/>
        <n v="12.513"/>
        <n v="15.908000000000001"/>
        <n v="15.52"/>
        <n v="51"/>
        <n v="44"/>
        <n v="2.8079999999999998"/>
        <n v="26.832000000000001"/>
        <n v="4.8879999999999999"/>
        <n v="15.703999999999999"/>
        <n v="7.4879999999999995"/>
        <n v="46.072000000000003"/>
        <n v="4.9140000000000006"/>
        <n v="4.077"/>
        <n v="181"/>
        <n v="4384"/>
        <n v="329.34399999999999"/>
        <n v="2.3239999999999998"/>
        <n v="4.9489999999999998"/>
        <n v="2.044"/>
        <n v="97"/>
        <n v="4.194"/>
        <n v="13.788"/>
        <n v="1649.615"/>
        <n v="33.700000000000003"/>
        <n v="10.912000000000001"/>
        <n v="2.496"/>
        <n v="18.559999999999999"/>
        <n v="160"/>
        <n v="16.16"/>
        <n v="3.8200000000000003"/>
        <n v="38.869999999999997"/>
        <n v="26.065000000000001"/>
        <n v="100"/>
        <n v="162"/>
        <n v="77"/>
        <n v="5.984"/>
        <n v="6.4160000000000004"/>
        <n v="3.5840000000000001"/>
        <n v="24"/>
        <n v="224.55500000000001"/>
        <n v="237.982"/>
        <n v="98.899999999999991"/>
        <n v="15.985000000000001"/>
        <n v="4.508"/>
        <n v="18.469000000000001"/>
        <n v="5.6420000000000003"/>
        <n v="7.3449999999999989"/>
        <n v="41.795999999999999"/>
        <n v="195.30600000000001"/>
        <n v="20.64"/>
        <n v="30.752999999999997"/>
        <n v="134.46899999999999"/>
        <n v="39.798000000000002"/>
        <n v="1.8089999999999999"/>
        <n v="36.18"/>
        <n v="42.21"/>
        <n v="91.052999999999997"/>
        <n v="200.196"/>
        <n v="24.12"/>
        <n v="12.290999999999999"/>
        <n v="87.000999999999991"/>
        <n v="21.689999999999998"/>
        <n v="1.9279999999999999"/>
        <n v="27.474"/>
        <n v="39.765000000000001"/>
        <n v="28.437999999999999"/>
        <n v="21.931000000000001"/>
        <n v="3.738"/>
        <n v="38.22"/>
        <n v="99"/>
        <n v="368"/>
        <n v="454.48"/>
        <n v="311.22000000000003"/>
        <n v="4.9400000000000004"/>
        <n v="19.760000000000002"/>
        <n v="39.520000000000003"/>
        <n v="1067.04"/>
        <n v="533.52"/>
        <n v="148.19999999999999"/>
        <n v="59.28"/>
        <n v="2242.7600000000002"/>
        <n v="19.376000000000001"/>
        <n v="326.27799999999996"/>
        <n v="64"/>
        <n v="18.974999999999998"/>
        <n v="233.77200000000002"/>
        <n v="77.516999999999996"/>
        <n v="21.680999999999997"/>
        <n v="32.076000000000001"/>
        <n v="165.13200000000001"/>
        <n v="4.2569999999999997"/>
        <n v="6.7320000000000002"/>
        <n v="22.202000000000002"/>
        <n v="11.763999999999999"/>
        <n v="14.504"/>
        <n v="7.84"/>
        <n v="315.56"/>
        <n v="50.176000000000002"/>
        <n v="3.5279999999999996"/>
        <n v="315.33"/>
        <n v="8.9699999999999989"/>
        <n v="9.66"/>
        <n v="10.35"/>
        <n v="67"/>
        <n v="26"/>
        <n v="541"/>
        <n v="19.757999999999999"/>
        <n v="69.153000000000006"/>
        <n v="10.120000000000001"/>
        <n v="0.86899999999999999"/>
        <n v="1.228"/>
        <n v="305.46499999999997"/>
        <n v="9.6999999999999993"/>
        <n v="2.74"/>
        <n v="7.54"/>
        <n v="37.800000000000004"/>
        <n v="4.1580000000000004"/>
        <n v="5.0400000000000009"/>
        <n v="4.8239999999999998"/>
        <n v="3.1679999999999997"/>
        <n v="8.9280000000000008"/>
        <n v="7.56"/>
        <n v="4.68"/>
        <n v="37.512"/>
        <n v="13.365"/>
        <n v="2.2680000000000002"/>
        <n v="3.1589999999999998"/>
        <n v="62.045999999999999"/>
        <n v="4.4819999999999993"/>
        <n v="0.996"/>
        <n v="236.79899999999998"/>
        <n v="14.477"/>
        <n v="16.492000000000001"/>
        <n v="37"/>
        <n v="3.7199999999999998"/>
        <n v="225.43200000000002"/>
        <n v="18.352"/>
        <n v="192.7"/>
        <n v="12.094999999999999"/>
        <n v="615"/>
        <n v="222"/>
        <n v="125"/>
        <n v="11.592000000000001"/>
        <n v="9.702"/>
        <n v="41.580000000000005"/>
        <n v="9.6029999999999998"/>
        <n v="1.0669999999999999"/>
        <n v="44.620000000000005"/>
        <n v="4.0739999999999998"/>
        <n v="28.614999999999998"/>
        <n v="8.827"/>
        <n v="63.084000000000003"/>
        <n v="1.5959999999999999"/>
        <n v="17.135999999999999"/>
        <n v="345.75"/>
        <n v="9.375"/>
        <n v="10.125"/>
        <n v="443"/>
        <n v="174"/>
        <n v="448"/>
        <n v="306.83699999999999"/>
        <n v="5.2960000000000003"/>
        <n v="18.205000000000002"/>
        <n v="72"/>
        <n v="208.74"/>
        <n v="4.0469999999999997"/>
        <n v="100.57000000000001"/>
        <n v="1.1300000000000001"/>
        <n v="11.187000000000001"/>
        <n v="2.5380000000000003"/>
        <n v="21.150000000000002"/>
        <n v="40.185000000000002"/>
        <n v="200.50199999999998"/>
        <n v="31.302"/>
        <n v="6.7679999999999998"/>
        <n v="76.14"/>
        <n v="21.995999999999999"/>
        <n v="15.227999999999998"/>
        <n v="227"/>
        <n v="41.86"/>
        <n v="160.76999999999998"/>
        <n v="26.91"/>
        <n v="246"/>
        <n v="21.182000000000002"/>
        <n v="2959.4279999999999"/>
        <n v="3.0260000000000002"/>
        <n v="33.286000000000001"/>
        <n v="58"/>
        <n v="31.222000000000001"/>
        <n v="1.5409999999999999"/>
        <n v="23.047999999999998"/>
        <n v="11.055"/>
        <n v="9.7650000000000006"/>
        <n v="33.480000000000004"/>
        <n v="184.14000000000001"/>
        <n v="5.58"/>
        <n v="242.73"/>
        <n v="6.9750000000000005"/>
        <n v="29.295000000000002"/>
        <n v="30.689999999999998"/>
        <n v="65.564999999999998"/>
        <n v="92.070000000000007"/>
        <n v="400.36499999999995"/>
        <n v="202.27499999999998"/>
        <n v="44.64"/>
        <n v="18.134999999999998"/>
        <n v="352"/>
        <n v="210"/>
        <n v="13.103999999999999"/>
        <n v="16.416"/>
        <n v="18.288"/>
        <n v="8.3520000000000003"/>
        <n v="2.16"/>
        <n v="1.44"/>
        <n v="44.351999999999997"/>
        <n v="10.943999999999999"/>
        <n v="28.080000000000002"/>
        <n v="6.0229999999999997"/>
        <n v="293.85900000000004"/>
        <n v="16.483999999999998"/>
        <n v="105.21599999999999"/>
        <n v="145.66399999999999"/>
        <n v="4.6079999999999997"/>
        <n v="27.93"/>
        <n v="84.986999999999995"/>
        <n v="19.95"/>
        <n v="46"/>
        <n v="279"/>
        <n v="1.155"/>
        <n v="3.7949999999999999"/>
        <n v="2.0100000000000002"/>
        <n v="7.9950000000000001"/>
        <n v="1056.82"/>
        <n v="2.12"/>
        <n v="188"/>
        <n v="143"/>
        <n v="2.5"/>
        <n v="14.7"/>
        <n v="2.7600000000000002"/>
        <n v="1.6240000000000001"/>
        <n v="99.76"/>
        <n v="14.5"/>
        <n v="9.75"/>
        <n v="59.865000000000002"/>
        <n v="35.685000000000002"/>
        <n v="1.17"/>
        <n v="5.0699999999999994"/>
        <n v="1.56"/>
        <n v="15.21"/>
        <n v="8.7750000000000004"/>
        <n v="13.650000000000002"/>
        <n v="1.365"/>
        <n v="41.339999999999996"/>
        <n v="57"/>
        <n v="101.29599999999999"/>
        <n v="146.63999999999999"/>
        <n v="48.164999999999999"/>
        <n v="71.278000000000006"/>
        <n v="382.26799999999997"/>
        <n v="19.277999999999999"/>
        <n v="84.608999999999995"/>
        <n v="6.4260000000000002"/>
        <n v="7.4969999999999999"/>
        <n v="932.84100000000001"/>
        <n v="19.89"/>
        <n v="31.058999999999997"/>
        <n v="29.962"/>
        <n v="2.698"/>
        <n v="109.056"/>
        <n v="95.64800000000001"/>
        <n v="13.176"/>
        <n v="11.834"/>
        <n v="1.0979999999999999"/>
        <n v="10.548"/>
        <n v="8.0779999999999994"/>
        <n v="5.9079999999999995"/>
        <n v="24.254999999999999"/>
        <n v="206.51400000000001"/>
        <n v="2.7690000000000001"/>
        <n v="49.841999999999999"/>
        <n v="2.13"/>
        <n v="16.045999999999999"/>
        <n v="241"/>
        <n v="45.683999999999997"/>
        <n v="142.12800000000001"/>
        <n v="348"/>
        <n v="43"/>
        <n v="74"/>
        <n v="104"/>
        <n v="367"/>
        <n v="557"/>
        <n v="18"/>
        <n v="714"/>
        <n v="248"/>
        <n v="165"/>
        <n v="229"/>
        <n v="157"/>
        <n v="5.7149999999999999"/>
        <n v="3.51"/>
        <n v="28.08"/>
        <n v="5.2200000000000006"/>
        <n v="1.5750000000000002"/>
        <n v="0.76500000000000001"/>
        <n v="0.61099999999999999"/>
        <n v="1.034"/>
        <n v="2.2090000000000001"/>
        <n v="43.052"/>
        <n v="36.266999999999996"/>
        <n v="8.5470000000000006"/>
        <n v="2.6180000000000003"/>
        <n v="29.414000000000001"/>
        <n v="6.0640000000000001"/>
        <n v="9.92"/>
        <n v="134"/>
        <n v="374.738"/>
        <n v="1.885"/>
        <n v="112"/>
        <n v="7.5600000000000005"/>
        <n v="5.76"/>
        <n v="16.920000000000002"/>
        <n v="1.8"/>
        <n v="15.84"/>
        <n v="11.52"/>
        <n v="3.6"/>
        <n v="7.92"/>
        <n v="19.440000000000001"/>
        <n v="14.04"/>
        <n v="12.24"/>
        <n v="37.44"/>
        <n v="21.96"/>
        <n v="9.7200000000000006"/>
        <n v="59.04"/>
        <n v="4461"/>
        <n v="41.711999999999996"/>
        <n v="46.2"/>
        <n v="5.04"/>
        <n v="4.95"/>
        <n v="127"/>
        <n v="29.52"/>
        <n v="210.24"/>
        <n v="8.0069999999999997"/>
        <n v="2658.3240000000001"/>
        <n v="26.534999999999997"/>
        <n v="278.16000000000003"/>
        <n v="50.283999999999999"/>
        <n v="1.6640000000000001"/>
        <n v="3974"/>
        <n v="102.078"/>
        <n v="3.8159999999999998"/>
        <n v="60.032000000000004"/>
        <n v="6.9009999999999998"/>
        <n v="193"/>
        <n v="41"/>
        <n v="388"/>
        <n v="8.5679999999999996"/>
        <n v="75.347999999999999"/>
        <n v="5.6440000000000001"/>
        <n v="31.872"/>
        <n v="293.82"/>
        <n v="164"/>
        <n v="18.936"/>
        <n v="1.335"/>
        <n v="6.6750000000000007"/>
        <n v="258.72300000000001"/>
        <n v="9.24"/>
        <n v="239.47"/>
        <n v="3.85"/>
        <n v="27.72"/>
        <n v="487.41"/>
        <n v="19.368000000000002"/>
        <n v="4.6080000000000005"/>
        <n v="121"/>
        <n v="71"/>
        <n v="57.936"/>
        <n v="9.9959999999999987"/>
        <n v="144"/>
        <n v="117"/>
        <n v="43.758000000000003"/>
        <n v="58.139999999999993"/>
        <n v="1.1400000000000001"/>
        <n v="93.765000000000001"/>
        <n v="159"/>
        <n v="602"/>
        <n v="0.754"/>
        <n v="375.86899999999997"/>
        <n v="182"/>
        <n v="124"/>
        <n v="144.648"/>
        <n v="142.065"/>
        <n v="1.3049999999999999"/>
        <n v="412.38"/>
        <n v="20.88"/>
        <n v="1.952"/>
        <n v="4.04"/>
        <n v="395.92"/>
        <n v="3.2320000000000002"/>
        <n v="14.784000000000001"/>
        <n v="18.183"/>
        <n v="0.63200000000000001"/>
        <n v="78.289000000000001"/>
        <n v="1072.8499999999999"/>
        <n v="1.075"/>
        <n v="34"/>
        <n v="524"/>
        <n v="69"/>
        <n v="318.49799999999999"/>
        <n v="8.1750000000000007"/>
        <n v="27.081"/>
        <n v="31.860000000000003"/>
        <n v="87.144999999999996"/>
        <n v="57.71"/>
        <n v="288"/>
        <n v="118"/>
        <n v="88"/>
        <n v="232"/>
        <n v="128"/>
        <n v="413"/>
        <n v="116.28"/>
        <n v="25.536000000000001"/>
        <n v="3.04"/>
        <n v="3.105"/>
        <n v="341.55"/>
        <n v="12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6">
  <r>
    <x v="0"/>
    <m/>
    <m/>
    <x v="0"/>
    <s v="Total Lines of Code for Commit"/>
    <x v="0"/>
  </r>
  <r>
    <x v="0"/>
    <s v="1b516e4defb1dc7115d96e6936684610246eb470"/>
    <m/>
    <x v="0"/>
    <n v="133"/>
    <x v="1"/>
  </r>
  <r>
    <x v="0"/>
    <m/>
    <m/>
    <x v="0"/>
    <n v="133"/>
    <x v="1"/>
  </r>
  <r>
    <x v="0"/>
    <m/>
    <n v="0.438"/>
    <x v="1"/>
    <n v="133"/>
    <x v="2"/>
  </r>
  <r>
    <x v="0"/>
    <m/>
    <n v="0.55200000000000005"/>
    <x v="2"/>
    <n v="133"/>
    <x v="3"/>
  </r>
  <r>
    <x v="0"/>
    <m/>
    <n v="8.0000000000000002E-3"/>
    <x v="3"/>
    <n v="133"/>
    <x v="4"/>
  </r>
  <r>
    <x v="0"/>
    <m/>
    <m/>
    <x v="0"/>
    <n v="133"/>
    <x v="1"/>
  </r>
  <r>
    <x v="0"/>
    <s v="c76d80bce0212fe9770ddb6876878eb16014769b"/>
    <m/>
    <x v="0"/>
    <n v="2"/>
    <x v="1"/>
  </r>
  <r>
    <x v="0"/>
    <m/>
    <m/>
    <x v="0"/>
    <n v="2"/>
    <x v="1"/>
  </r>
  <r>
    <x v="0"/>
    <m/>
    <n v="1"/>
    <x v="4"/>
    <n v="2"/>
    <x v="5"/>
  </r>
  <r>
    <x v="1"/>
    <m/>
    <m/>
    <x v="0"/>
    <n v="2"/>
    <x v="1"/>
  </r>
  <r>
    <x v="1"/>
    <s v="3e4e3d5eaf33924019a9d4407e2e213e026d7fde"/>
    <m/>
    <x v="0"/>
    <n v="36"/>
    <x v="1"/>
  </r>
  <r>
    <x v="1"/>
    <m/>
    <m/>
    <x v="0"/>
    <n v="36"/>
    <x v="1"/>
  </r>
  <r>
    <x v="1"/>
    <m/>
    <n v="1"/>
    <x v="5"/>
    <n v="36"/>
    <x v="6"/>
  </r>
  <r>
    <x v="1"/>
    <m/>
    <m/>
    <x v="0"/>
    <n v="36"/>
    <x v="1"/>
  </r>
  <r>
    <x v="1"/>
    <s v="157d2fd21277e0fc3f0259d08da5e15541a1ffb2"/>
    <m/>
    <x v="0"/>
    <n v="199"/>
    <x v="1"/>
  </r>
  <r>
    <x v="1"/>
    <m/>
    <m/>
    <x v="0"/>
    <n v="199"/>
    <x v="1"/>
  </r>
  <r>
    <x v="1"/>
    <m/>
    <n v="1"/>
    <x v="5"/>
    <n v="199"/>
    <x v="7"/>
  </r>
  <r>
    <x v="2"/>
    <m/>
    <m/>
    <x v="0"/>
    <n v="199"/>
    <x v="1"/>
  </r>
  <r>
    <x v="2"/>
    <s v="0916af4d9e45fcbe95fe5f43dc6f8902292467cd"/>
    <m/>
    <x v="0"/>
    <n v="158"/>
    <x v="1"/>
  </r>
  <r>
    <x v="2"/>
    <m/>
    <m/>
    <x v="0"/>
    <n v="158"/>
    <x v="1"/>
  </r>
  <r>
    <x v="2"/>
    <m/>
    <n v="1"/>
    <x v="6"/>
    <n v="158"/>
    <x v="8"/>
  </r>
  <r>
    <x v="2"/>
    <m/>
    <m/>
    <x v="0"/>
    <n v="158"/>
    <x v="1"/>
  </r>
  <r>
    <x v="2"/>
    <s v="8cbf581a2694c496681b8fd12e2cc03747358869"/>
    <m/>
    <x v="0"/>
    <n v="124"/>
    <x v="1"/>
  </r>
  <r>
    <x v="2"/>
    <m/>
    <m/>
    <x v="0"/>
    <n v="124"/>
    <x v="1"/>
  </r>
  <r>
    <x v="2"/>
    <m/>
    <n v="2.8000000000000001E-2"/>
    <x v="7"/>
    <n v="124"/>
    <x v="9"/>
  </r>
  <r>
    <x v="2"/>
    <m/>
    <n v="0.91600000000000004"/>
    <x v="8"/>
    <n v="124"/>
    <x v="10"/>
  </r>
  <r>
    <x v="2"/>
    <m/>
    <n v="5.5E-2"/>
    <x v="9"/>
    <n v="124"/>
    <x v="11"/>
  </r>
  <r>
    <x v="2"/>
    <m/>
    <m/>
    <x v="0"/>
    <n v="124"/>
    <x v="1"/>
  </r>
  <r>
    <x v="2"/>
    <s v="85b7323b98697c5885062e3a1cfca99d0b764545"/>
    <m/>
    <x v="0"/>
    <n v="78"/>
    <x v="1"/>
  </r>
  <r>
    <x v="2"/>
    <m/>
    <m/>
    <x v="0"/>
    <n v="78"/>
    <x v="1"/>
  </r>
  <r>
    <x v="2"/>
    <m/>
    <n v="0.84499999999999997"/>
    <x v="10"/>
    <n v="78"/>
    <x v="12"/>
  </r>
  <r>
    <x v="2"/>
    <m/>
    <n v="8.7999999999999995E-2"/>
    <x v="8"/>
    <n v="78"/>
    <x v="13"/>
  </r>
  <r>
    <x v="2"/>
    <m/>
    <n v="6.5000000000000002E-2"/>
    <x v="11"/>
    <n v="78"/>
    <x v="14"/>
  </r>
  <r>
    <x v="2"/>
    <m/>
    <m/>
    <x v="0"/>
    <n v="78"/>
    <x v="1"/>
  </r>
  <r>
    <x v="2"/>
    <s v="8dff7bcaa38a52180eba26793446ee7e2855a1e4"/>
    <m/>
    <x v="0"/>
    <n v="67"/>
    <x v="1"/>
  </r>
  <r>
    <x v="2"/>
    <m/>
    <m/>
    <x v="0"/>
    <n v="67"/>
    <x v="1"/>
  </r>
  <r>
    <x v="2"/>
    <m/>
    <n v="5.2999999999999999E-2"/>
    <x v="7"/>
    <n v="67"/>
    <x v="15"/>
  </r>
  <r>
    <x v="2"/>
    <m/>
    <n v="0.84"/>
    <x v="8"/>
    <n v="67"/>
    <x v="16"/>
  </r>
  <r>
    <x v="2"/>
    <m/>
    <n v="0.105"/>
    <x v="9"/>
    <n v="67"/>
    <x v="17"/>
  </r>
  <r>
    <x v="2"/>
    <m/>
    <m/>
    <x v="0"/>
    <n v="67"/>
    <x v="1"/>
  </r>
  <r>
    <x v="2"/>
    <s v="b77054789b59c9284df70928c1d0d76770fd5c25"/>
    <m/>
    <x v="0"/>
    <n v="2"/>
    <x v="1"/>
  </r>
  <r>
    <x v="2"/>
    <m/>
    <m/>
    <x v="0"/>
    <n v="2"/>
    <x v="1"/>
  </r>
  <r>
    <x v="2"/>
    <m/>
    <n v="1"/>
    <x v="3"/>
    <n v="2"/>
    <x v="5"/>
  </r>
  <r>
    <x v="2"/>
    <m/>
    <m/>
    <x v="0"/>
    <n v="2"/>
    <x v="1"/>
  </r>
  <r>
    <x v="2"/>
    <s v="57e21a173c849f8d14c82b17405ca5d65af37923"/>
    <m/>
    <x v="0"/>
    <n v="4"/>
    <x v="1"/>
  </r>
  <r>
    <x v="2"/>
    <m/>
    <m/>
    <x v="0"/>
    <n v="4"/>
    <x v="1"/>
  </r>
  <r>
    <x v="2"/>
    <m/>
    <n v="1"/>
    <x v="8"/>
    <n v="4"/>
    <x v="18"/>
  </r>
  <r>
    <x v="2"/>
    <m/>
    <m/>
    <x v="0"/>
    <n v="4"/>
    <x v="1"/>
  </r>
  <r>
    <x v="2"/>
    <s v="bf48f38d12d8f9c28e91f78c9830371a50650f43"/>
    <m/>
    <x v="0"/>
    <n v="63"/>
    <x v="1"/>
  </r>
  <r>
    <x v="2"/>
    <m/>
    <m/>
    <x v="0"/>
    <n v="63"/>
    <x v="1"/>
  </r>
  <r>
    <x v="2"/>
    <m/>
    <n v="5.6000000000000001E-2"/>
    <x v="7"/>
    <n v="63"/>
    <x v="19"/>
  </r>
  <r>
    <x v="2"/>
    <m/>
    <n v="0.83199999999999996"/>
    <x v="8"/>
    <n v="63"/>
    <x v="20"/>
  </r>
  <r>
    <x v="2"/>
    <m/>
    <n v="0.11"/>
    <x v="9"/>
    <n v="63"/>
    <x v="21"/>
  </r>
  <r>
    <x v="3"/>
    <m/>
    <m/>
    <x v="0"/>
    <n v="63"/>
    <x v="1"/>
  </r>
  <r>
    <x v="3"/>
    <s v="76d2b35f91a9296f135393da02ac7486d802eac6"/>
    <m/>
    <x v="0"/>
    <n v="575"/>
    <x v="1"/>
  </r>
  <r>
    <x v="3"/>
    <m/>
    <m/>
    <x v="0"/>
    <n v="575"/>
    <x v="1"/>
  </r>
  <r>
    <x v="3"/>
    <m/>
    <n v="0.77500000000000002"/>
    <x v="9"/>
    <n v="575"/>
    <x v="22"/>
  </r>
  <r>
    <x v="3"/>
    <m/>
    <n v="0.17299999999999999"/>
    <x v="5"/>
    <n v="575"/>
    <x v="23"/>
  </r>
  <r>
    <x v="3"/>
    <m/>
    <n v="4.4999999999999998E-2"/>
    <x v="3"/>
    <n v="575"/>
    <x v="24"/>
  </r>
  <r>
    <x v="3"/>
    <m/>
    <n v="5.0000000000000001E-3"/>
    <x v="12"/>
    <n v="575"/>
    <x v="25"/>
  </r>
  <r>
    <x v="3"/>
    <m/>
    <m/>
    <x v="0"/>
    <n v="575"/>
    <x v="1"/>
  </r>
  <r>
    <x v="3"/>
    <s v="ab2cd3816b4a7e8608896d2ccb4f35ee235326f8"/>
    <m/>
    <x v="0"/>
    <n v="313"/>
    <x v="1"/>
  </r>
  <r>
    <x v="3"/>
    <m/>
    <m/>
    <x v="0"/>
    <n v="313"/>
    <x v="1"/>
  </r>
  <r>
    <x v="3"/>
    <m/>
    <n v="0.06"/>
    <x v="13"/>
    <n v="313"/>
    <x v="26"/>
  </r>
  <r>
    <x v="3"/>
    <m/>
    <n v="0.87"/>
    <x v="8"/>
    <n v="313"/>
    <x v="27"/>
  </r>
  <r>
    <x v="3"/>
    <m/>
    <n v="7.0000000000000001E-3"/>
    <x v="9"/>
    <n v="313"/>
    <x v="28"/>
  </r>
  <r>
    <x v="3"/>
    <m/>
    <n v="2.5000000000000001E-2"/>
    <x v="14"/>
    <n v="313"/>
    <x v="29"/>
  </r>
  <r>
    <x v="3"/>
    <m/>
    <n v="0.01"/>
    <x v="15"/>
    <n v="313"/>
    <x v="30"/>
  </r>
  <r>
    <x v="3"/>
    <m/>
    <n v="7.0000000000000001E-3"/>
    <x v="11"/>
    <n v="313"/>
    <x v="28"/>
  </r>
  <r>
    <x v="3"/>
    <m/>
    <n v="1.7999999999999999E-2"/>
    <x v="12"/>
    <n v="313"/>
    <x v="31"/>
  </r>
  <r>
    <x v="3"/>
    <m/>
    <m/>
    <x v="0"/>
    <n v="313"/>
    <x v="1"/>
  </r>
  <r>
    <x v="3"/>
    <s v="bdee10aed8691579d17300a1235edce8742ef6dd"/>
    <m/>
    <x v="0"/>
    <n v="5"/>
    <x v="1"/>
  </r>
  <r>
    <x v="3"/>
    <m/>
    <m/>
    <x v="0"/>
    <n v="5"/>
    <x v="1"/>
  </r>
  <r>
    <x v="3"/>
    <m/>
    <n v="1"/>
    <x v="16"/>
    <n v="5"/>
    <x v="32"/>
  </r>
  <r>
    <x v="3"/>
    <m/>
    <m/>
    <x v="0"/>
    <n v="5"/>
    <x v="1"/>
  </r>
  <r>
    <x v="3"/>
    <s v="ae49bd1b06e70d50b1daf28c199a736d99c12769"/>
    <m/>
    <x v="0"/>
    <n v="20"/>
    <x v="1"/>
  </r>
  <r>
    <x v="3"/>
    <m/>
    <m/>
    <x v="0"/>
    <n v="20"/>
    <x v="1"/>
  </r>
  <r>
    <x v="3"/>
    <m/>
    <n v="1"/>
    <x v="3"/>
    <n v="20"/>
    <x v="33"/>
  </r>
  <r>
    <x v="3"/>
    <m/>
    <m/>
    <x v="0"/>
    <n v="20"/>
    <x v="1"/>
  </r>
  <r>
    <x v="3"/>
    <s v="3cc39237e2e9d7f978ce33f82a61d13e4941c0fd"/>
    <m/>
    <x v="0"/>
    <n v="15"/>
    <x v="1"/>
  </r>
  <r>
    <x v="3"/>
    <m/>
    <m/>
    <x v="0"/>
    <n v="15"/>
    <x v="1"/>
  </r>
  <r>
    <x v="3"/>
    <m/>
    <n v="1"/>
    <x v="8"/>
    <n v="15"/>
    <x v="34"/>
  </r>
  <r>
    <x v="3"/>
    <m/>
    <m/>
    <x v="0"/>
    <n v="15"/>
    <x v="1"/>
  </r>
  <r>
    <x v="3"/>
    <s v="eb3435c25eabc90e2c4ff7c331c94c4c222d0b7e"/>
    <m/>
    <x v="0"/>
    <n v="117"/>
    <x v="1"/>
  </r>
  <r>
    <x v="3"/>
    <m/>
    <m/>
    <x v="0"/>
    <n v="117"/>
    <x v="1"/>
  </r>
  <r>
    <x v="3"/>
    <m/>
    <n v="6.2E-2"/>
    <x v="17"/>
    <n v="117"/>
    <x v="35"/>
  </r>
  <r>
    <x v="3"/>
    <m/>
    <n v="8.0000000000000002E-3"/>
    <x v="18"/>
    <n v="117"/>
    <x v="36"/>
  </r>
  <r>
    <x v="3"/>
    <m/>
    <n v="5.1999999999999998E-2"/>
    <x v="19"/>
    <n v="117"/>
    <x v="37"/>
  </r>
  <r>
    <x v="3"/>
    <m/>
    <n v="0.13500000000000001"/>
    <x v="7"/>
    <n v="117"/>
    <x v="38"/>
  </r>
  <r>
    <x v="3"/>
    <m/>
    <n v="0.70799999999999996"/>
    <x v="8"/>
    <n v="117"/>
    <x v="39"/>
  </r>
  <r>
    <x v="3"/>
    <m/>
    <n v="3.1E-2"/>
    <x v="3"/>
    <n v="117"/>
    <x v="40"/>
  </r>
  <r>
    <x v="3"/>
    <m/>
    <m/>
    <x v="0"/>
    <n v="117"/>
    <x v="1"/>
  </r>
  <r>
    <x v="3"/>
    <s v="8264ef20b0d542ae441d17349c6e5f0829489649"/>
    <m/>
    <x v="0"/>
    <n v="95"/>
    <x v="1"/>
  </r>
  <r>
    <x v="3"/>
    <m/>
    <m/>
    <x v="0"/>
    <n v="95"/>
    <x v="1"/>
  </r>
  <r>
    <x v="3"/>
    <m/>
    <n v="0.68600000000000005"/>
    <x v="7"/>
    <n v="95"/>
    <x v="41"/>
  </r>
  <r>
    <x v="3"/>
    <m/>
    <n v="0.313"/>
    <x v="8"/>
    <n v="95"/>
    <x v="42"/>
  </r>
  <r>
    <x v="3"/>
    <m/>
    <m/>
    <x v="0"/>
    <n v="95"/>
    <x v="1"/>
  </r>
  <r>
    <x v="3"/>
    <s v="8ef589d359bcb57db83c5d53f1608afbf5b79a01"/>
    <m/>
    <x v="0"/>
    <n v="1"/>
    <x v="1"/>
  </r>
  <r>
    <x v="3"/>
    <m/>
    <m/>
    <x v="0"/>
    <n v="1"/>
    <x v="1"/>
  </r>
  <r>
    <x v="3"/>
    <m/>
    <n v="1"/>
    <x v="8"/>
    <n v="1"/>
    <x v="43"/>
  </r>
  <r>
    <x v="3"/>
    <m/>
    <m/>
    <x v="0"/>
    <n v="1"/>
    <x v="1"/>
  </r>
  <r>
    <x v="3"/>
    <s v="19142324b23e417093ae05a622babae3d31140b4"/>
    <m/>
    <x v="0"/>
    <n v="3"/>
    <x v="1"/>
  </r>
  <r>
    <x v="3"/>
    <m/>
    <m/>
    <x v="0"/>
    <n v="3"/>
    <x v="1"/>
  </r>
  <r>
    <x v="3"/>
    <m/>
    <n v="1"/>
    <x v="9"/>
    <n v="3"/>
    <x v="44"/>
  </r>
  <r>
    <x v="3"/>
    <m/>
    <m/>
    <x v="0"/>
    <n v="3"/>
    <x v="1"/>
  </r>
  <r>
    <x v="3"/>
    <s v="203a02ca8f8581379c4cde74a06e4a81daaccc96"/>
    <m/>
    <x v="0"/>
    <n v="170"/>
    <x v="1"/>
  </r>
  <r>
    <x v="3"/>
    <m/>
    <m/>
    <x v="0"/>
    <n v="170"/>
    <x v="1"/>
  </r>
  <r>
    <x v="3"/>
    <m/>
    <n v="3.3000000000000002E-2"/>
    <x v="18"/>
    <n v="170"/>
    <x v="45"/>
  </r>
  <r>
    <x v="3"/>
    <m/>
    <n v="0.93300000000000005"/>
    <x v="19"/>
    <n v="170"/>
    <x v="46"/>
  </r>
  <r>
    <x v="3"/>
    <m/>
    <n v="3.2000000000000001E-2"/>
    <x v="3"/>
    <n v="170"/>
    <x v="47"/>
  </r>
  <r>
    <x v="3"/>
    <m/>
    <m/>
    <x v="0"/>
    <n v="170"/>
    <x v="1"/>
  </r>
  <r>
    <x v="3"/>
    <s v="42319125ecc29f0741bedbf5d55ac50babb13fc0"/>
    <m/>
    <x v="0"/>
    <n v="2"/>
    <x v="1"/>
  </r>
  <r>
    <x v="3"/>
    <m/>
    <m/>
    <x v="0"/>
    <n v="2"/>
    <x v="1"/>
  </r>
  <r>
    <x v="3"/>
    <m/>
    <n v="1"/>
    <x v="20"/>
    <n v="2"/>
    <x v="5"/>
  </r>
  <r>
    <x v="3"/>
    <m/>
    <m/>
    <x v="0"/>
    <n v="2"/>
    <x v="1"/>
  </r>
  <r>
    <x v="3"/>
    <s v="d32dc5f88567b11eb503a8343cb8b4b3d8c68c76"/>
    <m/>
    <x v="0"/>
    <n v="1471"/>
    <x v="1"/>
  </r>
  <r>
    <x v="3"/>
    <m/>
    <m/>
    <x v="0"/>
    <n v="1471"/>
    <x v="1"/>
  </r>
  <r>
    <x v="3"/>
    <m/>
    <n v="1"/>
    <x v="20"/>
    <n v="1471"/>
    <x v="48"/>
  </r>
  <r>
    <x v="3"/>
    <m/>
    <m/>
    <x v="0"/>
    <n v="1471"/>
    <x v="1"/>
  </r>
  <r>
    <x v="3"/>
    <s v="d7a1df26287a4f0e0cfbf842a7c6257bc44e4567"/>
    <m/>
    <x v="0"/>
    <n v="4287"/>
    <x v="1"/>
  </r>
  <r>
    <x v="3"/>
    <m/>
    <m/>
    <x v="0"/>
    <n v="4287"/>
    <x v="1"/>
  </r>
  <r>
    <x v="3"/>
    <m/>
    <n v="4.0000000000000001E-3"/>
    <x v="13"/>
    <n v="4287"/>
    <x v="49"/>
  </r>
  <r>
    <x v="3"/>
    <m/>
    <n v="0.83099999999999996"/>
    <x v="20"/>
    <n v="4287"/>
    <x v="50"/>
  </r>
  <r>
    <x v="3"/>
    <m/>
    <n v="0.157"/>
    <x v="7"/>
    <n v="4287"/>
    <x v="51"/>
  </r>
  <r>
    <x v="3"/>
    <m/>
    <n v="5.0000000000000001E-3"/>
    <x v="8"/>
    <n v="4287"/>
    <x v="52"/>
  </r>
  <r>
    <x v="3"/>
    <m/>
    <n v="0"/>
    <x v="12"/>
    <n v="4287"/>
    <x v="1"/>
  </r>
  <r>
    <x v="3"/>
    <m/>
    <m/>
    <x v="0"/>
    <n v="4287"/>
    <x v="1"/>
  </r>
  <r>
    <x v="3"/>
    <s v="d06de8e3e1846385c181b326dc57cb7d2efc3f7b"/>
    <m/>
    <x v="0"/>
    <n v="9"/>
    <x v="1"/>
  </r>
  <r>
    <x v="3"/>
    <m/>
    <m/>
    <x v="0"/>
    <n v="9"/>
    <x v="1"/>
  </r>
  <r>
    <x v="3"/>
    <m/>
    <n v="1"/>
    <x v="16"/>
    <n v="9"/>
    <x v="53"/>
  </r>
  <r>
    <x v="3"/>
    <m/>
    <m/>
    <x v="0"/>
    <n v="9"/>
    <x v="1"/>
  </r>
  <r>
    <x v="3"/>
    <s v="27285ea794c278f056b59c02b04455c273d329a6"/>
    <m/>
    <x v="0"/>
    <n v="20"/>
    <x v="1"/>
  </r>
  <r>
    <x v="3"/>
    <m/>
    <m/>
    <x v="0"/>
    <n v="20"/>
    <x v="1"/>
  </r>
  <r>
    <x v="3"/>
    <m/>
    <n v="0.54800000000000004"/>
    <x v="8"/>
    <n v="20"/>
    <x v="54"/>
  </r>
  <r>
    <x v="3"/>
    <m/>
    <n v="0.13"/>
    <x v="9"/>
    <n v="20"/>
    <x v="55"/>
  </r>
  <r>
    <x v="3"/>
    <m/>
    <n v="0.32"/>
    <x v="15"/>
    <n v="20"/>
    <x v="56"/>
  </r>
  <r>
    <x v="4"/>
    <m/>
    <m/>
    <x v="0"/>
    <n v="20"/>
    <x v="1"/>
  </r>
  <r>
    <x v="4"/>
    <s v="2f67e702915e1a7f400875ab28d10a10873581a3"/>
    <m/>
    <x v="0"/>
    <n v="10"/>
    <x v="1"/>
  </r>
  <r>
    <x v="4"/>
    <m/>
    <m/>
    <x v="0"/>
    <n v="10"/>
    <x v="1"/>
  </r>
  <r>
    <x v="4"/>
    <m/>
    <n v="1"/>
    <x v="18"/>
    <n v="10"/>
    <x v="57"/>
  </r>
  <r>
    <x v="4"/>
    <m/>
    <m/>
    <x v="0"/>
    <n v="10"/>
    <x v="1"/>
  </r>
  <r>
    <x v="4"/>
    <s v="981b06c8c664c17fb13cf50bc3b7dde2d05b016b"/>
    <m/>
    <x v="0"/>
    <n v="60"/>
    <x v="1"/>
  </r>
  <r>
    <x v="4"/>
    <m/>
    <m/>
    <x v="0"/>
    <n v="60"/>
    <x v="1"/>
  </r>
  <r>
    <x v="4"/>
    <m/>
    <n v="0.20899999999999999"/>
    <x v="21"/>
    <n v="60"/>
    <x v="58"/>
  </r>
  <r>
    <x v="4"/>
    <m/>
    <n v="0.11700000000000001"/>
    <x v="22"/>
    <n v="60"/>
    <x v="59"/>
  </r>
  <r>
    <x v="4"/>
    <m/>
    <m/>
    <x v="0"/>
    <n v="60"/>
    <x v="1"/>
  </r>
  <r>
    <x v="4"/>
    <s v="2b8e7ed5681abccd9aa6c53943322979b079dda1"/>
    <m/>
    <x v="0"/>
    <n v="3"/>
    <x v="1"/>
  </r>
  <r>
    <x v="4"/>
    <m/>
    <m/>
    <x v="0"/>
    <n v="3"/>
    <x v="1"/>
  </r>
  <r>
    <x v="4"/>
    <m/>
    <n v="1"/>
    <x v="23"/>
    <n v="3"/>
    <x v="44"/>
  </r>
  <r>
    <x v="4"/>
    <m/>
    <m/>
    <x v="0"/>
    <n v="3"/>
    <x v="1"/>
  </r>
  <r>
    <x v="4"/>
    <s v="c2368fb8257275942ff4a6b2020663d57bc08bf1"/>
    <m/>
    <x v="0"/>
    <n v="15"/>
    <x v="1"/>
  </r>
  <r>
    <x v="4"/>
    <m/>
    <m/>
    <x v="0"/>
    <n v="15"/>
    <x v="1"/>
  </r>
  <r>
    <x v="4"/>
    <m/>
    <n v="1"/>
    <x v="24"/>
    <n v="15"/>
    <x v="34"/>
  </r>
  <r>
    <x v="4"/>
    <m/>
    <m/>
    <x v="0"/>
    <n v="15"/>
    <x v="1"/>
  </r>
  <r>
    <x v="4"/>
    <s v="c1c1116c488351e0cdbd7626dcc8ce1f5dc828af"/>
    <m/>
    <x v="0"/>
    <n v="282"/>
    <x v="1"/>
  </r>
  <r>
    <x v="4"/>
    <m/>
    <m/>
    <x v="0"/>
    <n v="282"/>
    <x v="1"/>
  </r>
  <r>
    <x v="4"/>
    <m/>
    <n v="1.6E-2"/>
    <x v="25"/>
    <n v="282"/>
    <x v="60"/>
  </r>
  <r>
    <x v="4"/>
    <m/>
    <n v="6.8000000000000005E-2"/>
    <x v="26"/>
    <n v="282"/>
    <x v="61"/>
  </r>
  <r>
    <x v="4"/>
    <m/>
    <n v="6.7000000000000004E-2"/>
    <x v="27"/>
    <n v="282"/>
    <x v="62"/>
  </r>
  <r>
    <x v="4"/>
    <m/>
    <n v="0.48399999999999999"/>
    <x v="28"/>
    <n v="282"/>
    <x v="63"/>
  </r>
  <r>
    <x v="4"/>
    <m/>
    <n v="0.36299999999999999"/>
    <x v="23"/>
    <n v="282"/>
    <x v="64"/>
  </r>
  <r>
    <x v="4"/>
    <m/>
    <m/>
    <x v="0"/>
    <n v="282"/>
    <x v="1"/>
  </r>
  <r>
    <x v="4"/>
    <s v="eb5f7e613c80ae00f2d9a92fbbf4c7548ffc216c"/>
    <m/>
    <x v="0"/>
    <n v="95"/>
    <x v="1"/>
  </r>
  <r>
    <x v="4"/>
    <m/>
    <m/>
    <x v="0"/>
    <n v="95"/>
    <x v="1"/>
  </r>
  <r>
    <x v="4"/>
    <m/>
    <n v="1"/>
    <x v="28"/>
    <n v="95"/>
    <x v="65"/>
  </r>
  <r>
    <x v="4"/>
    <m/>
    <m/>
    <x v="0"/>
    <n v="95"/>
    <x v="1"/>
  </r>
  <r>
    <x v="4"/>
    <s v="82c79ceed40f66b4e4c260d4b7d5cef5061893ac"/>
    <m/>
    <x v="0"/>
    <n v="488"/>
    <x v="1"/>
  </r>
  <r>
    <x v="4"/>
    <m/>
    <m/>
    <x v="0"/>
    <n v="488"/>
    <x v="1"/>
  </r>
  <r>
    <x v="4"/>
    <m/>
    <n v="1.9E-2"/>
    <x v="8"/>
    <n v="488"/>
    <x v="66"/>
  </r>
  <r>
    <x v="4"/>
    <m/>
    <n v="2.4E-2"/>
    <x v="29"/>
    <n v="488"/>
    <x v="67"/>
  </r>
  <r>
    <x v="4"/>
    <m/>
    <n v="0.13300000000000001"/>
    <x v="30"/>
    <n v="488"/>
    <x v="68"/>
  </r>
  <r>
    <x v="4"/>
    <m/>
    <n v="0.13"/>
    <x v="31"/>
    <n v="488"/>
    <x v="69"/>
  </r>
  <r>
    <x v="4"/>
    <m/>
    <n v="8.0000000000000002E-3"/>
    <x v="32"/>
    <n v="488"/>
    <x v="70"/>
  </r>
  <r>
    <x v="4"/>
    <m/>
    <n v="0.21099999999999999"/>
    <x v="15"/>
    <n v="488"/>
    <x v="71"/>
  </r>
  <r>
    <x v="4"/>
    <m/>
    <n v="8.5000000000000006E-2"/>
    <x v="11"/>
    <n v="488"/>
    <x v="72"/>
  </r>
  <r>
    <x v="4"/>
    <m/>
    <n v="0.34599999999999997"/>
    <x v="5"/>
    <n v="488"/>
    <x v="73"/>
  </r>
  <r>
    <x v="4"/>
    <m/>
    <n v="0.04"/>
    <x v="33"/>
    <n v="488"/>
    <x v="74"/>
  </r>
  <r>
    <x v="4"/>
    <m/>
    <m/>
    <x v="0"/>
    <n v="488"/>
    <x v="1"/>
  </r>
  <r>
    <x v="4"/>
    <s v="cea7003c9124435452b2d1f9828907e857bcd26b"/>
    <m/>
    <x v="0"/>
    <n v="2"/>
    <x v="1"/>
  </r>
  <r>
    <x v="4"/>
    <m/>
    <m/>
    <x v="0"/>
    <n v="2"/>
    <x v="1"/>
  </r>
  <r>
    <x v="4"/>
    <m/>
    <n v="1"/>
    <x v="29"/>
    <n v="2"/>
    <x v="5"/>
  </r>
  <r>
    <x v="4"/>
    <m/>
    <m/>
    <x v="0"/>
    <n v="2"/>
    <x v="1"/>
  </r>
  <r>
    <x v="4"/>
    <s v="d5a7c0a1d7dfda7a67072dfe449ca1ace54d8380"/>
    <m/>
    <x v="0"/>
    <n v="1"/>
    <x v="1"/>
  </r>
  <r>
    <x v="4"/>
    <m/>
    <m/>
    <x v="0"/>
    <n v="1"/>
    <x v="1"/>
  </r>
  <r>
    <x v="4"/>
    <m/>
    <n v="1"/>
    <x v="11"/>
    <n v="1"/>
    <x v="43"/>
  </r>
  <r>
    <x v="4"/>
    <m/>
    <m/>
    <x v="0"/>
    <n v="1"/>
    <x v="1"/>
  </r>
  <r>
    <x v="4"/>
    <s v="7a7febfe1acd236ea11677638c0a8d5ddc6ceba6"/>
    <m/>
    <x v="0"/>
    <n v="8"/>
    <x v="1"/>
  </r>
  <r>
    <x v="4"/>
    <m/>
    <m/>
    <x v="0"/>
    <n v="8"/>
    <x v="1"/>
  </r>
  <r>
    <x v="4"/>
    <m/>
    <n v="1"/>
    <x v="11"/>
    <n v="8"/>
    <x v="75"/>
  </r>
  <r>
    <x v="4"/>
    <m/>
    <m/>
    <x v="0"/>
    <n v="8"/>
    <x v="1"/>
  </r>
  <r>
    <x v="4"/>
    <s v="8fb060ec43976f440eb378fff573a4a46d425334"/>
    <m/>
    <x v="0"/>
    <n v="2"/>
    <x v="1"/>
  </r>
  <r>
    <x v="4"/>
    <m/>
    <m/>
    <x v="0"/>
    <n v="2"/>
    <x v="1"/>
  </r>
  <r>
    <x v="4"/>
    <m/>
    <n v="1"/>
    <x v="16"/>
    <n v="2"/>
    <x v="5"/>
  </r>
  <r>
    <x v="4"/>
    <m/>
    <m/>
    <x v="0"/>
    <n v="2"/>
    <x v="1"/>
  </r>
  <r>
    <x v="4"/>
    <s v="8180c686e9fb3fab8a96aececeeb83ffa96435c3"/>
    <m/>
    <x v="0"/>
    <n v="7"/>
    <x v="1"/>
  </r>
  <r>
    <x v="4"/>
    <m/>
    <m/>
    <x v="0"/>
    <n v="7"/>
    <x v="1"/>
  </r>
  <r>
    <x v="4"/>
    <m/>
    <n v="1"/>
    <x v="15"/>
    <n v="7"/>
    <x v="76"/>
  </r>
  <r>
    <x v="4"/>
    <m/>
    <m/>
    <x v="0"/>
    <n v="7"/>
    <x v="1"/>
  </r>
  <r>
    <x v="4"/>
    <s v="27147aaf26aef235f8a65223e876adeea016886a"/>
    <m/>
    <x v="0"/>
    <n v="4"/>
    <x v="1"/>
  </r>
  <r>
    <x v="4"/>
    <m/>
    <m/>
    <x v="0"/>
    <n v="4"/>
    <x v="1"/>
  </r>
  <r>
    <x v="4"/>
    <m/>
    <n v="1"/>
    <x v="34"/>
    <n v="4"/>
    <x v="18"/>
  </r>
  <r>
    <x v="4"/>
    <m/>
    <m/>
    <x v="0"/>
    <n v="4"/>
    <x v="1"/>
  </r>
  <r>
    <x v="4"/>
    <s v="4650dc8ef7c078c82e9d7f63a79e2d63eb27c0df"/>
    <m/>
    <x v="0"/>
    <n v="4"/>
    <x v="1"/>
  </r>
  <r>
    <x v="4"/>
    <m/>
    <m/>
    <x v="0"/>
    <n v="4"/>
    <x v="1"/>
  </r>
  <r>
    <x v="4"/>
    <m/>
    <n v="1"/>
    <x v="26"/>
    <n v="4"/>
    <x v="18"/>
  </r>
  <r>
    <x v="4"/>
    <m/>
    <m/>
    <x v="0"/>
    <n v="4"/>
    <x v="1"/>
  </r>
  <r>
    <x v="4"/>
    <s v="f632c399481ec6e2eb5e794a63b7c6cf1b429281"/>
    <m/>
    <x v="0"/>
    <n v="13"/>
    <x v="1"/>
  </r>
  <r>
    <x v="4"/>
    <m/>
    <m/>
    <x v="0"/>
    <n v="13"/>
    <x v="1"/>
  </r>
  <r>
    <x v="4"/>
    <m/>
    <n v="1"/>
    <x v="16"/>
    <n v="13"/>
    <x v="77"/>
  </r>
  <r>
    <x v="4"/>
    <m/>
    <m/>
    <x v="0"/>
    <n v="13"/>
    <x v="1"/>
  </r>
  <r>
    <x v="4"/>
    <s v="68bdc94707b4541cf20a92d5460c08301c54fa45"/>
    <m/>
    <x v="0"/>
    <n v="13"/>
    <x v="1"/>
  </r>
  <r>
    <x v="4"/>
    <m/>
    <m/>
    <x v="0"/>
    <n v="13"/>
    <x v="1"/>
  </r>
  <r>
    <x v="4"/>
    <m/>
    <n v="1"/>
    <x v="35"/>
    <n v="13"/>
    <x v="77"/>
  </r>
  <r>
    <x v="4"/>
    <m/>
    <m/>
    <x v="0"/>
    <n v="13"/>
    <x v="1"/>
  </r>
  <r>
    <x v="4"/>
    <s v="83a9b2f590ca17de90c7020ab2fc4020ff0954b9"/>
    <m/>
    <x v="0"/>
    <n v="358"/>
    <x v="1"/>
  </r>
  <r>
    <x v="4"/>
    <m/>
    <m/>
    <x v="0"/>
    <n v="358"/>
    <x v="1"/>
  </r>
  <r>
    <x v="4"/>
    <m/>
    <n v="0.01"/>
    <x v="36"/>
    <n v="358"/>
    <x v="78"/>
  </r>
  <r>
    <x v="4"/>
    <m/>
    <n v="1.2999999999999999E-2"/>
    <x v="13"/>
    <n v="358"/>
    <x v="79"/>
  </r>
  <r>
    <x v="4"/>
    <m/>
    <n v="0.13900000000000001"/>
    <x v="15"/>
    <n v="358"/>
    <x v="80"/>
  </r>
  <r>
    <x v="4"/>
    <m/>
    <n v="2.3E-2"/>
    <x v="28"/>
    <n v="358"/>
    <x v="81"/>
  </r>
  <r>
    <x v="4"/>
    <m/>
    <n v="0.03"/>
    <x v="11"/>
    <n v="358"/>
    <x v="82"/>
  </r>
  <r>
    <x v="4"/>
    <m/>
    <n v="5.6000000000000001E-2"/>
    <x v="3"/>
    <n v="358"/>
    <x v="83"/>
  </r>
  <r>
    <x v="4"/>
    <m/>
    <n v="0.20399999999999999"/>
    <x v="37"/>
    <n v="358"/>
    <x v="84"/>
  </r>
  <r>
    <x v="4"/>
    <m/>
    <n v="8.9999999999999993E-3"/>
    <x v="16"/>
    <n v="358"/>
    <x v="85"/>
  </r>
  <r>
    <x v="4"/>
    <m/>
    <n v="7.0000000000000001E-3"/>
    <x v="33"/>
    <n v="358"/>
    <x v="86"/>
  </r>
  <r>
    <x v="4"/>
    <m/>
    <n v="0.497"/>
    <x v="35"/>
    <n v="358"/>
    <x v="87"/>
  </r>
  <r>
    <x v="4"/>
    <m/>
    <n v="8.0000000000000002E-3"/>
    <x v="12"/>
    <n v="358"/>
    <x v="88"/>
  </r>
  <r>
    <x v="5"/>
    <m/>
    <m/>
    <x v="0"/>
    <n v="358"/>
    <x v="1"/>
  </r>
  <r>
    <x v="5"/>
    <s v="9cd693c414ce483c02211fe01f41540bcf4ba8bc"/>
    <m/>
    <x v="0"/>
    <n v="19"/>
    <x v="1"/>
  </r>
  <r>
    <x v="5"/>
    <m/>
    <m/>
    <x v="0"/>
    <n v="19"/>
    <x v="1"/>
  </r>
  <r>
    <x v="5"/>
    <m/>
    <n v="1"/>
    <x v="14"/>
    <n v="19"/>
    <x v="89"/>
  </r>
  <r>
    <x v="5"/>
    <m/>
    <m/>
    <x v="0"/>
    <n v="19"/>
    <x v="1"/>
  </r>
  <r>
    <x v="5"/>
    <s v="4abd12a3c899f9c06bf0ca26877ca536635b1ebf"/>
    <m/>
    <x v="0"/>
    <n v="11"/>
    <x v="1"/>
  </r>
  <r>
    <x v="5"/>
    <m/>
    <m/>
    <x v="0"/>
    <n v="11"/>
    <x v="1"/>
  </r>
  <r>
    <x v="5"/>
    <m/>
    <n v="1"/>
    <x v="2"/>
    <n v="11"/>
    <x v="90"/>
  </r>
  <r>
    <x v="5"/>
    <m/>
    <m/>
    <x v="0"/>
    <n v="11"/>
    <x v="1"/>
  </r>
  <r>
    <x v="5"/>
    <s v="df128f1328ce12ac098aecafa43cb5e0eda6d3e0"/>
    <m/>
    <x v="0"/>
    <n v="83"/>
    <x v="1"/>
  </r>
  <r>
    <x v="5"/>
    <m/>
    <m/>
    <x v="0"/>
    <n v="83"/>
    <x v="1"/>
  </r>
  <r>
    <x v="5"/>
    <m/>
    <n v="1"/>
    <x v="14"/>
    <n v="83"/>
    <x v="91"/>
  </r>
  <r>
    <x v="5"/>
    <m/>
    <m/>
    <x v="0"/>
    <n v="83"/>
    <x v="1"/>
  </r>
  <r>
    <x v="5"/>
    <s v="9b06f0011e53cba1be7c5f123d2a9f9dd79ed4e6"/>
    <m/>
    <x v="0"/>
    <n v="7"/>
    <x v="1"/>
  </r>
  <r>
    <x v="5"/>
    <m/>
    <m/>
    <x v="0"/>
    <n v="7"/>
    <x v="1"/>
  </r>
  <r>
    <x v="5"/>
    <m/>
    <n v="1"/>
    <x v="38"/>
    <n v="7"/>
    <x v="76"/>
  </r>
  <r>
    <x v="5"/>
    <m/>
    <m/>
    <x v="0"/>
    <n v="7"/>
    <x v="1"/>
  </r>
  <r>
    <x v="5"/>
    <s v="8297b403170178d8d2b58b62753e597695745fa5"/>
    <m/>
    <x v="0"/>
    <n v="21"/>
    <x v="1"/>
  </r>
  <r>
    <x v="5"/>
    <m/>
    <m/>
    <x v="0"/>
    <n v="21"/>
    <x v="1"/>
  </r>
  <r>
    <x v="5"/>
    <m/>
    <n v="1"/>
    <x v="3"/>
    <n v="21"/>
    <x v="92"/>
  </r>
  <r>
    <x v="5"/>
    <m/>
    <m/>
    <x v="0"/>
    <n v="21"/>
    <x v="1"/>
  </r>
  <r>
    <x v="5"/>
    <s v="a0e5fbf5e64bd98be827cd11a1d77ade9b5b3128"/>
    <m/>
    <x v="0"/>
    <n v="197"/>
    <x v="1"/>
  </r>
  <r>
    <x v="5"/>
    <m/>
    <m/>
    <x v="0"/>
    <n v="197"/>
    <x v="1"/>
  </r>
  <r>
    <x v="5"/>
    <m/>
    <n v="0.90400000000000003"/>
    <x v="2"/>
    <n v="197"/>
    <x v="93"/>
  </r>
  <r>
    <x v="5"/>
    <m/>
    <n v="4.5999999999999999E-2"/>
    <x v="14"/>
    <n v="197"/>
    <x v="94"/>
  </r>
  <r>
    <x v="5"/>
    <m/>
    <n v="4.8000000000000001E-2"/>
    <x v="3"/>
    <n v="197"/>
    <x v="95"/>
  </r>
  <r>
    <x v="5"/>
    <m/>
    <m/>
    <x v="0"/>
    <n v="197"/>
    <x v="1"/>
  </r>
  <r>
    <x v="5"/>
    <s v="17917954b999b689cac37695e2885b2d35be9014"/>
    <m/>
    <x v="0"/>
    <n v="40"/>
    <x v="1"/>
  </r>
  <r>
    <x v="5"/>
    <m/>
    <m/>
    <x v="0"/>
    <n v="40"/>
    <x v="1"/>
  </r>
  <r>
    <x v="5"/>
    <m/>
    <n v="1"/>
    <x v="14"/>
    <n v="40"/>
    <x v="96"/>
  </r>
  <r>
    <x v="5"/>
    <m/>
    <m/>
    <x v="0"/>
    <n v="40"/>
    <x v="1"/>
  </r>
  <r>
    <x v="5"/>
    <s v="5cd7a28c3f2009d5e5024b6074284e99e3203ce7"/>
    <m/>
    <x v="0"/>
    <n v="70"/>
    <x v="1"/>
  </r>
  <r>
    <x v="5"/>
    <m/>
    <m/>
    <x v="0"/>
    <n v="70"/>
    <x v="1"/>
  </r>
  <r>
    <x v="5"/>
    <m/>
    <n v="1"/>
    <x v="14"/>
    <n v="70"/>
    <x v="97"/>
  </r>
  <r>
    <x v="5"/>
    <m/>
    <m/>
    <x v="0"/>
    <n v="70"/>
    <x v="1"/>
  </r>
  <r>
    <x v="5"/>
    <s v="a712924ae72fee04f1a06f91fda9dc98d6781a65"/>
    <m/>
    <x v="0"/>
    <n v="39"/>
    <x v="1"/>
  </r>
  <r>
    <x v="5"/>
    <m/>
    <m/>
    <x v="0"/>
    <n v="39"/>
    <x v="1"/>
  </r>
  <r>
    <x v="5"/>
    <m/>
    <n v="1"/>
    <x v="14"/>
    <n v="39"/>
    <x v="98"/>
  </r>
  <r>
    <x v="5"/>
    <m/>
    <m/>
    <x v="0"/>
    <n v="39"/>
    <x v="1"/>
  </r>
  <r>
    <x v="5"/>
    <s v="1eaf471255d03d7f14642292c3e50abca542e64c"/>
    <m/>
    <x v="0"/>
    <n v="65"/>
    <x v="1"/>
  </r>
  <r>
    <x v="5"/>
    <m/>
    <m/>
    <x v="0"/>
    <n v="65"/>
    <x v="1"/>
  </r>
  <r>
    <x v="5"/>
    <m/>
    <n v="1"/>
    <x v="14"/>
    <n v="65"/>
    <x v="99"/>
  </r>
  <r>
    <x v="5"/>
    <m/>
    <m/>
    <x v="0"/>
    <n v="65"/>
    <x v="1"/>
  </r>
  <r>
    <x v="5"/>
    <s v="820ddf307a075ecfb5e122ab4d3e46f518843cc1"/>
    <m/>
    <x v="0"/>
    <n v="12"/>
    <x v="1"/>
  </r>
  <r>
    <x v="5"/>
    <m/>
    <m/>
    <x v="0"/>
    <n v="12"/>
    <x v="1"/>
  </r>
  <r>
    <x v="5"/>
    <m/>
    <n v="1"/>
    <x v="14"/>
    <n v="12"/>
    <x v="100"/>
  </r>
  <r>
    <x v="5"/>
    <m/>
    <m/>
    <x v="0"/>
    <n v="12"/>
    <x v="1"/>
  </r>
  <r>
    <x v="5"/>
    <s v="840d1f413dd3340cfa66fcd3cf95f3fd2d15e5ce"/>
    <m/>
    <x v="0"/>
    <n v="1"/>
    <x v="1"/>
  </r>
  <r>
    <x v="5"/>
    <m/>
    <m/>
    <x v="0"/>
    <n v="1"/>
    <x v="1"/>
  </r>
  <r>
    <x v="5"/>
    <m/>
    <n v="1"/>
    <x v="23"/>
    <n v="1"/>
    <x v="43"/>
  </r>
  <r>
    <x v="5"/>
    <m/>
    <m/>
    <x v="0"/>
    <n v="1"/>
    <x v="1"/>
  </r>
  <r>
    <x v="5"/>
    <s v="3c6d2341f54e272990a5b233e7b7eda39bf7d682"/>
    <m/>
    <x v="0"/>
    <n v="21"/>
    <x v="1"/>
  </r>
  <r>
    <x v="5"/>
    <m/>
    <m/>
    <x v="0"/>
    <n v="21"/>
    <x v="1"/>
  </r>
  <r>
    <x v="5"/>
    <m/>
    <n v="1"/>
    <x v="14"/>
    <n v="21"/>
    <x v="92"/>
  </r>
  <r>
    <x v="5"/>
    <m/>
    <m/>
    <x v="0"/>
    <n v="21"/>
    <x v="1"/>
  </r>
  <r>
    <x v="5"/>
    <s v="07c0c80e190206b8e6f037a885bc5971a78cae3e"/>
    <m/>
    <x v="0"/>
    <n v="35"/>
    <x v="1"/>
  </r>
  <r>
    <x v="5"/>
    <m/>
    <m/>
    <x v="0"/>
    <n v="35"/>
    <x v="1"/>
  </r>
  <r>
    <x v="5"/>
    <m/>
    <n v="3.5000000000000003E-2"/>
    <x v="2"/>
    <n v="35"/>
    <x v="101"/>
  </r>
  <r>
    <x v="5"/>
    <m/>
    <n v="0.96399999999999997"/>
    <x v="14"/>
    <n v="35"/>
    <x v="102"/>
  </r>
  <r>
    <x v="5"/>
    <m/>
    <m/>
    <x v="0"/>
    <n v="35"/>
    <x v="1"/>
  </r>
  <r>
    <x v="5"/>
    <s v="9c1573b696246268f7b24b62391164451233283d"/>
    <m/>
    <x v="0"/>
    <n v="130"/>
    <x v="1"/>
  </r>
  <r>
    <x v="5"/>
    <m/>
    <m/>
    <x v="0"/>
    <n v="130"/>
    <x v="1"/>
  </r>
  <r>
    <x v="5"/>
    <m/>
    <n v="1"/>
    <x v="14"/>
    <n v="130"/>
    <x v="103"/>
  </r>
  <r>
    <x v="5"/>
    <m/>
    <m/>
    <x v="0"/>
    <n v="130"/>
    <x v="1"/>
  </r>
  <r>
    <x v="5"/>
    <s v="eb4df26203fb5f242d36751a67c318313d36e121"/>
    <m/>
    <x v="0"/>
    <n v="137"/>
    <x v="1"/>
  </r>
  <r>
    <x v="5"/>
    <m/>
    <m/>
    <x v="0"/>
    <n v="137"/>
    <x v="1"/>
  </r>
  <r>
    <x v="5"/>
    <m/>
    <n v="1"/>
    <x v="14"/>
    <n v="137"/>
    <x v="104"/>
  </r>
  <r>
    <x v="5"/>
    <m/>
    <m/>
    <x v="0"/>
    <n v="137"/>
    <x v="1"/>
  </r>
  <r>
    <x v="5"/>
    <s v="a3dd680c584ff19272a6e3b70fd4a308c6e8238a"/>
    <m/>
    <x v="0"/>
    <n v="130"/>
    <x v="1"/>
  </r>
  <r>
    <x v="5"/>
    <m/>
    <m/>
    <x v="0"/>
    <n v="130"/>
    <x v="1"/>
  </r>
  <r>
    <x v="5"/>
    <m/>
    <n v="1"/>
    <x v="14"/>
    <n v="130"/>
    <x v="103"/>
  </r>
  <r>
    <x v="5"/>
    <m/>
    <m/>
    <x v="0"/>
    <n v="130"/>
    <x v="1"/>
  </r>
  <r>
    <x v="5"/>
    <s v="9fbc9684ce381f5ef49709696ad0eb69f521d93c"/>
    <m/>
    <x v="0"/>
    <n v="247"/>
    <x v="1"/>
  </r>
  <r>
    <x v="5"/>
    <m/>
    <m/>
    <x v="0"/>
    <n v="247"/>
    <x v="1"/>
  </r>
  <r>
    <x v="5"/>
    <m/>
    <n v="1"/>
    <x v="14"/>
    <n v="247"/>
    <x v="105"/>
  </r>
  <r>
    <x v="5"/>
    <m/>
    <m/>
    <x v="0"/>
    <n v="247"/>
    <x v="1"/>
  </r>
  <r>
    <x v="5"/>
    <s v="ede05b3fc832e015241702fa19a92d63f2f00481"/>
    <m/>
    <x v="0"/>
    <n v="28"/>
    <x v="1"/>
  </r>
  <r>
    <x v="5"/>
    <m/>
    <m/>
    <x v="0"/>
    <n v="28"/>
    <x v="1"/>
  </r>
  <r>
    <x v="5"/>
    <m/>
    <n v="1"/>
    <x v="14"/>
    <n v="28"/>
    <x v="106"/>
  </r>
  <r>
    <x v="5"/>
    <m/>
    <m/>
    <x v="0"/>
    <n v="28"/>
    <x v="1"/>
  </r>
  <r>
    <x v="5"/>
    <s v="da9927d08b550c4bec17ffc1b1d93ca3519285f6"/>
    <m/>
    <x v="0"/>
    <n v="30"/>
    <x v="1"/>
  </r>
  <r>
    <x v="5"/>
    <m/>
    <m/>
    <x v="0"/>
    <n v="30"/>
    <x v="1"/>
  </r>
  <r>
    <x v="5"/>
    <m/>
    <n v="1"/>
    <x v="14"/>
    <n v="30"/>
    <x v="107"/>
  </r>
  <r>
    <x v="5"/>
    <m/>
    <m/>
    <x v="0"/>
    <n v="30"/>
    <x v="1"/>
  </r>
  <r>
    <x v="5"/>
    <s v="40f72b78059fc21f60638ac7467a0d03b369c400"/>
    <m/>
    <x v="0"/>
    <n v="2"/>
    <x v="1"/>
  </r>
  <r>
    <x v="5"/>
    <m/>
    <m/>
    <x v="0"/>
    <n v="2"/>
    <x v="1"/>
  </r>
  <r>
    <x v="5"/>
    <m/>
    <n v="1"/>
    <x v="2"/>
    <n v="2"/>
    <x v="5"/>
  </r>
  <r>
    <x v="5"/>
    <m/>
    <m/>
    <x v="0"/>
    <n v="2"/>
    <x v="1"/>
  </r>
  <r>
    <x v="5"/>
    <s v="d3d87a2e21861668c4feed6e9bcd01c4840229aa"/>
    <m/>
    <x v="0"/>
    <n v="20"/>
    <x v="1"/>
  </r>
  <r>
    <x v="5"/>
    <m/>
    <m/>
    <x v="0"/>
    <n v="20"/>
    <x v="1"/>
  </r>
  <r>
    <x v="5"/>
    <m/>
    <n v="1"/>
    <x v="14"/>
    <n v="20"/>
    <x v="33"/>
  </r>
  <r>
    <x v="5"/>
    <m/>
    <m/>
    <x v="0"/>
    <n v="20"/>
    <x v="1"/>
  </r>
  <r>
    <x v="5"/>
    <s v="b39003c0b966ff882157c2bc1a4be4a5d1da5960"/>
    <m/>
    <x v="0"/>
    <n v="4"/>
    <x v="1"/>
  </r>
  <r>
    <x v="5"/>
    <m/>
    <m/>
    <x v="0"/>
    <n v="4"/>
    <x v="1"/>
  </r>
  <r>
    <x v="5"/>
    <m/>
    <n v="1"/>
    <x v="14"/>
    <n v="4"/>
    <x v="18"/>
  </r>
  <r>
    <x v="5"/>
    <m/>
    <m/>
    <x v="0"/>
    <n v="4"/>
    <x v="1"/>
  </r>
  <r>
    <x v="5"/>
    <s v="9206ed3dc94c7691f7e6ba40e3a0bfb78e1b1733"/>
    <m/>
    <x v="0"/>
    <n v="428"/>
    <x v="1"/>
  </r>
  <r>
    <x v="5"/>
    <m/>
    <m/>
    <x v="0"/>
    <n v="428"/>
    <x v="1"/>
  </r>
  <r>
    <x v="5"/>
    <m/>
    <n v="1"/>
    <x v="14"/>
    <n v="428"/>
    <x v="108"/>
  </r>
  <r>
    <x v="5"/>
    <m/>
    <m/>
    <x v="0"/>
    <n v="428"/>
    <x v="1"/>
  </r>
  <r>
    <x v="5"/>
    <s v="dea49e01a983036be793efa22874b2e600b735e0"/>
    <m/>
    <x v="0"/>
    <n v="45"/>
    <x v="1"/>
  </r>
  <r>
    <x v="5"/>
    <m/>
    <m/>
    <x v="0"/>
    <n v="45"/>
    <x v="1"/>
  </r>
  <r>
    <x v="5"/>
    <m/>
    <n v="1"/>
    <x v="2"/>
    <n v="45"/>
    <x v="109"/>
  </r>
  <r>
    <x v="5"/>
    <m/>
    <m/>
    <x v="0"/>
    <n v="45"/>
    <x v="1"/>
  </r>
  <r>
    <x v="5"/>
    <s v="35fb6b94298f97171337f521ecd19de2385386d0"/>
    <m/>
    <x v="0"/>
    <n v="14"/>
    <x v="1"/>
  </r>
  <r>
    <x v="5"/>
    <m/>
    <m/>
    <x v="0"/>
    <n v="14"/>
    <x v="1"/>
  </r>
  <r>
    <x v="5"/>
    <m/>
    <n v="1"/>
    <x v="14"/>
    <n v="14"/>
    <x v="110"/>
  </r>
  <r>
    <x v="5"/>
    <m/>
    <m/>
    <x v="0"/>
    <n v="14"/>
    <x v="1"/>
  </r>
  <r>
    <x v="5"/>
    <s v="d6bce9d4935b967546cd2cf028f5cc9e7801f967"/>
    <m/>
    <x v="0"/>
    <n v="138"/>
    <x v="1"/>
  </r>
  <r>
    <x v="5"/>
    <m/>
    <m/>
    <x v="0"/>
    <n v="138"/>
    <x v="1"/>
  </r>
  <r>
    <x v="5"/>
    <m/>
    <n v="1"/>
    <x v="14"/>
    <n v="138"/>
    <x v="111"/>
  </r>
  <r>
    <x v="5"/>
    <m/>
    <m/>
    <x v="0"/>
    <n v="138"/>
    <x v="1"/>
  </r>
  <r>
    <x v="5"/>
    <s v="5ff535f134b9fd5b97dfeacd2f6063f22f9d958d"/>
    <m/>
    <x v="0"/>
    <n v="140"/>
    <x v="1"/>
  </r>
  <r>
    <x v="5"/>
    <m/>
    <m/>
    <x v="0"/>
    <n v="140"/>
    <x v="1"/>
  </r>
  <r>
    <x v="5"/>
    <m/>
    <n v="1"/>
    <x v="14"/>
    <n v="140"/>
    <x v="112"/>
  </r>
  <r>
    <x v="5"/>
    <m/>
    <m/>
    <x v="0"/>
    <n v="140"/>
    <x v="1"/>
  </r>
  <r>
    <x v="5"/>
    <s v="5af2cac9e0de1bf20eba4790ecc3547c679dfd13"/>
    <m/>
    <x v="0"/>
    <n v="6"/>
    <x v="1"/>
  </r>
  <r>
    <x v="5"/>
    <m/>
    <m/>
    <x v="0"/>
    <n v="6"/>
    <x v="1"/>
  </r>
  <r>
    <x v="5"/>
    <m/>
    <n v="1"/>
    <x v="14"/>
    <n v="6"/>
    <x v="113"/>
  </r>
  <r>
    <x v="5"/>
    <m/>
    <m/>
    <x v="0"/>
    <n v="6"/>
    <x v="1"/>
  </r>
  <r>
    <x v="5"/>
    <s v="f479d62dd895a18dedc4ab2415a35aef24baecb0"/>
    <m/>
    <x v="0"/>
    <n v="11"/>
    <x v="1"/>
  </r>
  <r>
    <x v="5"/>
    <m/>
    <m/>
    <x v="0"/>
    <n v="11"/>
    <x v="1"/>
  </r>
  <r>
    <x v="5"/>
    <m/>
    <n v="1"/>
    <x v="2"/>
    <n v="11"/>
    <x v="90"/>
  </r>
  <r>
    <x v="5"/>
    <m/>
    <m/>
    <x v="0"/>
    <n v="11"/>
    <x v="1"/>
  </r>
  <r>
    <x v="5"/>
    <s v="9e1902c141f5852e78a96e395030eed1fe79c0df"/>
    <m/>
    <x v="0"/>
    <n v="8"/>
    <x v="1"/>
  </r>
  <r>
    <x v="5"/>
    <m/>
    <m/>
    <x v="0"/>
    <n v="8"/>
    <x v="1"/>
  </r>
  <r>
    <x v="5"/>
    <m/>
    <n v="1"/>
    <x v="15"/>
    <n v="8"/>
    <x v="75"/>
  </r>
  <r>
    <x v="5"/>
    <m/>
    <m/>
    <x v="0"/>
    <n v="8"/>
    <x v="1"/>
  </r>
  <r>
    <x v="5"/>
    <s v="eec58e7c8c86c4d44c3ab1763c7e5ce66adbb557"/>
    <m/>
    <x v="0"/>
    <n v="59"/>
    <x v="1"/>
  </r>
  <r>
    <x v="5"/>
    <m/>
    <m/>
    <x v="0"/>
    <n v="59"/>
    <x v="1"/>
  </r>
  <r>
    <x v="5"/>
    <m/>
    <n v="1"/>
    <x v="14"/>
    <n v="59"/>
    <x v="114"/>
  </r>
  <r>
    <x v="5"/>
    <m/>
    <m/>
    <x v="0"/>
    <n v="59"/>
    <x v="1"/>
  </r>
  <r>
    <x v="5"/>
    <s v="81681d4e12a581525667b956921e25f2ea0f4f14"/>
    <m/>
    <x v="0"/>
    <n v="3"/>
    <x v="1"/>
  </r>
  <r>
    <x v="5"/>
    <m/>
    <m/>
    <x v="0"/>
    <n v="3"/>
    <x v="1"/>
  </r>
  <r>
    <x v="5"/>
    <m/>
    <n v="1"/>
    <x v="14"/>
    <n v="3"/>
    <x v="44"/>
  </r>
  <r>
    <x v="5"/>
    <m/>
    <m/>
    <x v="0"/>
    <n v="3"/>
    <x v="1"/>
  </r>
  <r>
    <x v="5"/>
    <s v="e7a49e50e5a858b02c9c242c943d7559238bb2b6"/>
    <m/>
    <x v="0"/>
    <n v="13"/>
    <x v="1"/>
  </r>
  <r>
    <x v="5"/>
    <m/>
    <m/>
    <x v="0"/>
    <n v="13"/>
    <x v="1"/>
  </r>
  <r>
    <x v="5"/>
    <m/>
    <n v="1"/>
    <x v="14"/>
    <n v="13"/>
    <x v="77"/>
  </r>
  <r>
    <x v="5"/>
    <m/>
    <m/>
    <x v="0"/>
    <n v="13"/>
    <x v="1"/>
  </r>
  <r>
    <x v="5"/>
    <s v="5b519399556b16f0b5e3220ed90c62f539e32440"/>
    <m/>
    <x v="0"/>
    <n v="247"/>
    <x v="1"/>
  </r>
  <r>
    <x v="5"/>
    <m/>
    <m/>
    <x v="0"/>
    <n v="247"/>
    <x v="1"/>
  </r>
  <r>
    <x v="5"/>
    <m/>
    <n v="1"/>
    <x v="2"/>
    <n v="247"/>
    <x v="105"/>
  </r>
  <r>
    <x v="5"/>
    <m/>
    <m/>
    <x v="0"/>
    <n v="247"/>
    <x v="1"/>
  </r>
  <r>
    <x v="5"/>
    <s v="964020ba2d85ffe955fbae16833e70fbb0cdb41c"/>
    <m/>
    <x v="0"/>
    <n v="171"/>
    <x v="1"/>
  </r>
  <r>
    <x v="5"/>
    <m/>
    <m/>
    <x v="0"/>
    <n v="171"/>
    <x v="1"/>
  </r>
  <r>
    <x v="5"/>
    <m/>
    <n v="1"/>
    <x v="2"/>
    <n v="171"/>
    <x v="115"/>
  </r>
  <r>
    <x v="5"/>
    <m/>
    <m/>
    <x v="0"/>
    <n v="171"/>
    <x v="1"/>
  </r>
  <r>
    <x v="5"/>
    <s v="d5625da51a529303702ef834f18d3c94ad70aa5f"/>
    <m/>
    <x v="0"/>
    <n v="4"/>
    <x v="1"/>
  </r>
  <r>
    <x v="5"/>
    <m/>
    <m/>
    <x v="0"/>
    <n v="4"/>
    <x v="1"/>
  </r>
  <r>
    <x v="5"/>
    <m/>
    <n v="1"/>
    <x v="14"/>
    <n v="4"/>
    <x v="18"/>
  </r>
  <r>
    <x v="5"/>
    <m/>
    <m/>
    <x v="0"/>
    <n v="4"/>
    <x v="1"/>
  </r>
  <r>
    <x v="5"/>
    <s v="f7bcf16b2f87423d520c9b3013d11917c5d0ca78"/>
    <m/>
    <x v="0"/>
    <n v="7"/>
    <x v="1"/>
  </r>
  <r>
    <x v="5"/>
    <m/>
    <m/>
    <x v="0"/>
    <n v="7"/>
    <x v="1"/>
  </r>
  <r>
    <x v="5"/>
    <m/>
    <n v="1"/>
    <x v="14"/>
    <n v="7"/>
    <x v="76"/>
  </r>
  <r>
    <x v="5"/>
    <m/>
    <m/>
    <x v="0"/>
    <n v="7"/>
    <x v="1"/>
  </r>
  <r>
    <x v="5"/>
    <s v="2d3bac6ff51ab34a7f7158b238c31137b1ebd6fd"/>
    <m/>
    <x v="0"/>
    <n v="38"/>
    <x v="1"/>
  </r>
  <r>
    <x v="5"/>
    <m/>
    <m/>
    <x v="0"/>
    <n v="38"/>
    <x v="1"/>
  </r>
  <r>
    <x v="5"/>
    <m/>
    <n v="3.6999999999999998E-2"/>
    <x v="2"/>
    <n v="38"/>
    <x v="116"/>
  </r>
  <r>
    <x v="5"/>
    <m/>
    <n v="0.96199999999999997"/>
    <x v="14"/>
    <n v="38"/>
    <x v="117"/>
  </r>
  <r>
    <x v="5"/>
    <m/>
    <m/>
    <x v="0"/>
    <n v="38"/>
    <x v="1"/>
  </r>
  <r>
    <x v="5"/>
    <s v="04881187a924504df7e0de339c5adeeffae9371d"/>
    <m/>
    <x v="0"/>
    <n v="184"/>
    <x v="1"/>
  </r>
  <r>
    <x v="5"/>
    <m/>
    <m/>
    <x v="0"/>
    <n v="184"/>
    <x v="1"/>
  </r>
  <r>
    <x v="5"/>
    <m/>
    <n v="6.0000000000000001E-3"/>
    <x v="29"/>
    <n v="184"/>
    <x v="118"/>
  </r>
  <r>
    <x v="5"/>
    <m/>
    <n v="0.99299999999999999"/>
    <x v="14"/>
    <n v="184"/>
    <x v="119"/>
  </r>
  <r>
    <x v="5"/>
    <m/>
    <m/>
    <x v="0"/>
    <n v="184"/>
    <x v="1"/>
  </r>
  <r>
    <x v="5"/>
    <s v="a14adbe5793af16b70fb1895ab0a7f65c753bfb8"/>
    <m/>
    <x v="0"/>
    <n v="39"/>
    <x v="1"/>
  </r>
  <r>
    <x v="5"/>
    <m/>
    <m/>
    <x v="0"/>
    <n v="39"/>
    <x v="1"/>
  </r>
  <r>
    <x v="5"/>
    <m/>
    <n v="3.5000000000000003E-2"/>
    <x v="39"/>
    <n v="39"/>
    <x v="120"/>
  </r>
  <r>
    <x v="5"/>
    <m/>
    <n v="0.96399999999999997"/>
    <x v="29"/>
    <n v="39"/>
    <x v="121"/>
  </r>
  <r>
    <x v="5"/>
    <m/>
    <m/>
    <x v="0"/>
    <n v="39"/>
    <x v="1"/>
  </r>
  <r>
    <x v="5"/>
    <s v="544a83df1b8330f7ae1aa9165a3e1b2e8c9d8ef1"/>
    <m/>
    <x v="0"/>
    <n v="27"/>
    <x v="1"/>
  </r>
  <r>
    <x v="5"/>
    <m/>
    <m/>
    <x v="0"/>
    <n v="27"/>
    <x v="1"/>
  </r>
  <r>
    <x v="5"/>
    <m/>
    <n v="1"/>
    <x v="14"/>
    <n v="27"/>
    <x v="122"/>
  </r>
  <r>
    <x v="5"/>
    <m/>
    <m/>
    <x v="0"/>
    <n v="27"/>
    <x v="1"/>
  </r>
  <r>
    <x v="5"/>
    <s v="538bc36bfb6fde34d50e5c196c5c30d2e8ccaf71"/>
    <m/>
    <x v="0"/>
    <n v="48"/>
    <x v="1"/>
  </r>
  <r>
    <x v="5"/>
    <m/>
    <m/>
    <x v="0"/>
    <n v="48"/>
    <x v="1"/>
  </r>
  <r>
    <x v="5"/>
    <m/>
    <n v="0.252"/>
    <x v="2"/>
    <n v="48"/>
    <x v="123"/>
  </r>
  <r>
    <x v="5"/>
    <m/>
    <n v="0.747"/>
    <x v="14"/>
    <n v="48"/>
    <x v="124"/>
  </r>
  <r>
    <x v="5"/>
    <m/>
    <m/>
    <x v="0"/>
    <n v="48"/>
    <x v="1"/>
  </r>
  <r>
    <x v="5"/>
    <s v="176ca19bb50b8d4446dce812b8587e9df7e7a598"/>
    <m/>
    <x v="0"/>
    <n v="70"/>
    <x v="1"/>
  </r>
  <r>
    <x v="5"/>
    <m/>
    <m/>
    <x v="0"/>
    <n v="70"/>
    <x v="1"/>
  </r>
  <r>
    <x v="5"/>
    <m/>
    <n v="1"/>
    <x v="14"/>
    <n v="70"/>
    <x v="97"/>
  </r>
  <r>
    <x v="5"/>
    <m/>
    <m/>
    <x v="0"/>
    <n v="70"/>
    <x v="1"/>
  </r>
  <r>
    <x v="5"/>
    <s v="93829e370a5542115188edbae105dd7a946e285f"/>
    <m/>
    <x v="0"/>
    <n v="150"/>
    <x v="1"/>
  </r>
  <r>
    <x v="5"/>
    <m/>
    <m/>
    <x v="0"/>
    <n v="150"/>
    <x v="1"/>
  </r>
  <r>
    <x v="5"/>
    <m/>
    <n v="1"/>
    <x v="14"/>
    <n v="150"/>
    <x v="125"/>
  </r>
  <r>
    <x v="5"/>
    <m/>
    <m/>
    <x v="0"/>
    <n v="150"/>
    <x v="1"/>
  </r>
  <r>
    <x v="5"/>
    <s v="3a2d8919f1ddafc5804553bfbff0e2df7ddd8010"/>
    <m/>
    <x v="0"/>
    <n v="45"/>
    <x v="1"/>
  </r>
  <r>
    <x v="5"/>
    <m/>
    <m/>
    <x v="0"/>
    <n v="45"/>
    <x v="1"/>
  </r>
  <r>
    <x v="5"/>
    <m/>
    <n v="1"/>
    <x v="2"/>
    <n v="45"/>
    <x v="109"/>
  </r>
  <r>
    <x v="5"/>
    <m/>
    <m/>
    <x v="0"/>
    <n v="45"/>
    <x v="1"/>
  </r>
  <r>
    <x v="5"/>
    <s v="55d441c951d4f31b2c9b21262897090e6f06c444"/>
    <m/>
    <x v="0"/>
    <n v="1"/>
    <x v="1"/>
  </r>
  <r>
    <x v="5"/>
    <m/>
    <m/>
    <x v="0"/>
    <n v="1"/>
    <x v="1"/>
  </r>
  <r>
    <x v="5"/>
    <m/>
    <n v="1"/>
    <x v="14"/>
    <n v="1"/>
    <x v="43"/>
  </r>
  <r>
    <x v="5"/>
    <m/>
    <m/>
    <x v="0"/>
    <n v="1"/>
    <x v="1"/>
  </r>
  <r>
    <x v="5"/>
    <s v="6eb296a66e1f71f12d5483b7144f96d506b055a3"/>
    <m/>
    <x v="0"/>
    <n v="106"/>
    <x v="1"/>
  </r>
  <r>
    <x v="5"/>
    <m/>
    <m/>
    <x v="0"/>
    <n v="106"/>
    <x v="1"/>
  </r>
  <r>
    <x v="5"/>
    <m/>
    <n v="1"/>
    <x v="14"/>
    <n v="106"/>
    <x v="126"/>
  </r>
  <r>
    <x v="5"/>
    <m/>
    <m/>
    <x v="0"/>
    <n v="106"/>
    <x v="1"/>
  </r>
  <r>
    <x v="5"/>
    <s v="1c9d735cc6d439eb1b5e0b8f92c81d0b88b53a53"/>
    <m/>
    <x v="0"/>
    <n v="311"/>
    <x v="1"/>
  </r>
  <r>
    <x v="5"/>
    <m/>
    <m/>
    <x v="0"/>
    <n v="311"/>
    <x v="1"/>
  </r>
  <r>
    <x v="5"/>
    <m/>
    <n v="1.6E-2"/>
    <x v="13"/>
    <n v="311"/>
    <x v="127"/>
  </r>
  <r>
    <x v="5"/>
    <m/>
    <n v="1E-3"/>
    <x v="14"/>
    <n v="311"/>
    <x v="128"/>
  </r>
  <r>
    <x v="5"/>
    <m/>
    <n v="1.2999999999999999E-2"/>
    <x v="11"/>
    <n v="311"/>
    <x v="129"/>
  </r>
  <r>
    <x v="5"/>
    <m/>
    <n v="0.93500000000000005"/>
    <x v="23"/>
    <n v="311"/>
    <x v="130"/>
  </r>
  <r>
    <x v="5"/>
    <m/>
    <n v="7.0000000000000001E-3"/>
    <x v="33"/>
    <n v="311"/>
    <x v="131"/>
  </r>
  <r>
    <x v="5"/>
    <m/>
    <n v="2.5999999999999999E-2"/>
    <x v="35"/>
    <n v="311"/>
    <x v="132"/>
  </r>
  <r>
    <x v="5"/>
    <m/>
    <m/>
    <x v="0"/>
    <n v="311"/>
    <x v="1"/>
  </r>
  <r>
    <x v="5"/>
    <s v="49e0c8c825fc54f69cf0eca3215a3abd9a860671"/>
    <m/>
    <x v="0"/>
    <n v="295"/>
    <x v="1"/>
  </r>
  <r>
    <x v="5"/>
    <m/>
    <m/>
    <x v="0"/>
    <n v="295"/>
    <x v="1"/>
  </r>
  <r>
    <x v="5"/>
    <m/>
    <n v="1"/>
    <x v="14"/>
    <n v="295"/>
    <x v="133"/>
  </r>
  <r>
    <x v="5"/>
    <m/>
    <m/>
    <x v="0"/>
    <n v="295"/>
    <x v="1"/>
  </r>
  <r>
    <x v="5"/>
    <s v="fadb421441f411f9e3e9c7de6a0716140c35a606"/>
    <m/>
    <x v="0"/>
    <n v="14"/>
    <x v="1"/>
  </r>
  <r>
    <x v="5"/>
    <m/>
    <m/>
    <x v="0"/>
    <n v="14"/>
    <x v="1"/>
  </r>
  <r>
    <x v="5"/>
    <m/>
    <n v="1"/>
    <x v="14"/>
    <n v="14"/>
    <x v="110"/>
  </r>
  <r>
    <x v="5"/>
    <m/>
    <m/>
    <x v="0"/>
    <n v="14"/>
    <x v="1"/>
  </r>
  <r>
    <x v="5"/>
    <s v="137dfce686e37bdefe337027a8710d58e8ca25d3"/>
    <m/>
    <x v="0"/>
    <n v="9"/>
    <x v="1"/>
  </r>
  <r>
    <x v="5"/>
    <m/>
    <m/>
    <x v="0"/>
    <n v="9"/>
    <x v="1"/>
  </r>
  <r>
    <x v="5"/>
    <m/>
    <n v="1"/>
    <x v="14"/>
    <n v="9"/>
    <x v="53"/>
  </r>
  <r>
    <x v="5"/>
    <m/>
    <m/>
    <x v="0"/>
    <n v="9"/>
    <x v="1"/>
  </r>
  <r>
    <x v="5"/>
    <s v="74d2eb735f8516a027f37470c654e37aac6b438c"/>
    <m/>
    <x v="0"/>
    <n v="14"/>
    <x v="1"/>
  </r>
  <r>
    <x v="5"/>
    <m/>
    <m/>
    <x v="0"/>
    <n v="14"/>
    <x v="1"/>
  </r>
  <r>
    <x v="5"/>
    <m/>
    <n v="1"/>
    <x v="14"/>
    <n v="14"/>
    <x v="110"/>
  </r>
  <r>
    <x v="5"/>
    <m/>
    <m/>
    <x v="0"/>
    <n v="14"/>
    <x v="1"/>
  </r>
  <r>
    <x v="5"/>
    <s v="d4d7067f56562d093da48fa42230ca62caf3e6a8"/>
    <m/>
    <x v="0"/>
    <n v="4"/>
    <x v="1"/>
  </r>
  <r>
    <x v="5"/>
    <m/>
    <m/>
    <x v="0"/>
    <n v="4"/>
    <x v="1"/>
  </r>
  <r>
    <x v="5"/>
    <m/>
    <n v="1"/>
    <x v="14"/>
    <n v="4"/>
    <x v="18"/>
  </r>
  <r>
    <x v="5"/>
    <m/>
    <m/>
    <x v="0"/>
    <n v="4"/>
    <x v="1"/>
  </r>
  <r>
    <x v="5"/>
    <s v="863423d8cfa45a0420d8139a808cb61536a77d8b"/>
    <m/>
    <x v="0"/>
    <n v="16"/>
    <x v="1"/>
  </r>
  <r>
    <x v="5"/>
    <m/>
    <m/>
    <x v="0"/>
    <n v="16"/>
    <x v="1"/>
  </r>
  <r>
    <x v="5"/>
    <m/>
    <n v="1"/>
    <x v="14"/>
    <n v="16"/>
    <x v="134"/>
  </r>
  <r>
    <x v="5"/>
    <m/>
    <m/>
    <x v="0"/>
    <n v="16"/>
    <x v="1"/>
  </r>
  <r>
    <x v="5"/>
    <s v="c5264241a860d588edbeb352f64507e688126a12"/>
    <m/>
    <x v="0"/>
    <n v="9"/>
    <x v="1"/>
  </r>
  <r>
    <x v="5"/>
    <m/>
    <m/>
    <x v="0"/>
    <n v="9"/>
    <x v="1"/>
  </r>
  <r>
    <x v="5"/>
    <m/>
    <n v="1"/>
    <x v="14"/>
    <n v="9"/>
    <x v="53"/>
  </r>
  <r>
    <x v="5"/>
    <m/>
    <m/>
    <x v="0"/>
    <n v="9"/>
    <x v="1"/>
  </r>
  <r>
    <x v="5"/>
    <s v="64f8c8c82fc0bb109abf561301360d9a61b9825d"/>
    <m/>
    <x v="0"/>
    <n v="108"/>
    <x v="1"/>
  </r>
  <r>
    <x v="5"/>
    <m/>
    <m/>
    <x v="0"/>
    <n v="108"/>
    <x v="1"/>
  </r>
  <r>
    <x v="5"/>
    <m/>
    <n v="0.16700000000000001"/>
    <x v="40"/>
    <n v="108"/>
    <x v="135"/>
  </r>
  <r>
    <x v="5"/>
    <m/>
    <n v="2.9000000000000001E-2"/>
    <x v="41"/>
    <n v="108"/>
    <x v="136"/>
  </r>
  <r>
    <x v="5"/>
    <m/>
    <n v="7.9000000000000001E-2"/>
    <x v="42"/>
    <n v="108"/>
    <x v="137"/>
  </r>
  <r>
    <x v="5"/>
    <m/>
    <n v="3.9E-2"/>
    <x v="43"/>
    <n v="108"/>
    <x v="138"/>
  </r>
  <r>
    <x v="5"/>
    <m/>
    <n v="0.05"/>
    <x v="44"/>
    <n v="108"/>
    <x v="139"/>
  </r>
  <r>
    <x v="5"/>
    <m/>
    <n v="7.0000000000000001E-3"/>
    <x v="22"/>
    <n v="108"/>
    <x v="140"/>
  </r>
  <r>
    <x v="5"/>
    <m/>
    <n v="0.45500000000000002"/>
    <x v="35"/>
    <n v="108"/>
    <x v="141"/>
  </r>
  <r>
    <x v="5"/>
    <m/>
    <n v="0.17100000000000001"/>
    <x v="12"/>
    <n v="108"/>
    <x v="142"/>
  </r>
  <r>
    <x v="5"/>
    <m/>
    <m/>
    <x v="0"/>
    <n v="108"/>
    <x v="1"/>
  </r>
  <r>
    <x v="5"/>
    <s v="39bdeb3268493f9a56ad688d64d9d0273ba31ad7"/>
    <m/>
    <x v="0"/>
    <n v="66"/>
    <x v="1"/>
  </r>
  <r>
    <x v="5"/>
    <m/>
    <m/>
    <x v="0"/>
    <n v="66"/>
    <x v="1"/>
  </r>
  <r>
    <x v="5"/>
    <m/>
    <n v="1"/>
    <x v="14"/>
    <n v="66"/>
    <x v="143"/>
  </r>
  <r>
    <x v="5"/>
    <m/>
    <m/>
    <x v="0"/>
    <n v="66"/>
    <x v="1"/>
  </r>
  <r>
    <x v="5"/>
    <s v="01541f27ca75a12899a7d5123678ba59214fb24e"/>
    <m/>
    <x v="0"/>
    <n v="9"/>
    <x v="1"/>
  </r>
  <r>
    <x v="5"/>
    <m/>
    <m/>
    <x v="0"/>
    <n v="9"/>
    <x v="1"/>
  </r>
  <r>
    <x v="5"/>
    <m/>
    <n v="1"/>
    <x v="14"/>
    <n v="9"/>
    <x v="53"/>
  </r>
  <r>
    <x v="5"/>
    <m/>
    <m/>
    <x v="0"/>
    <n v="9"/>
    <x v="1"/>
  </r>
  <r>
    <x v="5"/>
    <s v="7ede29f22efe1558d75dce5a3cfec9eb1274f380"/>
    <m/>
    <x v="0"/>
    <n v="131"/>
    <x v="1"/>
  </r>
  <r>
    <x v="5"/>
    <m/>
    <m/>
    <x v="0"/>
    <n v="131"/>
    <x v="1"/>
  </r>
  <r>
    <x v="5"/>
    <m/>
    <n v="1"/>
    <x v="14"/>
    <n v="131"/>
    <x v="144"/>
  </r>
  <r>
    <x v="5"/>
    <m/>
    <m/>
    <x v="0"/>
    <n v="131"/>
    <x v="1"/>
  </r>
  <r>
    <x v="5"/>
    <s v="16e60add532618efe9f24d2325864e43ed629c8d"/>
    <m/>
    <x v="0"/>
    <n v="264"/>
    <x v="1"/>
  </r>
  <r>
    <x v="5"/>
    <m/>
    <m/>
    <x v="0"/>
    <n v="264"/>
    <x v="1"/>
  </r>
  <r>
    <x v="5"/>
    <m/>
    <n v="7.0000000000000001E-3"/>
    <x v="13"/>
    <n v="264"/>
    <x v="145"/>
  </r>
  <r>
    <x v="5"/>
    <m/>
    <n v="0.99199999999999999"/>
    <x v="14"/>
    <n v="264"/>
    <x v="146"/>
  </r>
  <r>
    <x v="5"/>
    <m/>
    <m/>
    <x v="0"/>
    <n v="264"/>
    <x v="1"/>
  </r>
  <r>
    <x v="5"/>
    <s v="5f0918f1e83eb48f5855df806f7b911029a6aa5c"/>
    <m/>
    <x v="0"/>
    <n v="1726"/>
    <x v="1"/>
  </r>
  <r>
    <x v="5"/>
    <m/>
    <m/>
    <x v="0"/>
    <n v="1726"/>
    <x v="1"/>
  </r>
  <r>
    <x v="5"/>
    <m/>
    <n v="0"/>
    <x v="36"/>
    <n v="1726"/>
    <x v="1"/>
  </r>
  <r>
    <x v="5"/>
    <m/>
    <n v="0.999"/>
    <x v="14"/>
    <n v="1726"/>
    <x v="147"/>
  </r>
  <r>
    <x v="5"/>
    <m/>
    <m/>
    <x v="0"/>
    <n v="1726"/>
    <x v="1"/>
  </r>
  <r>
    <x v="5"/>
    <s v="8403d2fc99e3d050466b1f188fba87392ccaa063"/>
    <m/>
    <x v="0"/>
    <n v="151"/>
    <x v="1"/>
  </r>
  <r>
    <x v="5"/>
    <m/>
    <m/>
    <x v="0"/>
    <n v="151"/>
    <x v="1"/>
  </r>
  <r>
    <x v="5"/>
    <m/>
    <n v="1"/>
    <x v="14"/>
    <n v="151"/>
    <x v="148"/>
  </r>
  <r>
    <x v="5"/>
    <m/>
    <m/>
    <x v="0"/>
    <n v="151"/>
    <x v="1"/>
  </r>
  <r>
    <x v="5"/>
    <s v="af7bd821ac444f7b733545ad9d26e860c7f6b978"/>
    <m/>
    <x v="0"/>
    <n v="29"/>
    <x v="1"/>
  </r>
  <r>
    <x v="5"/>
    <m/>
    <m/>
    <x v="0"/>
    <n v="29"/>
    <x v="1"/>
  </r>
  <r>
    <x v="5"/>
    <m/>
    <n v="1"/>
    <x v="14"/>
    <n v="29"/>
    <x v="149"/>
  </r>
  <r>
    <x v="5"/>
    <m/>
    <m/>
    <x v="0"/>
    <n v="29"/>
    <x v="1"/>
  </r>
  <r>
    <x v="5"/>
    <s v="ab4b43b75c42ce894b01043b8f82a5a9d070419c"/>
    <m/>
    <x v="0"/>
    <n v="3691"/>
    <x v="1"/>
  </r>
  <r>
    <x v="5"/>
    <m/>
    <m/>
    <x v="0"/>
    <n v="3691"/>
    <x v="1"/>
  </r>
  <r>
    <x v="5"/>
    <m/>
    <n v="1"/>
    <x v="14"/>
    <n v="3691"/>
    <x v="150"/>
  </r>
  <r>
    <x v="5"/>
    <m/>
    <m/>
    <x v="0"/>
    <n v="3691"/>
    <x v="1"/>
  </r>
  <r>
    <x v="5"/>
    <s v="a73db159bd39f65e47d405da20da0677696c300b"/>
    <m/>
    <x v="0"/>
    <n v="60"/>
    <x v="1"/>
  </r>
  <r>
    <x v="5"/>
    <m/>
    <m/>
    <x v="0"/>
    <n v="60"/>
    <x v="1"/>
  </r>
  <r>
    <x v="5"/>
    <m/>
    <n v="1"/>
    <x v="14"/>
    <n v="60"/>
    <x v="151"/>
  </r>
  <r>
    <x v="6"/>
    <m/>
    <m/>
    <x v="0"/>
    <n v="60"/>
    <x v="1"/>
  </r>
  <r>
    <x v="6"/>
    <s v="65187924dc8921594424918cd3fc64181e695cda"/>
    <m/>
    <x v="0"/>
    <n v="54"/>
    <x v="1"/>
  </r>
  <r>
    <x v="6"/>
    <m/>
    <m/>
    <x v="0"/>
    <n v="54"/>
    <x v="1"/>
  </r>
  <r>
    <x v="6"/>
    <m/>
    <n v="5.3999999999999999E-2"/>
    <x v="15"/>
    <n v="54"/>
    <x v="152"/>
  </r>
  <r>
    <x v="6"/>
    <m/>
    <n v="0.92700000000000005"/>
    <x v="11"/>
    <n v="54"/>
    <x v="153"/>
  </r>
  <r>
    <x v="6"/>
    <m/>
    <n v="1.7999999999999999E-2"/>
    <x v="12"/>
    <n v="54"/>
    <x v="154"/>
  </r>
  <r>
    <x v="6"/>
    <m/>
    <m/>
    <x v="0"/>
    <n v="54"/>
    <x v="1"/>
  </r>
  <r>
    <x v="6"/>
    <s v="6fbc49d08f65b7687eb843dd3757f41a273ea855"/>
    <m/>
    <x v="0"/>
    <n v="26"/>
    <x v="1"/>
  </r>
  <r>
    <x v="6"/>
    <m/>
    <m/>
    <x v="0"/>
    <n v="26"/>
    <x v="1"/>
  </r>
  <r>
    <x v="6"/>
    <m/>
    <n v="0.86099999999999999"/>
    <x v="45"/>
    <n v="26"/>
    <x v="155"/>
  </r>
  <r>
    <x v="6"/>
    <m/>
    <n v="0.13800000000000001"/>
    <x v="46"/>
    <n v="26"/>
    <x v="156"/>
  </r>
  <r>
    <x v="6"/>
    <m/>
    <m/>
    <x v="0"/>
    <n v="26"/>
    <x v="1"/>
  </r>
  <r>
    <x v="6"/>
    <s v="80c750e543dbd2afa1b806fd9b617605a136706c"/>
    <m/>
    <x v="0"/>
    <n v="9"/>
    <x v="1"/>
  </r>
  <r>
    <x v="6"/>
    <m/>
    <m/>
    <x v="0"/>
    <n v="9"/>
    <x v="1"/>
  </r>
  <r>
    <x v="6"/>
    <m/>
    <n v="1"/>
    <x v="45"/>
    <n v="9"/>
    <x v="53"/>
  </r>
  <r>
    <x v="6"/>
    <m/>
    <m/>
    <x v="0"/>
    <n v="9"/>
    <x v="1"/>
  </r>
  <r>
    <x v="6"/>
    <s v="be1e4cda692e6b852ed944aabcb50a23b6260262"/>
    <m/>
    <x v="0"/>
    <n v="8"/>
    <x v="1"/>
  </r>
  <r>
    <x v="6"/>
    <m/>
    <m/>
    <x v="0"/>
    <n v="8"/>
    <x v="1"/>
  </r>
  <r>
    <x v="6"/>
    <m/>
    <n v="1"/>
    <x v="46"/>
    <n v="8"/>
    <x v="75"/>
  </r>
  <r>
    <x v="6"/>
    <m/>
    <m/>
    <x v="0"/>
    <n v="8"/>
    <x v="1"/>
  </r>
  <r>
    <x v="6"/>
    <s v="ad23cca4ee1f4757ba62574ba6c07a01320935ed"/>
    <m/>
    <x v="0"/>
    <n v="14"/>
    <x v="1"/>
  </r>
  <r>
    <x v="6"/>
    <m/>
    <m/>
    <x v="0"/>
    <n v="14"/>
    <x v="1"/>
  </r>
  <r>
    <x v="6"/>
    <m/>
    <n v="1"/>
    <x v="45"/>
    <n v="14"/>
    <x v="110"/>
  </r>
  <r>
    <x v="6"/>
    <m/>
    <m/>
    <x v="0"/>
    <n v="14"/>
    <x v="1"/>
  </r>
  <r>
    <x v="6"/>
    <s v="86bfedc570002dae7d0d15d62e02001d0ed7fd04"/>
    <m/>
    <x v="0"/>
    <n v="113"/>
    <x v="1"/>
  </r>
  <r>
    <x v="6"/>
    <m/>
    <m/>
    <x v="0"/>
    <n v="113"/>
    <x v="1"/>
  </r>
  <r>
    <x v="6"/>
    <m/>
    <n v="1"/>
    <x v="45"/>
    <n v="113"/>
    <x v="157"/>
  </r>
  <r>
    <x v="6"/>
    <m/>
    <m/>
    <x v="0"/>
    <n v="113"/>
    <x v="1"/>
  </r>
  <r>
    <x v="6"/>
    <s v="06497db54ab5645d91d6ebfb5d17ebf55d572126"/>
    <m/>
    <x v="0"/>
    <n v="44515"/>
    <x v="1"/>
  </r>
  <r>
    <x v="6"/>
    <m/>
    <m/>
    <x v="0"/>
    <n v="44515"/>
    <x v="1"/>
  </r>
  <r>
    <x v="6"/>
    <m/>
    <n v="0"/>
    <x v="47"/>
    <n v="44515"/>
    <x v="1"/>
  </r>
  <r>
    <x v="6"/>
    <m/>
    <n v="0.90500000000000003"/>
    <x v="48"/>
    <n v="44515"/>
    <x v="158"/>
  </r>
  <r>
    <x v="6"/>
    <m/>
    <n v="9.2999999999999999E-2"/>
    <x v="45"/>
    <n v="44515"/>
    <x v="159"/>
  </r>
  <r>
    <x v="6"/>
    <m/>
    <m/>
    <x v="0"/>
    <n v="44515"/>
    <x v="1"/>
  </r>
  <r>
    <x v="6"/>
    <s v="d0637b4b49cda65dc812badd74c3a68b0a5b579f"/>
    <m/>
    <x v="0"/>
    <n v="31"/>
    <x v="1"/>
  </r>
  <r>
    <x v="6"/>
    <m/>
    <m/>
    <x v="0"/>
    <n v="31"/>
    <x v="1"/>
  </r>
  <r>
    <x v="6"/>
    <m/>
    <n v="0.38800000000000001"/>
    <x v="49"/>
    <n v="31"/>
    <x v="160"/>
  </r>
  <r>
    <x v="6"/>
    <m/>
    <n v="0.61099999999999999"/>
    <x v="50"/>
    <n v="31"/>
    <x v="161"/>
  </r>
  <r>
    <x v="6"/>
    <m/>
    <m/>
    <x v="0"/>
    <n v="31"/>
    <x v="1"/>
  </r>
  <r>
    <x v="6"/>
    <s v="bba0eef629a4b51718c85a50637d580bf9feca02"/>
    <m/>
    <x v="0"/>
    <n v="31"/>
    <x v="1"/>
  </r>
  <r>
    <x v="6"/>
    <m/>
    <m/>
    <x v="0"/>
    <n v="31"/>
    <x v="1"/>
  </r>
  <r>
    <x v="6"/>
    <m/>
    <n v="5.8999999999999997E-2"/>
    <x v="50"/>
    <n v="31"/>
    <x v="162"/>
  </r>
  <r>
    <x v="6"/>
    <m/>
    <n v="0.13"/>
    <x v="51"/>
    <n v="31"/>
    <x v="163"/>
  </r>
  <r>
    <x v="6"/>
    <m/>
    <n v="0.13"/>
    <x v="26"/>
    <n v="31"/>
    <x v="163"/>
  </r>
  <r>
    <x v="6"/>
    <m/>
    <n v="0.20599999999999999"/>
    <x v="52"/>
    <n v="31"/>
    <x v="164"/>
  </r>
  <r>
    <x v="6"/>
    <m/>
    <n v="0.47299999999999998"/>
    <x v="32"/>
    <n v="31"/>
    <x v="165"/>
  </r>
  <r>
    <x v="6"/>
    <m/>
    <m/>
    <x v="0"/>
    <n v="31"/>
    <x v="1"/>
  </r>
  <r>
    <x v="6"/>
    <s v="d62da3295a35725e7552638b55b09d802881d110"/>
    <m/>
    <x v="0"/>
    <n v="42"/>
    <x v="1"/>
  </r>
  <r>
    <x v="6"/>
    <m/>
    <m/>
    <x v="0"/>
    <n v="42"/>
    <x v="1"/>
  </r>
  <r>
    <x v="6"/>
    <m/>
    <n v="1"/>
    <x v="53"/>
    <n v="42"/>
    <x v="166"/>
  </r>
  <r>
    <x v="6"/>
    <m/>
    <m/>
    <x v="0"/>
    <n v="42"/>
    <x v="1"/>
  </r>
  <r>
    <x v="6"/>
    <s v="1ee210fa58c2c9eb547095c1d26f8f080c6ec34f"/>
    <m/>
    <x v="0"/>
    <n v="9"/>
    <x v="1"/>
  </r>
  <r>
    <x v="6"/>
    <m/>
    <m/>
    <x v="0"/>
    <n v="9"/>
    <x v="1"/>
  </r>
  <r>
    <x v="6"/>
    <m/>
    <n v="1"/>
    <x v="52"/>
    <n v="9"/>
    <x v="53"/>
  </r>
  <r>
    <x v="6"/>
    <m/>
    <m/>
    <x v="0"/>
    <n v="9"/>
    <x v="1"/>
  </r>
  <r>
    <x v="6"/>
    <s v="751767c6e782cc12ddd1262797c7728457527b9f"/>
    <m/>
    <x v="0"/>
    <n v="8"/>
    <x v="1"/>
  </r>
  <r>
    <x v="6"/>
    <m/>
    <m/>
    <x v="0"/>
    <n v="8"/>
    <x v="1"/>
  </r>
  <r>
    <x v="6"/>
    <m/>
    <n v="1"/>
    <x v="52"/>
    <n v="8"/>
    <x v="75"/>
  </r>
  <r>
    <x v="6"/>
    <m/>
    <m/>
    <x v="0"/>
    <n v="8"/>
    <x v="1"/>
  </r>
  <r>
    <x v="6"/>
    <s v="69600d691341bfd2fbf58e15d8727fbc2fd1ccf1"/>
    <m/>
    <x v="0"/>
    <n v="32"/>
    <x v="1"/>
  </r>
  <r>
    <x v="6"/>
    <m/>
    <m/>
    <x v="0"/>
    <n v="32"/>
    <x v="1"/>
  </r>
  <r>
    <x v="6"/>
    <m/>
    <n v="0.51900000000000002"/>
    <x v="39"/>
    <n v="32"/>
    <x v="167"/>
  </r>
  <r>
    <x v="6"/>
    <m/>
    <n v="0.48"/>
    <x v="3"/>
    <n v="32"/>
    <x v="168"/>
  </r>
  <r>
    <x v="6"/>
    <m/>
    <m/>
    <x v="0"/>
    <n v="32"/>
    <x v="1"/>
  </r>
  <r>
    <x v="6"/>
    <s v="cacbfa2f82ee3ffe5513e727542d513d3f98ac1c"/>
    <m/>
    <x v="0"/>
    <n v="6"/>
    <x v="1"/>
  </r>
  <r>
    <x v="6"/>
    <m/>
    <m/>
    <x v="0"/>
    <n v="6"/>
    <x v="1"/>
  </r>
  <r>
    <x v="6"/>
    <m/>
    <n v="1"/>
    <x v="54"/>
    <n v="6"/>
    <x v="113"/>
  </r>
  <r>
    <x v="6"/>
    <m/>
    <m/>
    <x v="0"/>
    <n v="6"/>
    <x v="1"/>
  </r>
  <r>
    <x v="6"/>
    <s v="1b3bc30c035aef041fec0b9cccf64e9f5640cf21"/>
    <m/>
    <x v="0"/>
    <n v="2"/>
    <x v="1"/>
  </r>
  <r>
    <x v="6"/>
    <m/>
    <m/>
    <x v="0"/>
    <n v="2"/>
    <x v="1"/>
  </r>
  <r>
    <x v="6"/>
    <m/>
    <n v="1"/>
    <x v="29"/>
    <n v="2"/>
    <x v="5"/>
  </r>
  <r>
    <x v="6"/>
    <m/>
    <m/>
    <x v="0"/>
    <n v="2"/>
    <x v="1"/>
  </r>
  <r>
    <x v="6"/>
    <s v="5aa159eb06d1db9c5870977f32fc1c9271845c2b"/>
    <m/>
    <x v="0"/>
    <n v="105"/>
    <x v="1"/>
  </r>
  <r>
    <x v="6"/>
    <m/>
    <m/>
    <x v="0"/>
    <n v="105"/>
    <x v="1"/>
  </r>
  <r>
    <x v="6"/>
    <m/>
    <n v="1"/>
    <x v="49"/>
    <n v="105"/>
    <x v="169"/>
  </r>
  <r>
    <x v="6"/>
    <m/>
    <m/>
    <x v="0"/>
    <n v="105"/>
    <x v="1"/>
  </r>
  <r>
    <x v="6"/>
    <s v="8909ec848e81b67a2a53913cdb0c0e20cb61a383"/>
    <m/>
    <x v="0"/>
    <n v="2"/>
    <x v="1"/>
  </r>
  <r>
    <x v="6"/>
    <m/>
    <m/>
    <x v="0"/>
    <n v="2"/>
    <x v="1"/>
  </r>
  <r>
    <x v="6"/>
    <m/>
    <n v="1"/>
    <x v="52"/>
    <n v="2"/>
    <x v="5"/>
  </r>
  <r>
    <x v="6"/>
    <m/>
    <m/>
    <x v="0"/>
    <n v="2"/>
    <x v="1"/>
  </r>
  <r>
    <x v="6"/>
    <s v="28e2d57f58dd87e6943a8a3a7d88ff2fb9025f1d"/>
    <m/>
    <x v="0"/>
    <n v="13"/>
    <x v="1"/>
  </r>
  <r>
    <x v="6"/>
    <m/>
    <m/>
    <x v="0"/>
    <n v="13"/>
    <x v="1"/>
  </r>
  <r>
    <x v="6"/>
    <m/>
    <n v="1"/>
    <x v="52"/>
    <n v="13"/>
    <x v="77"/>
  </r>
  <r>
    <x v="6"/>
    <m/>
    <m/>
    <x v="0"/>
    <n v="13"/>
    <x v="1"/>
  </r>
  <r>
    <x v="6"/>
    <s v="38e7e25e2852323e4ce50c3d6d5ac5cdeb3df2a6"/>
    <m/>
    <x v="0"/>
    <n v="73"/>
    <x v="1"/>
  </r>
  <r>
    <x v="6"/>
    <m/>
    <m/>
    <x v="0"/>
    <n v="73"/>
    <x v="1"/>
  </r>
  <r>
    <x v="6"/>
    <m/>
    <n v="1"/>
    <x v="55"/>
    <n v="73"/>
    <x v="170"/>
  </r>
  <r>
    <x v="6"/>
    <m/>
    <m/>
    <x v="0"/>
    <n v="73"/>
    <x v="1"/>
  </r>
  <r>
    <x v="6"/>
    <s v="4b033ae930afded6677c19022341241935992b33"/>
    <m/>
    <x v="0"/>
    <n v="8714"/>
    <x v="1"/>
  </r>
  <r>
    <x v="6"/>
    <m/>
    <m/>
    <x v="0"/>
    <n v="8714"/>
    <x v="1"/>
  </r>
  <r>
    <x v="6"/>
    <m/>
    <n v="0.99099999999999999"/>
    <x v="37"/>
    <n v="8714"/>
    <x v="171"/>
  </r>
  <r>
    <x v="6"/>
    <m/>
    <n v="8.0000000000000002E-3"/>
    <x v="12"/>
    <n v="8714"/>
    <x v="172"/>
  </r>
  <r>
    <x v="6"/>
    <m/>
    <m/>
    <x v="0"/>
    <n v="8714"/>
    <x v="1"/>
  </r>
  <r>
    <x v="6"/>
    <s v="01b08ba307425fa3a02d029439a0599e1ecd4a70"/>
    <m/>
    <x v="0"/>
    <n v="84"/>
    <x v="1"/>
  </r>
  <r>
    <x v="6"/>
    <m/>
    <m/>
    <x v="0"/>
    <n v="84"/>
    <x v="1"/>
  </r>
  <r>
    <x v="6"/>
    <m/>
    <n v="0.61699999999999999"/>
    <x v="56"/>
    <n v="84"/>
    <x v="173"/>
  </r>
  <r>
    <x v="6"/>
    <m/>
    <n v="0.38200000000000001"/>
    <x v="1"/>
    <n v="84"/>
    <x v="174"/>
  </r>
  <r>
    <x v="6"/>
    <m/>
    <m/>
    <x v="0"/>
    <n v="84"/>
    <x v="1"/>
  </r>
  <r>
    <x v="6"/>
    <s v="b95adf31a0dd25dd2fcc6a13b841415dbdfdbd9b"/>
    <m/>
    <x v="0"/>
    <n v="820"/>
    <x v="1"/>
  </r>
  <r>
    <x v="6"/>
    <m/>
    <m/>
    <x v="0"/>
    <n v="820"/>
    <x v="1"/>
  </r>
  <r>
    <x v="6"/>
    <m/>
    <n v="1.4999999999999999E-2"/>
    <x v="54"/>
    <n v="820"/>
    <x v="175"/>
  </r>
  <r>
    <x v="6"/>
    <m/>
    <n v="1.9E-2"/>
    <x v="57"/>
    <n v="820"/>
    <x v="176"/>
  </r>
  <r>
    <x v="6"/>
    <m/>
    <n v="0.96499999999999997"/>
    <x v="55"/>
    <n v="820"/>
    <x v="177"/>
  </r>
  <r>
    <x v="6"/>
    <m/>
    <m/>
    <x v="0"/>
    <n v="820"/>
    <x v="1"/>
  </r>
  <r>
    <x v="6"/>
    <s v="33c65901a5814298482d58005c5f83f013c28319"/>
    <m/>
    <x v="0"/>
    <n v="905"/>
    <x v="1"/>
  </r>
  <r>
    <x v="6"/>
    <m/>
    <m/>
    <x v="0"/>
    <n v="905"/>
    <x v="1"/>
  </r>
  <r>
    <x v="6"/>
    <m/>
    <n v="0.17"/>
    <x v="55"/>
    <n v="905"/>
    <x v="178"/>
  </r>
  <r>
    <x v="6"/>
    <m/>
    <n v="0.82699999999999996"/>
    <x v="37"/>
    <n v="905"/>
    <x v="179"/>
  </r>
  <r>
    <x v="6"/>
    <m/>
    <n v="1E-3"/>
    <x v="12"/>
    <n v="905"/>
    <x v="180"/>
  </r>
  <r>
    <x v="7"/>
    <m/>
    <m/>
    <x v="0"/>
    <n v="905"/>
    <x v="1"/>
  </r>
  <r>
    <x v="7"/>
    <s v="9630dcbf6e50c32df0d048c5e0d5ad9b3663def8"/>
    <m/>
    <x v="0"/>
    <n v="9"/>
    <x v="1"/>
  </r>
  <r>
    <x v="7"/>
    <m/>
    <m/>
    <x v="0"/>
    <n v="9"/>
    <x v="1"/>
  </r>
  <r>
    <x v="7"/>
    <m/>
    <n v="0.127"/>
    <x v="18"/>
    <n v="9"/>
    <x v="181"/>
  </r>
  <r>
    <x v="8"/>
    <m/>
    <m/>
    <x v="0"/>
    <n v="9"/>
    <x v="1"/>
  </r>
  <r>
    <x v="8"/>
    <s v="ce37440b32dcd61744e3767208d8bf5a174217e4"/>
    <m/>
    <x v="0"/>
    <n v="33"/>
    <x v="1"/>
  </r>
  <r>
    <x v="8"/>
    <m/>
    <m/>
    <x v="0"/>
    <n v="33"/>
    <x v="1"/>
  </r>
  <r>
    <x v="8"/>
    <m/>
    <n v="0.86"/>
    <x v="58"/>
    <n v="33"/>
    <x v="182"/>
  </r>
  <r>
    <x v="8"/>
    <m/>
    <n v="0.13900000000000001"/>
    <x v="16"/>
    <n v="33"/>
    <x v="183"/>
  </r>
  <r>
    <x v="8"/>
    <m/>
    <m/>
    <x v="0"/>
    <n v="33"/>
    <x v="1"/>
  </r>
  <r>
    <x v="8"/>
    <s v="05bb8e47cabe6ebe025b4cc94027124816f25c3a"/>
    <m/>
    <x v="0"/>
    <n v="26"/>
    <x v="1"/>
  </r>
  <r>
    <x v="8"/>
    <m/>
    <m/>
    <x v="0"/>
    <n v="26"/>
    <x v="1"/>
  </r>
  <r>
    <x v="8"/>
    <m/>
    <n v="0.376"/>
    <x v="58"/>
    <n v="26"/>
    <x v="184"/>
  </r>
  <r>
    <x v="8"/>
    <m/>
    <n v="5.7000000000000002E-2"/>
    <x v="14"/>
    <n v="26"/>
    <x v="185"/>
  </r>
  <r>
    <x v="8"/>
    <m/>
    <n v="0.56499999999999995"/>
    <x v="16"/>
    <n v="26"/>
    <x v="186"/>
  </r>
  <r>
    <x v="9"/>
    <m/>
    <m/>
    <x v="0"/>
    <n v="26"/>
    <x v="1"/>
  </r>
  <r>
    <x v="9"/>
    <s v="2441d8f786137d3a58252dc979b963a0a58d6603"/>
    <m/>
    <x v="0"/>
    <n v="11"/>
    <x v="1"/>
  </r>
  <r>
    <x v="9"/>
    <m/>
    <m/>
    <x v="0"/>
    <n v="11"/>
    <x v="1"/>
  </r>
  <r>
    <x v="9"/>
    <m/>
    <m/>
    <x v="0"/>
    <n v="11"/>
    <x v="1"/>
  </r>
  <r>
    <x v="9"/>
    <s v="0e9cb3b20498b9f167afaff7a5c4a4d1da7e06a2"/>
    <m/>
    <x v="0"/>
    <n v="14"/>
    <x v="1"/>
  </r>
  <r>
    <x v="9"/>
    <m/>
    <m/>
    <x v="0"/>
    <n v="14"/>
    <x v="1"/>
  </r>
  <r>
    <x v="9"/>
    <m/>
    <n v="0.54700000000000004"/>
    <x v="59"/>
    <n v="14"/>
    <x v="187"/>
  </r>
  <r>
    <x v="9"/>
    <m/>
    <n v="0.25700000000000001"/>
    <x v="35"/>
    <n v="14"/>
    <x v="188"/>
  </r>
  <r>
    <x v="9"/>
    <m/>
    <m/>
    <x v="0"/>
    <n v="14"/>
    <x v="1"/>
  </r>
  <r>
    <x v="9"/>
    <s v="4590de9cbd7005a9603daa371c70e0eca9f671e9"/>
    <m/>
    <x v="0"/>
    <n v="87"/>
    <x v="1"/>
  </r>
  <r>
    <x v="9"/>
    <m/>
    <m/>
    <x v="0"/>
    <n v="87"/>
    <x v="1"/>
  </r>
  <r>
    <x v="9"/>
    <m/>
    <n v="1"/>
    <x v="60"/>
    <n v="87"/>
    <x v="189"/>
  </r>
  <r>
    <x v="9"/>
    <m/>
    <m/>
    <x v="0"/>
    <n v="87"/>
    <x v="1"/>
  </r>
  <r>
    <x v="9"/>
    <s v="2917253b7cd11d2a856c99552bb8fc41899c4ae0"/>
    <m/>
    <x v="0"/>
    <n v="104"/>
    <x v="1"/>
  </r>
  <r>
    <x v="9"/>
    <m/>
    <m/>
    <x v="0"/>
    <n v="104"/>
    <x v="1"/>
  </r>
  <r>
    <x v="9"/>
    <m/>
    <n v="0.5"/>
    <x v="60"/>
    <n v="104"/>
    <x v="190"/>
  </r>
  <r>
    <x v="9"/>
    <m/>
    <n v="0.5"/>
    <x v="58"/>
    <n v="104"/>
    <x v="190"/>
  </r>
  <r>
    <x v="9"/>
    <m/>
    <m/>
    <x v="0"/>
    <n v="104"/>
    <x v="1"/>
  </r>
  <r>
    <x v="9"/>
    <s v="f69bf9401f2c83fab3d4525db4626f2ee9e8b7ce"/>
    <m/>
    <x v="0"/>
    <n v="22"/>
    <x v="1"/>
  </r>
  <r>
    <x v="9"/>
    <m/>
    <m/>
    <x v="0"/>
    <n v="22"/>
    <x v="1"/>
  </r>
  <r>
    <x v="9"/>
    <m/>
    <n v="1"/>
    <x v="15"/>
    <n v="22"/>
    <x v="191"/>
  </r>
  <r>
    <x v="9"/>
    <m/>
    <m/>
    <x v="0"/>
    <n v="22"/>
    <x v="1"/>
  </r>
  <r>
    <x v="9"/>
    <s v="fc00132dd762f1ba12dd462e780ffd4e232c96e4"/>
    <m/>
    <x v="0"/>
    <n v="45"/>
    <x v="1"/>
  </r>
  <r>
    <x v="9"/>
    <m/>
    <m/>
    <x v="0"/>
    <n v="45"/>
    <x v="1"/>
  </r>
  <r>
    <x v="9"/>
    <m/>
    <n v="1"/>
    <x v="58"/>
    <n v="45"/>
    <x v="109"/>
  </r>
  <r>
    <x v="9"/>
    <m/>
    <m/>
    <x v="0"/>
    <n v="45"/>
    <x v="1"/>
  </r>
  <r>
    <x v="9"/>
    <s v="1054dbae605af77f2344b2dda027c711d74b05a9"/>
    <m/>
    <x v="0"/>
    <n v="6"/>
    <x v="1"/>
  </r>
  <r>
    <x v="9"/>
    <m/>
    <m/>
    <x v="0"/>
    <n v="6"/>
    <x v="1"/>
  </r>
  <r>
    <x v="9"/>
    <m/>
    <n v="1"/>
    <x v="53"/>
    <n v="6"/>
    <x v="113"/>
  </r>
  <r>
    <x v="9"/>
    <m/>
    <m/>
    <x v="0"/>
    <n v="6"/>
    <x v="1"/>
  </r>
  <r>
    <x v="9"/>
    <s v="1ab6fa5f261fb5233d1592ed5b40a7eefd3bd10a"/>
    <m/>
    <x v="0"/>
    <n v="5"/>
    <x v="1"/>
  </r>
  <r>
    <x v="9"/>
    <m/>
    <m/>
    <x v="0"/>
    <n v="5"/>
    <x v="1"/>
  </r>
  <r>
    <x v="9"/>
    <m/>
    <n v="1"/>
    <x v="56"/>
    <n v="5"/>
    <x v="32"/>
  </r>
  <r>
    <x v="9"/>
    <m/>
    <m/>
    <x v="0"/>
    <n v="5"/>
    <x v="1"/>
  </r>
  <r>
    <x v="9"/>
    <s v="686dd80d07ea82dc2b62a6149e14ca6139e296c1"/>
    <m/>
    <x v="0"/>
    <n v="8"/>
    <x v="1"/>
  </r>
  <r>
    <x v="9"/>
    <m/>
    <m/>
    <x v="0"/>
    <n v="8"/>
    <x v="1"/>
  </r>
  <r>
    <x v="9"/>
    <m/>
    <n v="1"/>
    <x v="55"/>
    <n v="8"/>
    <x v="75"/>
  </r>
  <r>
    <x v="9"/>
    <m/>
    <m/>
    <x v="0"/>
    <n v="8"/>
    <x v="1"/>
  </r>
  <r>
    <x v="9"/>
    <s v="341ba88e426eb41685c0599fad91af4d73992f16"/>
    <m/>
    <x v="0"/>
    <n v="1"/>
    <x v="1"/>
  </r>
  <r>
    <x v="9"/>
    <m/>
    <m/>
    <x v="0"/>
    <n v="1"/>
    <x v="1"/>
  </r>
  <r>
    <x v="9"/>
    <m/>
    <n v="1"/>
    <x v="15"/>
    <n v="1"/>
    <x v="43"/>
  </r>
  <r>
    <x v="10"/>
    <m/>
    <m/>
    <x v="0"/>
    <n v="1"/>
    <x v="1"/>
  </r>
  <r>
    <x v="10"/>
    <s v="d46f3e0d3542cfdd671c0edf71e5483633c13f1c"/>
    <m/>
    <x v="0"/>
    <n v="31"/>
    <x v="1"/>
  </r>
  <r>
    <x v="10"/>
    <m/>
    <m/>
    <x v="0"/>
    <n v="31"/>
    <x v="1"/>
  </r>
  <r>
    <x v="10"/>
    <m/>
    <n v="1"/>
    <x v="3"/>
    <n v="31"/>
    <x v="192"/>
  </r>
  <r>
    <x v="10"/>
    <m/>
    <m/>
    <x v="0"/>
    <n v="31"/>
    <x v="1"/>
  </r>
  <r>
    <x v="10"/>
    <s v="4b14f63178f5d1e50e847e7269ffb59294f19b4c"/>
    <m/>
    <x v="0"/>
    <n v="8"/>
    <x v="1"/>
  </r>
  <r>
    <x v="10"/>
    <m/>
    <m/>
    <x v="0"/>
    <n v="8"/>
    <x v="1"/>
  </r>
  <r>
    <x v="10"/>
    <m/>
    <n v="1"/>
    <x v="61"/>
    <n v="8"/>
    <x v="75"/>
  </r>
  <r>
    <x v="10"/>
    <m/>
    <m/>
    <x v="0"/>
    <n v="8"/>
    <x v="1"/>
  </r>
  <r>
    <x v="10"/>
    <s v="faf3e8f416519fc2d0a32a504913bab9c35e4358"/>
    <m/>
    <x v="0"/>
    <n v="164"/>
    <x v="1"/>
  </r>
  <r>
    <x v="10"/>
    <m/>
    <m/>
    <x v="0"/>
    <n v="164"/>
    <x v="1"/>
  </r>
  <r>
    <x v="10"/>
    <m/>
    <n v="0.123"/>
    <x v="11"/>
    <n v="164"/>
    <x v="193"/>
  </r>
  <r>
    <x v="10"/>
    <m/>
    <n v="0.876"/>
    <x v="3"/>
    <n v="164"/>
    <x v="194"/>
  </r>
  <r>
    <x v="11"/>
    <m/>
    <m/>
    <x v="0"/>
    <n v="164"/>
    <x v="1"/>
  </r>
  <r>
    <x v="11"/>
    <s v="7aadbc29c07ee73c62ccfa3696fbd6262fb3d70e"/>
    <m/>
    <x v="0"/>
    <n v="38"/>
    <x v="1"/>
  </r>
  <r>
    <x v="11"/>
    <m/>
    <m/>
    <x v="0"/>
    <n v="38"/>
    <x v="1"/>
  </r>
  <r>
    <x v="11"/>
    <m/>
    <n v="1"/>
    <x v="2"/>
    <n v="38"/>
    <x v="195"/>
  </r>
  <r>
    <x v="11"/>
    <m/>
    <m/>
    <x v="0"/>
    <n v="38"/>
    <x v="1"/>
  </r>
  <r>
    <x v="11"/>
    <s v="5e6c71dd4a9c2f0304fb88d3901b1c6889f1b3f6"/>
    <m/>
    <x v="0"/>
    <n v="35"/>
    <x v="1"/>
  </r>
  <r>
    <x v="11"/>
    <m/>
    <m/>
    <x v="0"/>
    <n v="35"/>
    <x v="1"/>
  </r>
  <r>
    <x v="11"/>
    <m/>
    <n v="0.46800000000000003"/>
    <x v="39"/>
    <n v="35"/>
    <x v="196"/>
  </r>
  <r>
    <x v="11"/>
    <m/>
    <n v="0.53100000000000003"/>
    <x v="9"/>
    <n v="35"/>
    <x v="197"/>
  </r>
  <r>
    <x v="11"/>
    <m/>
    <m/>
    <x v="0"/>
    <n v="35"/>
    <x v="1"/>
  </r>
  <r>
    <x v="11"/>
    <s v="ef985802f928f83e1f058647a2f7520b8f6ad9f2"/>
    <m/>
    <x v="0"/>
    <n v="6"/>
    <x v="1"/>
  </r>
  <r>
    <x v="11"/>
    <m/>
    <m/>
    <x v="0"/>
    <n v="6"/>
    <x v="1"/>
  </r>
  <r>
    <x v="11"/>
    <m/>
    <n v="1"/>
    <x v="9"/>
    <n v="6"/>
    <x v="113"/>
  </r>
  <r>
    <x v="11"/>
    <m/>
    <m/>
    <x v="0"/>
    <n v="6"/>
    <x v="1"/>
  </r>
  <r>
    <x v="11"/>
    <s v="a601b18a069775ac38bb42ff3a0f1446b83eb99a"/>
    <m/>
    <x v="0"/>
    <n v="35"/>
    <x v="1"/>
  </r>
  <r>
    <x v="11"/>
    <m/>
    <m/>
    <x v="0"/>
    <n v="35"/>
    <x v="1"/>
  </r>
  <r>
    <x v="11"/>
    <m/>
    <n v="1"/>
    <x v="2"/>
    <n v="35"/>
    <x v="198"/>
  </r>
  <r>
    <x v="11"/>
    <m/>
    <m/>
    <x v="0"/>
    <n v="35"/>
    <x v="1"/>
  </r>
  <r>
    <x v="11"/>
    <s v="aa7c6f168bb33ce2be2b00591a7030f3fcece9d0"/>
    <m/>
    <x v="0"/>
    <n v="14"/>
    <x v="1"/>
  </r>
  <r>
    <x v="11"/>
    <m/>
    <m/>
    <x v="0"/>
    <n v="14"/>
    <x v="1"/>
  </r>
  <r>
    <x v="11"/>
    <m/>
    <n v="1"/>
    <x v="14"/>
    <n v="14"/>
    <x v="110"/>
  </r>
  <r>
    <x v="12"/>
    <m/>
    <m/>
    <x v="0"/>
    <n v="14"/>
    <x v="1"/>
  </r>
  <r>
    <x v="12"/>
    <s v="51249a458e99d43871efd95624c9c880bc17f27b"/>
    <m/>
    <x v="0"/>
    <n v="25"/>
    <x v="1"/>
  </r>
  <r>
    <x v="12"/>
    <m/>
    <m/>
    <x v="0"/>
    <n v="25"/>
    <x v="1"/>
  </r>
  <r>
    <x v="12"/>
    <m/>
    <n v="0.108"/>
    <x v="29"/>
    <n v="25"/>
    <x v="199"/>
  </r>
  <r>
    <x v="12"/>
    <m/>
    <n v="0.89100000000000001"/>
    <x v="31"/>
    <n v="25"/>
    <x v="200"/>
  </r>
  <r>
    <x v="12"/>
    <m/>
    <m/>
    <x v="0"/>
    <n v="25"/>
    <x v="1"/>
  </r>
  <r>
    <x v="12"/>
    <s v="bee3c90e41683047cbacd63e4a4e0e8b94501fe4"/>
    <m/>
    <x v="0"/>
    <n v="729"/>
    <x v="1"/>
  </r>
  <r>
    <x v="12"/>
    <m/>
    <m/>
    <x v="0"/>
    <n v="729"/>
    <x v="1"/>
  </r>
  <r>
    <x v="12"/>
    <m/>
    <n v="0.97399999999999998"/>
    <x v="42"/>
    <n v="729"/>
    <x v="201"/>
  </r>
  <r>
    <x v="12"/>
    <m/>
    <n v="2.5000000000000001E-2"/>
    <x v="32"/>
    <n v="729"/>
    <x v="202"/>
  </r>
  <r>
    <x v="12"/>
    <m/>
    <m/>
    <x v="0"/>
    <n v="729"/>
    <x v="1"/>
  </r>
  <r>
    <x v="12"/>
    <s v="200a82d4ecc77a4219d7cfcfb1f879e383a5e7bf"/>
    <m/>
    <x v="0"/>
    <n v="5"/>
    <x v="1"/>
  </r>
  <r>
    <x v="12"/>
    <m/>
    <m/>
    <x v="0"/>
    <n v="5"/>
    <x v="1"/>
  </r>
  <r>
    <x v="12"/>
    <m/>
    <n v="0.73299999999999998"/>
    <x v="29"/>
    <n v="5"/>
    <x v="203"/>
  </r>
  <r>
    <x v="12"/>
    <m/>
    <n v="0.26600000000000001"/>
    <x v="15"/>
    <n v="5"/>
    <x v="204"/>
  </r>
  <r>
    <x v="12"/>
    <m/>
    <m/>
    <x v="0"/>
    <n v="5"/>
    <x v="1"/>
  </r>
  <r>
    <x v="12"/>
    <s v="32a5c787a2545f27f0d1aeeb43764c40ae48e32b"/>
    <m/>
    <x v="0"/>
    <n v="238"/>
    <x v="1"/>
  </r>
  <r>
    <x v="12"/>
    <m/>
    <m/>
    <x v="0"/>
    <n v="238"/>
    <x v="1"/>
  </r>
  <r>
    <x v="12"/>
    <m/>
    <n v="0.495"/>
    <x v="39"/>
    <n v="238"/>
    <x v="205"/>
  </r>
  <r>
    <x v="12"/>
    <m/>
    <n v="3.7999999999999999E-2"/>
    <x v="62"/>
    <n v="238"/>
    <x v="206"/>
  </r>
  <r>
    <x v="12"/>
    <m/>
    <n v="5.8000000000000003E-2"/>
    <x v="9"/>
    <n v="238"/>
    <x v="207"/>
  </r>
  <r>
    <x v="12"/>
    <m/>
    <n v="8.9999999999999993E-3"/>
    <x v="63"/>
    <n v="238"/>
    <x v="208"/>
  </r>
  <r>
    <x v="12"/>
    <m/>
    <n v="0.10199999999999999"/>
    <x v="4"/>
    <n v="238"/>
    <x v="209"/>
  </r>
  <r>
    <x v="12"/>
    <m/>
    <n v="0.24099999999999999"/>
    <x v="31"/>
    <n v="238"/>
    <x v="210"/>
  </r>
  <r>
    <x v="12"/>
    <m/>
    <n v="5.3999999999999999E-2"/>
    <x v="11"/>
    <n v="238"/>
    <x v="211"/>
  </r>
  <r>
    <x v="12"/>
    <m/>
    <m/>
    <x v="0"/>
    <n v="238"/>
    <x v="1"/>
  </r>
  <r>
    <x v="12"/>
    <s v="87d6149c5316e0d8121c8045cbac7ad0161701b9"/>
    <m/>
    <x v="0"/>
    <n v="8"/>
    <x v="1"/>
  </r>
  <r>
    <x v="12"/>
    <m/>
    <m/>
    <x v="0"/>
    <n v="8"/>
    <x v="1"/>
  </r>
  <r>
    <x v="12"/>
    <m/>
    <n v="1"/>
    <x v="31"/>
    <n v="8"/>
    <x v="75"/>
  </r>
  <r>
    <x v="12"/>
    <m/>
    <m/>
    <x v="0"/>
    <n v="8"/>
    <x v="1"/>
  </r>
  <r>
    <x v="12"/>
    <s v="f6af4485d9727143cb433fd0ccf919d1e56e063b"/>
    <m/>
    <x v="0"/>
    <n v="146"/>
    <x v="1"/>
  </r>
  <r>
    <x v="12"/>
    <m/>
    <m/>
    <x v="0"/>
    <n v="146"/>
    <x v="1"/>
  </r>
  <r>
    <x v="12"/>
    <m/>
    <n v="1"/>
    <x v="19"/>
    <n v="146"/>
    <x v="212"/>
  </r>
  <r>
    <x v="12"/>
    <m/>
    <m/>
    <x v="0"/>
    <n v="146"/>
    <x v="1"/>
  </r>
  <r>
    <x v="12"/>
    <s v="589a52d8e966cd11b568038fadb4a27c3ffbe835"/>
    <m/>
    <x v="0"/>
    <n v="66"/>
    <x v="1"/>
  </r>
  <r>
    <x v="12"/>
    <m/>
    <m/>
    <x v="0"/>
    <n v="66"/>
    <x v="1"/>
  </r>
  <r>
    <x v="12"/>
    <m/>
    <n v="1.7000000000000001E-2"/>
    <x v="39"/>
    <n v="66"/>
    <x v="213"/>
  </r>
  <r>
    <x v="12"/>
    <m/>
    <n v="0.93400000000000005"/>
    <x v="31"/>
    <n v="66"/>
    <x v="214"/>
  </r>
  <r>
    <x v="12"/>
    <m/>
    <n v="4.7E-2"/>
    <x v="3"/>
    <n v="66"/>
    <x v="215"/>
  </r>
  <r>
    <x v="12"/>
    <m/>
    <m/>
    <x v="0"/>
    <n v="66"/>
    <x v="1"/>
  </r>
  <r>
    <x v="12"/>
    <s v="5a9cd759519f5831efffa7015996526270f7e5ef"/>
    <m/>
    <x v="0"/>
    <n v="46"/>
    <x v="1"/>
  </r>
  <r>
    <x v="12"/>
    <m/>
    <m/>
    <x v="0"/>
    <n v="46"/>
    <x v="1"/>
  </r>
  <r>
    <x v="12"/>
    <m/>
    <n v="0.59799999999999998"/>
    <x v="39"/>
    <n v="46"/>
    <x v="216"/>
  </r>
  <r>
    <x v="12"/>
    <m/>
    <n v="0.20499999999999999"/>
    <x v="62"/>
    <n v="46"/>
    <x v="217"/>
  </r>
  <r>
    <x v="12"/>
    <m/>
    <n v="0.19600000000000001"/>
    <x v="64"/>
    <n v="46"/>
    <x v="218"/>
  </r>
  <r>
    <x v="12"/>
    <m/>
    <m/>
    <x v="0"/>
    <n v="46"/>
    <x v="1"/>
  </r>
  <r>
    <x v="12"/>
    <s v="ac6f014e13471ae8a6a7d9379de671377c99f7f9"/>
    <m/>
    <x v="0"/>
    <n v="2"/>
    <x v="1"/>
  </r>
  <r>
    <x v="12"/>
    <m/>
    <m/>
    <x v="0"/>
    <n v="2"/>
    <x v="1"/>
  </r>
  <r>
    <x v="12"/>
    <m/>
    <n v="1"/>
    <x v="31"/>
    <n v="2"/>
    <x v="5"/>
  </r>
  <r>
    <x v="12"/>
    <m/>
    <m/>
    <x v="0"/>
    <n v="2"/>
    <x v="1"/>
  </r>
  <r>
    <x v="12"/>
    <s v="f786bf15bd9dc5100c53c7f8a5b2080a3a8cf476"/>
    <m/>
    <x v="0"/>
    <n v="101"/>
    <x v="1"/>
  </r>
  <r>
    <x v="12"/>
    <m/>
    <m/>
    <x v="0"/>
    <n v="101"/>
    <x v="1"/>
  </r>
  <r>
    <x v="12"/>
    <m/>
    <n v="7.0999999999999994E-2"/>
    <x v="39"/>
    <n v="101"/>
    <x v="219"/>
  </r>
  <r>
    <x v="12"/>
    <m/>
    <n v="5.1999999999999998E-2"/>
    <x v="63"/>
    <n v="101"/>
    <x v="220"/>
  </r>
  <r>
    <x v="12"/>
    <m/>
    <n v="0.876"/>
    <x v="31"/>
    <n v="101"/>
    <x v="221"/>
  </r>
  <r>
    <x v="12"/>
    <m/>
    <m/>
    <x v="0"/>
    <n v="101"/>
    <x v="1"/>
  </r>
  <r>
    <x v="12"/>
    <s v="11ad1edebfafea650ff00912bdf7a3a48dede144"/>
    <m/>
    <x v="0"/>
    <n v="63"/>
    <x v="1"/>
  </r>
  <r>
    <x v="12"/>
    <m/>
    <m/>
    <x v="0"/>
    <n v="63"/>
    <x v="1"/>
  </r>
  <r>
    <x v="12"/>
    <m/>
    <n v="0.17"/>
    <x v="62"/>
    <n v="63"/>
    <x v="222"/>
  </r>
  <r>
    <x v="12"/>
    <m/>
    <n v="5.8999999999999997E-2"/>
    <x v="9"/>
    <n v="63"/>
    <x v="223"/>
  </r>
  <r>
    <x v="12"/>
    <m/>
    <n v="0.504"/>
    <x v="64"/>
    <n v="63"/>
    <x v="224"/>
  </r>
  <r>
    <x v="12"/>
    <m/>
    <n v="8.3000000000000004E-2"/>
    <x v="14"/>
    <n v="63"/>
    <x v="225"/>
  </r>
  <r>
    <x v="12"/>
    <m/>
    <n v="0.159"/>
    <x v="15"/>
    <n v="63"/>
    <x v="226"/>
  </r>
  <r>
    <x v="12"/>
    <m/>
    <n v="2.1999999999999999E-2"/>
    <x v="11"/>
    <n v="63"/>
    <x v="227"/>
  </r>
  <r>
    <x v="12"/>
    <m/>
    <m/>
    <x v="0"/>
    <n v="63"/>
    <x v="1"/>
  </r>
  <r>
    <x v="12"/>
    <s v="80a4c4c9c5e1d88ce688c582c31237a7a2ef4141"/>
    <m/>
    <x v="0"/>
    <n v="6"/>
    <x v="1"/>
  </r>
  <r>
    <x v="12"/>
    <m/>
    <m/>
    <x v="0"/>
    <n v="6"/>
    <x v="1"/>
  </r>
  <r>
    <x v="12"/>
    <m/>
    <n v="1"/>
    <x v="29"/>
    <n v="6"/>
    <x v="113"/>
  </r>
  <r>
    <x v="12"/>
    <m/>
    <m/>
    <x v="0"/>
    <n v="6"/>
    <x v="1"/>
  </r>
  <r>
    <x v="12"/>
    <s v="011dde7e6eac3b73cb1d2a7f004feee9bed99c46"/>
    <m/>
    <x v="0"/>
    <n v="1660"/>
    <x v="1"/>
  </r>
  <r>
    <x v="12"/>
    <m/>
    <m/>
    <x v="0"/>
    <n v="1660"/>
    <x v="1"/>
  </r>
  <r>
    <x v="12"/>
    <m/>
    <n v="1.2999999999999999E-2"/>
    <x v="39"/>
    <n v="1660"/>
    <x v="228"/>
  </r>
  <r>
    <x v="12"/>
    <m/>
    <n v="0"/>
    <x v="65"/>
    <n v="1660"/>
    <x v="1"/>
  </r>
  <r>
    <x v="12"/>
    <m/>
    <n v="0.125"/>
    <x v="9"/>
    <n v="1660"/>
    <x v="229"/>
  </r>
  <r>
    <x v="12"/>
    <m/>
    <n v="2E-3"/>
    <x v="29"/>
    <n v="1660"/>
    <x v="230"/>
  </r>
  <r>
    <x v="12"/>
    <m/>
    <n v="0.14899999999999999"/>
    <x v="63"/>
    <n v="1660"/>
    <x v="231"/>
  </r>
  <r>
    <x v="12"/>
    <m/>
    <n v="5.0000000000000001E-3"/>
    <x v="24"/>
    <n v="1660"/>
    <x v="232"/>
  </r>
  <r>
    <x v="12"/>
    <m/>
    <n v="3.0000000000000001E-3"/>
    <x v="64"/>
    <n v="1660"/>
    <x v="233"/>
  </r>
  <r>
    <x v="12"/>
    <m/>
    <n v="1.4999999999999999E-2"/>
    <x v="4"/>
    <n v="1660"/>
    <x v="234"/>
  </r>
  <r>
    <x v="12"/>
    <m/>
    <n v="0.38300000000000001"/>
    <x v="31"/>
    <n v="1660"/>
    <x v="235"/>
  </r>
  <r>
    <x v="12"/>
    <m/>
    <n v="1.2E-2"/>
    <x v="15"/>
    <n v="1660"/>
    <x v="236"/>
  </r>
  <r>
    <x v="12"/>
    <m/>
    <n v="0.27500000000000002"/>
    <x v="28"/>
    <n v="1660"/>
    <x v="237"/>
  </r>
  <r>
    <x v="12"/>
    <m/>
    <n v="1.0999999999999999E-2"/>
    <x v="11"/>
    <n v="1660"/>
    <x v="238"/>
  </r>
  <r>
    <x v="12"/>
    <m/>
    <m/>
    <x v="0"/>
    <n v="1660"/>
    <x v="1"/>
  </r>
  <r>
    <x v="12"/>
    <s v="0bee61d26e44e26c2678d550990a57ce488f222d"/>
    <m/>
    <x v="0"/>
    <n v="27"/>
    <x v="1"/>
  </r>
  <r>
    <x v="12"/>
    <m/>
    <m/>
    <x v="0"/>
    <n v="27"/>
    <x v="1"/>
  </r>
  <r>
    <x v="12"/>
    <m/>
    <n v="5.5E-2"/>
    <x v="51"/>
    <n v="27"/>
    <x v="239"/>
  </r>
  <r>
    <x v="12"/>
    <m/>
    <n v="0.28299999999999997"/>
    <x v="42"/>
    <n v="27"/>
    <x v="240"/>
  </r>
  <r>
    <x v="12"/>
    <m/>
    <n v="0.158"/>
    <x v="52"/>
    <n v="27"/>
    <x v="241"/>
  </r>
  <r>
    <x v="12"/>
    <m/>
    <n v="0.38800000000000001"/>
    <x v="32"/>
    <n v="27"/>
    <x v="242"/>
  </r>
  <r>
    <x v="12"/>
    <m/>
    <n v="0.114"/>
    <x v="11"/>
    <n v="27"/>
    <x v="243"/>
  </r>
  <r>
    <x v="12"/>
    <m/>
    <m/>
    <x v="0"/>
    <n v="27"/>
    <x v="1"/>
  </r>
  <r>
    <x v="12"/>
    <s v="a5cc0c52ce3b52f5b9a23009a74fa848b4b308e1"/>
    <m/>
    <x v="0"/>
    <n v="2"/>
    <x v="1"/>
  </r>
  <r>
    <x v="12"/>
    <m/>
    <m/>
    <x v="0"/>
    <n v="2"/>
    <x v="1"/>
  </r>
  <r>
    <x v="12"/>
    <m/>
    <n v="1"/>
    <x v="9"/>
    <n v="2"/>
    <x v="5"/>
  </r>
  <r>
    <x v="12"/>
    <m/>
    <m/>
    <x v="0"/>
    <n v="2"/>
    <x v="1"/>
  </r>
  <r>
    <x v="12"/>
    <s v="870afbb1868f36abbf57ca43c2e292c0df86a8e3"/>
    <m/>
    <x v="0"/>
    <n v="364"/>
    <x v="1"/>
  </r>
  <r>
    <x v="12"/>
    <m/>
    <m/>
    <x v="0"/>
    <n v="364"/>
    <x v="1"/>
  </r>
  <r>
    <x v="12"/>
    <m/>
    <n v="1"/>
    <x v="66"/>
    <n v="364"/>
    <x v="244"/>
  </r>
  <r>
    <x v="12"/>
    <m/>
    <m/>
    <x v="0"/>
    <n v="364"/>
    <x v="1"/>
  </r>
  <r>
    <x v="12"/>
    <s v="c1b86b0b2f50863dbbe714bdc781326231f43bdd"/>
    <m/>
    <x v="0"/>
    <n v="23"/>
    <x v="1"/>
  </r>
  <r>
    <x v="12"/>
    <m/>
    <m/>
    <x v="0"/>
    <n v="23"/>
    <x v="1"/>
  </r>
  <r>
    <x v="12"/>
    <m/>
    <n v="0.185"/>
    <x v="62"/>
    <n v="23"/>
    <x v="245"/>
  </r>
  <r>
    <x v="12"/>
    <m/>
    <n v="0.29299999999999998"/>
    <x v="9"/>
    <n v="23"/>
    <x v="246"/>
  </r>
  <r>
    <x v="12"/>
    <m/>
    <n v="0.129"/>
    <x v="4"/>
    <n v="23"/>
    <x v="247"/>
  </r>
  <r>
    <x v="12"/>
    <m/>
    <n v="0.39100000000000001"/>
    <x v="31"/>
    <n v="23"/>
    <x v="248"/>
  </r>
  <r>
    <x v="12"/>
    <m/>
    <m/>
    <x v="0"/>
    <n v="23"/>
    <x v="1"/>
  </r>
  <r>
    <x v="12"/>
    <s v="94408cad4a342c65043556342bc05059735c0ebc"/>
    <m/>
    <x v="0"/>
    <n v="53"/>
    <x v="1"/>
  </r>
  <r>
    <x v="12"/>
    <m/>
    <m/>
    <x v="0"/>
    <n v="53"/>
    <x v="1"/>
  </r>
  <r>
    <x v="12"/>
    <m/>
    <n v="1"/>
    <x v="31"/>
    <n v="53"/>
    <x v="249"/>
  </r>
  <r>
    <x v="12"/>
    <m/>
    <m/>
    <x v="0"/>
    <n v="53"/>
    <x v="1"/>
  </r>
  <r>
    <x v="12"/>
    <s v="a0b44fd4cfdbd2b40f99317b4aceb8b58ab5e3ce"/>
    <m/>
    <x v="0"/>
    <n v="168"/>
    <x v="1"/>
  </r>
  <r>
    <x v="12"/>
    <m/>
    <m/>
    <x v="0"/>
    <n v="168"/>
    <x v="1"/>
  </r>
  <r>
    <x v="12"/>
    <m/>
    <n v="8.4000000000000005E-2"/>
    <x v="39"/>
    <n v="168"/>
    <x v="250"/>
  </r>
  <r>
    <x v="12"/>
    <m/>
    <n v="0.3"/>
    <x v="63"/>
    <n v="168"/>
    <x v="251"/>
  </r>
  <r>
    <x v="12"/>
    <m/>
    <n v="0.372"/>
    <x v="31"/>
    <n v="168"/>
    <x v="252"/>
  </r>
  <r>
    <x v="12"/>
    <m/>
    <n v="0.24199999999999999"/>
    <x v="11"/>
    <n v="168"/>
    <x v="253"/>
  </r>
  <r>
    <x v="12"/>
    <m/>
    <m/>
    <x v="0"/>
    <n v="168"/>
    <x v="1"/>
  </r>
  <r>
    <x v="12"/>
    <s v="eba8e42b691f704c523fcec1ab5acb9aee8666c3"/>
    <m/>
    <x v="0"/>
    <n v="312"/>
    <x v="1"/>
  </r>
  <r>
    <x v="12"/>
    <m/>
    <m/>
    <x v="0"/>
    <n v="312"/>
    <x v="1"/>
  </r>
  <r>
    <x v="12"/>
    <m/>
    <n v="0.02"/>
    <x v="62"/>
    <n v="312"/>
    <x v="254"/>
  </r>
  <r>
    <x v="12"/>
    <m/>
    <n v="0.22600000000000001"/>
    <x v="9"/>
    <n v="312"/>
    <x v="255"/>
  </r>
  <r>
    <x v="12"/>
    <m/>
    <n v="0.182"/>
    <x v="64"/>
    <n v="312"/>
    <x v="256"/>
  </r>
  <r>
    <x v="12"/>
    <m/>
    <n v="1.9E-2"/>
    <x v="4"/>
    <n v="312"/>
    <x v="257"/>
  </r>
  <r>
    <x v="12"/>
    <m/>
    <n v="0.48"/>
    <x v="31"/>
    <n v="312"/>
    <x v="258"/>
  </r>
  <r>
    <x v="12"/>
    <m/>
    <n v="2.1000000000000001E-2"/>
    <x v="15"/>
    <n v="312"/>
    <x v="259"/>
  </r>
  <r>
    <x v="12"/>
    <m/>
    <n v="1.4E-2"/>
    <x v="28"/>
    <n v="312"/>
    <x v="260"/>
  </r>
  <r>
    <x v="12"/>
    <m/>
    <n v="3.4000000000000002E-2"/>
    <x v="11"/>
    <n v="312"/>
    <x v="261"/>
  </r>
  <r>
    <x v="12"/>
    <m/>
    <m/>
    <x v="0"/>
    <n v="312"/>
    <x v="1"/>
  </r>
  <r>
    <x v="12"/>
    <s v="282cf4fee1cc3a7660360466c923f4cfaee87499"/>
    <m/>
    <x v="0"/>
    <n v="9"/>
    <x v="1"/>
  </r>
  <r>
    <x v="12"/>
    <m/>
    <m/>
    <x v="0"/>
    <n v="9"/>
    <x v="1"/>
  </r>
  <r>
    <x v="12"/>
    <m/>
    <n v="1"/>
    <x v="31"/>
    <n v="9"/>
    <x v="53"/>
  </r>
  <r>
    <x v="12"/>
    <m/>
    <m/>
    <x v="0"/>
    <n v="9"/>
    <x v="1"/>
  </r>
  <r>
    <x v="12"/>
    <s v="d601b91b6b16be3f93bac2f10952c1e5d273f91f"/>
    <m/>
    <x v="0"/>
    <n v="1588"/>
    <x v="1"/>
  </r>
  <r>
    <x v="12"/>
    <m/>
    <m/>
    <x v="0"/>
    <n v="1588"/>
    <x v="1"/>
  </r>
  <r>
    <x v="12"/>
    <m/>
    <n v="4.0000000000000001E-3"/>
    <x v="19"/>
    <n v="1588"/>
    <x v="262"/>
  </r>
  <r>
    <x v="12"/>
    <m/>
    <n v="0.42899999999999999"/>
    <x v="39"/>
    <n v="1588"/>
    <x v="263"/>
  </r>
  <r>
    <x v="12"/>
    <m/>
    <n v="3.0000000000000001E-3"/>
    <x v="67"/>
    <n v="1588"/>
    <x v="264"/>
  </r>
  <r>
    <x v="12"/>
    <m/>
    <n v="2E-3"/>
    <x v="65"/>
    <n v="1588"/>
    <x v="265"/>
  </r>
  <r>
    <x v="12"/>
    <m/>
    <n v="2E-3"/>
    <x v="58"/>
    <n v="1588"/>
    <x v="265"/>
  </r>
  <r>
    <x v="12"/>
    <m/>
    <n v="0.155"/>
    <x v="68"/>
    <n v="1588"/>
    <x v="266"/>
  </r>
  <r>
    <x v="12"/>
    <m/>
    <n v="1E-3"/>
    <x v="13"/>
    <n v="1588"/>
    <x v="267"/>
  </r>
  <r>
    <x v="12"/>
    <m/>
    <n v="5.0000000000000001E-3"/>
    <x v="31"/>
    <n v="1588"/>
    <x v="268"/>
  </r>
  <r>
    <x v="12"/>
    <m/>
    <n v="1E-3"/>
    <x v="69"/>
    <n v="1588"/>
    <x v="267"/>
  </r>
  <r>
    <x v="12"/>
    <m/>
    <n v="6.0000000000000001E-3"/>
    <x v="11"/>
    <n v="1588"/>
    <x v="269"/>
  </r>
  <r>
    <x v="12"/>
    <m/>
    <n v="2E-3"/>
    <x v="5"/>
    <n v="1588"/>
    <x v="265"/>
  </r>
  <r>
    <x v="12"/>
    <m/>
    <n v="0.38300000000000001"/>
    <x v="3"/>
    <n v="1588"/>
    <x v="270"/>
  </r>
  <r>
    <x v="12"/>
    <m/>
    <n v="1E-3"/>
    <x v="12"/>
    <n v="1588"/>
    <x v="267"/>
  </r>
  <r>
    <x v="12"/>
    <m/>
    <m/>
    <x v="0"/>
    <n v="1588"/>
    <x v="1"/>
  </r>
  <r>
    <x v="12"/>
    <s v="a87c28be9b7c6f5c6f2bc9425a53c732fca3a0fa"/>
    <m/>
    <x v="0"/>
    <n v="16"/>
    <x v="1"/>
  </r>
  <r>
    <x v="12"/>
    <m/>
    <m/>
    <x v="0"/>
    <n v="16"/>
    <x v="1"/>
  </r>
  <r>
    <x v="12"/>
    <m/>
    <n v="0.77300000000000002"/>
    <x v="9"/>
    <n v="16"/>
    <x v="271"/>
  </r>
  <r>
    <x v="12"/>
    <m/>
    <n v="0.22600000000000001"/>
    <x v="31"/>
    <n v="16"/>
    <x v="272"/>
  </r>
  <r>
    <x v="12"/>
    <m/>
    <m/>
    <x v="0"/>
    <n v="16"/>
    <x v="1"/>
  </r>
  <r>
    <x v="12"/>
    <s v="53155bb8e0df7b3ef0742eae6edea0d91a046361"/>
    <m/>
    <x v="0"/>
    <n v="85"/>
    <x v="1"/>
  </r>
  <r>
    <x v="12"/>
    <m/>
    <m/>
    <x v="0"/>
    <n v="85"/>
    <x v="1"/>
  </r>
  <r>
    <x v="12"/>
    <m/>
    <n v="8.5000000000000006E-2"/>
    <x v="63"/>
    <n v="85"/>
    <x v="273"/>
  </r>
  <r>
    <x v="12"/>
    <m/>
    <n v="4.2000000000000003E-2"/>
    <x v="4"/>
    <n v="85"/>
    <x v="274"/>
  </r>
  <r>
    <x v="12"/>
    <m/>
    <n v="0.247"/>
    <x v="31"/>
    <n v="85"/>
    <x v="275"/>
  </r>
  <r>
    <x v="12"/>
    <m/>
    <n v="0.61499999999999999"/>
    <x v="28"/>
    <n v="85"/>
    <x v="276"/>
  </r>
  <r>
    <x v="12"/>
    <m/>
    <n v="8.9999999999999993E-3"/>
    <x v="11"/>
    <n v="85"/>
    <x v="277"/>
  </r>
  <r>
    <x v="12"/>
    <m/>
    <m/>
    <x v="0"/>
    <n v="85"/>
    <x v="1"/>
  </r>
  <r>
    <x v="12"/>
    <s v="2aac310f11bacb54d3339700171e08d73200a456"/>
    <m/>
    <x v="0"/>
    <n v="176"/>
    <x v="1"/>
  </r>
  <r>
    <x v="12"/>
    <m/>
    <m/>
    <x v="0"/>
    <n v="176"/>
    <x v="1"/>
  </r>
  <r>
    <x v="12"/>
    <m/>
    <n v="1"/>
    <x v="63"/>
    <n v="176"/>
    <x v="278"/>
  </r>
  <r>
    <x v="12"/>
    <m/>
    <m/>
    <x v="0"/>
    <n v="176"/>
    <x v="1"/>
  </r>
  <r>
    <x v="12"/>
    <s v="95c3ccb36529db9841abd3a7e876ea66aac69420"/>
    <m/>
    <x v="0"/>
    <n v="220"/>
    <x v="1"/>
  </r>
  <r>
    <x v="12"/>
    <m/>
    <m/>
    <x v="0"/>
    <n v="220"/>
    <x v="1"/>
  </r>
  <r>
    <x v="12"/>
    <m/>
    <n v="5.8999999999999997E-2"/>
    <x v="9"/>
    <n v="220"/>
    <x v="279"/>
  </r>
  <r>
    <x v="12"/>
    <m/>
    <n v="5.0999999999999997E-2"/>
    <x v="63"/>
    <n v="220"/>
    <x v="280"/>
  </r>
  <r>
    <x v="12"/>
    <m/>
    <n v="2.1000000000000001E-2"/>
    <x v="64"/>
    <n v="220"/>
    <x v="281"/>
  </r>
  <r>
    <x v="12"/>
    <m/>
    <n v="0.85899999999999999"/>
    <x v="31"/>
    <n v="220"/>
    <x v="282"/>
  </r>
  <r>
    <x v="12"/>
    <m/>
    <n v="8.0000000000000002E-3"/>
    <x v="69"/>
    <n v="220"/>
    <x v="283"/>
  </r>
  <r>
    <x v="12"/>
    <m/>
    <m/>
    <x v="0"/>
    <n v="220"/>
    <x v="1"/>
  </r>
  <r>
    <x v="12"/>
    <s v="44bb4a871a8e491280019e071e8ef141bcafe955"/>
    <m/>
    <x v="0"/>
    <n v="62"/>
    <x v="1"/>
  </r>
  <r>
    <x v="12"/>
    <m/>
    <m/>
    <x v="0"/>
    <n v="62"/>
    <x v="1"/>
  </r>
  <r>
    <x v="12"/>
    <m/>
    <n v="7.1999999999999995E-2"/>
    <x v="62"/>
    <n v="62"/>
    <x v="284"/>
  </r>
  <r>
    <x v="12"/>
    <m/>
    <n v="0.114"/>
    <x v="9"/>
    <n v="62"/>
    <x v="285"/>
  </r>
  <r>
    <x v="12"/>
    <m/>
    <n v="0.18"/>
    <x v="63"/>
    <n v="62"/>
    <x v="286"/>
  </r>
  <r>
    <x v="12"/>
    <m/>
    <n v="7.9000000000000001E-2"/>
    <x v="4"/>
    <n v="62"/>
    <x v="287"/>
  </r>
  <r>
    <x v="12"/>
    <m/>
    <n v="0.55200000000000005"/>
    <x v="31"/>
    <n v="62"/>
    <x v="288"/>
  </r>
  <r>
    <x v="13"/>
    <m/>
    <m/>
    <x v="0"/>
    <n v="62"/>
    <x v="1"/>
  </r>
  <r>
    <x v="13"/>
    <s v="bfcf5cc618e478697b272cae1ae642d4c38039e4"/>
    <m/>
    <x v="0"/>
    <n v="15"/>
    <x v="1"/>
  </r>
  <r>
    <x v="13"/>
    <m/>
    <m/>
    <x v="0"/>
    <n v="15"/>
    <x v="1"/>
  </r>
  <r>
    <x v="13"/>
    <m/>
    <n v="1"/>
    <x v="15"/>
    <n v="15"/>
    <x v="34"/>
  </r>
  <r>
    <x v="13"/>
    <m/>
    <m/>
    <x v="0"/>
    <n v="15"/>
    <x v="1"/>
  </r>
  <r>
    <x v="13"/>
    <s v="6d9669ff5eb235381c27f465b67aa83cd900c000"/>
    <m/>
    <x v="0"/>
    <n v="48"/>
    <x v="1"/>
  </r>
  <r>
    <x v="13"/>
    <m/>
    <m/>
    <x v="0"/>
    <n v="48"/>
    <x v="1"/>
  </r>
  <r>
    <x v="13"/>
    <m/>
    <n v="0.113"/>
    <x v="62"/>
    <n v="48"/>
    <x v="289"/>
  </r>
  <r>
    <x v="13"/>
    <m/>
    <n v="4.2000000000000003E-2"/>
    <x v="70"/>
    <n v="48"/>
    <x v="290"/>
  </r>
  <r>
    <x v="13"/>
    <m/>
    <n v="8.2000000000000003E-2"/>
    <x v="51"/>
    <n v="48"/>
    <x v="291"/>
  </r>
  <r>
    <x v="13"/>
    <m/>
    <n v="9.7000000000000003E-2"/>
    <x v="53"/>
    <n v="48"/>
    <x v="292"/>
  </r>
  <r>
    <x v="13"/>
    <m/>
    <n v="7.0000000000000007E-2"/>
    <x v="42"/>
    <n v="48"/>
    <x v="293"/>
  </r>
  <r>
    <x v="13"/>
    <m/>
    <n v="0.27300000000000002"/>
    <x v="32"/>
    <n v="48"/>
    <x v="294"/>
  </r>
  <r>
    <x v="13"/>
    <m/>
    <n v="0.31900000000000001"/>
    <x v="15"/>
    <n v="48"/>
    <x v="295"/>
  </r>
  <r>
    <x v="13"/>
    <m/>
    <m/>
    <x v="0"/>
    <n v="48"/>
    <x v="1"/>
  </r>
  <r>
    <x v="13"/>
    <s v="57232ccd7c7a326ee7f72f06d2ec61bb8065b7ce"/>
    <m/>
    <x v="0"/>
    <n v="198"/>
    <x v="1"/>
  </r>
  <r>
    <x v="13"/>
    <m/>
    <m/>
    <x v="0"/>
    <n v="198"/>
    <x v="1"/>
  </r>
  <r>
    <x v="13"/>
    <m/>
    <n v="1"/>
    <x v="14"/>
    <n v="198"/>
    <x v="296"/>
  </r>
  <r>
    <x v="13"/>
    <m/>
    <m/>
    <x v="0"/>
    <n v="198"/>
    <x v="1"/>
  </r>
  <r>
    <x v="13"/>
    <s v="fd316bf9977f0109c288e3d8b298b9c6ac62bc70"/>
    <m/>
    <x v="0"/>
    <n v="80"/>
    <x v="1"/>
  </r>
  <r>
    <x v="13"/>
    <m/>
    <m/>
    <x v="0"/>
    <n v="80"/>
    <x v="1"/>
  </r>
  <r>
    <x v="13"/>
    <m/>
    <n v="0.626"/>
    <x v="63"/>
    <n v="80"/>
    <x v="297"/>
  </r>
  <r>
    <x v="13"/>
    <m/>
    <n v="1.2999999999999999E-2"/>
    <x v="64"/>
    <n v="80"/>
    <x v="298"/>
  </r>
  <r>
    <x v="13"/>
    <m/>
    <n v="0.35899999999999999"/>
    <x v="31"/>
    <n v="80"/>
    <x v="299"/>
  </r>
  <r>
    <x v="13"/>
    <m/>
    <m/>
    <x v="0"/>
    <n v="80"/>
    <x v="1"/>
  </r>
  <r>
    <x v="13"/>
    <s v="b55f988fcee0ba567e2f9981e3683d4500874ff5"/>
    <m/>
    <x v="0"/>
    <n v="361"/>
    <x v="1"/>
  </r>
  <r>
    <x v="13"/>
    <m/>
    <m/>
    <x v="0"/>
    <n v="361"/>
    <x v="1"/>
  </r>
  <r>
    <x v="13"/>
    <m/>
    <n v="1"/>
    <x v="68"/>
    <n v="361"/>
    <x v="300"/>
  </r>
  <r>
    <x v="13"/>
    <m/>
    <m/>
    <x v="0"/>
    <n v="361"/>
    <x v="1"/>
  </r>
  <r>
    <x v="13"/>
    <s v="c3bcf7a2b57627403e2ce68a5e1fb033e68de40a"/>
    <m/>
    <x v="0"/>
    <n v="47"/>
    <x v="1"/>
  </r>
  <r>
    <x v="13"/>
    <m/>
    <m/>
    <x v="0"/>
    <n v="47"/>
    <x v="1"/>
  </r>
  <r>
    <x v="13"/>
    <m/>
    <n v="1"/>
    <x v="49"/>
    <n v="47"/>
    <x v="301"/>
  </r>
  <r>
    <x v="13"/>
    <m/>
    <m/>
    <x v="0"/>
    <n v="47"/>
    <x v="1"/>
  </r>
  <r>
    <x v="13"/>
    <s v="1b9f7d763c75fb5c6f13a2c619381494edd81898"/>
    <m/>
    <x v="0"/>
    <n v="6"/>
    <x v="1"/>
  </r>
  <r>
    <x v="13"/>
    <m/>
    <m/>
    <x v="0"/>
    <n v="6"/>
    <x v="1"/>
  </r>
  <r>
    <x v="13"/>
    <m/>
    <n v="1"/>
    <x v="53"/>
    <n v="6"/>
    <x v="113"/>
  </r>
  <r>
    <x v="13"/>
    <m/>
    <m/>
    <x v="0"/>
    <n v="6"/>
    <x v="1"/>
  </r>
  <r>
    <x v="13"/>
    <s v="0c965c5ee9b9eb9b2d53ae29a9af6b2f7921f4dc"/>
    <m/>
    <x v="0"/>
    <n v="20"/>
    <x v="1"/>
  </r>
  <r>
    <x v="13"/>
    <m/>
    <m/>
    <x v="0"/>
    <n v="20"/>
    <x v="1"/>
  </r>
  <r>
    <x v="13"/>
    <m/>
    <n v="1"/>
    <x v="53"/>
    <n v="20"/>
    <x v="33"/>
  </r>
  <r>
    <x v="13"/>
    <m/>
    <m/>
    <x v="0"/>
    <n v="20"/>
    <x v="1"/>
  </r>
  <r>
    <x v="13"/>
    <s v="ce7e562c4c139279f81b855748cf0e73daef5783"/>
    <m/>
    <x v="0"/>
    <n v="16"/>
    <x v="1"/>
  </r>
  <r>
    <x v="13"/>
    <m/>
    <m/>
    <x v="0"/>
    <n v="16"/>
    <x v="1"/>
  </r>
  <r>
    <x v="13"/>
    <m/>
    <n v="1"/>
    <x v="32"/>
    <n v="16"/>
    <x v="134"/>
  </r>
  <r>
    <x v="13"/>
    <m/>
    <m/>
    <x v="0"/>
    <n v="16"/>
    <x v="1"/>
  </r>
  <r>
    <x v="13"/>
    <s v="05695e9f4705a8a2309cf8adbbb01019a8c01fdd"/>
    <m/>
    <x v="0"/>
    <n v="8"/>
    <x v="1"/>
  </r>
  <r>
    <x v="13"/>
    <m/>
    <m/>
    <x v="0"/>
    <n v="8"/>
    <x v="1"/>
  </r>
  <r>
    <x v="13"/>
    <m/>
    <n v="1"/>
    <x v="12"/>
    <n v="8"/>
    <x v="75"/>
  </r>
  <r>
    <x v="13"/>
    <m/>
    <m/>
    <x v="0"/>
    <n v="8"/>
    <x v="1"/>
  </r>
  <r>
    <x v="13"/>
    <s v="afac6e80494b1804634d28f1e49f43674dc42254"/>
    <m/>
    <x v="0"/>
    <n v="137"/>
    <x v="1"/>
  </r>
  <r>
    <x v="13"/>
    <m/>
    <m/>
    <x v="0"/>
    <n v="137"/>
    <x v="1"/>
  </r>
  <r>
    <x v="13"/>
    <m/>
    <n v="0.23100000000000001"/>
    <x v="60"/>
    <n v="137"/>
    <x v="302"/>
  </r>
  <r>
    <x v="13"/>
    <m/>
    <n v="0.76800000000000002"/>
    <x v="58"/>
    <n v="137"/>
    <x v="303"/>
  </r>
  <r>
    <x v="13"/>
    <m/>
    <m/>
    <x v="0"/>
    <n v="137"/>
    <x v="1"/>
  </r>
  <r>
    <x v="13"/>
    <s v="1a7b6ac57e41600ae781a28ca68c244e3d65acb8"/>
    <m/>
    <x v="0"/>
    <n v="48"/>
    <x v="1"/>
  </r>
  <r>
    <x v="13"/>
    <m/>
    <m/>
    <x v="0"/>
    <n v="48"/>
    <x v="1"/>
  </r>
  <r>
    <x v="13"/>
    <m/>
    <n v="0.68"/>
    <x v="62"/>
    <n v="48"/>
    <x v="304"/>
  </r>
  <r>
    <x v="13"/>
    <m/>
    <n v="0.32"/>
    <x v="15"/>
    <n v="48"/>
    <x v="168"/>
  </r>
  <r>
    <x v="13"/>
    <m/>
    <m/>
    <x v="0"/>
    <n v="48"/>
    <x v="1"/>
  </r>
  <r>
    <x v="13"/>
    <s v="ee2303939ee8cd88a5ff2ba78c0a67b69282891e"/>
    <m/>
    <x v="0"/>
    <n v="4"/>
    <x v="1"/>
  </r>
  <r>
    <x v="13"/>
    <m/>
    <m/>
    <x v="0"/>
    <n v="4"/>
    <x v="1"/>
  </r>
  <r>
    <x v="13"/>
    <m/>
    <n v="1"/>
    <x v="9"/>
    <n v="4"/>
    <x v="18"/>
  </r>
  <r>
    <x v="13"/>
    <m/>
    <m/>
    <x v="0"/>
    <n v="4"/>
    <x v="1"/>
  </r>
  <r>
    <x v="13"/>
    <s v="30c251f3ea803729b7240c784cf6d897cc7a313e"/>
    <m/>
    <x v="0"/>
    <n v="6"/>
    <x v="1"/>
  </r>
  <r>
    <x v="13"/>
    <m/>
    <m/>
    <x v="0"/>
    <n v="6"/>
    <x v="1"/>
  </r>
  <r>
    <x v="13"/>
    <m/>
    <n v="1"/>
    <x v="3"/>
    <n v="6"/>
    <x v="113"/>
  </r>
  <r>
    <x v="13"/>
    <m/>
    <m/>
    <x v="0"/>
    <n v="6"/>
    <x v="1"/>
  </r>
  <r>
    <x v="13"/>
    <s v="8713e23181b9c702681bf4667475078bdaf39c46"/>
    <m/>
    <x v="0"/>
    <n v="6"/>
    <x v="1"/>
  </r>
  <r>
    <x v="13"/>
    <m/>
    <m/>
    <x v="0"/>
    <n v="6"/>
    <x v="1"/>
  </r>
  <r>
    <x v="13"/>
    <m/>
    <n v="1"/>
    <x v="62"/>
    <n v="6"/>
    <x v="113"/>
  </r>
  <r>
    <x v="13"/>
    <m/>
    <m/>
    <x v="0"/>
    <n v="6"/>
    <x v="1"/>
  </r>
  <r>
    <x v="13"/>
    <s v="1efcb9b092f218178bbc78ca4bf5f7c1a720ffb8"/>
    <m/>
    <x v="0"/>
    <n v="33"/>
    <x v="1"/>
  </r>
  <r>
    <x v="13"/>
    <m/>
    <m/>
    <x v="0"/>
    <n v="33"/>
    <x v="1"/>
  </r>
  <r>
    <x v="13"/>
    <m/>
    <n v="1"/>
    <x v="15"/>
    <n v="33"/>
    <x v="305"/>
  </r>
  <r>
    <x v="13"/>
    <m/>
    <m/>
    <x v="0"/>
    <n v="33"/>
    <x v="1"/>
  </r>
  <r>
    <x v="13"/>
    <s v="f863b0bf23bd2a0c573f0a3cfbf603a492f1741d"/>
    <m/>
    <x v="0"/>
    <n v="4"/>
    <x v="1"/>
  </r>
  <r>
    <x v="13"/>
    <m/>
    <m/>
    <x v="0"/>
    <n v="4"/>
    <x v="1"/>
  </r>
  <r>
    <x v="13"/>
    <m/>
    <n v="1"/>
    <x v="2"/>
    <n v="4"/>
    <x v="18"/>
  </r>
  <r>
    <x v="13"/>
    <m/>
    <m/>
    <x v="0"/>
    <n v="4"/>
    <x v="1"/>
  </r>
  <r>
    <x v="13"/>
    <s v="cfa687f1d9cb4d81046775852710c5883d6136a2"/>
    <m/>
    <x v="0"/>
    <n v="104"/>
    <x v="1"/>
  </r>
  <r>
    <x v="13"/>
    <m/>
    <m/>
    <x v="0"/>
    <n v="104"/>
    <x v="1"/>
  </r>
  <r>
    <x v="13"/>
    <m/>
    <n v="0.48799999999999999"/>
    <x v="60"/>
    <n v="104"/>
    <x v="306"/>
  </r>
  <r>
    <x v="13"/>
    <m/>
    <n v="2.3E-2"/>
    <x v="68"/>
    <n v="104"/>
    <x v="307"/>
  </r>
  <r>
    <x v="13"/>
    <m/>
    <n v="0.48799999999999999"/>
    <x v="38"/>
    <n v="104"/>
    <x v="306"/>
  </r>
  <r>
    <x v="13"/>
    <m/>
    <m/>
    <x v="0"/>
    <n v="104"/>
    <x v="1"/>
  </r>
  <r>
    <x v="13"/>
    <s v="4adf252b7e579c154a785ab0f8726be592cf7895"/>
    <m/>
    <x v="0"/>
    <n v="2"/>
    <x v="1"/>
  </r>
  <r>
    <x v="13"/>
    <m/>
    <m/>
    <x v="0"/>
    <n v="2"/>
    <x v="1"/>
  </r>
  <r>
    <x v="13"/>
    <m/>
    <n v="1"/>
    <x v="53"/>
    <n v="2"/>
    <x v="5"/>
  </r>
  <r>
    <x v="13"/>
    <m/>
    <m/>
    <x v="0"/>
    <n v="2"/>
    <x v="1"/>
  </r>
  <r>
    <x v="13"/>
    <s v="0da60795c42f4e93cc0d8913c0fdd93dd670da41"/>
    <m/>
    <x v="0"/>
    <n v="48"/>
    <x v="1"/>
  </r>
  <r>
    <x v="13"/>
    <m/>
    <m/>
    <x v="0"/>
    <n v="48"/>
    <x v="1"/>
  </r>
  <r>
    <x v="13"/>
    <m/>
    <n v="0.94899999999999995"/>
    <x v="29"/>
    <n v="48"/>
    <x v="308"/>
  </r>
  <r>
    <x v="13"/>
    <m/>
    <n v="0.05"/>
    <x v="42"/>
    <n v="48"/>
    <x v="309"/>
  </r>
  <r>
    <x v="13"/>
    <m/>
    <m/>
    <x v="0"/>
    <n v="48"/>
    <x v="1"/>
  </r>
  <r>
    <x v="13"/>
    <s v="a1a2e24b34d818cfed86b3ad5eb01d62bc375eaa"/>
    <m/>
    <x v="0"/>
    <n v="2"/>
    <x v="1"/>
  </r>
  <r>
    <x v="13"/>
    <m/>
    <m/>
    <x v="0"/>
    <n v="2"/>
    <x v="1"/>
  </r>
  <r>
    <x v="13"/>
    <m/>
    <n v="1"/>
    <x v="29"/>
    <n v="2"/>
    <x v="5"/>
  </r>
  <r>
    <x v="13"/>
    <m/>
    <m/>
    <x v="0"/>
    <n v="2"/>
    <x v="1"/>
  </r>
  <r>
    <x v="13"/>
    <s v="29a0043a32be33533ea6dba6d8d73b97d582d311"/>
    <m/>
    <x v="0"/>
    <n v="1"/>
    <x v="1"/>
  </r>
  <r>
    <x v="13"/>
    <m/>
    <m/>
    <x v="0"/>
    <n v="1"/>
    <x v="1"/>
  </r>
  <r>
    <x v="13"/>
    <m/>
    <n v="1"/>
    <x v="29"/>
    <n v="1"/>
    <x v="43"/>
  </r>
  <r>
    <x v="13"/>
    <m/>
    <m/>
    <x v="0"/>
    <n v="1"/>
    <x v="1"/>
  </r>
  <r>
    <x v="13"/>
    <s v="a1a355671eb9edbc36673616e1590fcd4c24d7ef"/>
    <m/>
    <x v="0"/>
    <n v="12"/>
    <x v="1"/>
  </r>
  <r>
    <x v="13"/>
    <m/>
    <m/>
    <x v="0"/>
    <n v="12"/>
    <x v="1"/>
  </r>
  <r>
    <x v="13"/>
    <m/>
    <n v="1"/>
    <x v="29"/>
    <n v="12"/>
    <x v="100"/>
  </r>
  <r>
    <x v="13"/>
    <m/>
    <m/>
    <x v="0"/>
    <n v="12"/>
    <x v="1"/>
  </r>
  <r>
    <x v="13"/>
    <s v="25a2dee43f03140c197df7e9e5e4a4e8e57a97cb"/>
    <m/>
    <x v="0"/>
    <n v="9"/>
    <x v="1"/>
  </r>
  <r>
    <x v="13"/>
    <m/>
    <m/>
    <x v="0"/>
    <n v="9"/>
    <x v="1"/>
  </r>
  <r>
    <x v="13"/>
    <m/>
    <n v="0.32"/>
    <x v="29"/>
    <n v="9"/>
    <x v="310"/>
  </r>
  <r>
    <x v="13"/>
    <m/>
    <n v="0.67900000000000005"/>
    <x v="15"/>
    <n v="9"/>
    <x v="311"/>
  </r>
  <r>
    <x v="13"/>
    <m/>
    <m/>
    <x v="0"/>
    <n v="9"/>
    <x v="1"/>
  </r>
  <r>
    <x v="13"/>
    <s v="405882053351bcdb602ddac44f8ead8404ff9345"/>
    <m/>
    <x v="0"/>
    <n v="2"/>
    <x v="1"/>
  </r>
  <r>
    <x v="13"/>
    <m/>
    <m/>
    <x v="0"/>
    <n v="2"/>
    <x v="1"/>
  </r>
  <r>
    <x v="13"/>
    <m/>
    <n v="1"/>
    <x v="15"/>
    <n v="2"/>
    <x v="5"/>
  </r>
  <r>
    <x v="13"/>
    <m/>
    <m/>
    <x v="0"/>
    <n v="2"/>
    <x v="1"/>
  </r>
  <r>
    <x v="13"/>
    <s v="a7d8f02dea8b538d3f723c70f1c2d436db2a59a3"/>
    <m/>
    <x v="0"/>
    <n v="28"/>
    <x v="1"/>
  </r>
  <r>
    <x v="13"/>
    <m/>
    <m/>
    <x v="0"/>
    <n v="28"/>
    <x v="1"/>
  </r>
  <r>
    <x v="13"/>
    <m/>
    <n v="1"/>
    <x v="29"/>
    <n v="28"/>
    <x v="106"/>
  </r>
  <r>
    <x v="13"/>
    <m/>
    <m/>
    <x v="0"/>
    <n v="28"/>
    <x v="1"/>
  </r>
  <r>
    <x v="13"/>
    <s v="c00ab2830e245e72cf11bbce4dbda017e42276f0"/>
    <m/>
    <x v="0"/>
    <n v="143"/>
    <x v="1"/>
  </r>
  <r>
    <x v="13"/>
    <m/>
    <m/>
    <x v="0"/>
    <n v="143"/>
    <x v="1"/>
  </r>
  <r>
    <x v="13"/>
    <m/>
    <n v="4.0000000000000001E-3"/>
    <x v="36"/>
    <n v="143"/>
    <x v="312"/>
  </r>
  <r>
    <x v="13"/>
    <m/>
    <n v="0.45300000000000001"/>
    <x v="62"/>
    <n v="143"/>
    <x v="313"/>
  </r>
  <r>
    <x v="13"/>
    <m/>
    <n v="4.3999999999999997E-2"/>
    <x v="29"/>
    <n v="143"/>
    <x v="314"/>
  </r>
  <r>
    <x v="13"/>
    <m/>
    <n v="0.497"/>
    <x v="15"/>
    <n v="143"/>
    <x v="315"/>
  </r>
  <r>
    <x v="13"/>
    <m/>
    <m/>
    <x v="0"/>
    <n v="143"/>
    <x v="1"/>
  </r>
  <r>
    <x v="13"/>
    <s v="edfd13d04532e3e2d86677ce8d1fb5f0fc588904"/>
    <m/>
    <x v="0"/>
    <n v="2"/>
    <x v="1"/>
  </r>
  <r>
    <x v="13"/>
    <m/>
    <m/>
    <x v="0"/>
    <n v="2"/>
    <x v="1"/>
  </r>
  <r>
    <x v="13"/>
    <m/>
    <n v="1"/>
    <x v="29"/>
    <n v="2"/>
    <x v="5"/>
  </r>
  <r>
    <x v="13"/>
    <m/>
    <m/>
    <x v="0"/>
    <n v="2"/>
    <x v="1"/>
  </r>
  <r>
    <x v="13"/>
    <s v="80dbf7994401f178f382e5ae57edb7ce96533a0c"/>
    <m/>
    <x v="0"/>
    <n v="9"/>
    <x v="1"/>
  </r>
  <r>
    <x v="13"/>
    <m/>
    <m/>
    <x v="0"/>
    <n v="9"/>
    <x v="1"/>
  </r>
  <r>
    <x v="13"/>
    <m/>
    <n v="1"/>
    <x v="15"/>
    <n v="9"/>
    <x v="53"/>
  </r>
  <r>
    <x v="13"/>
    <m/>
    <m/>
    <x v="0"/>
    <n v="9"/>
    <x v="1"/>
  </r>
  <r>
    <x v="13"/>
    <s v="74835f660d9315024994877de3c40cd542625fa1"/>
    <m/>
    <x v="0"/>
    <n v="176"/>
    <x v="1"/>
  </r>
  <r>
    <x v="13"/>
    <m/>
    <m/>
    <x v="0"/>
    <n v="176"/>
    <x v="1"/>
  </r>
  <r>
    <x v="13"/>
    <m/>
    <n v="0.51600000000000001"/>
    <x v="62"/>
    <n v="176"/>
    <x v="316"/>
  </r>
  <r>
    <x v="13"/>
    <m/>
    <n v="0.28299999999999997"/>
    <x v="9"/>
    <n v="176"/>
    <x v="317"/>
  </r>
  <r>
    <x v="13"/>
    <m/>
    <n v="0.11700000000000001"/>
    <x v="64"/>
    <n v="176"/>
    <x v="318"/>
  </r>
  <r>
    <x v="13"/>
    <m/>
    <n v="8.2000000000000003E-2"/>
    <x v="15"/>
    <n v="176"/>
    <x v="319"/>
  </r>
  <r>
    <x v="13"/>
    <m/>
    <m/>
    <x v="0"/>
    <n v="176"/>
    <x v="1"/>
  </r>
  <r>
    <x v="13"/>
    <s v="64b7bc99aee07bf04f189c1f06e1756645f04b71"/>
    <m/>
    <x v="0"/>
    <n v="25"/>
    <x v="1"/>
  </r>
  <r>
    <x v="13"/>
    <m/>
    <m/>
    <x v="0"/>
    <n v="25"/>
    <x v="1"/>
  </r>
  <r>
    <x v="13"/>
    <m/>
    <n v="4.9000000000000002E-2"/>
    <x v="70"/>
    <n v="25"/>
    <x v="101"/>
  </r>
  <r>
    <x v="13"/>
    <m/>
    <n v="0.70399999999999996"/>
    <x v="53"/>
    <n v="25"/>
    <x v="320"/>
  </r>
  <r>
    <x v="13"/>
    <m/>
    <n v="0.246"/>
    <x v="52"/>
    <n v="25"/>
    <x v="321"/>
  </r>
  <r>
    <x v="13"/>
    <m/>
    <m/>
    <x v="0"/>
    <n v="25"/>
    <x v="1"/>
  </r>
  <r>
    <x v="13"/>
    <s v="3ac1ed9bf1ba845a2b5a9eaf1f8ebbf9a314c1a0"/>
    <m/>
    <x v="0"/>
    <n v="2"/>
    <x v="1"/>
  </r>
  <r>
    <x v="13"/>
    <m/>
    <m/>
    <x v="0"/>
    <n v="2"/>
    <x v="1"/>
  </r>
  <r>
    <x v="13"/>
    <m/>
    <n v="1"/>
    <x v="42"/>
    <n v="2"/>
    <x v="5"/>
  </r>
  <r>
    <x v="13"/>
    <m/>
    <m/>
    <x v="0"/>
    <n v="2"/>
    <x v="1"/>
  </r>
  <r>
    <x v="13"/>
    <s v="631deeb23eb0f0a0d4aecb04345dc874a31a6add"/>
    <m/>
    <x v="0"/>
    <n v="2"/>
    <x v="1"/>
  </r>
  <r>
    <x v="13"/>
    <m/>
    <m/>
    <x v="0"/>
    <n v="2"/>
    <x v="1"/>
  </r>
  <r>
    <x v="13"/>
    <m/>
    <n v="1"/>
    <x v="42"/>
    <n v="2"/>
    <x v="5"/>
  </r>
  <r>
    <x v="13"/>
    <m/>
    <m/>
    <x v="0"/>
    <n v="2"/>
    <x v="1"/>
  </r>
  <r>
    <x v="13"/>
    <s v="0b336ddb1e0ede7a9a381b510b4de344daadc307"/>
    <m/>
    <x v="0"/>
    <n v="6"/>
    <x v="1"/>
  </r>
  <r>
    <x v="13"/>
    <m/>
    <m/>
    <x v="0"/>
    <n v="6"/>
    <x v="1"/>
  </r>
  <r>
    <x v="13"/>
    <m/>
    <n v="1"/>
    <x v="15"/>
    <n v="6"/>
    <x v="113"/>
  </r>
  <r>
    <x v="13"/>
    <m/>
    <m/>
    <x v="0"/>
    <n v="6"/>
    <x v="1"/>
  </r>
  <r>
    <x v="13"/>
    <s v="00408e596d6c5f299381d2c4ae7b0fc7835fa349"/>
    <m/>
    <x v="0"/>
    <n v="17"/>
    <x v="1"/>
  </r>
  <r>
    <x v="13"/>
    <m/>
    <m/>
    <x v="0"/>
    <n v="17"/>
    <x v="1"/>
  </r>
  <r>
    <x v="13"/>
    <m/>
    <n v="1"/>
    <x v="14"/>
    <n v="17"/>
    <x v="322"/>
  </r>
  <r>
    <x v="13"/>
    <m/>
    <m/>
    <x v="0"/>
    <n v="17"/>
    <x v="1"/>
  </r>
  <r>
    <x v="13"/>
    <s v="1b375062c82496e0d077ab84cb43c66d69a01738"/>
    <m/>
    <x v="0"/>
    <n v="4"/>
    <x v="1"/>
  </r>
  <r>
    <x v="13"/>
    <m/>
    <m/>
    <x v="0"/>
    <n v="4"/>
    <x v="1"/>
  </r>
  <r>
    <x v="13"/>
    <m/>
    <n v="1"/>
    <x v="15"/>
    <n v="4"/>
    <x v="18"/>
  </r>
  <r>
    <x v="13"/>
    <m/>
    <m/>
    <x v="0"/>
    <n v="4"/>
    <x v="1"/>
  </r>
  <r>
    <x v="13"/>
    <s v="02c1c52514c7d6b54ff2d6dd6a3c564c3543f0a5"/>
    <m/>
    <x v="0"/>
    <n v="5"/>
    <x v="1"/>
  </r>
  <r>
    <x v="13"/>
    <m/>
    <m/>
    <x v="0"/>
    <n v="5"/>
    <x v="1"/>
  </r>
  <r>
    <x v="13"/>
    <m/>
    <n v="0.53200000000000003"/>
    <x v="32"/>
    <n v="5"/>
    <x v="323"/>
  </r>
  <r>
    <x v="13"/>
    <m/>
    <n v="0.46700000000000003"/>
    <x v="15"/>
    <n v="5"/>
    <x v="324"/>
  </r>
  <r>
    <x v="13"/>
    <m/>
    <m/>
    <x v="0"/>
    <n v="5"/>
    <x v="1"/>
  </r>
  <r>
    <x v="13"/>
    <s v="80d9852c431084e4b6e4fd1b9a5b968b937b96ac"/>
    <m/>
    <x v="0"/>
    <n v="3"/>
    <x v="1"/>
  </r>
  <r>
    <x v="13"/>
    <m/>
    <m/>
    <x v="0"/>
    <n v="3"/>
    <x v="1"/>
  </r>
  <r>
    <x v="13"/>
    <m/>
    <n v="1"/>
    <x v="53"/>
    <n v="3"/>
    <x v="44"/>
  </r>
  <r>
    <x v="13"/>
    <m/>
    <m/>
    <x v="0"/>
    <n v="3"/>
    <x v="1"/>
  </r>
  <r>
    <x v="13"/>
    <s v="be0dcdd2fdf944d0bb8cb26baab86c67c657ef65"/>
    <m/>
    <x v="0"/>
    <n v="1"/>
    <x v="1"/>
  </r>
  <r>
    <x v="13"/>
    <m/>
    <m/>
    <x v="0"/>
    <n v="1"/>
    <x v="1"/>
  </r>
  <r>
    <x v="13"/>
    <m/>
    <n v="1"/>
    <x v="11"/>
    <n v="1"/>
    <x v="43"/>
  </r>
  <r>
    <x v="13"/>
    <m/>
    <m/>
    <x v="0"/>
    <n v="1"/>
    <x v="1"/>
  </r>
  <r>
    <x v="13"/>
    <s v="9d96a02741ae0d51d51fbc4d08b35fd6245c7471"/>
    <m/>
    <x v="0"/>
    <n v="27"/>
    <x v="1"/>
  </r>
  <r>
    <x v="13"/>
    <m/>
    <m/>
    <x v="0"/>
    <n v="27"/>
    <x v="1"/>
  </r>
  <r>
    <x v="13"/>
    <m/>
    <n v="1"/>
    <x v="2"/>
    <n v="27"/>
    <x v="122"/>
  </r>
  <r>
    <x v="13"/>
    <m/>
    <m/>
    <x v="0"/>
    <n v="27"/>
    <x v="1"/>
  </r>
  <r>
    <x v="13"/>
    <s v="a93beee92a74be918a1e861070f39bb9549c0134"/>
    <m/>
    <x v="0"/>
    <n v="97"/>
    <x v="1"/>
  </r>
  <r>
    <x v="13"/>
    <m/>
    <m/>
    <x v="0"/>
    <n v="97"/>
    <x v="1"/>
  </r>
  <r>
    <x v="13"/>
    <m/>
    <n v="2.3E-2"/>
    <x v="32"/>
    <n v="97"/>
    <x v="325"/>
  </r>
  <r>
    <x v="13"/>
    <m/>
    <n v="0.97599999999999998"/>
    <x v="15"/>
    <n v="97"/>
    <x v="326"/>
  </r>
  <r>
    <x v="13"/>
    <m/>
    <m/>
    <x v="0"/>
    <n v="97"/>
    <x v="1"/>
  </r>
  <r>
    <x v="13"/>
    <s v="398270f3dff1fac5b7f2d853dc31af64bc8ce3a7"/>
    <m/>
    <x v="0"/>
    <n v="50"/>
    <x v="1"/>
  </r>
  <r>
    <x v="13"/>
    <m/>
    <m/>
    <x v="0"/>
    <n v="50"/>
    <x v="1"/>
  </r>
  <r>
    <x v="13"/>
    <m/>
    <n v="1"/>
    <x v="14"/>
    <n v="50"/>
    <x v="327"/>
  </r>
  <r>
    <x v="13"/>
    <m/>
    <m/>
    <x v="0"/>
    <n v="50"/>
    <x v="1"/>
  </r>
  <r>
    <x v="13"/>
    <s v="34cfe32ab4c0751ceb55b607c05dc593c3dd901c"/>
    <m/>
    <x v="0"/>
    <n v="457"/>
    <x v="1"/>
  </r>
  <r>
    <x v="13"/>
    <m/>
    <m/>
    <x v="0"/>
    <n v="457"/>
    <x v="1"/>
  </r>
  <r>
    <x v="13"/>
    <m/>
    <n v="6.0999999999999999E-2"/>
    <x v="49"/>
    <n v="457"/>
    <x v="328"/>
  </r>
  <r>
    <x v="13"/>
    <m/>
    <n v="6.8000000000000005E-2"/>
    <x v="50"/>
    <n v="457"/>
    <x v="329"/>
  </r>
  <r>
    <x v="13"/>
    <m/>
    <n v="4.3999999999999997E-2"/>
    <x v="51"/>
    <n v="457"/>
    <x v="330"/>
  </r>
  <r>
    <x v="13"/>
    <m/>
    <n v="2.3E-2"/>
    <x v="26"/>
    <n v="457"/>
    <x v="331"/>
  </r>
  <r>
    <x v="13"/>
    <m/>
    <n v="0.80200000000000005"/>
    <x v="32"/>
    <n v="457"/>
    <x v="332"/>
  </r>
  <r>
    <x v="13"/>
    <m/>
    <m/>
    <x v="0"/>
    <n v="457"/>
    <x v="1"/>
  </r>
  <r>
    <x v="13"/>
    <s v="786945e1a1fea1eb0f7863879e87d264af7a4293"/>
    <m/>
    <x v="0"/>
    <n v="160"/>
    <x v="1"/>
  </r>
  <r>
    <x v="13"/>
    <m/>
    <m/>
    <x v="0"/>
    <n v="160"/>
    <x v="1"/>
  </r>
  <r>
    <x v="13"/>
    <m/>
    <n v="0.74299999999999999"/>
    <x v="42"/>
    <n v="160"/>
    <x v="333"/>
  </r>
  <r>
    <x v="13"/>
    <m/>
    <n v="0.24"/>
    <x v="32"/>
    <n v="160"/>
    <x v="334"/>
  </r>
  <r>
    <x v="13"/>
    <m/>
    <n v="1.4999999999999999E-2"/>
    <x v="15"/>
    <n v="160"/>
    <x v="335"/>
  </r>
  <r>
    <x v="13"/>
    <m/>
    <m/>
    <x v="0"/>
    <n v="160"/>
    <x v="1"/>
  </r>
  <r>
    <x v="13"/>
    <s v="3cda8c7f885a9a543b5fc08fd7dcd1b7fa0a0b5a"/>
    <m/>
    <x v="0"/>
    <n v="97"/>
    <x v="1"/>
  </r>
  <r>
    <x v="13"/>
    <m/>
    <m/>
    <x v="0"/>
    <n v="97"/>
    <x v="1"/>
  </r>
  <r>
    <x v="13"/>
    <m/>
    <n v="0.126"/>
    <x v="49"/>
    <n v="97"/>
    <x v="336"/>
  </r>
  <r>
    <x v="13"/>
    <m/>
    <n v="3.5999999999999997E-2"/>
    <x v="70"/>
    <n v="97"/>
    <x v="337"/>
  </r>
  <r>
    <x v="13"/>
    <m/>
    <n v="0.126"/>
    <x v="51"/>
    <n v="97"/>
    <x v="336"/>
  </r>
  <r>
    <x v="13"/>
    <m/>
    <n v="0.25700000000000001"/>
    <x v="42"/>
    <n v="97"/>
    <x v="338"/>
  </r>
  <r>
    <x v="13"/>
    <m/>
    <n v="0.129"/>
    <x v="52"/>
    <n v="97"/>
    <x v="339"/>
  </r>
  <r>
    <x v="13"/>
    <m/>
    <n v="0.16400000000000001"/>
    <x v="32"/>
    <n v="97"/>
    <x v="340"/>
  </r>
  <r>
    <x v="13"/>
    <m/>
    <n v="0.16"/>
    <x v="11"/>
    <n v="97"/>
    <x v="341"/>
  </r>
  <r>
    <x v="13"/>
    <m/>
    <m/>
    <x v="0"/>
    <n v="97"/>
    <x v="1"/>
  </r>
  <r>
    <x v="13"/>
    <s v="724d64af4ed81df534b187940308da1530341390"/>
    <m/>
    <x v="0"/>
    <n v="7"/>
    <x v="1"/>
  </r>
  <r>
    <x v="13"/>
    <m/>
    <m/>
    <x v="0"/>
    <n v="7"/>
    <x v="1"/>
  </r>
  <r>
    <x v="13"/>
    <m/>
    <n v="1"/>
    <x v="14"/>
    <n v="7"/>
    <x v="76"/>
  </r>
  <r>
    <x v="13"/>
    <m/>
    <m/>
    <x v="0"/>
    <n v="7"/>
    <x v="1"/>
  </r>
  <r>
    <x v="13"/>
    <s v="b186710fdc197117c7bbc2df2492868e1ff5aa92"/>
    <m/>
    <x v="0"/>
    <n v="51"/>
    <x v="1"/>
  </r>
  <r>
    <x v="13"/>
    <m/>
    <m/>
    <x v="0"/>
    <n v="51"/>
    <x v="1"/>
  </r>
  <r>
    <x v="13"/>
    <m/>
    <n v="1"/>
    <x v="2"/>
    <n v="51"/>
    <x v="342"/>
  </r>
  <r>
    <x v="13"/>
    <m/>
    <m/>
    <x v="0"/>
    <n v="51"/>
    <x v="1"/>
  </r>
  <r>
    <x v="13"/>
    <s v="7ed9b83a6a1d2cdae4a8d5218c2a30e140554294"/>
    <m/>
    <x v="0"/>
    <n v="102"/>
    <x v="1"/>
  </r>
  <r>
    <x v="13"/>
    <m/>
    <m/>
    <x v="0"/>
    <n v="102"/>
    <x v="1"/>
  </r>
  <r>
    <x v="13"/>
    <m/>
    <n v="0.5"/>
    <x v="60"/>
    <n v="102"/>
    <x v="342"/>
  </r>
  <r>
    <x v="13"/>
    <m/>
    <n v="0.5"/>
    <x v="65"/>
    <n v="102"/>
    <x v="342"/>
  </r>
  <r>
    <x v="13"/>
    <m/>
    <m/>
    <x v="0"/>
    <n v="102"/>
    <x v="1"/>
  </r>
  <r>
    <x v="13"/>
    <s v="81c227fe23f5487bd8c54bbb918e82c4aa3ac147"/>
    <m/>
    <x v="0"/>
    <n v="44"/>
    <x v="1"/>
  </r>
  <r>
    <x v="13"/>
    <m/>
    <m/>
    <x v="0"/>
    <n v="44"/>
    <x v="1"/>
  </r>
  <r>
    <x v="13"/>
    <m/>
    <n v="1"/>
    <x v="28"/>
    <n v="44"/>
    <x v="343"/>
  </r>
  <r>
    <x v="13"/>
    <m/>
    <m/>
    <x v="0"/>
    <n v="44"/>
    <x v="1"/>
  </r>
  <r>
    <x v="13"/>
    <s v="00e695acb824bcf047b671c6649678056873804b"/>
    <m/>
    <x v="0"/>
    <n v="104"/>
    <x v="1"/>
  </r>
  <r>
    <x v="13"/>
    <m/>
    <m/>
    <x v="0"/>
    <n v="104"/>
    <x v="1"/>
  </r>
  <r>
    <x v="13"/>
    <m/>
    <n v="2.7E-2"/>
    <x v="49"/>
    <n v="104"/>
    <x v="344"/>
  </r>
  <r>
    <x v="13"/>
    <m/>
    <n v="0.25800000000000001"/>
    <x v="9"/>
    <n v="104"/>
    <x v="345"/>
  </r>
  <r>
    <x v="13"/>
    <m/>
    <n v="4.7E-2"/>
    <x v="51"/>
    <n v="104"/>
    <x v="346"/>
  </r>
  <r>
    <x v="13"/>
    <m/>
    <n v="0.151"/>
    <x v="53"/>
    <n v="104"/>
    <x v="347"/>
  </r>
  <r>
    <x v="13"/>
    <m/>
    <n v="7.1999999999999995E-2"/>
    <x v="42"/>
    <n v="104"/>
    <x v="348"/>
  </r>
  <r>
    <x v="13"/>
    <m/>
    <n v="0.443"/>
    <x v="15"/>
    <n v="104"/>
    <x v="349"/>
  </r>
  <r>
    <x v="13"/>
    <m/>
    <m/>
    <x v="0"/>
    <n v="104"/>
    <x v="1"/>
  </r>
  <r>
    <x v="13"/>
    <s v="a8aead0ac6e2fdcdb77cf8de738e6f5ed00b0545"/>
    <m/>
    <x v="0"/>
    <n v="7"/>
    <x v="1"/>
  </r>
  <r>
    <x v="13"/>
    <m/>
    <m/>
    <x v="0"/>
    <n v="7"/>
    <x v="1"/>
  </r>
  <r>
    <x v="13"/>
    <m/>
    <n v="1"/>
    <x v="29"/>
    <n v="7"/>
    <x v="76"/>
  </r>
  <r>
    <x v="13"/>
    <m/>
    <m/>
    <x v="0"/>
    <n v="7"/>
    <x v="1"/>
  </r>
  <r>
    <x v="13"/>
    <s v="6fe83c5318b7eaae9f0aa5904e063dcd068cd5a1"/>
    <m/>
    <x v="0"/>
    <n v="2"/>
    <x v="1"/>
  </r>
  <r>
    <x v="13"/>
    <m/>
    <m/>
    <x v="0"/>
    <n v="2"/>
    <x v="1"/>
  </r>
  <r>
    <x v="13"/>
    <m/>
    <n v="1"/>
    <x v="68"/>
    <n v="2"/>
    <x v="5"/>
  </r>
  <r>
    <x v="13"/>
    <m/>
    <m/>
    <x v="0"/>
    <n v="2"/>
    <x v="1"/>
  </r>
  <r>
    <x v="13"/>
    <s v="35440470067af3bacff34f21e6065b5a25c7f932"/>
    <m/>
    <x v="0"/>
    <n v="7"/>
    <x v="1"/>
  </r>
  <r>
    <x v="13"/>
    <m/>
    <m/>
    <x v="0"/>
    <n v="7"/>
    <x v="1"/>
  </r>
  <r>
    <x v="13"/>
    <m/>
    <n v="1"/>
    <x v="49"/>
    <n v="7"/>
    <x v="76"/>
  </r>
  <r>
    <x v="13"/>
    <m/>
    <m/>
    <x v="0"/>
    <n v="7"/>
    <x v="1"/>
  </r>
  <r>
    <x v="13"/>
    <s v="8124910091c4962c946e9834eebc542fe93991a7"/>
    <m/>
    <x v="0"/>
    <n v="9"/>
    <x v="1"/>
  </r>
  <r>
    <x v="13"/>
    <m/>
    <m/>
    <x v="0"/>
    <n v="9"/>
    <x v="1"/>
  </r>
  <r>
    <x v="13"/>
    <m/>
    <n v="0.54600000000000004"/>
    <x v="39"/>
    <n v="9"/>
    <x v="350"/>
  </r>
  <r>
    <x v="13"/>
    <m/>
    <n v="0.45300000000000001"/>
    <x v="68"/>
    <n v="9"/>
    <x v="351"/>
  </r>
  <r>
    <x v="13"/>
    <m/>
    <m/>
    <x v="0"/>
    <n v="9"/>
    <x v="1"/>
  </r>
  <r>
    <x v="13"/>
    <s v="666086390440aac3b13f28bac233a58cd4dd968b"/>
    <m/>
    <x v="0"/>
    <n v="1"/>
    <x v="1"/>
  </r>
  <r>
    <x v="13"/>
    <m/>
    <m/>
    <x v="0"/>
    <n v="1"/>
    <x v="1"/>
  </r>
  <r>
    <x v="13"/>
    <m/>
    <n v="1"/>
    <x v="18"/>
    <n v="1"/>
    <x v="43"/>
  </r>
  <r>
    <x v="13"/>
    <m/>
    <m/>
    <x v="0"/>
    <n v="1"/>
    <x v="1"/>
  </r>
  <r>
    <x v="13"/>
    <s v="1a6ceed6c0286d87f35782ce38b6bac3c13045b6"/>
    <m/>
    <x v="0"/>
    <n v="4"/>
    <x v="1"/>
  </r>
  <r>
    <x v="13"/>
    <m/>
    <m/>
    <x v="0"/>
    <n v="4"/>
    <x v="1"/>
  </r>
  <r>
    <x v="13"/>
    <m/>
    <n v="1"/>
    <x v="39"/>
    <n v="4"/>
    <x v="18"/>
  </r>
  <r>
    <x v="13"/>
    <m/>
    <m/>
    <x v="0"/>
    <n v="4"/>
    <x v="1"/>
  </r>
  <r>
    <x v="13"/>
    <s v="8aad8474a447b4447d08dc4587c5422c74f94695"/>
    <m/>
    <x v="0"/>
    <n v="181"/>
    <x v="1"/>
  </r>
  <r>
    <x v="13"/>
    <m/>
    <m/>
    <x v="0"/>
    <n v="181"/>
    <x v="1"/>
  </r>
  <r>
    <x v="13"/>
    <m/>
    <n v="1"/>
    <x v="68"/>
    <n v="181"/>
    <x v="352"/>
  </r>
  <r>
    <x v="13"/>
    <m/>
    <m/>
    <x v="0"/>
    <n v="181"/>
    <x v="1"/>
  </r>
  <r>
    <x v="13"/>
    <s v="8a25ec1eafc85c680c87b3b68262482beafbb57a"/>
    <m/>
    <x v="0"/>
    <n v="11"/>
    <x v="1"/>
  </r>
  <r>
    <x v="13"/>
    <m/>
    <m/>
    <x v="0"/>
    <n v="11"/>
    <x v="1"/>
  </r>
  <r>
    <x v="13"/>
    <m/>
    <n v="1"/>
    <x v="11"/>
    <n v="11"/>
    <x v="90"/>
  </r>
  <r>
    <x v="13"/>
    <m/>
    <m/>
    <x v="0"/>
    <n v="11"/>
    <x v="1"/>
  </r>
  <r>
    <x v="13"/>
    <s v="6bfee24ed89aaa073f1bb21d2101827f3f56f09f"/>
    <m/>
    <x v="0"/>
    <n v="2"/>
    <x v="1"/>
  </r>
  <r>
    <x v="13"/>
    <m/>
    <m/>
    <x v="0"/>
    <n v="2"/>
    <x v="1"/>
  </r>
  <r>
    <x v="13"/>
    <m/>
    <n v="1"/>
    <x v="53"/>
    <n v="2"/>
    <x v="5"/>
  </r>
  <r>
    <x v="13"/>
    <m/>
    <m/>
    <x v="0"/>
    <n v="2"/>
    <x v="1"/>
  </r>
  <r>
    <x v="13"/>
    <s v="59b2e9e90bd6ae25e69bb980df418b9ed614e943"/>
    <m/>
    <x v="0"/>
    <n v="4384"/>
    <x v="1"/>
  </r>
  <r>
    <x v="13"/>
    <m/>
    <m/>
    <x v="0"/>
    <n v="4384"/>
    <x v="1"/>
  </r>
  <r>
    <x v="13"/>
    <m/>
    <n v="1"/>
    <x v="52"/>
    <n v="4384"/>
    <x v="353"/>
  </r>
  <r>
    <x v="13"/>
    <m/>
    <m/>
    <x v="0"/>
    <n v="4384"/>
    <x v="1"/>
  </r>
  <r>
    <x v="13"/>
    <s v="31a2bc4a955e5ba7751c56652ed3c85dc6991b24"/>
    <m/>
    <x v="0"/>
    <n v="1"/>
    <x v="1"/>
  </r>
  <r>
    <x v="13"/>
    <m/>
    <m/>
    <x v="0"/>
    <n v="1"/>
    <x v="1"/>
  </r>
  <r>
    <x v="13"/>
    <m/>
    <n v="1"/>
    <x v="53"/>
    <n v="1"/>
    <x v="43"/>
  </r>
  <r>
    <x v="13"/>
    <m/>
    <m/>
    <x v="0"/>
    <n v="1"/>
    <x v="1"/>
  </r>
  <r>
    <x v="13"/>
    <s v="b179fa1eab1bc79be8562349ca6f43283f16ecc7"/>
    <m/>
    <x v="0"/>
    <n v="7"/>
    <x v="1"/>
  </r>
  <r>
    <x v="13"/>
    <m/>
    <m/>
    <x v="0"/>
    <n v="7"/>
    <x v="1"/>
  </r>
  <r>
    <x v="13"/>
    <m/>
    <n v="1"/>
    <x v="49"/>
    <n v="7"/>
    <x v="76"/>
  </r>
  <r>
    <x v="13"/>
    <m/>
    <m/>
    <x v="0"/>
    <n v="7"/>
    <x v="1"/>
  </r>
  <r>
    <x v="13"/>
    <s v="96a93a971680c9bff6c2febaf11fd5a58f3c775f"/>
    <m/>
    <x v="0"/>
    <n v="332"/>
    <x v="1"/>
  </r>
  <r>
    <x v="13"/>
    <m/>
    <m/>
    <x v="0"/>
    <n v="332"/>
    <x v="1"/>
  </r>
  <r>
    <x v="13"/>
    <m/>
    <n v="0.99199999999999999"/>
    <x v="70"/>
    <n v="332"/>
    <x v="354"/>
  </r>
  <r>
    <x v="13"/>
    <m/>
    <n v="7.0000000000000001E-3"/>
    <x v="12"/>
    <n v="332"/>
    <x v="355"/>
  </r>
  <r>
    <x v="13"/>
    <m/>
    <m/>
    <x v="0"/>
    <n v="332"/>
    <x v="1"/>
  </r>
  <r>
    <x v="13"/>
    <s v="ef1e44bc44a0a0f25bb68e8b2f5da5b1217e0da3"/>
    <m/>
    <x v="0"/>
    <n v="7"/>
    <x v="1"/>
  </r>
  <r>
    <x v="13"/>
    <m/>
    <m/>
    <x v="0"/>
    <n v="7"/>
    <x v="1"/>
  </r>
  <r>
    <x v="13"/>
    <m/>
    <n v="0.70699999999999996"/>
    <x v="68"/>
    <n v="7"/>
    <x v="356"/>
  </r>
  <r>
    <x v="13"/>
    <m/>
    <n v="0.29199999999999998"/>
    <x v="42"/>
    <n v="7"/>
    <x v="357"/>
  </r>
  <r>
    <x v="13"/>
    <m/>
    <m/>
    <x v="0"/>
    <n v="7"/>
    <x v="1"/>
  </r>
  <r>
    <x v="13"/>
    <s v="d55cb345073d1a5954ca28c92cf1acbdf9c03a67"/>
    <m/>
    <x v="0"/>
    <n v="31"/>
    <x v="1"/>
  </r>
  <r>
    <x v="13"/>
    <m/>
    <m/>
    <x v="0"/>
    <n v="31"/>
    <x v="1"/>
  </r>
  <r>
    <x v="13"/>
    <m/>
    <n v="1"/>
    <x v="11"/>
    <n v="31"/>
    <x v="192"/>
  </r>
  <r>
    <x v="13"/>
    <m/>
    <m/>
    <x v="0"/>
    <n v="31"/>
    <x v="1"/>
  </r>
  <r>
    <x v="13"/>
    <s v="29916fe84d118c752ab876eccff2d3fc3a7f6c4a"/>
    <m/>
    <x v="0"/>
    <n v="0"/>
    <x v="1"/>
  </r>
  <r>
    <x v="13"/>
    <m/>
    <m/>
    <x v="0"/>
    <n v="0"/>
    <x v="1"/>
  </r>
  <r>
    <x v="13"/>
    <s v="603fe8a3bae0d7db1af1ff639c1e3998c08e32de"/>
    <m/>
    <x v="0"/>
    <n v="12"/>
    <x v="1"/>
  </r>
  <r>
    <x v="13"/>
    <m/>
    <m/>
    <x v="0"/>
    <n v="12"/>
    <x v="1"/>
  </r>
  <r>
    <x v="13"/>
    <m/>
    <n v="1"/>
    <x v="32"/>
    <n v="12"/>
    <x v="100"/>
  </r>
  <r>
    <x v="13"/>
    <m/>
    <m/>
    <x v="0"/>
    <n v="12"/>
    <x v="1"/>
  </r>
  <r>
    <x v="13"/>
    <s v="d569947ba69e19c90880d59924c3feef6a60d29e"/>
    <m/>
    <x v="0"/>
    <n v="97"/>
    <x v="1"/>
  </r>
  <r>
    <x v="13"/>
    <m/>
    <m/>
    <x v="0"/>
    <n v="97"/>
    <x v="1"/>
  </r>
  <r>
    <x v="13"/>
    <m/>
    <n v="1"/>
    <x v="32"/>
    <n v="97"/>
    <x v="358"/>
  </r>
  <r>
    <x v="13"/>
    <m/>
    <m/>
    <x v="0"/>
    <n v="97"/>
    <x v="1"/>
  </r>
  <r>
    <x v="13"/>
    <s v="eb1c412bf2a5dfe922edd6d719112e8f8da542a5"/>
    <m/>
    <x v="0"/>
    <n v="18"/>
    <x v="1"/>
  </r>
  <r>
    <x v="13"/>
    <m/>
    <m/>
    <x v="0"/>
    <n v="18"/>
    <x v="1"/>
  </r>
  <r>
    <x v="13"/>
    <m/>
    <n v="0.23300000000000001"/>
    <x v="6"/>
    <n v="18"/>
    <x v="359"/>
  </r>
  <r>
    <x v="13"/>
    <m/>
    <n v="0.76600000000000001"/>
    <x v="3"/>
    <n v="18"/>
    <x v="360"/>
  </r>
  <r>
    <x v="13"/>
    <m/>
    <m/>
    <x v="0"/>
    <n v="18"/>
    <x v="1"/>
  </r>
  <r>
    <x v="13"/>
    <s v="17f2ca21417a866e03c405196f03e9e1faceb0fb"/>
    <m/>
    <x v="0"/>
    <n v="1685"/>
    <x v="1"/>
  </r>
  <r>
    <x v="13"/>
    <m/>
    <m/>
    <x v="0"/>
    <n v="1685"/>
    <x v="1"/>
  </r>
  <r>
    <x v="13"/>
    <m/>
    <n v="0.97899999999999998"/>
    <x v="53"/>
    <n v="1685"/>
    <x v="361"/>
  </r>
  <r>
    <x v="13"/>
    <m/>
    <n v="0.02"/>
    <x v="32"/>
    <n v="1685"/>
    <x v="362"/>
  </r>
  <r>
    <x v="13"/>
    <m/>
    <n v="0"/>
    <x v="12"/>
    <n v="1685"/>
    <x v="1"/>
  </r>
  <r>
    <x v="14"/>
    <m/>
    <m/>
    <x v="0"/>
    <n v="1685"/>
    <x v="1"/>
  </r>
  <r>
    <x v="14"/>
    <s v="bfcf5cc618e478697b272cae1ae642d4c38039e4"/>
    <m/>
    <x v="0"/>
    <n v="15"/>
    <x v="1"/>
  </r>
  <r>
    <x v="14"/>
    <m/>
    <m/>
    <x v="0"/>
    <n v="15"/>
    <x v="1"/>
  </r>
  <r>
    <x v="14"/>
    <m/>
    <n v="1"/>
    <x v="15"/>
    <n v="15"/>
    <x v="34"/>
  </r>
  <r>
    <x v="14"/>
    <m/>
    <m/>
    <x v="0"/>
    <n v="15"/>
    <x v="1"/>
  </r>
  <r>
    <x v="14"/>
    <s v="6d9669ff5eb235381c27f465b67aa83cd900c000"/>
    <m/>
    <x v="0"/>
    <n v="48"/>
    <x v="1"/>
  </r>
  <r>
    <x v="14"/>
    <m/>
    <m/>
    <x v="0"/>
    <n v="48"/>
    <x v="1"/>
  </r>
  <r>
    <x v="14"/>
    <m/>
    <n v="0.113"/>
    <x v="62"/>
    <n v="48"/>
    <x v="289"/>
  </r>
  <r>
    <x v="14"/>
    <m/>
    <n v="4.2000000000000003E-2"/>
    <x v="70"/>
    <n v="48"/>
    <x v="290"/>
  </r>
  <r>
    <x v="14"/>
    <m/>
    <n v="8.2000000000000003E-2"/>
    <x v="51"/>
    <n v="48"/>
    <x v="291"/>
  </r>
  <r>
    <x v="14"/>
    <m/>
    <n v="9.7000000000000003E-2"/>
    <x v="53"/>
    <n v="48"/>
    <x v="292"/>
  </r>
  <r>
    <x v="14"/>
    <m/>
    <n v="7.0000000000000007E-2"/>
    <x v="42"/>
    <n v="48"/>
    <x v="293"/>
  </r>
  <r>
    <x v="14"/>
    <m/>
    <n v="0.27300000000000002"/>
    <x v="32"/>
    <n v="48"/>
    <x v="294"/>
  </r>
  <r>
    <x v="14"/>
    <m/>
    <n v="0.31900000000000001"/>
    <x v="15"/>
    <n v="48"/>
    <x v="295"/>
  </r>
  <r>
    <x v="14"/>
    <m/>
    <m/>
    <x v="0"/>
    <n v="48"/>
    <x v="1"/>
  </r>
  <r>
    <x v="14"/>
    <s v="57232ccd7c7a326ee7f72f06d2ec61bb8065b7ce"/>
    <m/>
    <x v="0"/>
    <n v="198"/>
    <x v="1"/>
  </r>
  <r>
    <x v="14"/>
    <m/>
    <m/>
    <x v="0"/>
    <n v="198"/>
    <x v="1"/>
  </r>
  <r>
    <x v="14"/>
    <m/>
    <n v="1"/>
    <x v="14"/>
    <n v="198"/>
    <x v="296"/>
  </r>
  <r>
    <x v="14"/>
    <m/>
    <m/>
    <x v="0"/>
    <n v="198"/>
    <x v="1"/>
  </r>
  <r>
    <x v="14"/>
    <s v="fd316bf9977f0109c288e3d8b298b9c6ac62bc70"/>
    <m/>
    <x v="0"/>
    <n v="80"/>
    <x v="1"/>
  </r>
  <r>
    <x v="14"/>
    <m/>
    <m/>
    <x v="0"/>
    <n v="80"/>
    <x v="1"/>
  </r>
  <r>
    <x v="14"/>
    <m/>
    <n v="0.626"/>
    <x v="63"/>
    <n v="80"/>
    <x v="297"/>
  </r>
  <r>
    <x v="14"/>
    <m/>
    <n v="1.2999999999999999E-2"/>
    <x v="64"/>
    <n v="80"/>
    <x v="298"/>
  </r>
  <r>
    <x v="14"/>
    <m/>
    <n v="0.35899999999999999"/>
    <x v="31"/>
    <n v="80"/>
    <x v="299"/>
  </r>
  <r>
    <x v="14"/>
    <m/>
    <m/>
    <x v="0"/>
    <n v="80"/>
    <x v="1"/>
  </r>
  <r>
    <x v="14"/>
    <s v="b55f988fcee0ba567e2f9981e3683d4500874ff5"/>
    <m/>
    <x v="0"/>
    <n v="361"/>
    <x v="1"/>
  </r>
  <r>
    <x v="14"/>
    <m/>
    <m/>
    <x v="0"/>
    <n v="361"/>
    <x v="1"/>
  </r>
  <r>
    <x v="14"/>
    <m/>
    <n v="1"/>
    <x v="68"/>
    <n v="361"/>
    <x v="300"/>
  </r>
  <r>
    <x v="14"/>
    <m/>
    <m/>
    <x v="0"/>
    <n v="361"/>
    <x v="1"/>
  </r>
  <r>
    <x v="14"/>
    <s v="c3bcf7a2b57627403e2ce68a5e1fb033e68de40a"/>
    <m/>
    <x v="0"/>
    <n v="47"/>
    <x v="1"/>
  </r>
  <r>
    <x v="14"/>
    <m/>
    <m/>
    <x v="0"/>
    <n v="47"/>
    <x v="1"/>
  </r>
  <r>
    <x v="14"/>
    <m/>
    <n v="1"/>
    <x v="49"/>
    <n v="47"/>
    <x v="301"/>
  </r>
  <r>
    <x v="14"/>
    <m/>
    <m/>
    <x v="0"/>
    <n v="47"/>
    <x v="1"/>
  </r>
  <r>
    <x v="14"/>
    <s v="1b9f7d763c75fb5c6f13a2c619381494edd81898"/>
    <m/>
    <x v="0"/>
    <n v="6"/>
    <x v="1"/>
  </r>
  <r>
    <x v="14"/>
    <m/>
    <m/>
    <x v="0"/>
    <n v="6"/>
    <x v="1"/>
  </r>
  <r>
    <x v="14"/>
    <m/>
    <n v="1"/>
    <x v="53"/>
    <n v="6"/>
    <x v="113"/>
  </r>
  <r>
    <x v="14"/>
    <m/>
    <m/>
    <x v="0"/>
    <n v="6"/>
    <x v="1"/>
  </r>
  <r>
    <x v="14"/>
    <s v="0c965c5ee9b9eb9b2d53ae29a9af6b2f7921f4dc"/>
    <m/>
    <x v="0"/>
    <n v="20"/>
    <x v="1"/>
  </r>
  <r>
    <x v="14"/>
    <m/>
    <m/>
    <x v="0"/>
    <n v="20"/>
    <x v="1"/>
  </r>
  <r>
    <x v="14"/>
    <m/>
    <n v="1"/>
    <x v="53"/>
    <n v="20"/>
    <x v="33"/>
  </r>
  <r>
    <x v="14"/>
    <m/>
    <m/>
    <x v="0"/>
    <n v="20"/>
    <x v="1"/>
  </r>
  <r>
    <x v="14"/>
    <s v="ce7e562c4c139279f81b855748cf0e73daef5783"/>
    <m/>
    <x v="0"/>
    <n v="16"/>
    <x v="1"/>
  </r>
  <r>
    <x v="14"/>
    <m/>
    <m/>
    <x v="0"/>
    <n v="16"/>
    <x v="1"/>
  </r>
  <r>
    <x v="14"/>
    <m/>
    <n v="1"/>
    <x v="32"/>
    <n v="16"/>
    <x v="134"/>
  </r>
  <r>
    <x v="14"/>
    <m/>
    <m/>
    <x v="0"/>
    <n v="16"/>
    <x v="1"/>
  </r>
  <r>
    <x v="14"/>
    <s v="05695e9f4705a8a2309cf8adbbb01019a8c01fdd"/>
    <m/>
    <x v="0"/>
    <n v="8"/>
    <x v="1"/>
  </r>
  <r>
    <x v="14"/>
    <m/>
    <m/>
    <x v="0"/>
    <n v="8"/>
    <x v="1"/>
  </r>
  <r>
    <x v="14"/>
    <m/>
    <n v="1"/>
    <x v="12"/>
    <n v="8"/>
    <x v="75"/>
  </r>
  <r>
    <x v="14"/>
    <m/>
    <m/>
    <x v="0"/>
    <n v="8"/>
    <x v="1"/>
  </r>
  <r>
    <x v="14"/>
    <s v="afac6e80494b1804634d28f1e49f43674dc42254"/>
    <m/>
    <x v="0"/>
    <n v="137"/>
    <x v="1"/>
  </r>
  <r>
    <x v="14"/>
    <m/>
    <m/>
    <x v="0"/>
    <n v="137"/>
    <x v="1"/>
  </r>
  <r>
    <x v="14"/>
    <m/>
    <n v="0.23100000000000001"/>
    <x v="60"/>
    <n v="137"/>
    <x v="302"/>
  </r>
  <r>
    <x v="14"/>
    <m/>
    <n v="0.76800000000000002"/>
    <x v="58"/>
    <n v="137"/>
    <x v="303"/>
  </r>
  <r>
    <x v="14"/>
    <m/>
    <m/>
    <x v="0"/>
    <n v="137"/>
    <x v="1"/>
  </r>
  <r>
    <x v="14"/>
    <s v="1a7b6ac57e41600ae781a28ca68c244e3d65acb8"/>
    <m/>
    <x v="0"/>
    <n v="48"/>
    <x v="1"/>
  </r>
  <r>
    <x v="14"/>
    <m/>
    <m/>
    <x v="0"/>
    <n v="48"/>
    <x v="1"/>
  </r>
  <r>
    <x v="14"/>
    <m/>
    <n v="0.68"/>
    <x v="62"/>
    <n v="48"/>
    <x v="304"/>
  </r>
  <r>
    <x v="14"/>
    <m/>
    <n v="0.32"/>
    <x v="15"/>
    <n v="48"/>
    <x v="168"/>
  </r>
  <r>
    <x v="14"/>
    <m/>
    <m/>
    <x v="0"/>
    <n v="48"/>
    <x v="1"/>
  </r>
  <r>
    <x v="14"/>
    <s v="ee2303939ee8cd88a5ff2ba78c0a67b69282891e"/>
    <m/>
    <x v="0"/>
    <n v="4"/>
    <x v="1"/>
  </r>
  <r>
    <x v="14"/>
    <m/>
    <m/>
    <x v="0"/>
    <n v="4"/>
    <x v="1"/>
  </r>
  <r>
    <x v="14"/>
    <m/>
    <n v="1"/>
    <x v="9"/>
    <n v="4"/>
    <x v="18"/>
  </r>
  <r>
    <x v="14"/>
    <m/>
    <m/>
    <x v="0"/>
    <n v="4"/>
    <x v="1"/>
  </r>
  <r>
    <x v="14"/>
    <s v="30c251f3ea803729b7240c784cf6d897cc7a313e"/>
    <m/>
    <x v="0"/>
    <n v="6"/>
    <x v="1"/>
  </r>
  <r>
    <x v="14"/>
    <m/>
    <m/>
    <x v="0"/>
    <n v="6"/>
    <x v="1"/>
  </r>
  <r>
    <x v="14"/>
    <m/>
    <n v="1"/>
    <x v="3"/>
    <n v="6"/>
    <x v="113"/>
  </r>
  <r>
    <x v="14"/>
    <m/>
    <m/>
    <x v="0"/>
    <n v="6"/>
    <x v="1"/>
  </r>
  <r>
    <x v="14"/>
    <s v="8713e23181b9c702681bf4667475078bdaf39c46"/>
    <m/>
    <x v="0"/>
    <n v="6"/>
    <x v="1"/>
  </r>
  <r>
    <x v="14"/>
    <m/>
    <m/>
    <x v="0"/>
    <n v="6"/>
    <x v="1"/>
  </r>
  <r>
    <x v="14"/>
    <m/>
    <n v="1"/>
    <x v="62"/>
    <n v="6"/>
    <x v="113"/>
  </r>
  <r>
    <x v="14"/>
    <m/>
    <m/>
    <x v="0"/>
    <n v="6"/>
    <x v="1"/>
  </r>
  <r>
    <x v="14"/>
    <s v="1efcb9b092f218178bbc78ca4bf5f7c1a720ffb8"/>
    <m/>
    <x v="0"/>
    <n v="33"/>
    <x v="1"/>
  </r>
  <r>
    <x v="14"/>
    <m/>
    <m/>
    <x v="0"/>
    <n v="33"/>
    <x v="1"/>
  </r>
  <r>
    <x v="14"/>
    <m/>
    <n v="1"/>
    <x v="15"/>
    <n v="33"/>
    <x v="305"/>
  </r>
  <r>
    <x v="14"/>
    <m/>
    <m/>
    <x v="0"/>
    <n v="33"/>
    <x v="1"/>
  </r>
  <r>
    <x v="14"/>
    <s v="f863b0bf23bd2a0c573f0a3cfbf603a492f1741d"/>
    <m/>
    <x v="0"/>
    <n v="4"/>
    <x v="1"/>
  </r>
  <r>
    <x v="14"/>
    <m/>
    <m/>
    <x v="0"/>
    <n v="4"/>
    <x v="1"/>
  </r>
  <r>
    <x v="14"/>
    <m/>
    <n v="1"/>
    <x v="2"/>
    <n v="4"/>
    <x v="18"/>
  </r>
  <r>
    <x v="14"/>
    <m/>
    <m/>
    <x v="0"/>
    <n v="4"/>
    <x v="1"/>
  </r>
  <r>
    <x v="14"/>
    <s v="cfa687f1d9cb4d81046775852710c5883d6136a2"/>
    <m/>
    <x v="0"/>
    <n v="104"/>
    <x v="1"/>
  </r>
  <r>
    <x v="14"/>
    <m/>
    <m/>
    <x v="0"/>
    <n v="104"/>
    <x v="1"/>
  </r>
  <r>
    <x v="14"/>
    <m/>
    <n v="0.48799999999999999"/>
    <x v="60"/>
    <n v="104"/>
    <x v="306"/>
  </r>
  <r>
    <x v="14"/>
    <m/>
    <n v="2.3E-2"/>
    <x v="68"/>
    <n v="104"/>
    <x v="307"/>
  </r>
  <r>
    <x v="14"/>
    <m/>
    <n v="0.48799999999999999"/>
    <x v="38"/>
    <n v="104"/>
    <x v="306"/>
  </r>
  <r>
    <x v="14"/>
    <m/>
    <m/>
    <x v="0"/>
    <n v="104"/>
    <x v="1"/>
  </r>
  <r>
    <x v="14"/>
    <s v="4adf252b7e579c154a785ab0f8726be592cf7895"/>
    <m/>
    <x v="0"/>
    <n v="2"/>
    <x v="1"/>
  </r>
  <r>
    <x v="14"/>
    <m/>
    <m/>
    <x v="0"/>
    <n v="2"/>
    <x v="1"/>
  </r>
  <r>
    <x v="14"/>
    <m/>
    <n v="1"/>
    <x v="53"/>
    <n v="2"/>
    <x v="5"/>
  </r>
  <r>
    <x v="14"/>
    <m/>
    <m/>
    <x v="0"/>
    <n v="2"/>
    <x v="1"/>
  </r>
  <r>
    <x v="14"/>
    <s v="0da60795c42f4e93cc0d8913c0fdd93dd670da41"/>
    <m/>
    <x v="0"/>
    <n v="48"/>
    <x v="1"/>
  </r>
  <r>
    <x v="14"/>
    <m/>
    <m/>
    <x v="0"/>
    <n v="48"/>
    <x v="1"/>
  </r>
  <r>
    <x v="14"/>
    <m/>
    <n v="0.94899999999999995"/>
    <x v="29"/>
    <n v="48"/>
    <x v="308"/>
  </r>
  <r>
    <x v="14"/>
    <m/>
    <n v="0.05"/>
    <x v="42"/>
    <n v="48"/>
    <x v="309"/>
  </r>
  <r>
    <x v="14"/>
    <m/>
    <m/>
    <x v="0"/>
    <n v="48"/>
    <x v="1"/>
  </r>
  <r>
    <x v="14"/>
    <s v="a1a2e24b34d818cfed86b3ad5eb01d62bc375eaa"/>
    <m/>
    <x v="0"/>
    <n v="2"/>
    <x v="1"/>
  </r>
  <r>
    <x v="14"/>
    <m/>
    <m/>
    <x v="0"/>
    <n v="2"/>
    <x v="1"/>
  </r>
  <r>
    <x v="14"/>
    <m/>
    <n v="1"/>
    <x v="29"/>
    <n v="2"/>
    <x v="5"/>
  </r>
  <r>
    <x v="14"/>
    <m/>
    <m/>
    <x v="0"/>
    <n v="2"/>
    <x v="1"/>
  </r>
  <r>
    <x v="14"/>
    <s v="29a0043a32be33533ea6dba6d8d73b97d582d311"/>
    <m/>
    <x v="0"/>
    <n v="1"/>
    <x v="1"/>
  </r>
  <r>
    <x v="14"/>
    <m/>
    <m/>
    <x v="0"/>
    <n v="1"/>
    <x v="1"/>
  </r>
  <r>
    <x v="14"/>
    <m/>
    <n v="1"/>
    <x v="29"/>
    <n v="1"/>
    <x v="43"/>
  </r>
  <r>
    <x v="14"/>
    <m/>
    <m/>
    <x v="0"/>
    <n v="1"/>
    <x v="1"/>
  </r>
  <r>
    <x v="14"/>
    <s v="a1a355671eb9edbc36673616e1590fcd4c24d7ef"/>
    <m/>
    <x v="0"/>
    <n v="12"/>
    <x v="1"/>
  </r>
  <r>
    <x v="14"/>
    <m/>
    <m/>
    <x v="0"/>
    <n v="12"/>
    <x v="1"/>
  </r>
  <r>
    <x v="14"/>
    <m/>
    <n v="1"/>
    <x v="29"/>
    <n v="12"/>
    <x v="100"/>
  </r>
  <r>
    <x v="14"/>
    <m/>
    <m/>
    <x v="0"/>
    <n v="12"/>
    <x v="1"/>
  </r>
  <r>
    <x v="14"/>
    <s v="25a2dee43f03140c197df7e9e5e4a4e8e57a97cb"/>
    <m/>
    <x v="0"/>
    <n v="9"/>
    <x v="1"/>
  </r>
  <r>
    <x v="14"/>
    <m/>
    <m/>
    <x v="0"/>
    <n v="9"/>
    <x v="1"/>
  </r>
  <r>
    <x v="14"/>
    <m/>
    <n v="0.32"/>
    <x v="29"/>
    <n v="9"/>
    <x v="310"/>
  </r>
  <r>
    <x v="14"/>
    <m/>
    <n v="0.67900000000000005"/>
    <x v="15"/>
    <n v="9"/>
    <x v="311"/>
  </r>
  <r>
    <x v="14"/>
    <m/>
    <m/>
    <x v="0"/>
    <n v="9"/>
    <x v="1"/>
  </r>
  <r>
    <x v="14"/>
    <s v="405882053351bcdb602ddac44f8ead8404ff9345"/>
    <m/>
    <x v="0"/>
    <n v="2"/>
    <x v="1"/>
  </r>
  <r>
    <x v="14"/>
    <m/>
    <m/>
    <x v="0"/>
    <n v="2"/>
    <x v="1"/>
  </r>
  <r>
    <x v="14"/>
    <m/>
    <n v="1"/>
    <x v="15"/>
    <n v="2"/>
    <x v="5"/>
  </r>
  <r>
    <x v="14"/>
    <m/>
    <m/>
    <x v="0"/>
    <n v="2"/>
    <x v="1"/>
  </r>
  <r>
    <x v="14"/>
    <s v="a7d8f02dea8b538d3f723c70f1c2d436db2a59a3"/>
    <m/>
    <x v="0"/>
    <n v="28"/>
    <x v="1"/>
  </r>
  <r>
    <x v="14"/>
    <m/>
    <m/>
    <x v="0"/>
    <n v="28"/>
    <x v="1"/>
  </r>
  <r>
    <x v="14"/>
    <m/>
    <n v="1"/>
    <x v="29"/>
    <n v="28"/>
    <x v="106"/>
  </r>
  <r>
    <x v="14"/>
    <m/>
    <m/>
    <x v="0"/>
    <n v="28"/>
    <x v="1"/>
  </r>
  <r>
    <x v="14"/>
    <s v="c00ab2830e245e72cf11bbce4dbda017e42276f0"/>
    <m/>
    <x v="0"/>
    <n v="143"/>
    <x v="1"/>
  </r>
  <r>
    <x v="14"/>
    <m/>
    <m/>
    <x v="0"/>
    <n v="143"/>
    <x v="1"/>
  </r>
  <r>
    <x v="14"/>
    <m/>
    <n v="4.0000000000000001E-3"/>
    <x v="36"/>
    <n v="143"/>
    <x v="312"/>
  </r>
  <r>
    <x v="14"/>
    <m/>
    <n v="0.45300000000000001"/>
    <x v="62"/>
    <n v="143"/>
    <x v="313"/>
  </r>
  <r>
    <x v="14"/>
    <m/>
    <n v="4.3999999999999997E-2"/>
    <x v="29"/>
    <n v="143"/>
    <x v="314"/>
  </r>
  <r>
    <x v="14"/>
    <m/>
    <n v="0.497"/>
    <x v="15"/>
    <n v="143"/>
    <x v="315"/>
  </r>
  <r>
    <x v="14"/>
    <m/>
    <m/>
    <x v="0"/>
    <n v="143"/>
    <x v="1"/>
  </r>
  <r>
    <x v="14"/>
    <s v="edfd13d04532e3e2d86677ce8d1fb5f0fc588904"/>
    <m/>
    <x v="0"/>
    <n v="2"/>
    <x v="1"/>
  </r>
  <r>
    <x v="14"/>
    <m/>
    <m/>
    <x v="0"/>
    <n v="2"/>
    <x v="1"/>
  </r>
  <r>
    <x v="14"/>
    <m/>
    <n v="1"/>
    <x v="29"/>
    <n v="2"/>
    <x v="5"/>
  </r>
  <r>
    <x v="14"/>
    <m/>
    <m/>
    <x v="0"/>
    <n v="2"/>
    <x v="1"/>
  </r>
  <r>
    <x v="14"/>
    <s v="80dbf7994401f178f382e5ae57edb7ce96533a0c"/>
    <m/>
    <x v="0"/>
    <n v="9"/>
    <x v="1"/>
  </r>
  <r>
    <x v="14"/>
    <m/>
    <m/>
    <x v="0"/>
    <n v="9"/>
    <x v="1"/>
  </r>
  <r>
    <x v="14"/>
    <m/>
    <n v="1"/>
    <x v="15"/>
    <n v="9"/>
    <x v="53"/>
  </r>
  <r>
    <x v="14"/>
    <m/>
    <m/>
    <x v="0"/>
    <n v="9"/>
    <x v="1"/>
  </r>
  <r>
    <x v="14"/>
    <s v="74835f660d9315024994877de3c40cd542625fa1"/>
    <m/>
    <x v="0"/>
    <n v="176"/>
    <x v="1"/>
  </r>
  <r>
    <x v="14"/>
    <m/>
    <m/>
    <x v="0"/>
    <n v="176"/>
    <x v="1"/>
  </r>
  <r>
    <x v="14"/>
    <m/>
    <n v="0.51600000000000001"/>
    <x v="62"/>
    <n v="176"/>
    <x v="316"/>
  </r>
  <r>
    <x v="14"/>
    <m/>
    <n v="0.28299999999999997"/>
    <x v="9"/>
    <n v="176"/>
    <x v="317"/>
  </r>
  <r>
    <x v="14"/>
    <m/>
    <n v="0.11700000000000001"/>
    <x v="64"/>
    <n v="176"/>
    <x v="318"/>
  </r>
  <r>
    <x v="14"/>
    <m/>
    <n v="8.2000000000000003E-2"/>
    <x v="15"/>
    <n v="176"/>
    <x v="319"/>
  </r>
  <r>
    <x v="14"/>
    <m/>
    <m/>
    <x v="0"/>
    <n v="176"/>
    <x v="1"/>
  </r>
  <r>
    <x v="14"/>
    <s v="64b7bc99aee07bf04f189c1f06e1756645f04b71"/>
    <m/>
    <x v="0"/>
    <n v="25"/>
    <x v="1"/>
  </r>
  <r>
    <x v="14"/>
    <m/>
    <m/>
    <x v="0"/>
    <n v="25"/>
    <x v="1"/>
  </r>
  <r>
    <x v="14"/>
    <m/>
    <n v="4.9000000000000002E-2"/>
    <x v="70"/>
    <n v="25"/>
    <x v="101"/>
  </r>
  <r>
    <x v="14"/>
    <m/>
    <n v="0.70399999999999996"/>
    <x v="53"/>
    <n v="25"/>
    <x v="320"/>
  </r>
  <r>
    <x v="14"/>
    <m/>
    <n v="0.246"/>
    <x v="52"/>
    <n v="25"/>
    <x v="321"/>
  </r>
  <r>
    <x v="14"/>
    <m/>
    <m/>
    <x v="0"/>
    <n v="25"/>
    <x v="1"/>
  </r>
  <r>
    <x v="14"/>
    <s v="3ac1ed9bf1ba845a2b5a9eaf1f8ebbf9a314c1a0"/>
    <m/>
    <x v="0"/>
    <n v="2"/>
    <x v="1"/>
  </r>
  <r>
    <x v="14"/>
    <m/>
    <m/>
    <x v="0"/>
    <n v="2"/>
    <x v="1"/>
  </r>
  <r>
    <x v="14"/>
    <m/>
    <n v="1"/>
    <x v="42"/>
    <n v="2"/>
    <x v="5"/>
  </r>
  <r>
    <x v="14"/>
    <m/>
    <m/>
    <x v="0"/>
    <n v="2"/>
    <x v="1"/>
  </r>
  <r>
    <x v="14"/>
    <s v="631deeb23eb0f0a0d4aecb04345dc874a31a6add"/>
    <m/>
    <x v="0"/>
    <n v="2"/>
    <x v="1"/>
  </r>
  <r>
    <x v="14"/>
    <m/>
    <m/>
    <x v="0"/>
    <n v="2"/>
    <x v="1"/>
  </r>
  <r>
    <x v="14"/>
    <m/>
    <n v="1"/>
    <x v="42"/>
    <n v="2"/>
    <x v="5"/>
  </r>
  <r>
    <x v="14"/>
    <m/>
    <m/>
    <x v="0"/>
    <n v="2"/>
    <x v="1"/>
  </r>
  <r>
    <x v="14"/>
    <s v="0b336ddb1e0ede7a9a381b510b4de344daadc307"/>
    <m/>
    <x v="0"/>
    <n v="6"/>
    <x v="1"/>
  </r>
  <r>
    <x v="14"/>
    <m/>
    <m/>
    <x v="0"/>
    <n v="6"/>
    <x v="1"/>
  </r>
  <r>
    <x v="14"/>
    <m/>
    <n v="1"/>
    <x v="15"/>
    <n v="6"/>
    <x v="113"/>
  </r>
  <r>
    <x v="14"/>
    <m/>
    <m/>
    <x v="0"/>
    <n v="6"/>
    <x v="1"/>
  </r>
  <r>
    <x v="14"/>
    <s v="00408e596d6c5f299381d2c4ae7b0fc7835fa349"/>
    <m/>
    <x v="0"/>
    <n v="17"/>
    <x v="1"/>
  </r>
  <r>
    <x v="14"/>
    <m/>
    <m/>
    <x v="0"/>
    <n v="17"/>
    <x v="1"/>
  </r>
  <r>
    <x v="14"/>
    <m/>
    <n v="1"/>
    <x v="14"/>
    <n v="17"/>
    <x v="322"/>
  </r>
  <r>
    <x v="14"/>
    <m/>
    <m/>
    <x v="0"/>
    <n v="17"/>
    <x v="1"/>
  </r>
  <r>
    <x v="14"/>
    <s v="1b375062c82496e0d077ab84cb43c66d69a01738"/>
    <m/>
    <x v="0"/>
    <n v="4"/>
    <x v="1"/>
  </r>
  <r>
    <x v="14"/>
    <m/>
    <m/>
    <x v="0"/>
    <n v="4"/>
    <x v="1"/>
  </r>
  <r>
    <x v="14"/>
    <m/>
    <n v="1"/>
    <x v="15"/>
    <n v="4"/>
    <x v="18"/>
  </r>
  <r>
    <x v="14"/>
    <m/>
    <m/>
    <x v="0"/>
    <n v="4"/>
    <x v="1"/>
  </r>
  <r>
    <x v="14"/>
    <s v="02c1c52514c7d6b54ff2d6dd6a3c564c3543f0a5"/>
    <m/>
    <x v="0"/>
    <n v="5"/>
    <x v="1"/>
  </r>
  <r>
    <x v="14"/>
    <m/>
    <m/>
    <x v="0"/>
    <n v="5"/>
    <x v="1"/>
  </r>
  <r>
    <x v="14"/>
    <m/>
    <n v="0.53200000000000003"/>
    <x v="32"/>
    <n v="5"/>
    <x v="323"/>
  </r>
  <r>
    <x v="14"/>
    <m/>
    <n v="0.46700000000000003"/>
    <x v="15"/>
    <n v="5"/>
    <x v="324"/>
  </r>
  <r>
    <x v="14"/>
    <m/>
    <m/>
    <x v="0"/>
    <n v="5"/>
    <x v="1"/>
  </r>
  <r>
    <x v="14"/>
    <s v="80d9852c431084e4b6e4fd1b9a5b968b937b96ac"/>
    <m/>
    <x v="0"/>
    <n v="3"/>
    <x v="1"/>
  </r>
  <r>
    <x v="14"/>
    <m/>
    <m/>
    <x v="0"/>
    <n v="3"/>
    <x v="1"/>
  </r>
  <r>
    <x v="14"/>
    <m/>
    <n v="1"/>
    <x v="53"/>
    <n v="3"/>
    <x v="44"/>
  </r>
  <r>
    <x v="14"/>
    <m/>
    <m/>
    <x v="0"/>
    <n v="3"/>
    <x v="1"/>
  </r>
  <r>
    <x v="14"/>
    <s v="be0dcdd2fdf944d0bb8cb26baab86c67c657ef65"/>
    <m/>
    <x v="0"/>
    <n v="1"/>
    <x v="1"/>
  </r>
  <r>
    <x v="14"/>
    <m/>
    <m/>
    <x v="0"/>
    <n v="1"/>
    <x v="1"/>
  </r>
  <r>
    <x v="14"/>
    <m/>
    <n v="1"/>
    <x v="11"/>
    <n v="1"/>
    <x v="43"/>
  </r>
  <r>
    <x v="14"/>
    <m/>
    <m/>
    <x v="0"/>
    <n v="1"/>
    <x v="1"/>
  </r>
  <r>
    <x v="14"/>
    <s v="9d96a02741ae0d51d51fbc4d08b35fd6245c7471"/>
    <m/>
    <x v="0"/>
    <n v="27"/>
    <x v="1"/>
  </r>
  <r>
    <x v="14"/>
    <m/>
    <m/>
    <x v="0"/>
    <n v="27"/>
    <x v="1"/>
  </r>
  <r>
    <x v="14"/>
    <m/>
    <n v="1"/>
    <x v="2"/>
    <n v="27"/>
    <x v="122"/>
  </r>
  <r>
    <x v="14"/>
    <m/>
    <m/>
    <x v="0"/>
    <n v="27"/>
    <x v="1"/>
  </r>
  <r>
    <x v="14"/>
    <s v="a93beee92a74be918a1e861070f39bb9549c0134"/>
    <m/>
    <x v="0"/>
    <n v="97"/>
    <x v="1"/>
  </r>
  <r>
    <x v="14"/>
    <m/>
    <m/>
    <x v="0"/>
    <n v="97"/>
    <x v="1"/>
  </r>
  <r>
    <x v="14"/>
    <m/>
    <n v="2.3E-2"/>
    <x v="32"/>
    <n v="97"/>
    <x v="325"/>
  </r>
  <r>
    <x v="14"/>
    <m/>
    <n v="0.97599999999999998"/>
    <x v="15"/>
    <n v="97"/>
    <x v="326"/>
  </r>
  <r>
    <x v="14"/>
    <m/>
    <m/>
    <x v="0"/>
    <n v="97"/>
    <x v="1"/>
  </r>
  <r>
    <x v="14"/>
    <s v="398270f3dff1fac5b7f2d853dc31af64bc8ce3a7"/>
    <m/>
    <x v="0"/>
    <n v="50"/>
    <x v="1"/>
  </r>
  <r>
    <x v="14"/>
    <m/>
    <m/>
    <x v="0"/>
    <n v="50"/>
    <x v="1"/>
  </r>
  <r>
    <x v="14"/>
    <m/>
    <n v="1"/>
    <x v="14"/>
    <n v="50"/>
    <x v="327"/>
  </r>
  <r>
    <x v="14"/>
    <m/>
    <m/>
    <x v="0"/>
    <n v="50"/>
    <x v="1"/>
  </r>
  <r>
    <x v="14"/>
    <s v="34cfe32ab4c0751ceb55b607c05dc593c3dd901c"/>
    <m/>
    <x v="0"/>
    <n v="457"/>
    <x v="1"/>
  </r>
  <r>
    <x v="14"/>
    <m/>
    <m/>
    <x v="0"/>
    <n v="457"/>
    <x v="1"/>
  </r>
  <r>
    <x v="14"/>
    <m/>
    <n v="6.0999999999999999E-2"/>
    <x v="49"/>
    <n v="457"/>
    <x v="328"/>
  </r>
  <r>
    <x v="14"/>
    <m/>
    <n v="6.8000000000000005E-2"/>
    <x v="50"/>
    <n v="457"/>
    <x v="329"/>
  </r>
  <r>
    <x v="14"/>
    <m/>
    <n v="4.3999999999999997E-2"/>
    <x v="51"/>
    <n v="457"/>
    <x v="330"/>
  </r>
  <r>
    <x v="14"/>
    <m/>
    <n v="2.3E-2"/>
    <x v="26"/>
    <n v="457"/>
    <x v="331"/>
  </r>
  <r>
    <x v="14"/>
    <m/>
    <n v="0.80200000000000005"/>
    <x v="32"/>
    <n v="457"/>
    <x v="332"/>
  </r>
  <r>
    <x v="14"/>
    <m/>
    <m/>
    <x v="0"/>
    <n v="457"/>
    <x v="1"/>
  </r>
  <r>
    <x v="14"/>
    <s v="786945e1a1fea1eb0f7863879e87d264af7a4293"/>
    <m/>
    <x v="0"/>
    <n v="160"/>
    <x v="1"/>
  </r>
  <r>
    <x v="14"/>
    <m/>
    <m/>
    <x v="0"/>
    <n v="160"/>
    <x v="1"/>
  </r>
  <r>
    <x v="14"/>
    <m/>
    <n v="0.74299999999999999"/>
    <x v="42"/>
    <n v="160"/>
    <x v="333"/>
  </r>
  <r>
    <x v="14"/>
    <m/>
    <n v="0.24"/>
    <x v="32"/>
    <n v="160"/>
    <x v="334"/>
  </r>
  <r>
    <x v="14"/>
    <m/>
    <n v="1.4999999999999999E-2"/>
    <x v="15"/>
    <n v="160"/>
    <x v="335"/>
  </r>
  <r>
    <x v="14"/>
    <m/>
    <m/>
    <x v="0"/>
    <n v="160"/>
    <x v="1"/>
  </r>
  <r>
    <x v="14"/>
    <s v="3cda8c7f885a9a543b5fc08fd7dcd1b7fa0a0b5a"/>
    <m/>
    <x v="0"/>
    <n v="97"/>
    <x v="1"/>
  </r>
  <r>
    <x v="14"/>
    <m/>
    <m/>
    <x v="0"/>
    <n v="97"/>
    <x v="1"/>
  </r>
  <r>
    <x v="14"/>
    <m/>
    <n v="0.126"/>
    <x v="49"/>
    <n v="97"/>
    <x v="336"/>
  </r>
  <r>
    <x v="14"/>
    <m/>
    <n v="3.5999999999999997E-2"/>
    <x v="70"/>
    <n v="97"/>
    <x v="337"/>
  </r>
  <r>
    <x v="14"/>
    <m/>
    <n v="0.126"/>
    <x v="51"/>
    <n v="97"/>
    <x v="336"/>
  </r>
  <r>
    <x v="14"/>
    <m/>
    <n v="0.25700000000000001"/>
    <x v="42"/>
    <n v="97"/>
    <x v="338"/>
  </r>
  <r>
    <x v="14"/>
    <m/>
    <n v="0.129"/>
    <x v="52"/>
    <n v="97"/>
    <x v="339"/>
  </r>
  <r>
    <x v="14"/>
    <m/>
    <n v="0.16400000000000001"/>
    <x v="32"/>
    <n v="97"/>
    <x v="340"/>
  </r>
  <r>
    <x v="14"/>
    <m/>
    <n v="0.16"/>
    <x v="11"/>
    <n v="97"/>
    <x v="341"/>
  </r>
  <r>
    <x v="14"/>
    <m/>
    <m/>
    <x v="0"/>
    <n v="97"/>
    <x v="1"/>
  </r>
  <r>
    <x v="14"/>
    <s v="724d64af4ed81df534b187940308da1530341390"/>
    <m/>
    <x v="0"/>
    <n v="7"/>
    <x v="1"/>
  </r>
  <r>
    <x v="14"/>
    <m/>
    <m/>
    <x v="0"/>
    <n v="7"/>
    <x v="1"/>
  </r>
  <r>
    <x v="14"/>
    <m/>
    <n v="1"/>
    <x v="14"/>
    <n v="7"/>
    <x v="76"/>
  </r>
  <r>
    <x v="14"/>
    <m/>
    <m/>
    <x v="0"/>
    <n v="7"/>
    <x v="1"/>
  </r>
  <r>
    <x v="14"/>
    <s v="b186710fdc197117c7bbc2df2492868e1ff5aa92"/>
    <m/>
    <x v="0"/>
    <n v="51"/>
    <x v="1"/>
  </r>
  <r>
    <x v="14"/>
    <m/>
    <m/>
    <x v="0"/>
    <n v="51"/>
    <x v="1"/>
  </r>
  <r>
    <x v="14"/>
    <m/>
    <n v="1"/>
    <x v="2"/>
    <n v="51"/>
    <x v="342"/>
  </r>
  <r>
    <x v="14"/>
    <m/>
    <m/>
    <x v="0"/>
    <n v="51"/>
    <x v="1"/>
  </r>
  <r>
    <x v="14"/>
    <s v="7ed9b83a6a1d2cdae4a8d5218c2a30e140554294"/>
    <m/>
    <x v="0"/>
    <n v="102"/>
    <x v="1"/>
  </r>
  <r>
    <x v="14"/>
    <m/>
    <m/>
    <x v="0"/>
    <n v="102"/>
    <x v="1"/>
  </r>
  <r>
    <x v="14"/>
    <m/>
    <n v="0.5"/>
    <x v="60"/>
    <n v="102"/>
    <x v="342"/>
  </r>
  <r>
    <x v="14"/>
    <m/>
    <n v="0.5"/>
    <x v="65"/>
    <n v="102"/>
    <x v="342"/>
  </r>
  <r>
    <x v="14"/>
    <m/>
    <m/>
    <x v="0"/>
    <n v="102"/>
    <x v="1"/>
  </r>
  <r>
    <x v="14"/>
    <s v="81c227fe23f5487bd8c54bbb918e82c4aa3ac147"/>
    <m/>
    <x v="0"/>
    <n v="44"/>
    <x v="1"/>
  </r>
  <r>
    <x v="14"/>
    <m/>
    <m/>
    <x v="0"/>
    <n v="44"/>
    <x v="1"/>
  </r>
  <r>
    <x v="14"/>
    <m/>
    <n v="1"/>
    <x v="28"/>
    <n v="44"/>
    <x v="343"/>
  </r>
  <r>
    <x v="14"/>
    <m/>
    <m/>
    <x v="0"/>
    <n v="44"/>
    <x v="1"/>
  </r>
  <r>
    <x v="14"/>
    <s v="00e695acb824bcf047b671c6649678056873804b"/>
    <m/>
    <x v="0"/>
    <n v="104"/>
    <x v="1"/>
  </r>
  <r>
    <x v="14"/>
    <m/>
    <m/>
    <x v="0"/>
    <n v="104"/>
    <x v="1"/>
  </r>
  <r>
    <x v="14"/>
    <m/>
    <n v="2.7E-2"/>
    <x v="49"/>
    <n v="104"/>
    <x v="344"/>
  </r>
  <r>
    <x v="14"/>
    <m/>
    <n v="0.25800000000000001"/>
    <x v="9"/>
    <n v="104"/>
    <x v="345"/>
  </r>
  <r>
    <x v="14"/>
    <m/>
    <n v="4.7E-2"/>
    <x v="51"/>
    <n v="104"/>
    <x v="346"/>
  </r>
  <r>
    <x v="14"/>
    <m/>
    <n v="0.151"/>
    <x v="53"/>
    <n v="104"/>
    <x v="347"/>
  </r>
  <r>
    <x v="14"/>
    <m/>
    <n v="7.1999999999999995E-2"/>
    <x v="42"/>
    <n v="104"/>
    <x v="348"/>
  </r>
  <r>
    <x v="14"/>
    <m/>
    <n v="0.443"/>
    <x v="15"/>
    <n v="104"/>
    <x v="349"/>
  </r>
  <r>
    <x v="14"/>
    <m/>
    <m/>
    <x v="0"/>
    <n v="104"/>
    <x v="1"/>
  </r>
  <r>
    <x v="14"/>
    <s v="a8aead0ac6e2fdcdb77cf8de738e6f5ed00b0545"/>
    <m/>
    <x v="0"/>
    <n v="7"/>
    <x v="1"/>
  </r>
  <r>
    <x v="14"/>
    <m/>
    <m/>
    <x v="0"/>
    <n v="7"/>
    <x v="1"/>
  </r>
  <r>
    <x v="14"/>
    <m/>
    <n v="1"/>
    <x v="29"/>
    <n v="7"/>
    <x v="76"/>
  </r>
  <r>
    <x v="14"/>
    <m/>
    <m/>
    <x v="0"/>
    <n v="7"/>
    <x v="1"/>
  </r>
  <r>
    <x v="14"/>
    <s v="6fe83c5318b7eaae9f0aa5904e063dcd068cd5a1"/>
    <m/>
    <x v="0"/>
    <n v="2"/>
    <x v="1"/>
  </r>
  <r>
    <x v="14"/>
    <m/>
    <m/>
    <x v="0"/>
    <n v="2"/>
    <x v="1"/>
  </r>
  <r>
    <x v="14"/>
    <m/>
    <n v="1"/>
    <x v="68"/>
    <n v="2"/>
    <x v="5"/>
  </r>
  <r>
    <x v="14"/>
    <m/>
    <m/>
    <x v="0"/>
    <n v="2"/>
    <x v="1"/>
  </r>
  <r>
    <x v="14"/>
    <s v="35440470067af3bacff34f21e6065b5a25c7f932"/>
    <m/>
    <x v="0"/>
    <n v="7"/>
    <x v="1"/>
  </r>
  <r>
    <x v="14"/>
    <m/>
    <m/>
    <x v="0"/>
    <n v="7"/>
    <x v="1"/>
  </r>
  <r>
    <x v="14"/>
    <m/>
    <n v="1"/>
    <x v="49"/>
    <n v="7"/>
    <x v="76"/>
  </r>
  <r>
    <x v="14"/>
    <m/>
    <m/>
    <x v="0"/>
    <n v="7"/>
    <x v="1"/>
  </r>
  <r>
    <x v="14"/>
    <s v="8124910091c4962c946e9834eebc542fe93991a7"/>
    <m/>
    <x v="0"/>
    <n v="9"/>
    <x v="1"/>
  </r>
  <r>
    <x v="14"/>
    <m/>
    <m/>
    <x v="0"/>
    <n v="9"/>
    <x v="1"/>
  </r>
  <r>
    <x v="14"/>
    <m/>
    <n v="0.54600000000000004"/>
    <x v="39"/>
    <n v="9"/>
    <x v="350"/>
  </r>
  <r>
    <x v="14"/>
    <m/>
    <n v="0.45300000000000001"/>
    <x v="68"/>
    <n v="9"/>
    <x v="351"/>
  </r>
  <r>
    <x v="14"/>
    <m/>
    <m/>
    <x v="0"/>
    <n v="9"/>
    <x v="1"/>
  </r>
  <r>
    <x v="14"/>
    <s v="666086390440aac3b13f28bac233a58cd4dd968b"/>
    <m/>
    <x v="0"/>
    <n v="1"/>
    <x v="1"/>
  </r>
  <r>
    <x v="14"/>
    <m/>
    <m/>
    <x v="0"/>
    <n v="1"/>
    <x v="1"/>
  </r>
  <r>
    <x v="14"/>
    <m/>
    <n v="1"/>
    <x v="18"/>
    <n v="1"/>
    <x v="43"/>
  </r>
  <r>
    <x v="14"/>
    <m/>
    <m/>
    <x v="0"/>
    <n v="1"/>
    <x v="1"/>
  </r>
  <r>
    <x v="14"/>
    <s v="1a6ceed6c0286d87f35782ce38b6bac3c13045b6"/>
    <m/>
    <x v="0"/>
    <n v="4"/>
    <x v="1"/>
  </r>
  <r>
    <x v="14"/>
    <m/>
    <m/>
    <x v="0"/>
    <n v="4"/>
    <x v="1"/>
  </r>
  <r>
    <x v="14"/>
    <m/>
    <n v="1"/>
    <x v="39"/>
    <n v="4"/>
    <x v="18"/>
  </r>
  <r>
    <x v="14"/>
    <m/>
    <m/>
    <x v="0"/>
    <n v="4"/>
    <x v="1"/>
  </r>
  <r>
    <x v="14"/>
    <s v="8aad8474a447b4447d08dc4587c5422c74f94695"/>
    <m/>
    <x v="0"/>
    <n v="181"/>
    <x v="1"/>
  </r>
  <r>
    <x v="14"/>
    <m/>
    <m/>
    <x v="0"/>
    <n v="181"/>
    <x v="1"/>
  </r>
  <r>
    <x v="14"/>
    <m/>
    <n v="1"/>
    <x v="68"/>
    <n v="181"/>
    <x v="352"/>
  </r>
  <r>
    <x v="14"/>
    <m/>
    <m/>
    <x v="0"/>
    <n v="181"/>
    <x v="1"/>
  </r>
  <r>
    <x v="14"/>
    <s v="8a25ec1eafc85c680c87b3b68262482beafbb57a"/>
    <m/>
    <x v="0"/>
    <n v="11"/>
    <x v="1"/>
  </r>
  <r>
    <x v="14"/>
    <m/>
    <m/>
    <x v="0"/>
    <n v="11"/>
    <x v="1"/>
  </r>
  <r>
    <x v="14"/>
    <m/>
    <n v="1"/>
    <x v="11"/>
    <n v="11"/>
    <x v="90"/>
  </r>
  <r>
    <x v="14"/>
    <m/>
    <m/>
    <x v="0"/>
    <n v="11"/>
    <x v="1"/>
  </r>
  <r>
    <x v="14"/>
    <s v="6bfee24ed89aaa073f1bb21d2101827f3f56f09f"/>
    <m/>
    <x v="0"/>
    <n v="2"/>
    <x v="1"/>
  </r>
  <r>
    <x v="14"/>
    <m/>
    <m/>
    <x v="0"/>
    <n v="2"/>
    <x v="1"/>
  </r>
  <r>
    <x v="14"/>
    <m/>
    <n v="1"/>
    <x v="53"/>
    <n v="2"/>
    <x v="5"/>
  </r>
  <r>
    <x v="14"/>
    <m/>
    <m/>
    <x v="0"/>
    <n v="2"/>
    <x v="1"/>
  </r>
  <r>
    <x v="14"/>
    <s v="59b2e9e90bd6ae25e69bb980df418b9ed614e943"/>
    <m/>
    <x v="0"/>
    <n v="4384"/>
    <x v="1"/>
  </r>
  <r>
    <x v="14"/>
    <m/>
    <m/>
    <x v="0"/>
    <n v="4384"/>
    <x v="1"/>
  </r>
  <r>
    <x v="14"/>
    <m/>
    <n v="1"/>
    <x v="52"/>
    <n v="4384"/>
    <x v="353"/>
  </r>
  <r>
    <x v="14"/>
    <m/>
    <m/>
    <x v="0"/>
    <n v="4384"/>
    <x v="1"/>
  </r>
  <r>
    <x v="14"/>
    <s v="31a2bc4a955e5ba7751c56652ed3c85dc6991b24"/>
    <m/>
    <x v="0"/>
    <n v="1"/>
    <x v="1"/>
  </r>
  <r>
    <x v="14"/>
    <m/>
    <m/>
    <x v="0"/>
    <n v="1"/>
    <x v="1"/>
  </r>
  <r>
    <x v="14"/>
    <m/>
    <n v="1"/>
    <x v="53"/>
    <n v="1"/>
    <x v="43"/>
  </r>
  <r>
    <x v="14"/>
    <m/>
    <m/>
    <x v="0"/>
    <n v="1"/>
    <x v="1"/>
  </r>
  <r>
    <x v="14"/>
    <s v="b179fa1eab1bc79be8562349ca6f43283f16ecc7"/>
    <m/>
    <x v="0"/>
    <n v="7"/>
    <x v="1"/>
  </r>
  <r>
    <x v="14"/>
    <m/>
    <m/>
    <x v="0"/>
    <n v="7"/>
    <x v="1"/>
  </r>
  <r>
    <x v="14"/>
    <m/>
    <n v="1"/>
    <x v="49"/>
    <n v="7"/>
    <x v="76"/>
  </r>
  <r>
    <x v="14"/>
    <m/>
    <m/>
    <x v="0"/>
    <n v="7"/>
    <x v="1"/>
  </r>
  <r>
    <x v="14"/>
    <s v="96a93a971680c9bff6c2febaf11fd5a58f3c775f"/>
    <m/>
    <x v="0"/>
    <n v="332"/>
    <x v="1"/>
  </r>
  <r>
    <x v="14"/>
    <m/>
    <m/>
    <x v="0"/>
    <n v="332"/>
    <x v="1"/>
  </r>
  <r>
    <x v="14"/>
    <m/>
    <n v="0.99199999999999999"/>
    <x v="70"/>
    <n v="332"/>
    <x v="354"/>
  </r>
  <r>
    <x v="14"/>
    <m/>
    <n v="7.0000000000000001E-3"/>
    <x v="12"/>
    <n v="332"/>
    <x v="355"/>
  </r>
  <r>
    <x v="14"/>
    <m/>
    <m/>
    <x v="0"/>
    <n v="332"/>
    <x v="1"/>
  </r>
  <r>
    <x v="14"/>
    <s v="ef1e44bc44a0a0f25bb68e8b2f5da5b1217e0da3"/>
    <m/>
    <x v="0"/>
    <n v="7"/>
    <x v="1"/>
  </r>
  <r>
    <x v="14"/>
    <m/>
    <m/>
    <x v="0"/>
    <n v="7"/>
    <x v="1"/>
  </r>
  <r>
    <x v="14"/>
    <m/>
    <n v="0.70699999999999996"/>
    <x v="68"/>
    <n v="7"/>
    <x v="356"/>
  </r>
  <r>
    <x v="14"/>
    <m/>
    <n v="0.29199999999999998"/>
    <x v="42"/>
    <n v="7"/>
    <x v="357"/>
  </r>
  <r>
    <x v="14"/>
    <m/>
    <m/>
    <x v="0"/>
    <n v="7"/>
    <x v="1"/>
  </r>
  <r>
    <x v="14"/>
    <s v="d55cb345073d1a5954ca28c92cf1acbdf9c03a67"/>
    <m/>
    <x v="0"/>
    <n v="31"/>
    <x v="1"/>
  </r>
  <r>
    <x v="14"/>
    <m/>
    <m/>
    <x v="0"/>
    <n v="31"/>
    <x v="1"/>
  </r>
  <r>
    <x v="14"/>
    <m/>
    <n v="1"/>
    <x v="11"/>
    <n v="31"/>
    <x v="192"/>
  </r>
  <r>
    <x v="14"/>
    <m/>
    <m/>
    <x v="0"/>
    <n v="31"/>
    <x v="1"/>
  </r>
  <r>
    <x v="14"/>
    <s v="603fe8a3bae0d7db1af1ff639c1e3998c08e32de"/>
    <m/>
    <x v="0"/>
    <n v="12"/>
    <x v="1"/>
  </r>
  <r>
    <x v="14"/>
    <m/>
    <m/>
    <x v="0"/>
    <n v="12"/>
    <x v="1"/>
  </r>
  <r>
    <x v="14"/>
    <m/>
    <n v="1"/>
    <x v="32"/>
    <n v="12"/>
    <x v="100"/>
  </r>
  <r>
    <x v="14"/>
    <m/>
    <m/>
    <x v="0"/>
    <n v="12"/>
    <x v="1"/>
  </r>
  <r>
    <x v="14"/>
    <s v="d569947ba69e19c90880d59924c3feef6a60d29e"/>
    <m/>
    <x v="0"/>
    <n v="97"/>
    <x v="1"/>
  </r>
  <r>
    <x v="14"/>
    <m/>
    <m/>
    <x v="0"/>
    <n v="97"/>
    <x v="1"/>
  </r>
  <r>
    <x v="14"/>
    <m/>
    <n v="1"/>
    <x v="32"/>
    <n v="97"/>
    <x v="358"/>
  </r>
  <r>
    <x v="14"/>
    <m/>
    <m/>
    <x v="0"/>
    <n v="97"/>
    <x v="1"/>
  </r>
  <r>
    <x v="14"/>
    <s v="eb1c412bf2a5dfe922edd6d719112e8f8da542a5"/>
    <m/>
    <x v="0"/>
    <n v="18"/>
    <x v="1"/>
  </r>
  <r>
    <x v="14"/>
    <m/>
    <m/>
    <x v="0"/>
    <n v="18"/>
    <x v="1"/>
  </r>
  <r>
    <x v="14"/>
    <m/>
    <n v="0.23300000000000001"/>
    <x v="6"/>
    <n v="18"/>
    <x v="359"/>
  </r>
  <r>
    <x v="14"/>
    <m/>
    <n v="0.76600000000000001"/>
    <x v="3"/>
    <n v="18"/>
    <x v="360"/>
  </r>
  <r>
    <x v="14"/>
    <m/>
    <m/>
    <x v="0"/>
    <n v="18"/>
    <x v="1"/>
  </r>
  <r>
    <x v="14"/>
    <s v="17f2ca21417a866e03c405196f03e9e1faceb0fb"/>
    <m/>
    <x v="0"/>
    <n v="1685"/>
    <x v="1"/>
  </r>
  <r>
    <x v="14"/>
    <m/>
    <m/>
    <x v="0"/>
    <n v="1685"/>
    <x v="1"/>
  </r>
  <r>
    <x v="14"/>
    <m/>
    <n v="0.97899999999999998"/>
    <x v="53"/>
    <n v="1685"/>
    <x v="361"/>
  </r>
  <r>
    <x v="14"/>
    <m/>
    <n v="0.02"/>
    <x v="32"/>
    <n v="1685"/>
    <x v="362"/>
  </r>
  <r>
    <x v="14"/>
    <m/>
    <n v="0"/>
    <x v="12"/>
    <n v="1685"/>
    <x v="1"/>
  </r>
  <r>
    <x v="15"/>
    <m/>
    <m/>
    <x v="0"/>
    <n v="1685"/>
    <x v="1"/>
  </r>
  <r>
    <x v="15"/>
    <s v="9f303d49df1530abb6caaf52864d2dddd0390234"/>
    <m/>
    <x v="0"/>
    <n v="32"/>
    <x v="1"/>
  </r>
  <r>
    <x v="15"/>
    <m/>
    <m/>
    <x v="0"/>
    <n v="32"/>
    <x v="1"/>
  </r>
  <r>
    <x v="15"/>
    <m/>
    <n v="0.34100000000000003"/>
    <x v="49"/>
    <n v="32"/>
    <x v="363"/>
  </r>
  <r>
    <x v="15"/>
    <m/>
    <n v="7.8E-2"/>
    <x v="9"/>
    <n v="32"/>
    <x v="364"/>
  </r>
  <r>
    <x v="15"/>
    <m/>
    <n v="0.57999999999999996"/>
    <x v="31"/>
    <n v="32"/>
    <x v="365"/>
  </r>
  <r>
    <x v="15"/>
    <m/>
    <m/>
    <x v="0"/>
    <n v="32"/>
    <x v="1"/>
  </r>
  <r>
    <x v="15"/>
    <s v="52bef37842c1b78e3378a5a931ba8c428aad8e6a"/>
    <m/>
    <x v="0"/>
    <n v="11"/>
    <x v="1"/>
  </r>
  <r>
    <x v="15"/>
    <m/>
    <m/>
    <x v="0"/>
    <n v="11"/>
    <x v="1"/>
  </r>
  <r>
    <x v="15"/>
    <m/>
    <n v="1"/>
    <x v="15"/>
    <n v="11"/>
    <x v="90"/>
  </r>
  <r>
    <x v="15"/>
    <m/>
    <m/>
    <x v="0"/>
    <n v="11"/>
    <x v="1"/>
  </r>
  <r>
    <x v="15"/>
    <s v="3340ca09d383bcdf257402bc9b264529429ea97a"/>
    <m/>
    <x v="0"/>
    <n v="3"/>
    <x v="1"/>
  </r>
  <r>
    <x v="15"/>
    <m/>
    <m/>
    <x v="0"/>
    <n v="3"/>
    <x v="1"/>
  </r>
  <r>
    <x v="15"/>
    <m/>
    <n v="1"/>
    <x v="2"/>
    <n v="3"/>
    <x v="44"/>
  </r>
  <r>
    <x v="15"/>
    <m/>
    <m/>
    <x v="0"/>
    <n v="3"/>
    <x v="1"/>
  </r>
  <r>
    <x v="15"/>
    <s v="91c8c4425c16639176033596e7e88788e8992075"/>
    <m/>
    <x v="0"/>
    <n v="20"/>
    <x v="1"/>
  </r>
  <r>
    <x v="15"/>
    <m/>
    <m/>
    <x v="0"/>
    <n v="20"/>
    <x v="1"/>
  </r>
  <r>
    <x v="15"/>
    <m/>
    <n v="1"/>
    <x v="14"/>
    <n v="20"/>
    <x v="33"/>
  </r>
  <r>
    <x v="15"/>
    <m/>
    <m/>
    <x v="0"/>
    <n v="20"/>
    <x v="1"/>
  </r>
  <r>
    <x v="15"/>
    <s v="73c254c9ec183b11707d2cd78195711e6b32d13f"/>
    <m/>
    <x v="0"/>
    <n v="8"/>
    <x v="1"/>
  </r>
  <r>
    <x v="15"/>
    <m/>
    <m/>
    <x v="0"/>
    <n v="8"/>
    <x v="1"/>
  </r>
  <r>
    <x v="15"/>
    <m/>
    <n v="1"/>
    <x v="14"/>
    <n v="8"/>
    <x v="75"/>
  </r>
  <r>
    <x v="15"/>
    <m/>
    <m/>
    <x v="0"/>
    <n v="8"/>
    <x v="1"/>
  </r>
  <r>
    <x v="15"/>
    <s v="71e37fcefb2f7755f56859b90f8e6b8433b4c75e"/>
    <m/>
    <x v="0"/>
    <n v="4"/>
    <x v="1"/>
  </r>
  <r>
    <x v="15"/>
    <m/>
    <m/>
    <x v="0"/>
    <n v="4"/>
    <x v="1"/>
  </r>
  <r>
    <x v="15"/>
    <m/>
    <n v="1"/>
    <x v="14"/>
    <n v="4"/>
    <x v="18"/>
  </r>
  <r>
    <x v="15"/>
    <m/>
    <m/>
    <x v="0"/>
    <n v="4"/>
    <x v="1"/>
  </r>
  <r>
    <x v="15"/>
    <s v="80ea7a136358ae0c9533feda29a2758ba063ef81"/>
    <m/>
    <x v="0"/>
    <n v="8"/>
    <x v="1"/>
  </r>
  <r>
    <x v="15"/>
    <m/>
    <m/>
    <x v="0"/>
    <n v="8"/>
    <x v="1"/>
  </r>
  <r>
    <x v="15"/>
    <m/>
    <n v="1"/>
    <x v="14"/>
    <n v="8"/>
    <x v="75"/>
  </r>
  <r>
    <x v="15"/>
    <m/>
    <m/>
    <x v="0"/>
    <n v="8"/>
    <x v="1"/>
  </r>
  <r>
    <x v="15"/>
    <s v="443d0ec836e6083cd59cc031213fe9c238337dc6"/>
    <m/>
    <x v="0"/>
    <n v="3"/>
    <x v="1"/>
  </r>
  <r>
    <x v="15"/>
    <m/>
    <m/>
    <x v="0"/>
    <n v="3"/>
    <x v="1"/>
  </r>
  <r>
    <x v="15"/>
    <m/>
    <n v="1"/>
    <x v="14"/>
    <n v="3"/>
    <x v="44"/>
  </r>
  <r>
    <x v="15"/>
    <m/>
    <m/>
    <x v="0"/>
    <n v="3"/>
    <x v="1"/>
  </r>
  <r>
    <x v="15"/>
    <s v="5f6b886405ed19ed5c779709c7f1581c1ed3eaed"/>
    <m/>
    <x v="0"/>
    <n v="17"/>
    <x v="1"/>
  </r>
  <r>
    <x v="15"/>
    <m/>
    <m/>
    <x v="0"/>
    <n v="17"/>
    <x v="1"/>
  </r>
  <r>
    <x v="15"/>
    <m/>
    <n v="1"/>
    <x v="14"/>
    <n v="17"/>
    <x v="322"/>
  </r>
  <r>
    <x v="15"/>
    <m/>
    <m/>
    <x v="0"/>
    <n v="17"/>
    <x v="1"/>
  </r>
  <r>
    <x v="15"/>
    <s v="cd82c0d6739550c04b75e41742433bf65ff7826a"/>
    <m/>
    <x v="0"/>
    <n v="4"/>
    <x v="1"/>
  </r>
  <r>
    <x v="15"/>
    <m/>
    <m/>
    <x v="0"/>
    <n v="4"/>
    <x v="1"/>
  </r>
  <r>
    <x v="15"/>
    <m/>
    <n v="1"/>
    <x v="2"/>
    <n v="4"/>
    <x v="18"/>
  </r>
  <r>
    <x v="15"/>
    <m/>
    <m/>
    <x v="0"/>
    <n v="4"/>
    <x v="1"/>
  </r>
  <r>
    <x v="15"/>
    <s v="06b3468eacb9afa4a9ae3086958114044ab5eac1"/>
    <m/>
    <x v="0"/>
    <n v="2"/>
    <x v="1"/>
  </r>
  <r>
    <x v="15"/>
    <m/>
    <m/>
    <x v="0"/>
    <n v="2"/>
    <x v="1"/>
  </r>
  <r>
    <x v="15"/>
    <m/>
    <n v="1"/>
    <x v="55"/>
    <n v="2"/>
    <x v="5"/>
  </r>
  <r>
    <x v="15"/>
    <m/>
    <m/>
    <x v="0"/>
    <n v="2"/>
    <x v="1"/>
  </r>
  <r>
    <x v="15"/>
    <s v="ca6ab0db384f3b397c6abe1f61053db06e2658ac"/>
    <m/>
    <x v="0"/>
    <n v="160"/>
    <x v="1"/>
  </r>
  <r>
    <x v="15"/>
    <m/>
    <m/>
    <x v="0"/>
    <n v="160"/>
    <x v="1"/>
  </r>
  <r>
    <x v="15"/>
    <m/>
    <n v="1"/>
    <x v="2"/>
    <n v="160"/>
    <x v="366"/>
  </r>
  <r>
    <x v="15"/>
    <m/>
    <m/>
    <x v="0"/>
    <n v="160"/>
    <x v="1"/>
  </r>
  <r>
    <x v="15"/>
    <s v="a7ad32c3fe56d5e6244487d1093b76e280e3522e"/>
    <m/>
    <x v="0"/>
    <n v="3"/>
    <x v="1"/>
  </r>
  <r>
    <x v="15"/>
    <m/>
    <m/>
    <x v="0"/>
    <n v="3"/>
    <x v="1"/>
  </r>
  <r>
    <x v="15"/>
    <m/>
    <n v="1"/>
    <x v="2"/>
    <n v="3"/>
    <x v="44"/>
  </r>
  <r>
    <x v="15"/>
    <m/>
    <m/>
    <x v="0"/>
    <n v="3"/>
    <x v="1"/>
  </r>
  <r>
    <x v="15"/>
    <s v="c980fb8972bc30abad6b72105ca82227ac3bc3b3"/>
    <m/>
    <x v="0"/>
    <n v="19"/>
    <x v="1"/>
  </r>
  <r>
    <x v="15"/>
    <m/>
    <m/>
    <x v="0"/>
    <n v="19"/>
    <x v="1"/>
  </r>
  <r>
    <x v="15"/>
    <m/>
    <n v="1"/>
    <x v="65"/>
    <n v="19"/>
    <x v="89"/>
  </r>
  <r>
    <x v="15"/>
    <m/>
    <m/>
    <x v="0"/>
    <n v="19"/>
    <x v="1"/>
  </r>
  <r>
    <x v="15"/>
    <s v="51874d0d307104df6c857aa395284193bb48028e"/>
    <m/>
    <x v="0"/>
    <n v="10"/>
    <x v="1"/>
  </r>
  <r>
    <x v="15"/>
    <m/>
    <m/>
    <x v="0"/>
    <n v="10"/>
    <x v="1"/>
  </r>
  <r>
    <x v="15"/>
    <m/>
    <n v="1"/>
    <x v="14"/>
    <n v="10"/>
    <x v="57"/>
  </r>
  <r>
    <x v="15"/>
    <m/>
    <m/>
    <x v="0"/>
    <n v="10"/>
    <x v="1"/>
  </r>
  <r>
    <x v="15"/>
    <s v="ca1a8d5bb453a645b61a8ebcee8b40b7a51bdfdf"/>
    <m/>
    <x v="0"/>
    <n v="39"/>
    <x v="1"/>
  </r>
  <r>
    <x v="15"/>
    <m/>
    <m/>
    <x v="0"/>
    <n v="39"/>
    <x v="1"/>
  </r>
  <r>
    <x v="15"/>
    <m/>
    <n v="1"/>
    <x v="14"/>
    <n v="39"/>
    <x v="98"/>
  </r>
  <r>
    <x v="15"/>
    <m/>
    <m/>
    <x v="0"/>
    <n v="39"/>
    <x v="1"/>
  </r>
  <r>
    <x v="15"/>
    <s v="9ccfb17324b76539401e3eeb7cbb8f3f0e2140d5"/>
    <m/>
    <x v="0"/>
    <n v="15"/>
    <x v="1"/>
  </r>
  <r>
    <x v="15"/>
    <m/>
    <m/>
    <x v="0"/>
    <n v="15"/>
    <x v="1"/>
  </r>
  <r>
    <x v="15"/>
    <m/>
    <n v="1"/>
    <x v="14"/>
    <n v="15"/>
    <x v="34"/>
  </r>
  <r>
    <x v="15"/>
    <m/>
    <m/>
    <x v="0"/>
    <n v="15"/>
    <x v="1"/>
  </r>
  <r>
    <x v="15"/>
    <s v="53698194b24a5c889fa9215dae4fa6cd372e9e44"/>
    <m/>
    <x v="0"/>
    <n v="20"/>
    <x v="1"/>
  </r>
  <r>
    <x v="15"/>
    <m/>
    <m/>
    <x v="0"/>
    <n v="20"/>
    <x v="1"/>
  </r>
  <r>
    <x v="15"/>
    <m/>
    <n v="0.80800000000000005"/>
    <x v="38"/>
    <n v="20"/>
    <x v="367"/>
  </r>
  <r>
    <x v="15"/>
    <m/>
    <n v="0.191"/>
    <x v="14"/>
    <n v="20"/>
    <x v="368"/>
  </r>
  <r>
    <x v="15"/>
    <m/>
    <m/>
    <x v="0"/>
    <n v="20"/>
    <x v="1"/>
  </r>
  <r>
    <x v="15"/>
    <s v="5a74508369bfb820b18746623708688a76ae3419"/>
    <m/>
    <x v="0"/>
    <n v="2"/>
    <x v="1"/>
  </r>
  <r>
    <x v="15"/>
    <m/>
    <m/>
    <x v="0"/>
    <n v="2"/>
    <x v="1"/>
  </r>
  <r>
    <x v="15"/>
    <m/>
    <n v="1"/>
    <x v="15"/>
    <n v="2"/>
    <x v="5"/>
  </r>
  <r>
    <x v="15"/>
    <m/>
    <m/>
    <x v="0"/>
    <n v="2"/>
    <x v="1"/>
  </r>
  <r>
    <x v="15"/>
    <s v="1e1681fcb438a9c9512b4b78901eff96fa05a490"/>
    <m/>
    <x v="0"/>
    <n v="3"/>
    <x v="1"/>
  </r>
  <r>
    <x v="15"/>
    <m/>
    <m/>
    <x v="0"/>
    <n v="3"/>
    <x v="1"/>
  </r>
  <r>
    <x v="15"/>
    <m/>
    <n v="1"/>
    <x v="14"/>
    <n v="3"/>
    <x v="44"/>
  </r>
  <r>
    <x v="15"/>
    <m/>
    <m/>
    <x v="0"/>
    <n v="3"/>
    <x v="1"/>
  </r>
  <r>
    <x v="15"/>
    <s v="95e3d7fd80de1cd478059773b5b813e4ac713e82"/>
    <m/>
    <x v="0"/>
    <n v="2"/>
    <x v="1"/>
  </r>
  <r>
    <x v="15"/>
    <m/>
    <m/>
    <x v="0"/>
    <n v="2"/>
    <x v="1"/>
  </r>
  <r>
    <x v="15"/>
    <m/>
    <n v="1"/>
    <x v="14"/>
    <n v="2"/>
    <x v="5"/>
  </r>
  <r>
    <x v="15"/>
    <m/>
    <m/>
    <x v="0"/>
    <n v="2"/>
    <x v="1"/>
  </r>
  <r>
    <x v="15"/>
    <s v="525b5ef94f72c376c4d831539be3988b8ff0a0ec"/>
    <m/>
    <x v="0"/>
    <n v="2"/>
    <x v="1"/>
  </r>
  <r>
    <x v="15"/>
    <m/>
    <m/>
    <x v="0"/>
    <n v="2"/>
    <x v="1"/>
  </r>
  <r>
    <x v="15"/>
    <m/>
    <n v="1"/>
    <x v="15"/>
    <n v="2"/>
    <x v="5"/>
  </r>
  <r>
    <x v="15"/>
    <m/>
    <m/>
    <x v="0"/>
    <n v="2"/>
    <x v="1"/>
  </r>
  <r>
    <x v="15"/>
    <s v="6556243ff038a3f9cdc52e6a97684203c8c9ec54"/>
    <m/>
    <x v="0"/>
    <n v="12"/>
    <x v="1"/>
  </r>
  <r>
    <x v="15"/>
    <m/>
    <m/>
    <x v="0"/>
    <n v="12"/>
    <x v="1"/>
  </r>
  <r>
    <x v="15"/>
    <m/>
    <n v="1"/>
    <x v="15"/>
    <n v="12"/>
    <x v="100"/>
  </r>
  <r>
    <x v="15"/>
    <m/>
    <m/>
    <x v="0"/>
    <n v="12"/>
    <x v="1"/>
  </r>
  <r>
    <x v="15"/>
    <s v="b980e86cea1816ba391a9a52f05253009fb32567"/>
    <m/>
    <x v="0"/>
    <n v="65"/>
    <x v="1"/>
  </r>
  <r>
    <x v="15"/>
    <m/>
    <m/>
    <x v="0"/>
    <n v="65"/>
    <x v="1"/>
  </r>
  <r>
    <x v="15"/>
    <m/>
    <n v="0.59799999999999998"/>
    <x v="2"/>
    <n v="65"/>
    <x v="369"/>
  </r>
  <r>
    <x v="15"/>
    <m/>
    <n v="0.40100000000000002"/>
    <x v="14"/>
    <n v="65"/>
    <x v="370"/>
  </r>
  <r>
    <x v="15"/>
    <m/>
    <m/>
    <x v="0"/>
    <n v="65"/>
    <x v="1"/>
  </r>
  <r>
    <x v="15"/>
    <s v="0d9f5a4738dc850ce23af0cbeb8959ac4adcbf08"/>
    <m/>
    <x v="0"/>
    <n v="12"/>
    <x v="1"/>
  </r>
  <r>
    <x v="15"/>
    <m/>
    <m/>
    <x v="0"/>
    <n v="12"/>
    <x v="1"/>
  </r>
  <r>
    <x v="15"/>
    <m/>
    <n v="1"/>
    <x v="14"/>
    <n v="12"/>
    <x v="100"/>
  </r>
  <r>
    <x v="15"/>
    <m/>
    <m/>
    <x v="0"/>
    <n v="12"/>
    <x v="1"/>
  </r>
  <r>
    <x v="15"/>
    <s v="b31157d9261ebaa524b88ea1343f11183d644e73"/>
    <m/>
    <x v="0"/>
    <n v="100"/>
    <x v="1"/>
  </r>
  <r>
    <x v="15"/>
    <m/>
    <m/>
    <x v="0"/>
    <n v="100"/>
    <x v="1"/>
  </r>
  <r>
    <x v="15"/>
    <m/>
    <n v="1"/>
    <x v="14"/>
    <n v="100"/>
    <x v="371"/>
  </r>
  <r>
    <x v="15"/>
    <m/>
    <m/>
    <x v="0"/>
    <n v="100"/>
    <x v="1"/>
  </r>
  <r>
    <x v="15"/>
    <s v="93f6710d86c038f1fd3815d9212abff9a47049ea"/>
    <m/>
    <x v="0"/>
    <n v="162"/>
    <x v="1"/>
  </r>
  <r>
    <x v="15"/>
    <m/>
    <m/>
    <x v="0"/>
    <n v="162"/>
    <x v="1"/>
  </r>
  <r>
    <x v="15"/>
    <m/>
    <n v="1"/>
    <x v="14"/>
    <n v="162"/>
    <x v="372"/>
  </r>
  <r>
    <x v="15"/>
    <m/>
    <m/>
    <x v="0"/>
    <n v="162"/>
    <x v="1"/>
  </r>
  <r>
    <x v="15"/>
    <s v="c9e26cf4786b1c31c2ef83e21371ae5b227e5cc1"/>
    <m/>
    <x v="0"/>
    <n v="77"/>
    <x v="1"/>
  </r>
  <r>
    <x v="15"/>
    <m/>
    <m/>
    <x v="0"/>
    <n v="77"/>
    <x v="1"/>
  </r>
  <r>
    <x v="15"/>
    <m/>
    <n v="1"/>
    <x v="2"/>
    <n v="77"/>
    <x v="373"/>
  </r>
  <r>
    <x v="15"/>
    <m/>
    <m/>
    <x v="0"/>
    <n v="77"/>
    <x v="1"/>
  </r>
  <r>
    <x v="15"/>
    <s v="6e26c772ad50ae07d4143ee4e5b182ac4cf57bb1"/>
    <m/>
    <x v="0"/>
    <n v="4"/>
    <x v="1"/>
  </r>
  <r>
    <x v="15"/>
    <m/>
    <m/>
    <x v="0"/>
    <n v="4"/>
    <x v="1"/>
  </r>
  <r>
    <x v="15"/>
    <m/>
    <n v="1"/>
    <x v="14"/>
    <n v="4"/>
    <x v="18"/>
  </r>
  <r>
    <x v="15"/>
    <m/>
    <m/>
    <x v="0"/>
    <n v="4"/>
    <x v="1"/>
  </r>
  <r>
    <x v="15"/>
    <s v="20fcd6843576b9f9fea40f978898687495478963"/>
    <m/>
    <x v="0"/>
    <n v="3"/>
    <x v="1"/>
  </r>
  <r>
    <x v="15"/>
    <m/>
    <m/>
    <x v="0"/>
    <n v="3"/>
    <x v="1"/>
  </r>
  <r>
    <x v="15"/>
    <m/>
    <n v="1"/>
    <x v="2"/>
    <n v="3"/>
    <x v="44"/>
  </r>
  <r>
    <x v="15"/>
    <m/>
    <m/>
    <x v="0"/>
    <n v="3"/>
    <x v="1"/>
  </r>
  <r>
    <x v="15"/>
    <s v="07a1b1927817560e891546618747d9c143116b6e"/>
    <m/>
    <x v="0"/>
    <n v="3"/>
    <x v="1"/>
  </r>
  <r>
    <x v="15"/>
    <m/>
    <m/>
    <x v="0"/>
    <n v="3"/>
    <x v="1"/>
  </r>
  <r>
    <x v="15"/>
    <m/>
    <n v="1"/>
    <x v="2"/>
    <n v="3"/>
    <x v="44"/>
  </r>
  <r>
    <x v="15"/>
    <m/>
    <m/>
    <x v="0"/>
    <n v="3"/>
    <x v="1"/>
  </r>
  <r>
    <x v="15"/>
    <s v="391a0e1860b1c85ace0f049478ae44cdb9d60000"/>
    <m/>
    <x v="0"/>
    <n v="52"/>
    <x v="1"/>
  </r>
  <r>
    <x v="15"/>
    <m/>
    <m/>
    <x v="0"/>
    <n v="52"/>
    <x v="1"/>
  </r>
  <r>
    <x v="15"/>
    <m/>
    <n v="1"/>
    <x v="2"/>
    <n v="52"/>
    <x v="190"/>
  </r>
  <r>
    <x v="15"/>
    <m/>
    <m/>
    <x v="0"/>
    <n v="52"/>
    <x v="1"/>
  </r>
  <r>
    <x v="15"/>
    <s v="a91d9aa82a29fea32c89cf15713bd6bc5a51fe19"/>
    <m/>
    <x v="0"/>
    <n v="16"/>
    <x v="1"/>
  </r>
  <r>
    <x v="15"/>
    <m/>
    <m/>
    <x v="0"/>
    <n v="16"/>
    <x v="1"/>
  </r>
  <r>
    <x v="15"/>
    <m/>
    <n v="0.374"/>
    <x v="2"/>
    <n v="16"/>
    <x v="374"/>
  </r>
  <r>
    <x v="15"/>
    <m/>
    <n v="0.40100000000000002"/>
    <x v="71"/>
    <n v="16"/>
    <x v="375"/>
  </r>
  <r>
    <x v="15"/>
    <m/>
    <n v="0.224"/>
    <x v="14"/>
    <n v="16"/>
    <x v="376"/>
  </r>
  <r>
    <x v="15"/>
    <m/>
    <m/>
    <x v="0"/>
    <n v="16"/>
    <x v="1"/>
  </r>
  <r>
    <x v="15"/>
    <s v="ff10cf8c748997338f51de2de61520e17518758c"/>
    <m/>
    <x v="0"/>
    <n v="6"/>
    <x v="1"/>
  </r>
  <r>
    <x v="15"/>
    <m/>
    <m/>
    <x v="0"/>
    <n v="6"/>
    <x v="1"/>
  </r>
  <r>
    <x v="15"/>
    <m/>
    <n v="1"/>
    <x v="14"/>
    <n v="6"/>
    <x v="113"/>
  </r>
  <r>
    <x v="15"/>
    <m/>
    <m/>
    <x v="0"/>
    <n v="6"/>
    <x v="1"/>
  </r>
  <r>
    <x v="15"/>
    <s v="1fd34b27cb18ed90996910058a85ec2d303d4259"/>
    <m/>
    <x v="0"/>
    <n v="97"/>
    <x v="1"/>
  </r>
  <r>
    <x v="15"/>
    <m/>
    <m/>
    <x v="0"/>
    <n v="97"/>
    <x v="1"/>
  </r>
  <r>
    <x v="15"/>
    <m/>
    <n v="1"/>
    <x v="14"/>
    <n v="97"/>
    <x v="358"/>
  </r>
  <r>
    <x v="15"/>
    <m/>
    <m/>
    <x v="0"/>
    <n v="97"/>
    <x v="1"/>
  </r>
  <r>
    <x v="15"/>
    <s v="2eaa2d50def6702f5df83ec5ab97e92c3dc8b476"/>
    <m/>
    <x v="0"/>
    <n v="24"/>
    <x v="1"/>
  </r>
  <r>
    <x v="15"/>
    <m/>
    <m/>
    <x v="0"/>
    <n v="24"/>
    <x v="1"/>
  </r>
  <r>
    <x v="15"/>
    <m/>
    <n v="1"/>
    <x v="14"/>
    <n v="24"/>
    <x v="377"/>
  </r>
  <r>
    <x v="15"/>
    <m/>
    <m/>
    <x v="0"/>
    <n v="24"/>
    <x v="1"/>
  </r>
  <r>
    <x v="15"/>
    <s v="51aebc9b94c272eb251ff94d28be0c6fdd180de8"/>
    <m/>
    <x v="0"/>
    <n v="6"/>
    <x v="1"/>
  </r>
  <r>
    <x v="15"/>
    <m/>
    <m/>
    <x v="0"/>
    <n v="6"/>
    <x v="1"/>
  </r>
  <r>
    <x v="15"/>
    <m/>
    <n v="1"/>
    <x v="14"/>
    <n v="6"/>
    <x v="113"/>
  </r>
  <r>
    <x v="15"/>
    <m/>
    <m/>
    <x v="0"/>
    <n v="6"/>
    <x v="1"/>
  </r>
  <r>
    <x v="15"/>
    <s v="4346c2eda534e7fc7a47ce201c2a3c1a76448e51"/>
    <m/>
    <x v="0"/>
    <n v="11"/>
    <x v="1"/>
  </r>
  <r>
    <x v="15"/>
    <m/>
    <m/>
    <x v="0"/>
    <n v="11"/>
    <x v="1"/>
  </r>
  <r>
    <x v="15"/>
    <m/>
    <n v="1"/>
    <x v="14"/>
    <n v="11"/>
    <x v="90"/>
  </r>
  <r>
    <x v="15"/>
    <m/>
    <m/>
    <x v="0"/>
    <n v="11"/>
    <x v="1"/>
  </r>
  <r>
    <x v="15"/>
    <s v="f852fd7474b44de5c33e0a7324c107fc1456da74"/>
    <m/>
    <x v="0"/>
    <n v="31"/>
    <x v="1"/>
  </r>
  <r>
    <x v="15"/>
    <m/>
    <m/>
    <x v="0"/>
    <n v="31"/>
    <x v="1"/>
  </r>
  <r>
    <x v="15"/>
    <m/>
    <n v="1"/>
    <x v="14"/>
    <n v="31"/>
    <x v="192"/>
  </r>
  <r>
    <x v="15"/>
    <m/>
    <m/>
    <x v="0"/>
    <n v="31"/>
    <x v="1"/>
  </r>
  <r>
    <x v="15"/>
    <s v="d49e557e17539db01c4f6475d431dea0be7e6702"/>
    <m/>
    <x v="0"/>
    <n v="1"/>
    <x v="1"/>
  </r>
  <r>
    <x v="15"/>
    <m/>
    <m/>
    <x v="0"/>
    <n v="1"/>
    <x v="1"/>
  </r>
  <r>
    <x v="15"/>
    <m/>
    <n v="1"/>
    <x v="14"/>
    <n v="1"/>
    <x v="43"/>
  </r>
  <r>
    <x v="15"/>
    <m/>
    <m/>
    <x v="0"/>
    <n v="1"/>
    <x v="1"/>
  </r>
  <r>
    <x v="15"/>
    <s v="b6c8a43ab9e29443d175e8e22d94936b6205dba8"/>
    <m/>
    <x v="0"/>
    <n v="1"/>
    <x v="1"/>
  </r>
  <r>
    <x v="15"/>
    <m/>
    <m/>
    <x v="0"/>
    <n v="1"/>
    <x v="1"/>
  </r>
  <r>
    <x v="15"/>
    <m/>
    <n v="1"/>
    <x v="14"/>
    <n v="1"/>
    <x v="43"/>
  </r>
  <r>
    <x v="15"/>
    <m/>
    <m/>
    <x v="0"/>
    <n v="1"/>
    <x v="1"/>
  </r>
  <r>
    <x v="15"/>
    <s v="e0509e511bdbac2329d32a7238b51cd6b5ddd591"/>
    <m/>
    <x v="0"/>
    <n v="463"/>
    <x v="1"/>
  </r>
  <r>
    <x v="15"/>
    <m/>
    <m/>
    <x v="0"/>
    <n v="463"/>
    <x v="1"/>
  </r>
  <r>
    <x v="15"/>
    <m/>
    <n v="0.48499999999999999"/>
    <x v="14"/>
    <n v="463"/>
    <x v="378"/>
  </r>
  <r>
    <x v="15"/>
    <m/>
    <n v="0.51400000000000001"/>
    <x v="15"/>
    <n v="463"/>
    <x v="379"/>
  </r>
  <r>
    <x v="15"/>
    <m/>
    <m/>
    <x v="0"/>
    <n v="463"/>
    <x v="1"/>
  </r>
  <r>
    <x v="15"/>
    <s v="69b34ef4b9fb1d7c3da37d62badc8b19b5757253"/>
    <m/>
    <x v="0"/>
    <n v="4"/>
    <x v="1"/>
  </r>
  <r>
    <x v="15"/>
    <m/>
    <m/>
    <x v="0"/>
    <n v="4"/>
    <x v="1"/>
  </r>
  <r>
    <x v="15"/>
    <m/>
    <n v="1"/>
    <x v="37"/>
    <n v="4"/>
    <x v="18"/>
  </r>
  <r>
    <x v="15"/>
    <m/>
    <m/>
    <x v="0"/>
    <n v="4"/>
    <x v="1"/>
  </r>
  <r>
    <x v="15"/>
    <s v="8f349cc6f6c3904aeaede2d0779a476b8c6df448"/>
    <m/>
    <x v="0"/>
    <n v="1"/>
    <x v="1"/>
  </r>
  <r>
    <x v="15"/>
    <m/>
    <m/>
    <x v="0"/>
    <n v="1"/>
    <x v="1"/>
  </r>
  <r>
    <x v="15"/>
    <m/>
    <n v="1"/>
    <x v="14"/>
    <n v="1"/>
    <x v="43"/>
  </r>
  <r>
    <x v="16"/>
    <m/>
    <m/>
    <x v="0"/>
    <n v="1"/>
    <x v="1"/>
  </r>
  <r>
    <x v="16"/>
    <s v="2ae2aee89b687e6e4e847133808367571508a5a6"/>
    <m/>
    <x v="0"/>
    <n v="16"/>
    <x v="1"/>
  </r>
  <r>
    <x v="16"/>
    <m/>
    <m/>
    <x v="0"/>
    <n v="16"/>
    <x v="1"/>
  </r>
  <r>
    <x v="16"/>
    <m/>
    <n v="1"/>
    <x v="61"/>
    <n v="16"/>
    <x v="134"/>
  </r>
  <r>
    <x v="16"/>
    <m/>
    <m/>
    <x v="0"/>
    <n v="16"/>
    <x v="1"/>
  </r>
  <r>
    <x v="16"/>
    <s v="c98f21a43c7884f0ca850eb0871ce219c2029630"/>
    <m/>
    <x v="0"/>
    <n v="14"/>
    <x v="1"/>
  </r>
  <r>
    <x v="16"/>
    <m/>
    <m/>
    <x v="0"/>
    <n v="14"/>
    <x v="1"/>
  </r>
  <r>
    <x v="16"/>
    <m/>
    <n v="0.54700000000000004"/>
    <x v="59"/>
    <n v="14"/>
    <x v="187"/>
  </r>
  <r>
    <x v="16"/>
    <m/>
    <n v="0.25700000000000001"/>
    <x v="35"/>
    <n v="14"/>
    <x v="188"/>
  </r>
  <r>
    <x v="17"/>
    <m/>
    <m/>
    <x v="0"/>
    <n v="14"/>
    <x v="1"/>
  </r>
  <r>
    <x v="17"/>
    <s v="8111434d26a94794d4db3605fb004d0036cba990"/>
    <m/>
    <x v="0"/>
    <n v="2"/>
    <x v="1"/>
  </r>
  <r>
    <x v="17"/>
    <m/>
    <m/>
    <x v="0"/>
    <n v="2"/>
    <x v="1"/>
  </r>
  <r>
    <x v="17"/>
    <m/>
    <n v="1"/>
    <x v="60"/>
    <n v="2"/>
    <x v="5"/>
  </r>
  <r>
    <x v="17"/>
    <m/>
    <m/>
    <x v="0"/>
    <n v="2"/>
    <x v="1"/>
  </r>
  <r>
    <x v="17"/>
    <s v="1b9d93acfaee902dacafc5ca35ac12f0219a170d"/>
    <m/>
    <x v="0"/>
    <n v="115"/>
    <x v="1"/>
  </r>
  <r>
    <x v="17"/>
    <m/>
    <m/>
    <x v="0"/>
    <n v="115"/>
    <x v="1"/>
  </r>
  <r>
    <x v="17"/>
    <m/>
    <n v="0.86"/>
    <x v="39"/>
    <n v="115"/>
    <x v="380"/>
  </r>
  <r>
    <x v="17"/>
    <m/>
    <n v="0.13900000000000001"/>
    <x v="62"/>
    <n v="115"/>
    <x v="381"/>
  </r>
  <r>
    <x v="17"/>
    <m/>
    <m/>
    <x v="0"/>
    <n v="115"/>
    <x v="1"/>
  </r>
  <r>
    <x v="17"/>
    <s v="f8232abbc3b742f00764a82059b5f8d18539bf1b"/>
    <m/>
    <x v="0"/>
    <n v="7"/>
    <x v="1"/>
  </r>
  <r>
    <x v="17"/>
    <m/>
    <m/>
    <x v="0"/>
    <n v="7"/>
    <x v="1"/>
  </r>
  <r>
    <x v="17"/>
    <m/>
    <n v="1"/>
    <x v="60"/>
    <n v="7"/>
    <x v="76"/>
  </r>
  <r>
    <x v="17"/>
    <m/>
    <m/>
    <x v="0"/>
    <n v="7"/>
    <x v="1"/>
  </r>
  <r>
    <x v="17"/>
    <s v="47c80ebc62f3e59e13a05b3301316e088cf278e7"/>
    <m/>
    <x v="0"/>
    <n v="2"/>
    <x v="1"/>
  </r>
  <r>
    <x v="17"/>
    <m/>
    <m/>
    <x v="0"/>
    <n v="2"/>
    <x v="1"/>
  </r>
  <r>
    <x v="17"/>
    <m/>
    <n v="1"/>
    <x v="72"/>
    <n v="2"/>
    <x v="5"/>
  </r>
  <r>
    <x v="17"/>
    <m/>
    <m/>
    <x v="0"/>
    <n v="2"/>
    <x v="1"/>
  </r>
  <r>
    <x v="17"/>
    <s v="cb7ac23702a553ce43950451587b5788de50e5a5"/>
    <m/>
    <x v="0"/>
    <n v="8"/>
    <x v="1"/>
  </r>
  <r>
    <x v="17"/>
    <m/>
    <m/>
    <x v="0"/>
    <n v="8"/>
    <x v="1"/>
  </r>
  <r>
    <x v="17"/>
    <m/>
    <n v="1"/>
    <x v="29"/>
    <n v="8"/>
    <x v="75"/>
  </r>
  <r>
    <x v="17"/>
    <m/>
    <m/>
    <x v="0"/>
    <n v="8"/>
    <x v="1"/>
  </r>
  <r>
    <x v="17"/>
    <s v="98b886ba693c69b4f9fa25e55a03b65c45f317cb"/>
    <m/>
    <x v="0"/>
    <n v="23"/>
    <x v="1"/>
  </r>
  <r>
    <x v="17"/>
    <m/>
    <m/>
    <x v="0"/>
    <n v="23"/>
    <x v="1"/>
  </r>
  <r>
    <x v="17"/>
    <m/>
    <n v="0.19600000000000001"/>
    <x v="72"/>
    <n v="23"/>
    <x v="382"/>
  </r>
  <r>
    <x v="17"/>
    <m/>
    <n v="0.80300000000000005"/>
    <x v="9"/>
    <n v="23"/>
    <x v="383"/>
  </r>
  <r>
    <x v="17"/>
    <m/>
    <m/>
    <x v="0"/>
    <n v="23"/>
    <x v="1"/>
  </r>
  <r>
    <x v="17"/>
    <s v="23bd6572e3affc2b2fbe97fc1fef87e191c6a5b9"/>
    <m/>
    <x v="0"/>
    <n v="13"/>
    <x v="1"/>
  </r>
  <r>
    <x v="17"/>
    <m/>
    <m/>
    <x v="0"/>
    <n v="13"/>
    <x v="1"/>
  </r>
  <r>
    <x v="17"/>
    <m/>
    <n v="0.434"/>
    <x v="39"/>
    <n v="13"/>
    <x v="384"/>
  </r>
  <r>
    <x v="17"/>
    <m/>
    <n v="0.56499999999999995"/>
    <x v="9"/>
    <n v="13"/>
    <x v="385"/>
  </r>
  <r>
    <x v="17"/>
    <m/>
    <m/>
    <x v="0"/>
    <n v="13"/>
    <x v="1"/>
  </r>
  <r>
    <x v="17"/>
    <s v="3ab3cefd696253cc81b5f891c2ea7d60384f596b"/>
    <m/>
    <x v="0"/>
    <n v="16"/>
    <x v="1"/>
  </r>
  <r>
    <x v="17"/>
    <m/>
    <m/>
    <x v="0"/>
    <n v="16"/>
    <x v="1"/>
  </r>
  <r>
    <x v="17"/>
    <m/>
    <n v="1"/>
    <x v="29"/>
    <n v="16"/>
    <x v="134"/>
  </r>
  <r>
    <x v="17"/>
    <m/>
    <m/>
    <x v="0"/>
    <n v="16"/>
    <x v="1"/>
  </r>
  <r>
    <x v="17"/>
    <s v="80760f72bb9a23f256e540adfd70b33eb6c08fd2"/>
    <m/>
    <x v="0"/>
    <n v="16"/>
    <x v="1"/>
  </r>
  <r>
    <x v="17"/>
    <m/>
    <m/>
    <x v="0"/>
    <n v="16"/>
    <x v="1"/>
  </r>
  <r>
    <x v="17"/>
    <m/>
    <n v="1"/>
    <x v="29"/>
    <n v="16"/>
    <x v="134"/>
  </r>
  <r>
    <x v="17"/>
    <m/>
    <m/>
    <x v="0"/>
    <n v="16"/>
    <x v="1"/>
  </r>
  <r>
    <x v="17"/>
    <s v="6bc93c0a8730511e021645b711079dd0ec4e9f61"/>
    <m/>
    <x v="0"/>
    <n v="258"/>
    <x v="1"/>
  </r>
  <r>
    <x v="17"/>
    <m/>
    <m/>
    <x v="0"/>
    <n v="258"/>
    <x v="1"/>
  </r>
  <r>
    <x v="17"/>
    <m/>
    <n v="0.16200000000000001"/>
    <x v="29"/>
    <n v="258"/>
    <x v="386"/>
  </r>
  <r>
    <x v="17"/>
    <m/>
    <n v="0.75700000000000001"/>
    <x v="42"/>
    <n v="258"/>
    <x v="387"/>
  </r>
  <r>
    <x v="17"/>
    <m/>
    <n v="0.08"/>
    <x v="11"/>
    <n v="258"/>
    <x v="388"/>
  </r>
  <r>
    <x v="17"/>
    <m/>
    <m/>
    <x v="0"/>
    <n v="258"/>
    <x v="1"/>
  </r>
  <r>
    <x v="17"/>
    <s v="5ea4221f81e7af9272e4e687d516bb439ef29498"/>
    <m/>
    <x v="0"/>
    <n v="603"/>
    <x v="1"/>
  </r>
  <r>
    <x v="17"/>
    <m/>
    <m/>
    <x v="0"/>
    <n v="603"/>
    <x v="1"/>
  </r>
  <r>
    <x v="17"/>
    <m/>
    <n v="5.0999999999999997E-2"/>
    <x v="62"/>
    <n v="603"/>
    <x v="389"/>
  </r>
  <r>
    <x v="17"/>
    <m/>
    <n v="0.223"/>
    <x v="9"/>
    <n v="603"/>
    <x v="390"/>
  </r>
  <r>
    <x v="17"/>
    <m/>
    <n v="6.6000000000000003E-2"/>
    <x v="29"/>
    <n v="603"/>
    <x v="391"/>
  </r>
  <r>
    <x v="17"/>
    <m/>
    <n v="3.0000000000000001E-3"/>
    <x v="63"/>
    <n v="603"/>
    <x v="392"/>
  </r>
  <r>
    <x v="17"/>
    <m/>
    <n v="0.06"/>
    <x v="64"/>
    <n v="603"/>
    <x v="393"/>
  </r>
  <r>
    <x v="17"/>
    <m/>
    <n v="7.0000000000000007E-2"/>
    <x v="14"/>
    <n v="603"/>
    <x v="394"/>
  </r>
  <r>
    <x v="17"/>
    <m/>
    <n v="0.151"/>
    <x v="15"/>
    <n v="603"/>
    <x v="395"/>
  </r>
  <r>
    <x v="17"/>
    <m/>
    <n v="0.33200000000000002"/>
    <x v="28"/>
    <n v="603"/>
    <x v="396"/>
  </r>
  <r>
    <x v="17"/>
    <m/>
    <n v="0.04"/>
    <x v="11"/>
    <n v="603"/>
    <x v="397"/>
  </r>
  <r>
    <x v="17"/>
    <m/>
    <m/>
    <x v="0"/>
    <n v="603"/>
    <x v="1"/>
  </r>
  <r>
    <x v="17"/>
    <s v="f2daf8addd4ef391c135a3da2a1472777405ba06"/>
    <m/>
    <x v="0"/>
    <n v="241"/>
    <x v="1"/>
  </r>
  <r>
    <x v="17"/>
    <m/>
    <m/>
    <x v="0"/>
    <n v="241"/>
    <x v="1"/>
  </r>
  <r>
    <x v="17"/>
    <m/>
    <n v="5.0999999999999997E-2"/>
    <x v="62"/>
    <n v="241"/>
    <x v="398"/>
  </r>
  <r>
    <x v="17"/>
    <m/>
    <n v="0.36099999999999999"/>
    <x v="9"/>
    <n v="241"/>
    <x v="399"/>
  </r>
  <r>
    <x v="17"/>
    <m/>
    <n v="0.09"/>
    <x v="29"/>
    <n v="241"/>
    <x v="400"/>
  </r>
  <r>
    <x v="17"/>
    <m/>
    <n v="8.0000000000000002E-3"/>
    <x v="63"/>
    <n v="241"/>
    <x v="401"/>
  </r>
  <r>
    <x v="17"/>
    <m/>
    <n v="0.114"/>
    <x v="14"/>
    <n v="241"/>
    <x v="402"/>
  </r>
  <r>
    <x v="17"/>
    <m/>
    <n v="0.16500000000000001"/>
    <x v="15"/>
    <n v="241"/>
    <x v="403"/>
  </r>
  <r>
    <x v="17"/>
    <m/>
    <n v="0.11799999999999999"/>
    <x v="28"/>
    <n v="241"/>
    <x v="404"/>
  </r>
  <r>
    <x v="17"/>
    <m/>
    <n v="9.0999999999999998E-2"/>
    <x v="11"/>
    <n v="241"/>
    <x v="405"/>
  </r>
  <r>
    <x v="18"/>
    <m/>
    <m/>
    <x v="0"/>
    <n v="241"/>
    <x v="1"/>
  </r>
  <r>
    <x v="18"/>
    <s v="913cb4dd7df0d9210f48efe07da27cebe24e8836"/>
    <m/>
    <x v="0"/>
    <n v="42"/>
    <x v="1"/>
  </r>
  <r>
    <x v="18"/>
    <m/>
    <m/>
    <x v="0"/>
    <n v="42"/>
    <x v="1"/>
  </r>
  <r>
    <x v="18"/>
    <m/>
    <n v="8.8999999999999996E-2"/>
    <x v="15"/>
    <n v="42"/>
    <x v="406"/>
  </r>
  <r>
    <x v="18"/>
    <m/>
    <n v="0.91"/>
    <x v="11"/>
    <n v="42"/>
    <x v="407"/>
  </r>
  <r>
    <x v="18"/>
    <m/>
    <m/>
    <x v="0"/>
    <n v="42"/>
    <x v="1"/>
  </r>
  <r>
    <x v="18"/>
    <s v="a8a61f944ce53467f61a17a27de7031b280c4958"/>
    <m/>
    <x v="0"/>
    <n v="17"/>
    <x v="1"/>
  </r>
  <r>
    <x v="18"/>
    <m/>
    <m/>
    <x v="0"/>
    <n v="17"/>
    <x v="1"/>
  </r>
  <r>
    <x v="18"/>
    <m/>
    <n v="1"/>
    <x v="11"/>
    <n v="17"/>
    <x v="322"/>
  </r>
  <r>
    <x v="18"/>
    <m/>
    <m/>
    <x v="0"/>
    <n v="17"/>
    <x v="1"/>
  </r>
  <r>
    <x v="18"/>
    <s v="7e8bb0c194f08db2cce0e1256557ae71eb0a1538"/>
    <m/>
    <x v="0"/>
    <n v="99"/>
    <x v="1"/>
  </r>
  <r>
    <x v="18"/>
    <m/>
    <m/>
    <x v="0"/>
    <n v="99"/>
    <x v="1"/>
  </r>
  <r>
    <x v="18"/>
    <m/>
    <n v="1"/>
    <x v="11"/>
    <n v="99"/>
    <x v="408"/>
  </r>
  <r>
    <x v="18"/>
    <m/>
    <m/>
    <x v="0"/>
    <n v="99"/>
    <x v="1"/>
  </r>
  <r>
    <x v="18"/>
    <s v="6358990a2481ac63944e4758a96a383126895087"/>
    <m/>
    <x v="0"/>
    <n v="368"/>
    <x v="1"/>
  </r>
  <r>
    <x v="18"/>
    <m/>
    <m/>
    <x v="0"/>
    <n v="368"/>
    <x v="1"/>
  </r>
  <r>
    <x v="18"/>
    <m/>
    <n v="1"/>
    <x v="15"/>
    <n v="368"/>
    <x v="409"/>
  </r>
  <r>
    <x v="18"/>
    <m/>
    <m/>
    <x v="0"/>
    <n v="368"/>
    <x v="1"/>
  </r>
  <r>
    <x v="18"/>
    <s v="28adefebaddfaabe11db7bdf73a974477bc44484"/>
    <m/>
    <x v="0"/>
    <n v="6"/>
    <x v="1"/>
  </r>
  <r>
    <x v="18"/>
    <m/>
    <m/>
    <x v="0"/>
    <n v="6"/>
    <x v="1"/>
  </r>
  <r>
    <x v="18"/>
    <m/>
    <n v="1"/>
    <x v="11"/>
    <n v="6"/>
    <x v="113"/>
  </r>
  <r>
    <x v="18"/>
    <m/>
    <m/>
    <x v="0"/>
    <n v="6"/>
    <x v="1"/>
  </r>
  <r>
    <x v="18"/>
    <s v="22f8b6259602a76f8d22cba8b1098f9e3c90a36f"/>
    <m/>
    <x v="0"/>
    <n v="4940"/>
    <x v="1"/>
  </r>
  <r>
    <x v="18"/>
    <m/>
    <m/>
    <x v="0"/>
    <n v="4940"/>
    <x v="1"/>
  </r>
  <r>
    <x v="18"/>
    <m/>
    <n v="9.1999999999999998E-2"/>
    <x v="39"/>
    <n v="4940"/>
    <x v="410"/>
  </r>
  <r>
    <x v="18"/>
    <m/>
    <n v="6.3E-2"/>
    <x v="68"/>
    <n v="4940"/>
    <x v="411"/>
  </r>
  <r>
    <x v="18"/>
    <m/>
    <n v="0"/>
    <x v="36"/>
    <n v="4940"/>
    <x v="1"/>
  </r>
  <r>
    <x v="18"/>
    <m/>
    <n v="1E-3"/>
    <x v="8"/>
    <n v="4940"/>
    <x v="412"/>
  </r>
  <r>
    <x v="18"/>
    <m/>
    <n v="1E-3"/>
    <x v="62"/>
    <n v="4940"/>
    <x v="412"/>
  </r>
  <r>
    <x v="18"/>
    <m/>
    <n v="4.0000000000000001E-3"/>
    <x v="9"/>
    <n v="4940"/>
    <x v="413"/>
  </r>
  <r>
    <x v="18"/>
    <m/>
    <n v="8.0000000000000002E-3"/>
    <x v="63"/>
    <n v="4940"/>
    <x v="414"/>
  </r>
  <r>
    <x v="18"/>
    <m/>
    <n v="4.0000000000000001E-3"/>
    <x v="30"/>
    <n v="4940"/>
    <x v="413"/>
  </r>
  <r>
    <x v="18"/>
    <m/>
    <n v="0.216"/>
    <x v="64"/>
    <n v="4940"/>
    <x v="415"/>
  </r>
  <r>
    <x v="18"/>
    <m/>
    <n v="0.108"/>
    <x v="15"/>
    <n v="4940"/>
    <x v="416"/>
  </r>
  <r>
    <x v="18"/>
    <m/>
    <n v="0.03"/>
    <x v="28"/>
    <n v="4940"/>
    <x v="417"/>
  </r>
  <r>
    <x v="18"/>
    <m/>
    <n v="1.2E-2"/>
    <x v="69"/>
    <n v="4940"/>
    <x v="418"/>
  </r>
  <r>
    <x v="18"/>
    <m/>
    <n v="0.45400000000000001"/>
    <x v="11"/>
    <n v="4940"/>
    <x v="419"/>
  </r>
  <r>
    <x v="18"/>
    <m/>
    <n v="1E-3"/>
    <x v="12"/>
    <n v="4940"/>
    <x v="412"/>
  </r>
  <r>
    <x v="18"/>
    <m/>
    <m/>
    <x v="0"/>
    <n v="4940"/>
    <x v="1"/>
  </r>
  <r>
    <x v="18"/>
    <s v="f67afb4ff33bd803e93e2a52c0249cb872af680b"/>
    <m/>
    <x v="0"/>
    <n v="346"/>
    <x v="1"/>
  </r>
  <r>
    <x v="18"/>
    <m/>
    <m/>
    <x v="0"/>
    <n v="346"/>
    <x v="1"/>
  </r>
  <r>
    <x v="18"/>
    <m/>
    <n v="5.6000000000000001E-2"/>
    <x v="68"/>
    <n v="346"/>
    <x v="420"/>
  </r>
  <r>
    <x v="18"/>
    <m/>
    <n v="0.94299999999999995"/>
    <x v="11"/>
    <n v="346"/>
    <x v="421"/>
  </r>
  <r>
    <x v="18"/>
    <m/>
    <m/>
    <x v="0"/>
    <n v="346"/>
    <x v="1"/>
  </r>
  <r>
    <x v="18"/>
    <s v="3d7564c44a2117c72b9c6830c5a14ab467f8ffa3"/>
    <m/>
    <x v="0"/>
    <n v="64"/>
    <x v="1"/>
  </r>
  <r>
    <x v="18"/>
    <m/>
    <m/>
    <x v="0"/>
    <n v="64"/>
    <x v="1"/>
  </r>
  <r>
    <x v="18"/>
    <m/>
    <n v="1"/>
    <x v="11"/>
    <n v="64"/>
    <x v="422"/>
  </r>
  <r>
    <x v="18"/>
    <m/>
    <m/>
    <x v="0"/>
    <n v="64"/>
    <x v="1"/>
  </r>
  <r>
    <x v="18"/>
    <s v="ad6a4c35c952478f1a868ed09cf5a0d5e7f4672c"/>
    <m/>
    <x v="0"/>
    <n v="253"/>
    <x v="1"/>
  </r>
  <r>
    <x v="18"/>
    <m/>
    <m/>
    <x v="0"/>
    <n v="253"/>
    <x v="1"/>
  </r>
  <r>
    <x v="18"/>
    <m/>
    <n v="7.4999999999999997E-2"/>
    <x v="68"/>
    <n v="253"/>
    <x v="423"/>
  </r>
  <r>
    <x v="18"/>
    <m/>
    <n v="0.92400000000000004"/>
    <x v="11"/>
    <n v="253"/>
    <x v="424"/>
  </r>
  <r>
    <x v="18"/>
    <m/>
    <m/>
    <x v="0"/>
    <n v="253"/>
    <x v="1"/>
  </r>
  <r>
    <x v="18"/>
    <s v="42d276dace045fe888cdb45f00dc0bf97fa13bd5"/>
    <m/>
    <x v="0"/>
    <n v="253"/>
    <x v="1"/>
  </r>
  <r>
    <x v="18"/>
    <m/>
    <m/>
    <x v="0"/>
    <n v="253"/>
    <x v="1"/>
  </r>
  <r>
    <x v="18"/>
    <m/>
    <n v="7.4999999999999997E-2"/>
    <x v="68"/>
    <n v="253"/>
    <x v="423"/>
  </r>
  <r>
    <x v="18"/>
    <m/>
    <n v="0.92400000000000004"/>
    <x v="11"/>
    <n v="253"/>
    <x v="424"/>
  </r>
  <r>
    <x v="18"/>
    <m/>
    <m/>
    <x v="0"/>
    <n v="253"/>
    <x v="1"/>
  </r>
  <r>
    <x v="18"/>
    <s v="ff94c06cbdbfb6e0c1cd290a0ffa3989a6f68306"/>
    <m/>
    <x v="0"/>
    <n v="130"/>
    <x v="1"/>
  </r>
  <r>
    <x v="18"/>
    <m/>
    <m/>
    <x v="0"/>
    <n v="130"/>
    <x v="1"/>
  </r>
  <r>
    <x v="18"/>
    <m/>
    <n v="0.5"/>
    <x v="68"/>
    <n v="130"/>
    <x v="99"/>
  </r>
  <r>
    <x v="18"/>
    <m/>
    <n v="0.5"/>
    <x v="55"/>
    <n v="130"/>
    <x v="99"/>
  </r>
  <r>
    <x v="18"/>
    <m/>
    <m/>
    <x v="0"/>
    <n v="130"/>
    <x v="1"/>
  </r>
  <r>
    <x v="18"/>
    <s v="0ea1e3ebd933d85322463af5f55873b14bff0fd6"/>
    <m/>
    <x v="0"/>
    <n v="3"/>
    <x v="1"/>
  </r>
  <r>
    <x v="18"/>
    <m/>
    <m/>
    <x v="0"/>
    <n v="3"/>
    <x v="1"/>
  </r>
  <r>
    <x v="18"/>
    <m/>
    <n v="1"/>
    <x v="11"/>
    <n v="3"/>
    <x v="44"/>
  </r>
  <r>
    <x v="18"/>
    <m/>
    <m/>
    <x v="0"/>
    <n v="3"/>
    <x v="1"/>
  </r>
  <r>
    <x v="18"/>
    <s v="8b8e90fbe6bf97990f6997a576acfa2828867bec"/>
    <m/>
    <x v="0"/>
    <n v="3"/>
    <x v="1"/>
  </r>
  <r>
    <x v="18"/>
    <m/>
    <m/>
    <x v="0"/>
    <n v="3"/>
    <x v="1"/>
  </r>
  <r>
    <x v="18"/>
    <m/>
    <n v="1"/>
    <x v="73"/>
    <n v="3"/>
    <x v="44"/>
  </r>
  <r>
    <x v="18"/>
    <m/>
    <m/>
    <x v="0"/>
    <n v="3"/>
    <x v="1"/>
  </r>
  <r>
    <x v="18"/>
    <s v="f3bc8b409dd6253a2aac2a768a86606ec7b8019d"/>
    <m/>
    <x v="0"/>
    <n v="297"/>
    <x v="1"/>
  </r>
  <r>
    <x v="18"/>
    <m/>
    <m/>
    <x v="0"/>
    <n v="297"/>
    <x v="1"/>
  </r>
  <r>
    <x v="18"/>
    <m/>
    <n v="0.26100000000000001"/>
    <x v="68"/>
    <n v="297"/>
    <x v="425"/>
  </r>
  <r>
    <x v="18"/>
    <m/>
    <n v="7.2999999999999995E-2"/>
    <x v="69"/>
    <n v="297"/>
    <x v="426"/>
  </r>
  <r>
    <x v="18"/>
    <m/>
    <n v="0.108"/>
    <x v="74"/>
    <n v="297"/>
    <x v="427"/>
  </r>
  <r>
    <x v="18"/>
    <m/>
    <n v="0.55600000000000005"/>
    <x v="11"/>
    <n v="297"/>
    <x v="428"/>
  </r>
  <r>
    <x v="18"/>
    <m/>
    <m/>
    <x v="0"/>
    <n v="297"/>
    <x v="1"/>
  </r>
  <r>
    <x v="18"/>
    <s v="434f8fc1cfc364d40e2bb7df742412a58c5907ae"/>
    <m/>
    <x v="0"/>
    <n v="11"/>
    <x v="1"/>
  </r>
  <r>
    <x v="18"/>
    <m/>
    <m/>
    <x v="0"/>
    <n v="11"/>
    <x v="1"/>
  </r>
  <r>
    <x v="18"/>
    <m/>
    <n v="0.38700000000000001"/>
    <x v="39"/>
    <n v="11"/>
    <x v="429"/>
  </r>
  <r>
    <x v="18"/>
    <m/>
    <n v="0.61199999999999999"/>
    <x v="9"/>
    <n v="11"/>
    <x v="430"/>
  </r>
  <r>
    <x v="18"/>
    <m/>
    <m/>
    <x v="0"/>
    <n v="11"/>
    <x v="1"/>
  </r>
  <r>
    <x v="18"/>
    <s v="53bf1072c4aaf1537c05afe82d48fb5e8e072395"/>
    <m/>
    <x v="0"/>
    <n v="34"/>
    <x v="1"/>
  </r>
  <r>
    <x v="18"/>
    <m/>
    <m/>
    <x v="0"/>
    <n v="34"/>
    <x v="1"/>
  </r>
  <r>
    <x v="18"/>
    <m/>
    <n v="0.65300000000000002"/>
    <x v="39"/>
    <n v="34"/>
    <x v="431"/>
  </r>
  <r>
    <x v="18"/>
    <m/>
    <n v="0.34599999999999997"/>
    <x v="50"/>
    <n v="34"/>
    <x v="432"/>
  </r>
  <r>
    <x v="19"/>
    <m/>
    <m/>
    <x v="0"/>
    <n v="34"/>
    <x v="1"/>
  </r>
  <r>
    <x v="19"/>
    <s v="9638e648cef939532fc883d01af8864538a3c1c4"/>
    <m/>
    <x v="0"/>
    <n v="392"/>
    <x v="1"/>
  </r>
  <r>
    <x v="19"/>
    <m/>
    <m/>
    <x v="0"/>
    <n v="392"/>
    <x v="1"/>
  </r>
  <r>
    <x v="19"/>
    <m/>
    <n v="3.6999999999999998E-2"/>
    <x v="9"/>
    <n v="392"/>
    <x v="433"/>
  </r>
  <r>
    <x v="19"/>
    <m/>
    <n v="0.02"/>
    <x v="63"/>
    <n v="392"/>
    <x v="434"/>
  </r>
  <r>
    <x v="19"/>
    <m/>
    <n v="0.80500000000000005"/>
    <x v="31"/>
    <n v="392"/>
    <x v="435"/>
  </r>
  <r>
    <x v="19"/>
    <m/>
    <n v="0.128"/>
    <x v="28"/>
    <n v="392"/>
    <x v="436"/>
  </r>
  <r>
    <x v="19"/>
    <m/>
    <n v="8.9999999999999993E-3"/>
    <x v="11"/>
    <n v="392"/>
    <x v="437"/>
  </r>
  <r>
    <x v="20"/>
    <m/>
    <m/>
    <x v="0"/>
    <n v="392"/>
    <x v="1"/>
  </r>
  <r>
    <x v="20"/>
    <s v="c86905bd4d22f14656b3b058ab0bf4880f3c7258"/>
    <m/>
    <x v="0"/>
    <n v="345"/>
    <x v="1"/>
  </r>
  <r>
    <x v="20"/>
    <m/>
    <m/>
    <x v="0"/>
    <n v="345"/>
    <x v="1"/>
  </r>
  <r>
    <x v="20"/>
    <m/>
    <n v="0.91400000000000003"/>
    <x v="29"/>
    <n v="345"/>
    <x v="438"/>
  </r>
  <r>
    <x v="20"/>
    <m/>
    <n v="2.5999999999999999E-2"/>
    <x v="14"/>
    <n v="345"/>
    <x v="439"/>
  </r>
  <r>
    <x v="20"/>
    <m/>
    <n v="2.8000000000000001E-2"/>
    <x v="15"/>
    <n v="345"/>
    <x v="440"/>
  </r>
  <r>
    <x v="20"/>
    <m/>
    <n v="0.03"/>
    <x v="28"/>
    <n v="345"/>
    <x v="441"/>
  </r>
  <r>
    <x v="20"/>
    <m/>
    <m/>
    <x v="0"/>
    <n v="345"/>
    <x v="1"/>
  </r>
  <r>
    <x v="20"/>
    <s v="f9b55402aa1155d9a3f2130110d25f9f0322c5a9"/>
    <m/>
    <x v="0"/>
    <n v="67"/>
    <x v="1"/>
  </r>
  <r>
    <x v="20"/>
    <m/>
    <m/>
    <x v="0"/>
    <n v="67"/>
    <x v="1"/>
  </r>
  <r>
    <x v="20"/>
    <m/>
    <n v="1"/>
    <x v="29"/>
    <n v="67"/>
    <x v="442"/>
  </r>
  <r>
    <x v="21"/>
    <m/>
    <m/>
    <x v="0"/>
    <n v="67"/>
    <x v="1"/>
  </r>
  <r>
    <x v="21"/>
    <s v="4b7eba4a0a4bbc4732c86c46f5c9d2f0b142b276"/>
    <m/>
    <x v="0"/>
    <n v="26"/>
    <x v="1"/>
  </r>
  <r>
    <x v="21"/>
    <m/>
    <m/>
    <x v="0"/>
    <n v="26"/>
    <x v="1"/>
  </r>
  <r>
    <x v="21"/>
    <m/>
    <n v="1"/>
    <x v="52"/>
    <n v="26"/>
    <x v="443"/>
  </r>
  <r>
    <x v="21"/>
    <m/>
    <m/>
    <x v="0"/>
    <n v="26"/>
    <x v="1"/>
  </r>
  <r>
    <x v="21"/>
    <s v="c667aebfe867373053cbee2d053af13a81771912"/>
    <m/>
    <x v="0"/>
    <n v="50"/>
    <x v="1"/>
  </r>
  <r>
    <x v="21"/>
    <m/>
    <m/>
    <x v="0"/>
    <n v="50"/>
    <x v="1"/>
  </r>
  <r>
    <x v="21"/>
    <m/>
    <n v="1"/>
    <x v="52"/>
    <n v="50"/>
    <x v="327"/>
  </r>
  <r>
    <x v="21"/>
    <m/>
    <m/>
    <x v="0"/>
    <n v="50"/>
    <x v="1"/>
  </r>
  <r>
    <x v="21"/>
    <s v="b6a2b0a9c98e29f77ce5cc314ed6906aec154885"/>
    <m/>
    <x v="0"/>
    <n v="5"/>
    <x v="1"/>
  </r>
  <r>
    <x v="21"/>
    <m/>
    <m/>
    <x v="0"/>
    <n v="5"/>
    <x v="1"/>
  </r>
  <r>
    <x v="21"/>
    <m/>
    <n v="1"/>
    <x v="52"/>
    <n v="5"/>
    <x v="32"/>
  </r>
  <r>
    <x v="21"/>
    <m/>
    <m/>
    <x v="0"/>
    <n v="5"/>
    <x v="1"/>
  </r>
  <r>
    <x v="21"/>
    <s v="492095028328557ab0ff918fb6733ec68dcc1ed9"/>
    <m/>
    <x v="0"/>
    <n v="24"/>
    <x v="1"/>
  </r>
  <r>
    <x v="21"/>
    <m/>
    <m/>
    <x v="0"/>
    <n v="24"/>
    <x v="1"/>
  </r>
  <r>
    <x v="21"/>
    <m/>
    <n v="1"/>
    <x v="52"/>
    <n v="24"/>
    <x v="377"/>
  </r>
  <r>
    <x v="21"/>
    <m/>
    <m/>
    <x v="0"/>
    <n v="24"/>
    <x v="1"/>
  </r>
  <r>
    <x v="21"/>
    <s v="91a81ef954f3a04b0d4dd9f5df9f6a2c38049938"/>
    <m/>
    <x v="0"/>
    <n v="541"/>
    <x v="1"/>
  </r>
  <r>
    <x v="21"/>
    <m/>
    <m/>
    <x v="0"/>
    <n v="541"/>
    <x v="1"/>
  </r>
  <r>
    <x v="21"/>
    <m/>
    <n v="1"/>
    <x v="52"/>
    <n v="541"/>
    <x v="444"/>
  </r>
  <r>
    <x v="22"/>
    <m/>
    <m/>
    <x v="0"/>
    <n v="541"/>
    <x v="1"/>
  </r>
  <r>
    <x v="22"/>
    <s v="e1ef3e6371f59c6a6396e78b2a4c4d9a975e9396"/>
    <m/>
    <x v="0"/>
    <n v="89"/>
    <x v="1"/>
  </r>
  <r>
    <x v="22"/>
    <m/>
    <m/>
    <x v="0"/>
    <n v="89"/>
    <x v="1"/>
  </r>
  <r>
    <x v="22"/>
    <m/>
    <n v="0.222"/>
    <x v="63"/>
    <n v="89"/>
    <x v="445"/>
  </r>
  <r>
    <x v="22"/>
    <m/>
    <n v="0.77700000000000002"/>
    <x v="28"/>
    <n v="89"/>
    <x v="446"/>
  </r>
  <r>
    <x v="22"/>
    <m/>
    <m/>
    <x v="0"/>
    <n v="89"/>
    <x v="1"/>
  </r>
  <r>
    <x v="22"/>
    <s v="43890ae6172d427909cfe62d83377afd7c62a15f"/>
    <m/>
    <x v="0"/>
    <n v="11"/>
    <x v="1"/>
  </r>
  <r>
    <x v="22"/>
    <m/>
    <m/>
    <x v="0"/>
    <n v="11"/>
    <x v="1"/>
  </r>
  <r>
    <x v="22"/>
    <m/>
    <n v="0.92"/>
    <x v="39"/>
    <n v="11"/>
    <x v="447"/>
  </r>
  <r>
    <x v="22"/>
    <m/>
    <n v="7.9000000000000001E-2"/>
    <x v="9"/>
    <n v="11"/>
    <x v="448"/>
  </r>
  <r>
    <x v="22"/>
    <m/>
    <m/>
    <x v="0"/>
    <n v="11"/>
    <x v="1"/>
  </r>
  <r>
    <x v="22"/>
    <s v="f40b2d965148e1b47a91312ae54602237ddaabe0"/>
    <m/>
    <x v="0"/>
    <n v="307"/>
    <x v="1"/>
  </r>
  <r>
    <x v="22"/>
    <m/>
    <m/>
    <x v="0"/>
    <n v="307"/>
    <x v="1"/>
  </r>
  <r>
    <x v="22"/>
    <m/>
    <n v="4.0000000000000001E-3"/>
    <x v="39"/>
    <n v="307"/>
    <x v="449"/>
  </r>
  <r>
    <x v="22"/>
    <m/>
    <n v="0.995"/>
    <x v="63"/>
    <n v="307"/>
    <x v="450"/>
  </r>
  <r>
    <x v="22"/>
    <m/>
    <m/>
    <x v="0"/>
    <n v="307"/>
    <x v="1"/>
  </r>
  <r>
    <x v="22"/>
    <s v="1d869c4f9b4727d1420901b0bf4c3f467591e377"/>
    <m/>
    <x v="0"/>
    <n v="12"/>
    <x v="1"/>
  </r>
  <r>
    <x v="22"/>
    <m/>
    <m/>
    <x v="0"/>
    <n v="12"/>
    <x v="1"/>
  </r>
  <r>
    <x v="22"/>
    <m/>
    <n v="1"/>
    <x v="31"/>
    <n v="12"/>
    <x v="100"/>
  </r>
  <r>
    <x v="22"/>
    <m/>
    <m/>
    <x v="0"/>
    <n v="12"/>
    <x v="1"/>
  </r>
  <r>
    <x v="22"/>
    <s v="197358e4cf4cdb99d94ea668243a4cd4791bd523"/>
    <m/>
    <x v="0"/>
    <n v="2"/>
    <x v="1"/>
  </r>
  <r>
    <x v="22"/>
    <m/>
    <m/>
    <x v="0"/>
    <n v="2"/>
    <x v="1"/>
  </r>
  <r>
    <x v="22"/>
    <m/>
    <n v="1"/>
    <x v="15"/>
    <n v="2"/>
    <x v="5"/>
  </r>
  <r>
    <x v="22"/>
    <m/>
    <m/>
    <x v="0"/>
    <n v="2"/>
    <x v="1"/>
  </r>
  <r>
    <x v="22"/>
    <s v="f8e17bdbf4393784b0ecf7da8e9b549be2d8a6ba"/>
    <m/>
    <x v="0"/>
    <n v="7"/>
    <x v="1"/>
  </r>
  <r>
    <x v="22"/>
    <m/>
    <m/>
    <x v="0"/>
    <n v="7"/>
    <x v="1"/>
  </r>
  <r>
    <x v="22"/>
    <m/>
    <n v="1"/>
    <x v="9"/>
    <n v="7"/>
    <x v="76"/>
  </r>
  <r>
    <x v="22"/>
    <m/>
    <m/>
    <x v="0"/>
    <n v="7"/>
    <x v="1"/>
  </r>
  <r>
    <x v="22"/>
    <s v="1579d801925ce9b92de088ca766483540cf6e741"/>
    <m/>
    <x v="0"/>
    <n v="17"/>
    <x v="1"/>
  </r>
  <r>
    <x v="22"/>
    <m/>
    <m/>
    <x v="0"/>
    <n v="17"/>
    <x v="1"/>
  </r>
  <r>
    <x v="22"/>
    <m/>
    <n v="1"/>
    <x v="31"/>
    <n v="17"/>
    <x v="322"/>
  </r>
  <r>
    <x v="22"/>
    <m/>
    <m/>
    <x v="0"/>
    <n v="17"/>
    <x v="1"/>
  </r>
  <r>
    <x v="22"/>
    <s v="4b88d369d2489d1c6fac593ffeb1733d7bfc9c7b"/>
    <m/>
    <x v="0"/>
    <n v="10"/>
    <x v="1"/>
  </r>
  <r>
    <x v="22"/>
    <m/>
    <m/>
    <x v="0"/>
    <n v="10"/>
    <x v="1"/>
  </r>
  <r>
    <x v="22"/>
    <m/>
    <n v="1"/>
    <x v="15"/>
    <n v="10"/>
    <x v="57"/>
  </r>
  <r>
    <x v="22"/>
    <m/>
    <m/>
    <x v="0"/>
    <n v="10"/>
    <x v="1"/>
  </r>
  <r>
    <x v="22"/>
    <s v="e0f47214d06738f14d0d0d731235a9f665a6b81f"/>
    <m/>
    <x v="0"/>
    <n v="181"/>
    <x v="1"/>
  </r>
  <r>
    <x v="22"/>
    <m/>
    <m/>
    <x v="0"/>
    <n v="181"/>
    <x v="1"/>
  </r>
  <r>
    <x v="22"/>
    <m/>
    <n v="1"/>
    <x v="63"/>
    <n v="181"/>
    <x v="352"/>
  </r>
  <r>
    <x v="22"/>
    <m/>
    <m/>
    <x v="0"/>
    <n v="181"/>
    <x v="1"/>
  </r>
  <r>
    <x v="22"/>
    <s v="5b78d86f52437f1972aec51ce53a5be9b749fab4"/>
    <m/>
    <x v="0"/>
    <n v="20"/>
    <x v="1"/>
  </r>
  <r>
    <x v="22"/>
    <m/>
    <m/>
    <x v="0"/>
    <n v="20"/>
    <x v="1"/>
  </r>
  <r>
    <x v="22"/>
    <m/>
    <n v="1"/>
    <x v="31"/>
    <n v="20"/>
    <x v="33"/>
  </r>
  <r>
    <x v="22"/>
    <m/>
    <m/>
    <x v="0"/>
    <n v="20"/>
    <x v="1"/>
  </r>
  <r>
    <x v="22"/>
    <s v="c3e0857d3ed8d7402257901cb7bc903180b366a9"/>
    <m/>
    <x v="0"/>
    <n v="1"/>
    <x v="1"/>
  </r>
  <r>
    <x v="22"/>
    <m/>
    <m/>
    <x v="0"/>
    <n v="1"/>
    <x v="1"/>
  </r>
  <r>
    <x v="22"/>
    <m/>
    <n v="1"/>
    <x v="31"/>
    <n v="1"/>
    <x v="43"/>
  </r>
  <r>
    <x v="22"/>
    <m/>
    <m/>
    <x v="0"/>
    <n v="1"/>
    <x v="1"/>
  </r>
  <r>
    <x v="22"/>
    <s v="c04da66ea2248026c5f33fffe7177863e93bf2bf"/>
    <m/>
    <x v="0"/>
    <n v="20"/>
    <x v="1"/>
  </r>
  <r>
    <x v="22"/>
    <m/>
    <m/>
    <x v="0"/>
    <n v="20"/>
    <x v="1"/>
  </r>
  <r>
    <x v="22"/>
    <m/>
    <n v="0.48499999999999999"/>
    <x v="9"/>
    <n v="20"/>
    <x v="451"/>
  </r>
  <r>
    <x v="22"/>
    <m/>
    <n v="0.13700000000000001"/>
    <x v="63"/>
    <n v="20"/>
    <x v="452"/>
  </r>
  <r>
    <x v="22"/>
    <m/>
    <n v="0.377"/>
    <x v="31"/>
    <n v="20"/>
    <x v="453"/>
  </r>
  <r>
    <x v="22"/>
    <m/>
    <m/>
    <x v="0"/>
    <n v="20"/>
    <x v="1"/>
  </r>
  <r>
    <x v="22"/>
    <s v="050c963ea58b4fb02dde7ddc70d4cdc6afc3d501"/>
    <m/>
    <x v="0"/>
    <n v="42"/>
    <x v="1"/>
  </r>
  <r>
    <x v="22"/>
    <m/>
    <m/>
    <x v="0"/>
    <n v="42"/>
    <x v="1"/>
  </r>
  <r>
    <x v="22"/>
    <m/>
    <n v="0.9"/>
    <x v="39"/>
    <n v="42"/>
    <x v="454"/>
  </r>
  <r>
    <x v="22"/>
    <m/>
    <n v="9.9000000000000005E-2"/>
    <x v="9"/>
    <n v="42"/>
    <x v="455"/>
  </r>
  <r>
    <x v="22"/>
    <m/>
    <m/>
    <x v="0"/>
    <n v="42"/>
    <x v="1"/>
  </r>
  <r>
    <x v="22"/>
    <s v="80baa49b5dff32bc0eebdfb2ab07d057126dea8d"/>
    <m/>
    <x v="0"/>
    <n v="9"/>
    <x v="1"/>
  </r>
  <r>
    <x v="22"/>
    <m/>
    <m/>
    <x v="0"/>
    <n v="9"/>
    <x v="1"/>
  </r>
  <r>
    <x v="22"/>
    <m/>
    <n v="1"/>
    <x v="31"/>
    <n v="9"/>
    <x v="53"/>
  </r>
  <r>
    <x v="23"/>
    <m/>
    <m/>
    <x v="0"/>
    <n v="9"/>
    <x v="1"/>
  </r>
  <r>
    <x v="23"/>
    <s v="ae7861b3333b6b4b940b2a1ab6267a0140294ee9"/>
    <m/>
    <x v="0"/>
    <n v="2"/>
    <x v="1"/>
  </r>
  <r>
    <x v="23"/>
    <m/>
    <m/>
    <x v="0"/>
    <n v="2"/>
    <x v="1"/>
  </r>
  <r>
    <x v="23"/>
    <m/>
    <n v="1"/>
    <x v="4"/>
    <n v="2"/>
    <x v="5"/>
  </r>
  <r>
    <x v="24"/>
    <m/>
    <m/>
    <x v="0"/>
    <n v="2"/>
    <x v="1"/>
  </r>
  <r>
    <x v="24"/>
    <s v="c3e58867a942565309cae3c04c642437d36edb2c"/>
    <m/>
    <x v="0"/>
    <n v="2"/>
    <x v="1"/>
  </r>
  <r>
    <x v="24"/>
    <m/>
    <m/>
    <x v="0"/>
    <n v="2"/>
    <x v="1"/>
  </r>
  <r>
    <x v="24"/>
    <m/>
    <n v="1"/>
    <x v="63"/>
    <n v="2"/>
    <x v="5"/>
  </r>
  <r>
    <x v="24"/>
    <m/>
    <m/>
    <x v="0"/>
    <n v="2"/>
    <x v="1"/>
  </r>
  <r>
    <x v="24"/>
    <s v="7253b35c65c15c50272a1750ecc82f1eb8e1285b"/>
    <m/>
    <x v="0"/>
    <n v="72"/>
    <x v="1"/>
  </r>
  <r>
    <x v="24"/>
    <m/>
    <m/>
    <x v="0"/>
    <n v="72"/>
    <x v="1"/>
  </r>
  <r>
    <x v="24"/>
    <m/>
    <n v="7.0000000000000007E-2"/>
    <x v="49"/>
    <n v="72"/>
    <x v="456"/>
  </r>
  <r>
    <x v="24"/>
    <m/>
    <n v="6.7000000000000004E-2"/>
    <x v="63"/>
    <n v="72"/>
    <x v="457"/>
  </r>
  <r>
    <x v="24"/>
    <m/>
    <n v="4.3999999999999997E-2"/>
    <x v="70"/>
    <n v="72"/>
    <x v="458"/>
  </r>
  <r>
    <x v="24"/>
    <m/>
    <n v="0.124"/>
    <x v="51"/>
    <n v="72"/>
    <x v="459"/>
  </r>
  <r>
    <x v="24"/>
    <m/>
    <n v="0.105"/>
    <x v="42"/>
    <n v="72"/>
    <x v="460"/>
  </r>
  <r>
    <x v="24"/>
    <m/>
    <n v="6.5000000000000002E-2"/>
    <x v="52"/>
    <n v="72"/>
    <x v="461"/>
  </r>
  <r>
    <x v="24"/>
    <m/>
    <n v="0.52100000000000002"/>
    <x v="32"/>
    <n v="72"/>
    <x v="462"/>
  </r>
  <r>
    <x v="24"/>
    <m/>
    <m/>
    <x v="0"/>
    <n v="72"/>
    <x v="1"/>
  </r>
  <r>
    <x v="24"/>
    <s v="a1b5c0925eedec72e402878433da4890630ef533"/>
    <m/>
    <x v="0"/>
    <n v="81"/>
    <x v="1"/>
  </r>
  <r>
    <x v="24"/>
    <m/>
    <m/>
    <x v="0"/>
    <n v="81"/>
    <x v="1"/>
  </r>
  <r>
    <x v="24"/>
    <m/>
    <n v="0.16500000000000001"/>
    <x v="50"/>
    <n v="81"/>
    <x v="463"/>
  </r>
  <r>
    <x v="24"/>
    <m/>
    <n v="2.8000000000000001E-2"/>
    <x v="51"/>
    <n v="81"/>
    <x v="464"/>
  </r>
  <r>
    <x v="24"/>
    <m/>
    <n v="3.9E-2"/>
    <x v="26"/>
    <n v="81"/>
    <x v="465"/>
  </r>
  <r>
    <x v="24"/>
    <m/>
    <n v="0.76600000000000001"/>
    <x v="32"/>
    <n v="81"/>
    <x v="466"/>
  </r>
  <r>
    <x v="25"/>
    <m/>
    <m/>
    <x v="0"/>
    <n v="81"/>
    <x v="1"/>
  </r>
  <r>
    <x v="25"/>
    <s v="ce6a6a4f55c29286860ac1993d5929da0205ff8c"/>
    <m/>
    <x v="0"/>
    <n v="361"/>
    <x v="1"/>
  </r>
  <r>
    <x v="25"/>
    <m/>
    <m/>
    <x v="0"/>
    <n v="361"/>
    <x v="1"/>
  </r>
  <r>
    <x v="25"/>
    <m/>
    <n v="1"/>
    <x v="68"/>
    <n v="361"/>
    <x v="300"/>
  </r>
  <r>
    <x v="25"/>
    <m/>
    <m/>
    <x v="0"/>
    <n v="361"/>
    <x v="1"/>
  </r>
  <r>
    <x v="25"/>
    <s v="a2adff8b30574ed685443c164e35317418f5c8e4"/>
    <m/>
    <x v="0"/>
    <n v="59"/>
    <x v="1"/>
  </r>
  <r>
    <x v="25"/>
    <m/>
    <m/>
    <x v="0"/>
    <n v="59"/>
    <x v="1"/>
  </r>
  <r>
    <x v="25"/>
    <m/>
    <n v="1"/>
    <x v="18"/>
    <n v="59"/>
    <x v="114"/>
  </r>
  <r>
    <x v="25"/>
    <m/>
    <m/>
    <x v="0"/>
    <n v="59"/>
    <x v="1"/>
  </r>
  <r>
    <x v="25"/>
    <s v="6e798143930d153398e5062d41069fe472474d2f"/>
    <m/>
    <x v="0"/>
    <n v="59"/>
    <x v="1"/>
  </r>
  <r>
    <x v="25"/>
    <m/>
    <m/>
    <x v="0"/>
    <n v="59"/>
    <x v="1"/>
  </r>
  <r>
    <x v="25"/>
    <m/>
    <n v="1"/>
    <x v="18"/>
    <n v="59"/>
    <x v="114"/>
  </r>
  <r>
    <x v="26"/>
    <m/>
    <m/>
    <x v="0"/>
    <n v="59"/>
    <x v="1"/>
  </r>
  <r>
    <x v="26"/>
    <s v="a2adff8b30574ed685443c164e35317418f5c8e4"/>
    <m/>
    <x v="0"/>
    <n v="59"/>
    <x v="1"/>
  </r>
  <r>
    <x v="26"/>
    <m/>
    <m/>
    <x v="0"/>
    <n v="59"/>
    <x v="1"/>
  </r>
  <r>
    <x v="26"/>
    <m/>
    <n v="1"/>
    <x v="18"/>
    <n v="59"/>
    <x v="114"/>
  </r>
  <r>
    <x v="26"/>
    <m/>
    <m/>
    <x v="0"/>
    <n v="59"/>
    <x v="1"/>
  </r>
  <r>
    <x v="26"/>
    <s v="6e798143930d153398e5062d41069fe472474d2f"/>
    <m/>
    <x v="0"/>
    <n v="59"/>
    <x v="1"/>
  </r>
  <r>
    <x v="26"/>
    <m/>
    <m/>
    <x v="0"/>
    <n v="59"/>
    <x v="1"/>
  </r>
  <r>
    <x v="26"/>
    <m/>
    <n v="1"/>
    <x v="18"/>
    <n v="59"/>
    <x v="114"/>
  </r>
  <r>
    <x v="27"/>
    <m/>
    <m/>
    <x v="0"/>
    <n v="59"/>
    <x v="1"/>
  </r>
  <r>
    <x v="27"/>
    <s v="6a54dd5708f5996bd66c00b48386c95ca95f249f"/>
    <m/>
    <x v="0"/>
    <n v="3"/>
    <x v="1"/>
  </r>
  <r>
    <x v="27"/>
    <m/>
    <m/>
    <x v="0"/>
    <n v="3"/>
    <x v="1"/>
  </r>
  <r>
    <x v="27"/>
    <m/>
    <n v="1"/>
    <x v="42"/>
    <n v="3"/>
    <x v="44"/>
  </r>
  <r>
    <x v="27"/>
    <m/>
    <m/>
    <x v="0"/>
    <n v="3"/>
    <x v="1"/>
  </r>
  <r>
    <x v="27"/>
    <s v="bc51c5e5b20a24fcfa3e0ecb5595f563abb7086a"/>
    <m/>
    <x v="0"/>
    <n v="249"/>
    <x v="1"/>
  </r>
  <r>
    <x v="27"/>
    <m/>
    <m/>
    <x v="0"/>
    <n v="249"/>
    <x v="1"/>
  </r>
  <r>
    <x v="27"/>
    <m/>
    <n v="1.7999999999999999E-2"/>
    <x v="9"/>
    <n v="249"/>
    <x v="467"/>
  </r>
  <r>
    <x v="27"/>
    <m/>
    <n v="4.0000000000000001E-3"/>
    <x v="14"/>
    <n v="249"/>
    <x v="468"/>
  </r>
  <r>
    <x v="27"/>
    <m/>
    <n v="0.95099999999999996"/>
    <x v="15"/>
    <n v="249"/>
    <x v="469"/>
  </r>
  <r>
    <x v="27"/>
    <m/>
    <n v="0.02"/>
    <x v="28"/>
    <n v="249"/>
    <x v="233"/>
  </r>
  <r>
    <x v="27"/>
    <m/>
    <n v="4.0000000000000001E-3"/>
    <x v="12"/>
    <n v="249"/>
    <x v="468"/>
  </r>
  <r>
    <x v="27"/>
    <m/>
    <m/>
    <x v="0"/>
    <n v="249"/>
    <x v="1"/>
  </r>
  <r>
    <x v="27"/>
    <s v="a24843c49eee8cf18c11015cb7411ea1f06aeb10"/>
    <m/>
    <x v="0"/>
    <n v="31"/>
    <x v="1"/>
  </r>
  <r>
    <x v="27"/>
    <m/>
    <m/>
    <x v="0"/>
    <n v="31"/>
    <x v="1"/>
  </r>
  <r>
    <x v="27"/>
    <m/>
    <n v="0.46700000000000003"/>
    <x v="62"/>
    <n v="31"/>
    <x v="470"/>
  </r>
  <r>
    <x v="27"/>
    <m/>
    <n v="0.53200000000000003"/>
    <x v="15"/>
    <n v="31"/>
    <x v="471"/>
  </r>
  <r>
    <x v="27"/>
    <m/>
    <m/>
    <x v="0"/>
    <n v="31"/>
    <x v="1"/>
  </r>
  <r>
    <x v="27"/>
    <s v="2008dfd2239f342e0766b60ba7ec65cefdd83cce"/>
    <m/>
    <x v="0"/>
    <n v="37"/>
    <x v="1"/>
  </r>
  <r>
    <x v="27"/>
    <m/>
    <m/>
    <x v="0"/>
    <n v="37"/>
    <x v="1"/>
  </r>
  <r>
    <x v="27"/>
    <m/>
    <n v="1"/>
    <x v="15"/>
    <n v="37"/>
    <x v="472"/>
  </r>
  <r>
    <x v="27"/>
    <m/>
    <m/>
    <x v="0"/>
    <n v="37"/>
    <x v="1"/>
  </r>
  <r>
    <x v="27"/>
    <s v="f3715ef1516ce423231cfd654b2c2ac546c2e0bb"/>
    <m/>
    <x v="0"/>
    <n v="11"/>
    <x v="1"/>
  </r>
  <r>
    <x v="27"/>
    <m/>
    <m/>
    <x v="0"/>
    <n v="11"/>
    <x v="1"/>
  </r>
  <r>
    <x v="27"/>
    <m/>
    <n v="1"/>
    <x v="15"/>
    <n v="11"/>
    <x v="90"/>
  </r>
  <r>
    <x v="27"/>
    <m/>
    <m/>
    <x v="0"/>
    <n v="11"/>
    <x v="1"/>
  </r>
  <r>
    <x v="27"/>
    <s v="52b86fc2793042fe50dda8bf47844b71b3eb6e8d"/>
    <m/>
    <x v="0"/>
    <n v="248"/>
    <x v="1"/>
  </r>
  <r>
    <x v="27"/>
    <m/>
    <m/>
    <x v="0"/>
    <n v="248"/>
    <x v="1"/>
  </r>
  <r>
    <x v="27"/>
    <m/>
    <n v="1.4999999999999999E-2"/>
    <x v="49"/>
    <n v="248"/>
    <x v="473"/>
  </r>
  <r>
    <x v="27"/>
    <m/>
    <n v="0.90900000000000003"/>
    <x v="29"/>
    <n v="248"/>
    <x v="474"/>
  </r>
  <r>
    <x v="27"/>
    <m/>
    <n v="7.3999999999999996E-2"/>
    <x v="28"/>
    <n v="248"/>
    <x v="475"/>
  </r>
  <r>
    <x v="27"/>
    <m/>
    <m/>
    <x v="0"/>
    <n v="248"/>
    <x v="1"/>
  </r>
  <r>
    <x v="27"/>
    <s v="e192dc12571f5388a5005c3e71f6c1f497efa6ad"/>
    <m/>
    <x v="0"/>
    <n v="205"/>
    <x v="1"/>
  </r>
  <r>
    <x v="27"/>
    <m/>
    <m/>
    <x v="0"/>
    <n v="205"/>
    <x v="1"/>
  </r>
  <r>
    <x v="27"/>
    <m/>
    <n v="0.94"/>
    <x v="29"/>
    <n v="205"/>
    <x v="476"/>
  </r>
  <r>
    <x v="27"/>
    <m/>
    <n v="5.8999999999999997E-2"/>
    <x v="42"/>
    <n v="205"/>
    <x v="477"/>
  </r>
  <r>
    <x v="27"/>
    <m/>
    <m/>
    <x v="0"/>
    <n v="205"/>
    <x v="1"/>
  </r>
  <r>
    <x v="27"/>
    <s v="ed0947b4ca2c71f4c16fa38cc18a858249910b87"/>
    <m/>
    <x v="0"/>
    <n v="615"/>
    <x v="1"/>
  </r>
  <r>
    <x v="27"/>
    <m/>
    <m/>
    <x v="0"/>
    <n v="615"/>
    <x v="1"/>
  </r>
  <r>
    <x v="27"/>
    <m/>
    <n v="1"/>
    <x v="29"/>
    <n v="615"/>
    <x v="478"/>
  </r>
  <r>
    <x v="27"/>
    <m/>
    <m/>
    <x v="0"/>
    <n v="615"/>
    <x v="1"/>
  </r>
  <r>
    <x v="27"/>
    <s v="46126da010f8d7803814e21b7de04d512e92b8ee"/>
    <m/>
    <x v="0"/>
    <n v="222"/>
    <x v="1"/>
  </r>
  <r>
    <x v="27"/>
    <m/>
    <m/>
    <x v="0"/>
    <n v="222"/>
    <x v="1"/>
  </r>
  <r>
    <x v="27"/>
    <m/>
    <n v="1"/>
    <x v="11"/>
    <n v="222"/>
    <x v="479"/>
  </r>
  <r>
    <x v="27"/>
    <m/>
    <m/>
    <x v="0"/>
    <n v="222"/>
    <x v="1"/>
  </r>
  <r>
    <x v="27"/>
    <s v="9ee6312856015289fae7c85999f4bbd13fae4fb2"/>
    <m/>
    <x v="0"/>
    <n v="14"/>
    <x v="1"/>
  </r>
  <r>
    <x v="27"/>
    <m/>
    <m/>
    <x v="0"/>
    <n v="14"/>
    <x v="1"/>
  </r>
  <r>
    <x v="27"/>
    <m/>
    <n v="1"/>
    <x v="9"/>
    <n v="14"/>
    <x v="110"/>
  </r>
  <r>
    <x v="27"/>
    <m/>
    <m/>
    <x v="0"/>
    <n v="14"/>
    <x v="1"/>
  </r>
  <r>
    <x v="27"/>
    <s v="73f4e5dceae76e4513128b186982f108a5ffea6c"/>
    <m/>
    <x v="0"/>
    <n v="27"/>
    <x v="1"/>
  </r>
  <r>
    <x v="27"/>
    <m/>
    <m/>
    <x v="0"/>
    <n v="27"/>
    <x v="1"/>
  </r>
  <r>
    <x v="27"/>
    <m/>
    <n v="1"/>
    <x v="14"/>
    <n v="27"/>
    <x v="122"/>
  </r>
  <r>
    <x v="27"/>
    <m/>
    <m/>
    <x v="0"/>
    <n v="27"/>
    <x v="1"/>
  </r>
  <r>
    <x v="27"/>
    <s v="4f4a5103f190dd7d1b01391546f1c7cb5b2adf5b"/>
    <m/>
    <x v="0"/>
    <n v="2"/>
    <x v="1"/>
  </r>
  <r>
    <x v="27"/>
    <m/>
    <m/>
    <x v="0"/>
    <n v="2"/>
    <x v="1"/>
  </r>
  <r>
    <x v="27"/>
    <m/>
    <n v="1"/>
    <x v="29"/>
    <n v="2"/>
    <x v="5"/>
  </r>
  <r>
    <x v="27"/>
    <m/>
    <m/>
    <x v="0"/>
    <n v="2"/>
    <x v="1"/>
  </r>
  <r>
    <x v="27"/>
    <s v="083474cc37be86d9cb6302b8fe899293eb692429"/>
    <m/>
    <x v="0"/>
    <n v="125"/>
    <x v="1"/>
  </r>
  <r>
    <x v="27"/>
    <m/>
    <m/>
    <x v="0"/>
    <n v="125"/>
    <x v="1"/>
  </r>
  <r>
    <x v="27"/>
    <m/>
    <n v="1"/>
    <x v="29"/>
    <n v="125"/>
    <x v="480"/>
  </r>
  <r>
    <x v="27"/>
    <m/>
    <m/>
    <x v="0"/>
    <n v="125"/>
    <x v="1"/>
  </r>
  <r>
    <x v="27"/>
    <s v="bd4479561c02e049ccac63f753b1d28f406583df"/>
    <m/>
    <x v="0"/>
    <n v="63"/>
    <x v="1"/>
  </r>
  <r>
    <x v="27"/>
    <m/>
    <m/>
    <x v="0"/>
    <n v="63"/>
    <x v="1"/>
  </r>
  <r>
    <x v="27"/>
    <m/>
    <n v="0.184"/>
    <x v="29"/>
    <n v="63"/>
    <x v="481"/>
  </r>
  <r>
    <x v="27"/>
    <m/>
    <n v="0.154"/>
    <x v="15"/>
    <n v="63"/>
    <x v="482"/>
  </r>
  <r>
    <x v="27"/>
    <m/>
    <n v="0.66"/>
    <x v="11"/>
    <n v="63"/>
    <x v="483"/>
  </r>
  <r>
    <x v="27"/>
    <m/>
    <m/>
    <x v="0"/>
    <n v="63"/>
    <x v="1"/>
  </r>
  <r>
    <x v="27"/>
    <s v="b9ebf15a7afa4f8db780b6ba06fc796c1ee2816e"/>
    <m/>
    <x v="0"/>
    <n v="97"/>
    <x v="1"/>
  </r>
  <r>
    <x v="27"/>
    <m/>
    <m/>
    <x v="0"/>
    <n v="97"/>
    <x v="1"/>
  </r>
  <r>
    <x v="27"/>
    <m/>
    <n v="9.9000000000000005E-2"/>
    <x v="49"/>
    <n v="97"/>
    <x v="484"/>
  </r>
  <r>
    <x v="27"/>
    <m/>
    <n v="1.0999999999999999E-2"/>
    <x v="51"/>
    <n v="97"/>
    <x v="485"/>
  </r>
  <r>
    <x v="27"/>
    <m/>
    <n v="0.46"/>
    <x v="42"/>
    <n v="97"/>
    <x v="486"/>
  </r>
  <r>
    <x v="27"/>
    <m/>
    <n v="4.2000000000000003E-2"/>
    <x v="52"/>
    <n v="97"/>
    <x v="487"/>
  </r>
  <r>
    <x v="27"/>
    <m/>
    <n v="0.29499999999999998"/>
    <x v="32"/>
    <n v="97"/>
    <x v="488"/>
  </r>
  <r>
    <x v="27"/>
    <m/>
    <n v="9.0999999999999998E-2"/>
    <x v="15"/>
    <n v="97"/>
    <x v="489"/>
  </r>
  <r>
    <x v="27"/>
    <m/>
    <m/>
    <x v="0"/>
    <n v="97"/>
    <x v="1"/>
  </r>
  <r>
    <x v="27"/>
    <s v="ca1338ccef5375923da9938e84dc0f7fe393af2c"/>
    <m/>
    <x v="0"/>
    <n v="84"/>
    <x v="1"/>
  </r>
  <r>
    <x v="27"/>
    <m/>
    <m/>
    <x v="0"/>
    <n v="84"/>
    <x v="1"/>
  </r>
  <r>
    <x v="27"/>
    <m/>
    <n v="2.4E-2"/>
    <x v="49"/>
    <n v="84"/>
    <x v="290"/>
  </r>
  <r>
    <x v="27"/>
    <m/>
    <n v="0.751"/>
    <x v="29"/>
    <n v="84"/>
    <x v="490"/>
  </r>
  <r>
    <x v="27"/>
    <m/>
    <n v="1.9E-2"/>
    <x v="14"/>
    <n v="84"/>
    <x v="491"/>
  </r>
  <r>
    <x v="27"/>
    <m/>
    <n v="0.20399999999999999"/>
    <x v="15"/>
    <n v="84"/>
    <x v="492"/>
  </r>
  <r>
    <x v="27"/>
    <m/>
    <m/>
    <x v="0"/>
    <n v="84"/>
    <x v="1"/>
  </r>
  <r>
    <x v="27"/>
    <s v="6af18473e8e15aa58040396482fff3cb937f1959"/>
    <m/>
    <x v="0"/>
    <n v="375"/>
    <x v="1"/>
  </r>
  <r>
    <x v="27"/>
    <m/>
    <m/>
    <x v="0"/>
    <n v="375"/>
    <x v="1"/>
  </r>
  <r>
    <x v="27"/>
    <m/>
    <n v="0.92200000000000004"/>
    <x v="29"/>
    <n v="375"/>
    <x v="493"/>
  </r>
  <r>
    <x v="27"/>
    <m/>
    <n v="2.4E-2"/>
    <x v="14"/>
    <n v="375"/>
    <x v="53"/>
  </r>
  <r>
    <x v="27"/>
    <m/>
    <n v="2.5000000000000001E-2"/>
    <x v="15"/>
    <n v="375"/>
    <x v="494"/>
  </r>
  <r>
    <x v="27"/>
    <m/>
    <n v="2.7E-2"/>
    <x v="28"/>
    <n v="375"/>
    <x v="495"/>
  </r>
  <r>
    <x v="27"/>
    <m/>
    <m/>
    <x v="0"/>
    <n v="375"/>
    <x v="1"/>
  </r>
  <r>
    <x v="27"/>
    <s v="a0782a32be8aad87df56c4dc8bb1fe8b3694c1d6"/>
    <m/>
    <x v="0"/>
    <n v="67"/>
    <x v="1"/>
  </r>
  <r>
    <x v="27"/>
    <m/>
    <m/>
    <x v="0"/>
    <n v="67"/>
    <x v="1"/>
  </r>
  <r>
    <x v="27"/>
    <m/>
    <n v="1"/>
    <x v="29"/>
    <n v="67"/>
    <x v="442"/>
  </r>
  <r>
    <x v="27"/>
    <m/>
    <m/>
    <x v="0"/>
    <n v="67"/>
    <x v="1"/>
  </r>
  <r>
    <x v="27"/>
    <s v="5f4cc63e737af5a4fa19d2f0cf33599c231ef1e4"/>
    <m/>
    <x v="0"/>
    <n v="67"/>
    <x v="1"/>
  </r>
  <r>
    <x v="27"/>
    <m/>
    <m/>
    <x v="0"/>
    <n v="67"/>
    <x v="1"/>
  </r>
  <r>
    <x v="27"/>
    <m/>
    <n v="1"/>
    <x v="29"/>
    <n v="67"/>
    <x v="442"/>
  </r>
  <r>
    <x v="27"/>
    <m/>
    <m/>
    <x v="0"/>
    <n v="67"/>
    <x v="1"/>
  </r>
  <r>
    <x v="27"/>
    <s v="629243d3ec1e0834754574d0dffb59c43d35e85e"/>
    <m/>
    <x v="0"/>
    <n v="345"/>
    <x v="1"/>
  </r>
  <r>
    <x v="27"/>
    <m/>
    <m/>
    <x v="0"/>
    <n v="345"/>
    <x v="1"/>
  </r>
  <r>
    <x v="27"/>
    <m/>
    <n v="0.91400000000000003"/>
    <x v="29"/>
    <n v="345"/>
    <x v="438"/>
  </r>
  <r>
    <x v="27"/>
    <m/>
    <n v="2.5999999999999999E-2"/>
    <x v="14"/>
    <n v="345"/>
    <x v="439"/>
  </r>
  <r>
    <x v="27"/>
    <m/>
    <n v="2.8000000000000001E-2"/>
    <x v="15"/>
    <n v="345"/>
    <x v="440"/>
  </r>
  <r>
    <x v="27"/>
    <m/>
    <n v="0.03"/>
    <x v="28"/>
    <n v="345"/>
    <x v="441"/>
  </r>
  <r>
    <x v="27"/>
    <m/>
    <m/>
    <x v="0"/>
    <n v="345"/>
    <x v="1"/>
  </r>
  <r>
    <x v="27"/>
    <s v="57f036a36923b3d6bef6219768f6c65f18bd133a"/>
    <m/>
    <x v="0"/>
    <n v="5"/>
    <x v="1"/>
  </r>
  <r>
    <x v="27"/>
    <m/>
    <m/>
    <x v="0"/>
    <n v="5"/>
    <x v="1"/>
  </r>
  <r>
    <x v="27"/>
    <m/>
    <n v="1"/>
    <x v="29"/>
    <n v="5"/>
    <x v="32"/>
  </r>
  <r>
    <x v="27"/>
    <m/>
    <m/>
    <x v="0"/>
    <n v="5"/>
    <x v="1"/>
  </r>
  <r>
    <x v="27"/>
    <s v="a2d6ac2d6cd8f15bcb9ac31535f114e028f0dd54"/>
    <m/>
    <x v="0"/>
    <n v="443"/>
    <x v="1"/>
  </r>
  <r>
    <x v="27"/>
    <m/>
    <m/>
    <x v="0"/>
    <n v="443"/>
    <x v="1"/>
  </r>
  <r>
    <x v="27"/>
    <m/>
    <n v="1"/>
    <x v="29"/>
    <n v="443"/>
    <x v="496"/>
  </r>
  <r>
    <x v="27"/>
    <m/>
    <m/>
    <x v="0"/>
    <n v="443"/>
    <x v="1"/>
  </r>
  <r>
    <x v="27"/>
    <s v="56947bfb0ef94a523c636833a6f76dc3c6880821"/>
    <m/>
    <x v="0"/>
    <n v="174"/>
    <x v="1"/>
  </r>
  <r>
    <x v="27"/>
    <m/>
    <m/>
    <x v="0"/>
    <n v="174"/>
    <x v="1"/>
  </r>
  <r>
    <x v="27"/>
    <m/>
    <n v="1"/>
    <x v="29"/>
    <n v="174"/>
    <x v="497"/>
  </r>
  <r>
    <x v="27"/>
    <m/>
    <m/>
    <x v="0"/>
    <n v="174"/>
    <x v="1"/>
  </r>
  <r>
    <x v="27"/>
    <s v="58ba874afce49711be39f19352f9b6c35bb33de6"/>
    <m/>
    <x v="0"/>
    <n v="448"/>
    <x v="1"/>
  </r>
  <r>
    <x v="27"/>
    <m/>
    <m/>
    <x v="0"/>
    <n v="448"/>
    <x v="1"/>
  </r>
  <r>
    <x v="27"/>
    <m/>
    <n v="1"/>
    <x v="29"/>
    <n v="448"/>
    <x v="498"/>
  </r>
  <r>
    <x v="27"/>
    <m/>
    <m/>
    <x v="0"/>
    <n v="448"/>
    <x v="1"/>
  </r>
  <r>
    <x v="27"/>
    <s v="0bf559b47987c3fc4e4c5ce1b67b402a105422bd"/>
    <m/>
    <x v="0"/>
    <n v="21"/>
    <x v="1"/>
  </r>
  <r>
    <x v="27"/>
    <m/>
    <m/>
    <x v="0"/>
    <n v="21"/>
    <x v="1"/>
  </r>
  <r>
    <x v="27"/>
    <m/>
    <n v="1"/>
    <x v="29"/>
    <n v="21"/>
    <x v="92"/>
  </r>
  <r>
    <x v="27"/>
    <m/>
    <m/>
    <x v="0"/>
    <n v="21"/>
    <x v="1"/>
  </r>
  <r>
    <x v="27"/>
    <s v="7aa132c8087193f3efa23867b8783a0b7ad5a267"/>
    <m/>
    <x v="0"/>
    <n v="331"/>
    <x v="1"/>
  </r>
  <r>
    <x v="27"/>
    <m/>
    <m/>
    <x v="0"/>
    <n v="331"/>
    <x v="1"/>
  </r>
  <r>
    <x v="27"/>
    <m/>
    <n v="0.92700000000000005"/>
    <x v="29"/>
    <n v="331"/>
    <x v="499"/>
  </r>
  <r>
    <x v="27"/>
    <m/>
    <n v="1.6E-2"/>
    <x v="15"/>
    <n v="331"/>
    <x v="500"/>
  </r>
  <r>
    <x v="27"/>
    <m/>
    <n v="5.5E-2"/>
    <x v="28"/>
    <n v="331"/>
    <x v="501"/>
  </r>
  <r>
    <x v="27"/>
    <m/>
    <m/>
    <x v="0"/>
    <n v="331"/>
    <x v="1"/>
  </r>
  <r>
    <x v="27"/>
    <s v="22b368a74b36896de6b164c55cd4b3b9ca562bb2"/>
    <m/>
    <x v="0"/>
    <n v="72"/>
    <x v="1"/>
  </r>
  <r>
    <x v="27"/>
    <m/>
    <m/>
    <x v="0"/>
    <n v="72"/>
    <x v="1"/>
  </r>
  <r>
    <x v="27"/>
    <m/>
    <n v="1"/>
    <x v="29"/>
    <n v="72"/>
    <x v="502"/>
  </r>
  <r>
    <x v="27"/>
    <m/>
    <m/>
    <x v="0"/>
    <n v="72"/>
    <x v="1"/>
  </r>
  <r>
    <x v="27"/>
    <s v="7e93e7dee9e5a12724740c942aba031861dd54fe"/>
    <m/>
    <x v="0"/>
    <n v="213"/>
    <x v="1"/>
  </r>
  <r>
    <x v="27"/>
    <m/>
    <m/>
    <x v="0"/>
    <n v="213"/>
    <x v="1"/>
  </r>
  <r>
    <x v="27"/>
    <m/>
    <n v="0.98"/>
    <x v="29"/>
    <n v="213"/>
    <x v="503"/>
  </r>
  <r>
    <x v="27"/>
    <m/>
    <n v="1.9E-2"/>
    <x v="28"/>
    <n v="213"/>
    <x v="504"/>
  </r>
  <r>
    <x v="27"/>
    <m/>
    <m/>
    <x v="0"/>
    <n v="213"/>
    <x v="1"/>
  </r>
  <r>
    <x v="27"/>
    <s v="894ef1bb9d8bff0e4cdaa81d17d113af868a4398"/>
    <m/>
    <x v="0"/>
    <n v="5"/>
    <x v="1"/>
  </r>
  <r>
    <x v="27"/>
    <m/>
    <m/>
    <x v="0"/>
    <n v="5"/>
    <x v="1"/>
  </r>
  <r>
    <x v="27"/>
    <m/>
    <n v="1"/>
    <x v="29"/>
    <n v="5"/>
    <x v="32"/>
  </r>
  <r>
    <x v="27"/>
    <m/>
    <m/>
    <x v="0"/>
    <n v="5"/>
    <x v="1"/>
  </r>
  <r>
    <x v="27"/>
    <s v="8239bdb62f317260ac993665a4a681d95124a91e"/>
    <m/>
    <x v="0"/>
    <n v="52"/>
    <x v="1"/>
  </r>
  <r>
    <x v="27"/>
    <m/>
    <m/>
    <x v="0"/>
    <n v="52"/>
    <x v="1"/>
  </r>
  <r>
    <x v="27"/>
    <m/>
    <n v="1"/>
    <x v="29"/>
    <n v="52"/>
    <x v="190"/>
  </r>
  <r>
    <x v="27"/>
    <m/>
    <m/>
    <x v="0"/>
    <n v="52"/>
    <x v="1"/>
  </r>
  <r>
    <x v="27"/>
    <s v="2633025a73d8793d91d0049f4b5fafb26e22feb3"/>
    <m/>
    <x v="0"/>
    <n v="113"/>
    <x v="1"/>
  </r>
  <r>
    <x v="27"/>
    <m/>
    <m/>
    <x v="0"/>
    <n v="113"/>
    <x v="1"/>
  </r>
  <r>
    <x v="27"/>
    <m/>
    <n v="0.89"/>
    <x v="29"/>
    <n v="113"/>
    <x v="505"/>
  </r>
  <r>
    <x v="27"/>
    <m/>
    <n v="0.01"/>
    <x v="32"/>
    <n v="113"/>
    <x v="506"/>
  </r>
  <r>
    <x v="27"/>
    <m/>
    <n v="9.9000000000000005E-2"/>
    <x v="28"/>
    <n v="113"/>
    <x v="507"/>
  </r>
  <r>
    <x v="27"/>
    <m/>
    <m/>
    <x v="0"/>
    <n v="113"/>
    <x v="1"/>
  </r>
  <r>
    <x v="27"/>
    <s v="c868a14dfa6d1a926f38795a1273a7146cef6e77"/>
    <m/>
    <x v="0"/>
    <n v="423"/>
    <x v="1"/>
  </r>
  <r>
    <x v="27"/>
    <m/>
    <m/>
    <x v="0"/>
    <n v="423"/>
    <x v="1"/>
  </r>
  <r>
    <x v="27"/>
    <m/>
    <n v="6.0000000000000001E-3"/>
    <x v="8"/>
    <n v="423"/>
    <x v="508"/>
  </r>
  <r>
    <x v="27"/>
    <m/>
    <n v="0.05"/>
    <x v="62"/>
    <n v="423"/>
    <x v="509"/>
  </r>
  <r>
    <x v="27"/>
    <m/>
    <n v="9.5000000000000001E-2"/>
    <x v="9"/>
    <n v="423"/>
    <x v="510"/>
  </r>
  <r>
    <x v="27"/>
    <m/>
    <n v="0.47399999999999998"/>
    <x v="29"/>
    <n v="423"/>
    <x v="511"/>
  </r>
  <r>
    <x v="27"/>
    <m/>
    <n v="6.0000000000000001E-3"/>
    <x v="63"/>
    <n v="423"/>
    <x v="508"/>
  </r>
  <r>
    <x v="27"/>
    <m/>
    <n v="6.0000000000000001E-3"/>
    <x v="64"/>
    <n v="423"/>
    <x v="508"/>
  </r>
  <r>
    <x v="27"/>
    <m/>
    <n v="7.3999999999999996E-2"/>
    <x v="14"/>
    <n v="423"/>
    <x v="512"/>
  </r>
  <r>
    <x v="27"/>
    <m/>
    <n v="1.6E-2"/>
    <x v="42"/>
    <n v="423"/>
    <x v="513"/>
  </r>
  <r>
    <x v="27"/>
    <m/>
    <n v="0.18"/>
    <x v="15"/>
    <n v="423"/>
    <x v="514"/>
  </r>
  <r>
    <x v="27"/>
    <m/>
    <n v="5.1999999999999998E-2"/>
    <x v="28"/>
    <n v="423"/>
    <x v="515"/>
  </r>
  <r>
    <x v="27"/>
    <m/>
    <n v="3.5999999999999997E-2"/>
    <x v="11"/>
    <n v="423"/>
    <x v="516"/>
  </r>
  <r>
    <x v="27"/>
    <m/>
    <m/>
    <x v="0"/>
    <n v="423"/>
    <x v="1"/>
  </r>
  <r>
    <x v="27"/>
    <s v="fd09fb0f37c24c99d6c6b605702d580ace6a4250"/>
    <m/>
    <x v="0"/>
    <n v="227"/>
    <x v="1"/>
  </r>
  <r>
    <x v="27"/>
    <m/>
    <m/>
    <x v="0"/>
    <n v="227"/>
    <x v="1"/>
  </r>
  <r>
    <x v="27"/>
    <m/>
    <n v="1"/>
    <x v="29"/>
    <n v="227"/>
    <x v="517"/>
  </r>
  <r>
    <x v="27"/>
    <m/>
    <m/>
    <x v="0"/>
    <n v="227"/>
    <x v="1"/>
  </r>
  <r>
    <x v="27"/>
    <s v="7257da6cabc3da92623031a9c37752ea7ab75da8"/>
    <m/>
    <x v="0"/>
    <n v="230"/>
    <x v="1"/>
  </r>
  <r>
    <x v="27"/>
    <m/>
    <m/>
    <x v="0"/>
    <n v="230"/>
    <x v="1"/>
  </r>
  <r>
    <x v="27"/>
    <m/>
    <n v="0.182"/>
    <x v="54"/>
    <n v="230"/>
    <x v="518"/>
  </r>
  <r>
    <x v="27"/>
    <m/>
    <n v="0.69899999999999995"/>
    <x v="42"/>
    <n v="230"/>
    <x v="519"/>
  </r>
  <r>
    <x v="27"/>
    <m/>
    <n v="0.11700000000000001"/>
    <x v="35"/>
    <n v="230"/>
    <x v="520"/>
  </r>
  <r>
    <x v="27"/>
    <m/>
    <m/>
    <x v="0"/>
    <n v="230"/>
    <x v="1"/>
  </r>
  <r>
    <x v="27"/>
    <s v="0a7a02fda732db87515cd90a7c8689a1344fe311"/>
    <m/>
    <x v="0"/>
    <n v="246"/>
    <x v="1"/>
  </r>
  <r>
    <x v="27"/>
    <m/>
    <m/>
    <x v="0"/>
    <n v="246"/>
    <x v="1"/>
  </r>
  <r>
    <x v="27"/>
    <m/>
    <n v="1"/>
    <x v="29"/>
    <n v="246"/>
    <x v="521"/>
  </r>
  <r>
    <x v="27"/>
    <m/>
    <m/>
    <x v="0"/>
    <n v="246"/>
    <x v="1"/>
  </r>
  <r>
    <x v="27"/>
    <s v="738c83f6671178e663cef0c3f548f5a046039cc9"/>
    <m/>
    <x v="0"/>
    <n v="3026"/>
    <x v="1"/>
  </r>
  <r>
    <x v="27"/>
    <m/>
    <m/>
    <x v="0"/>
    <n v="3026"/>
    <x v="1"/>
  </r>
  <r>
    <x v="27"/>
    <m/>
    <n v="7.0000000000000001E-3"/>
    <x v="49"/>
    <n v="3026"/>
    <x v="522"/>
  </r>
  <r>
    <x v="27"/>
    <m/>
    <n v="0.97799999999999998"/>
    <x v="29"/>
    <n v="3026"/>
    <x v="523"/>
  </r>
  <r>
    <x v="27"/>
    <m/>
    <n v="1E-3"/>
    <x v="63"/>
    <n v="3026"/>
    <x v="524"/>
  </r>
  <r>
    <x v="27"/>
    <m/>
    <n v="0"/>
    <x v="42"/>
    <n v="3026"/>
    <x v="1"/>
  </r>
  <r>
    <x v="27"/>
    <m/>
    <n v="1.0999999999999999E-2"/>
    <x v="15"/>
    <n v="3026"/>
    <x v="525"/>
  </r>
  <r>
    <x v="27"/>
    <m/>
    <m/>
    <x v="0"/>
    <n v="3026"/>
    <x v="1"/>
  </r>
  <r>
    <x v="27"/>
    <s v="c46e86610205985ae9744685e62fe269e03835e1"/>
    <m/>
    <x v="0"/>
    <n v="29"/>
    <x v="1"/>
  </r>
  <r>
    <x v="27"/>
    <m/>
    <m/>
    <x v="0"/>
    <n v="29"/>
    <x v="1"/>
  </r>
  <r>
    <x v="27"/>
    <m/>
    <n v="1"/>
    <x v="9"/>
    <n v="29"/>
    <x v="149"/>
  </r>
  <r>
    <x v="27"/>
    <m/>
    <m/>
    <x v="0"/>
    <n v="29"/>
    <x v="1"/>
  </r>
  <r>
    <x v="27"/>
    <s v="cbaa407af054f9e3de3e82ea0225069a43a6c462"/>
    <m/>
    <x v="0"/>
    <n v="20"/>
    <x v="1"/>
  </r>
  <r>
    <x v="27"/>
    <m/>
    <m/>
    <x v="0"/>
    <n v="20"/>
    <x v="1"/>
  </r>
  <r>
    <x v="27"/>
    <m/>
    <n v="1"/>
    <x v="9"/>
    <n v="20"/>
    <x v="33"/>
  </r>
  <r>
    <x v="27"/>
    <m/>
    <m/>
    <x v="0"/>
    <n v="20"/>
    <x v="1"/>
  </r>
  <r>
    <x v="27"/>
    <s v="3dc01f82dd8b49377fbedfbceb3ae2f92f1e39e7"/>
    <m/>
    <x v="0"/>
    <n v="58"/>
    <x v="1"/>
  </r>
  <r>
    <x v="27"/>
    <m/>
    <m/>
    <x v="0"/>
    <n v="58"/>
    <x v="1"/>
  </r>
  <r>
    <x v="27"/>
    <m/>
    <n v="1"/>
    <x v="8"/>
    <n v="58"/>
    <x v="526"/>
  </r>
  <r>
    <x v="27"/>
    <m/>
    <m/>
    <x v="0"/>
    <n v="58"/>
    <x v="1"/>
  </r>
  <r>
    <x v="27"/>
    <s v="2b7b105b3c26bc779d30d3c7ec4b93a0115569a8"/>
    <m/>
    <x v="0"/>
    <n v="67"/>
    <x v="1"/>
  </r>
  <r>
    <x v="27"/>
    <m/>
    <m/>
    <x v="0"/>
    <n v="67"/>
    <x v="1"/>
  </r>
  <r>
    <x v="27"/>
    <m/>
    <n v="0.46600000000000003"/>
    <x v="29"/>
    <n v="67"/>
    <x v="527"/>
  </r>
  <r>
    <x v="27"/>
    <m/>
    <n v="2.3E-2"/>
    <x v="4"/>
    <n v="67"/>
    <x v="528"/>
  </r>
  <r>
    <x v="27"/>
    <m/>
    <n v="0.34399999999999997"/>
    <x v="42"/>
    <n v="67"/>
    <x v="529"/>
  </r>
  <r>
    <x v="27"/>
    <m/>
    <n v="0.16500000000000001"/>
    <x v="15"/>
    <n v="67"/>
    <x v="530"/>
  </r>
  <r>
    <x v="27"/>
    <m/>
    <m/>
    <x v="0"/>
    <n v="67"/>
    <x v="1"/>
  </r>
  <r>
    <x v="27"/>
    <s v="c4f1421ec0e64832f7d79c5bcd624a8cf93452d9"/>
    <m/>
    <x v="0"/>
    <n v="1"/>
    <x v="1"/>
  </r>
  <r>
    <x v="27"/>
    <m/>
    <m/>
    <x v="0"/>
    <n v="1"/>
    <x v="1"/>
  </r>
  <r>
    <x v="27"/>
    <m/>
    <n v="1"/>
    <x v="38"/>
    <n v="1"/>
    <x v="43"/>
  </r>
  <r>
    <x v="27"/>
    <m/>
    <m/>
    <x v="0"/>
    <n v="1"/>
    <x v="1"/>
  </r>
  <r>
    <x v="27"/>
    <s v="101e026f45dea5e9e68520238495c89a476e6172"/>
    <m/>
    <x v="0"/>
    <n v="1395"/>
    <x v="1"/>
  </r>
  <r>
    <x v="27"/>
    <m/>
    <m/>
    <x v="0"/>
    <n v="1395"/>
    <x v="1"/>
  </r>
  <r>
    <x v="27"/>
    <m/>
    <n v="7.0000000000000001E-3"/>
    <x v="39"/>
    <n v="1395"/>
    <x v="531"/>
  </r>
  <r>
    <x v="27"/>
    <m/>
    <n v="2.4E-2"/>
    <x v="8"/>
    <n v="1395"/>
    <x v="532"/>
  </r>
  <r>
    <x v="27"/>
    <m/>
    <n v="0.13200000000000001"/>
    <x v="49"/>
    <n v="1395"/>
    <x v="533"/>
  </r>
  <r>
    <x v="27"/>
    <m/>
    <n v="4.0000000000000001E-3"/>
    <x v="62"/>
    <n v="1395"/>
    <x v="534"/>
  </r>
  <r>
    <x v="27"/>
    <m/>
    <n v="0.17399999999999999"/>
    <x v="9"/>
    <n v="1395"/>
    <x v="535"/>
  </r>
  <r>
    <x v="27"/>
    <m/>
    <n v="5.0000000000000001E-3"/>
    <x v="24"/>
    <n v="1395"/>
    <x v="536"/>
  </r>
  <r>
    <x v="27"/>
    <m/>
    <n v="5.0000000000000001E-3"/>
    <x v="34"/>
    <n v="1395"/>
    <x v="536"/>
  </r>
  <r>
    <x v="27"/>
    <m/>
    <n v="0"/>
    <x v="64"/>
    <n v="1395"/>
    <x v="1"/>
  </r>
  <r>
    <x v="27"/>
    <m/>
    <n v="2.1000000000000001E-2"/>
    <x v="4"/>
    <n v="1395"/>
    <x v="537"/>
  </r>
  <r>
    <x v="27"/>
    <m/>
    <n v="2.1999999999999999E-2"/>
    <x v="31"/>
    <n v="1395"/>
    <x v="538"/>
  </r>
  <r>
    <x v="27"/>
    <m/>
    <n v="4.7E-2"/>
    <x v="14"/>
    <n v="1395"/>
    <x v="539"/>
  </r>
  <r>
    <x v="27"/>
    <m/>
    <n v="7.0000000000000001E-3"/>
    <x v="41"/>
    <n v="1395"/>
    <x v="531"/>
  </r>
  <r>
    <x v="27"/>
    <m/>
    <n v="6.6000000000000003E-2"/>
    <x v="42"/>
    <n v="1395"/>
    <x v="540"/>
  </r>
  <r>
    <x v="27"/>
    <m/>
    <n v="0.28699999999999998"/>
    <x v="15"/>
    <n v="1395"/>
    <x v="541"/>
  </r>
  <r>
    <x v="27"/>
    <m/>
    <n v="0.14499999999999999"/>
    <x v="28"/>
    <n v="1395"/>
    <x v="542"/>
  </r>
  <r>
    <x v="27"/>
    <m/>
    <n v="3.2000000000000001E-2"/>
    <x v="11"/>
    <n v="1395"/>
    <x v="543"/>
  </r>
  <r>
    <x v="27"/>
    <m/>
    <n v="1.2999999999999999E-2"/>
    <x v="37"/>
    <n v="1395"/>
    <x v="544"/>
  </r>
  <r>
    <x v="27"/>
    <m/>
    <m/>
    <x v="0"/>
    <n v="1395"/>
    <x v="1"/>
  </r>
  <r>
    <x v="27"/>
    <s v="10c86dc6cad9853514148e0ab59894a0d29353b9"/>
    <m/>
    <x v="0"/>
    <n v="9"/>
    <x v="1"/>
  </r>
  <r>
    <x v="27"/>
    <m/>
    <m/>
    <x v="0"/>
    <n v="9"/>
    <x v="1"/>
  </r>
  <r>
    <x v="27"/>
    <m/>
    <n v="1"/>
    <x v="58"/>
    <n v="9"/>
    <x v="53"/>
  </r>
  <r>
    <x v="27"/>
    <m/>
    <m/>
    <x v="0"/>
    <n v="9"/>
    <x v="1"/>
  </r>
  <r>
    <x v="27"/>
    <s v="6d8ef4551dfb1e76b480602e8f1d6224656e5841"/>
    <m/>
    <x v="0"/>
    <n v="2"/>
    <x v="1"/>
  </r>
  <r>
    <x v="27"/>
    <m/>
    <m/>
    <x v="0"/>
    <n v="2"/>
    <x v="1"/>
  </r>
  <r>
    <x v="27"/>
    <m/>
    <n v="1"/>
    <x v="28"/>
    <n v="2"/>
    <x v="5"/>
  </r>
  <r>
    <x v="27"/>
    <m/>
    <m/>
    <x v="0"/>
    <n v="2"/>
    <x v="1"/>
  </r>
  <r>
    <x v="27"/>
    <s v="524c7648150bf03ae37fa65d91684856a4d1e683"/>
    <m/>
    <x v="0"/>
    <n v="352"/>
    <x v="1"/>
  </r>
  <r>
    <x v="27"/>
    <m/>
    <m/>
    <x v="0"/>
    <n v="352"/>
    <x v="1"/>
  </r>
  <r>
    <x v="27"/>
    <m/>
    <n v="1"/>
    <x v="68"/>
    <n v="352"/>
    <x v="545"/>
  </r>
  <r>
    <x v="27"/>
    <m/>
    <m/>
    <x v="0"/>
    <n v="352"/>
    <x v="1"/>
  </r>
  <r>
    <x v="27"/>
    <s v="90768c7a1129bb08d8bfca4840f53d33c96a0183"/>
    <m/>
    <x v="0"/>
    <n v="210"/>
    <x v="1"/>
  </r>
  <r>
    <x v="27"/>
    <m/>
    <m/>
    <x v="0"/>
    <n v="210"/>
    <x v="1"/>
  </r>
  <r>
    <x v="27"/>
    <m/>
    <n v="1"/>
    <x v="29"/>
    <n v="210"/>
    <x v="546"/>
  </r>
  <r>
    <x v="27"/>
    <m/>
    <m/>
    <x v="0"/>
    <n v="210"/>
    <x v="1"/>
  </r>
  <r>
    <x v="27"/>
    <s v="486862465517d1bf25e07dbb2c3cfc990fb08c80"/>
    <m/>
    <x v="0"/>
    <n v="144"/>
    <x v="1"/>
  </r>
  <r>
    <x v="27"/>
    <m/>
    <m/>
    <x v="0"/>
    <n v="144"/>
    <x v="1"/>
  </r>
  <r>
    <x v="27"/>
    <m/>
    <n v="9.0999999999999998E-2"/>
    <x v="10"/>
    <n v="144"/>
    <x v="547"/>
  </r>
  <r>
    <x v="27"/>
    <m/>
    <n v="0.114"/>
    <x v="39"/>
    <n v="144"/>
    <x v="548"/>
  </r>
  <r>
    <x v="27"/>
    <m/>
    <n v="0.127"/>
    <x v="57"/>
    <n v="144"/>
    <x v="549"/>
  </r>
  <r>
    <x v="27"/>
    <m/>
    <n v="5.8000000000000003E-2"/>
    <x v="58"/>
    <n v="144"/>
    <x v="550"/>
  </r>
  <r>
    <x v="27"/>
    <m/>
    <n v="1.4999999999999999E-2"/>
    <x v="38"/>
    <n v="144"/>
    <x v="551"/>
  </r>
  <r>
    <x v="27"/>
    <m/>
    <n v="0.01"/>
    <x v="8"/>
    <n v="144"/>
    <x v="552"/>
  </r>
  <r>
    <x v="27"/>
    <m/>
    <n v="0.308"/>
    <x v="15"/>
    <n v="144"/>
    <x v="553"/>
  </r>
  <r>
    <x v="27"/>
    <m/>
    <n v="7.5999999999999998E-2"/>
    <x v="28"/>
    <n v="144"/>
    <x v="554"/>
  </r>
  <r>
    <x v="27"/>
    <m/>
    <n v="0.19500000000000001"/>
    <x v="11"/>
    <n v="144"/>
    <x v="555"/>
  </r>
  <r>
    <x v="27"/>
    <m/>
    <m/>
    <x v="0"/>
    <n v="144"/>
    <x v="1"/>
  </r>
  <r>
    <x v="27"/>
    <s v="49bc350c5a32280480f186c53c7ee759ce3446b8"/>
    <m/>
    <x v="0"/>
    <n v="317"/>
    <x v="1"/>
  </r>
  <r>
    <x v="27"/>
    <m/>
    <m/>
    <x v="0"/>
    <n v="317"/>
    <x v="1"/>
  </r>
  <r>
    <x v="27"/>
    <m/>
    <n v="1.9E-2"/>
    <x v="42"/>
    <n v="317"/>
    <x v="556"/>
  </r>
  <r>
    <x v="27"/>
    <m/>
    <n v="0.92700000000000005"/>
    <x v="15"/>
    <n v="317"/>
    <x v="557"/>
  </r>
  <r>
    <x v="27"/>
    <m/>
    <n v="5.1999999999999998E-2"/>
    <x v="16"/>
    <n v="317"/>
    <x v="558"/>
  </r>
  <r>
    <x v="27"/>
    <m/>
    <m/>
    <x v="0"/>
    <n v="317"/>
    <x v="1"/>
  </r>
  <r>
    <x v="27"/>
    <s v="706110ef69e9700536fca375b6c746037e2172a5"/>
    <m/>
    <x v="0"/>
    <n v="256"/>
    <x v="1"/>
  </r>
  <r>
    <x v="27"/>
    <m/>
    <m/>
    <x v="0"/>
    <n v="256"/>
    <x v="1"/>
  </r>
  <r>
    <x v="27"/>
    <m/>
    <n v="0.41099999999999998"/>
    <x v="29"/>
    <n v="256"/>
    <x v="559"/>
  </r>
  <r>
    <x v="27"/>
    <m/>
    <n v="0.56899999999999995"/>
    <x v="75"/>
    <n v="256"/>
    <x v="560"/>
  </r>
  <r>
    <x v="27"/>
    <m/>
    <n v="1.7999999999999999E-2"/>
    <x v="12"/>
    <n v="256"/>
    <x v="561"/>
  </r>
  <r>
    <x v="28"/>
    <m/>
    <m/>
    <x v="0"/>
    <n v="256"/>
    <x v="1"/>
  </r>
  <r>
    <x v="28"/>
    <s v="9743c371dbe1cf62176c8a16e86d86391b0e590b"/>
    <m/>
    <x v="0"/>
    <n v="2"/>
    <x v="1"/>
  </r>
  <r>
    <x v="28"/>
    <m/>
    <m/>
    <x v="0"/>
    <n v="2"/>
    <x v="1"/>
  </r>
  <r>
    <x v="28"/>
    <m/>
    <n v="1"/>
    <x v="55"/>
    <n v="2"/>
    <x v="5"/>
  </r>
  <r>
    <x v="29"/>
    <m/>
    <m/>
    <x v="0"/>
    <n v="2"/>
    <x v="1"/>
  </r>
  <r>
    <x v="29"/>
    <s v="cadfa581eed203a2d728153945a800a204ccf3bd"/>
    <m/>
    <x v="0"/>
    <n v="3"/>
    <x v="1"/>
  </r>
  <r>
    <x v="29"/>
    <m/>
    <m/>
    <x v="0"/>
    <n v="3"/>
    <x v="1"/>
  </r>
  <r>
    <x v="29"/>
    <m/>
    <n v="1"/>
    <x v="58"/>
    <n v="3"/>
    <x v="44"/>
  </r>
  <r>
    <x v="29"/>
    <m/>
    <m/>
    <x v="0"/>
    <n v="3"/>
    <x v="1"/>
  </r>
  <r>
    <x v="29"/>
    <s v="5f74509348939336562ab0db34afdf1b69e63c90"/>
    <m/>
    <x v="0"/>
    <n v="72"/>
    <x v="1"/>
  </r>
  <r>
    <x v="29"/>
    <m/>
    <m/>
    <x v="0"/>
    <n v="72"/>
    <x v="1"/>
  </r>
  <r>
    <x v="29"/>
    <m/>
    <n v="1"/>
    <x v="76"/>
    <n v="72"/>
    <x v="502"/>
  </r>
  <r>
    <x v="29"/>
    <m/>
    <m/>
    <x v="0"/>
    <n v="72"/>
    <x v="1"/>
  </r>
  <r>
    <x v="29"/>
    <s v="e462f31e016212183da68f444e6db1c8474742c4"/>
    <m/>
    <x v="0"/>
    <n v="133"/>
    <x v="1"/>
  </r>
  <r>
    <x v="29"/>
    <m/>
    <m/>
    <x v="0"/>
    <n v="133"/>
    <x v="1"/>
  </r>
  <r>
    <x v="29"/>
    <m/>
    <n v="0.21"/>
    <x v="18"/>
    <n v="133"/>
    <x v="562"/>
  </r>
  <r>
    <x v="29"/>
    <m/>
    <n v="0.63900000000000001"/>
    <x v="76"/>
    <n v="133"/>
    <x v="563"/>
  </r>
  <r>
    <x v="29"/>
    <m/>
    <n v="0.15"/>
    <x v="77"/>
    <n v="133"/>
    <x v="564"/>
  </r>
  <r>
    <x v="30"/>
    <m/>
    <m/>
    <x v="0"/>
    <n v="133"/>
    <x v="1"/>
  </r>
  <r>
    <x v="30"/>
    <s v="a2c27b34b811d73a42ddecab20e9f8cb6348a1a3"/>
    <m/>
    <x v="0"/>
    <n v="5"/>
    <x v="1"/>
  </r>
  <r>
    <x v="30"/>
    <m/>
    <m/>
    <x v="0"/>
    <n v="5"/>
    <x v="1"/>
  </r>
  <r>
    <x v="30"/>
    <m/>
    <n v="1"/>
    <x v="35"/>
    <n v="5"/>
    <x v="32"/>
  </r>
  <r>
    <x v="30"/>
    <m/>
    <m/>
    <x v="0"/>
    <n v="5"/>
    <x v="1"/>
  </r>
  <r>
    <x v="30"/>
    <s v="0f2eefec0bffac9682be5628449c676d22a08462"/>
    <m/>
    <x v="0"/>
    <n v="2"/>
    <x v="1"/>
  </r>
  <r>
    <x v="30"/>
    <m/>
    <m/>
    <x v="0"/>
    <n v="2"/>
    <x v="1"/>
  </r>
  <r>
    <x v="30"/>
    <m/>
    <n v="1"/>
    <x v="49"/>
    <n v="2"/>
    <x v="5"/>
  </r>
  <r>
    <x v="30"/>
    <m/>
    <m/>
    <x v="0"/>
    <n v="2"/>
    <x v="1"/>
  </r>
  <r>
    <x v="30"/>
    <s v="a28c5fad93a81c3475f884c690aa9f83a873dac0"/>
    <m/>
    <x v="0"/>
    <n v="16"/>
    <x v="1"/>
  </r>
  <r>
    <x v="30"/>
    <m/>
    <m/>
    <x v="0"/>
    <n v="16"/>
    <x v="1"/>
  </r>
  <r>
    <x v="30"/>
    <m/>
    <n v="1"/>
    <x v="53"/>
    <n v="16"/>
    <x v="134"/>
  </r>
  <r>
    <x v="30"/>
    <m/>
    <m/>
    <x v="0"/>
    <n v="16"/>
    <x v="1"/>
  </r>
  <r>
    <x v="30"/>
    <s v="b7f7ad839bf7a08ff2f73fcba367632c5192c84d"/>
    <m/>
    <x v="0"/>
    <n v="46"/>
    <x v="1"/>
  </r>
  <r>
    <x v="30"/>
    <m/>
    <m/>
    <x v="0"/>
    <n v="46"/>
    <x v="1"/>
  </r>
  <r>
    <x v="30"/>
    <m/>
    <n v="1"/>
    <x v="49"/>
    <n v="46"/>
    <x v="565"/>
  </r>
  <r>
    <x v="30"/>
    <m/>
    <m/>
    <x v="0"/>
    <n v="46"/>
    <x v="1"/>
  </r>
  <r>
    <x v="30"/>
    <s v="f30ddd8d162ead9c696195d7bc6aef02d3acecc7"/>
    <m/>
    <x v="0"/>
    <n v="87"/>
    <x v="1"/>
  </r>
  <r>
    <x v="30"/>
    <m/>
    <m/>
    <x v="0"/>
    <n v="87"/>
    <x v="1"/>
  </r>
  <r>
    <x v="30"/>
    <m/>
    <n v="1"/>
    <x v="49"/>
    <n v="87"/>
    <x v="189"/>
  </r>
  <r>
    <x v="30"/>
    <m/>
    <m/>
    <x v="0"/>
    <n v="87"/>
    <x v="1"/>
  </r>
  <r>
    <x v="30"/>
    <s v="e94496a28a0789a863d2fae9947d1e2dde8d0a6c"/>
    <m/>
    <x v="0"/>
    <n v="52"/>
    <x v="1"/>
  </r>
  <r>
    <x v="30"/>
    <m/>
    <m/>
    <x v="0"/>
    <n v="52"/>
    <x v="1"/>
  </r>
  <r>
    <x v="30"/>
    <m/>
    <n v="1"/>
    <x v="53"/>
    <n v="52"/>
    <x v="190"/>
  </r>
  <r>
    <x v="30"/>
    <m/>
    <m/>
    <x v="0"/>
    <n v="52"/>
    <x v="1"/>
  </r>
  <r>
    <x v="30"/>
    <s v="a36b3548ae1cddd17ed46c6c27e7ef4277af8479"/>
    <m/>
    <x v="0"/>
    <n v="28"/>
    <x v="1"/>
  </r>
  <r>
    <x v="30"/>
    <m/>
    <m/>
    <x v="0"/>
    <n v="28"/>
    <x v="1"/>
  </r>
  <r>
    <x v="30"/>
    <m/>
    <n v="1"/>
    <x v="51"/>
    <n v="28"/>
    <x v="106"/>
  </r>
  <r>
    <x v="30"/>
    <m/>
    <m/>
    <x v="0"/>
    <n v="28"/>
    <x v="1"/>
  </r>
  <r>
    <x v="30"/>
    <s v="5734a6acf5f9bb8a0816c537d232530deda247c8"/>
    <m/>
    <x v="0"/>
    <n v="9"/>
    <x v="1"/>
  </r>
  <r>
    <x v="30"/>
    <m/>
    <m/>
    <x v="0"/>
    <n v="9"/>
    <x v="1"/>
  </r>
  <r>
    <x v="30"/>
    <m/>
    <n v="1"/>
    <x v="53"/>
    <n v="9"/>
    <x v="53"/>
  </r>
  <r>
    <x v="30"/>
    <m/>
    <m/>
    <x v="0"/>
    <n v="9"/>
    <x v="1"/>
  </r>
  <r>
    <x v="30"/>
    <s v="5298705477bf30ebb1cc2b95732651750f6f27f0"/>
    <m/>
    <x v="0"/>
    <n v="36"/>
    <x v="1"/>
  </r>
  <r>
    <x v="30"/>
    <m/>
    <m/>
    <x v="0"/>
    <n v="36"/>
    <x v="1"/>
  </r>
  <r>
    <x v="30"/>
    <m/>
    <n v="1"/>
    <x v="51"/>
    <n v="36"/>
    <x v="6"/>
  </r>
  <r>
    <x v="30"/>
    <m/>
    <m/>
    <x v="0"/>
    <n v="36"/>
    <x v="1"/>
  </r>
  <r>
    <x v="30"/>
    <s v="2509427be884a0a127b230bf4c2f98ac007aa05a"/>
    <m/>
    <x v="0"/>
    <n v="7"/>
    <x v="1"/>
  </r>
  <r>
    <x v="30"/>
    <m/>
    <m/>
    <x v="0"/>
    <n v="7"/>
    <x v="1"/>
  </r>
  <r>
    <x v="30"/>
    <m/>
    <n v="1"/>
    <x v="53"/>
    <n v="7"/>
    <x v="76"/>
  </r>
  <r>
    <x v="30"/>
    <m/>
    <m/>
    <x v="0"/>
    <n v="7"/>
    <x v="1"/>
  </r>
  <r>
    <x v="30"/>
    <s v="4619c719ff9e3470e44eed28b17f5359445c6539"/>
    <m/>
    <x v="0"/>
    <n v="279"/>
    <x v="1"/>
  </r>
  <r>
    <x v="30"/>
    <m/>
    <m/>
    <x v="0"/>
    <n v="279"/>
    <x v="1"/>
  </r>
  <r>
    <x v="30"/>
    <m/>
    <n v="1"/>
    <x v="53"/>
    <n v="279"/>
    <x v="566"/>
  </r>
  <r>
    <x v="30"/>
    <m/>
    <m/>
    <x v="0"/>
    <n v="279"/>
    <x v="1"/>
  </r>
  <r>
    <x v="30"/>
    <s v="5e002ec6062113568a6575f64b0d2d4de27210b3"/>
    <m/>
    <x v="0"/>
    <n v="15"/>
    <x v="1"/>
  </r>
  <r>
    <x v="30"/>
    <m/>
    <m/>
    <x v="0"/>
    <n v="15"/>
    <x v="1"/>
  </r>
  <r>
    <x v="30"/>
    <m/>
    <n v="7.6999999999999999E-2"/>
    <x v="42"/>
    <n v="15"/>
    <x v="567"/>
  </r>
  <r>
    <x v="30"/>
    <m/>
    <n v="0.253"/>
    <x v="32"/>
    <n v="15"/>
    <x v="568"/>
  </r>
  <r>
    <x v="30"/>
    <m/>
    <n v="0.13400000000000001"/>
    <x v="15"/>
    <n v="15"/>
    <x v="569"/>
  </r>
  <r>
    <x v="30"/>
    <m/>
    <n v="0.53300000000000003"/>
    <x v="28"/>
    <n v="15"/>
    <x v="570"/>
  </r>
  <r>
    <x v="30"/>
    <m/>
    <m/>
    <x v="0"/>
    <n v="15"/>
    <x v="1"/>
  </r>
  <r>
    <x v="30"/>
    <s v="6d7f968a9495b504bea981e392f5ec60a947123e"/>
    <m/>
    <x v="0"/>
    <n v="1060"/>
    <x v="1"/>
  </r>
  <r>
    <x v="30"/>
    <m/>
    <m/>
    <x v="0"/>
    <n v="1060"/>
    <x v="1"/>
  </r>
  <r>
    <x v="30"/>
    <m/>
    <n v="0.997"/>
    <x v="51"/>
    <n v="1060"/>
    <x v="571"/>
  </r>
  <r>
    <x v="30"/>
    <m/>
    <n v="2E-3"/>
    <x v="15"/>
    <n v="1060"/>
    <x v="572"/>
  </r>
  <r>
    <x v="30"/>
    <m/>
    <m/>
    <x v="0"/>
    <n v="1060"/>
    <x v="1"/>
  </r>
  <r>
    <x v="30"/>
    <s v="49837594e7c52e2426d6b08dfa8131b4b3590e40"/>
    <m/>
    <x v="0"/>
    <n v="60"/>
    <x v="1"/>
  </r>
  <r>
    <x v="30"/>
    <m/>
    <m/>
    <x v="0"/>
    <n v="60"/>
    <x v="1"/>
  </r>
  <r>
    <x v="30"/>
    <m/>
    <n v="1"/>
    <x v="53"/>
    <n v="60"/>
    <x v="151"/>
  </r>
  <r>
    <x v="30"/>
    <m/>
    <m/>
    <x v="0"/>
    <n v="60"/>
    <x v="1"/>
  </r>
  <r>
    <x v="30"/>
    <s v="72abd814bb6e2b8d51774b6e19d9ae47255471c8"/>
    <m/>
    <x v="0"/>
    <n v="188"/>
    <x v="1"/>
  </r>
  <r>
    <x v="30"/>
    <m/>
    <m/>
    <x v="0"/>
    <n v="188"/>
    <x v="1"/>
  </r>
  <r>
    <x v="30"/>
    <m/>
    <n v="1"/>
    <x v="51"/>
    <n v="188"/>
    <x v="573"/>
  </r>
  <r>
    <x v="30"/>
    <m/>
    <m/>
    <x v="0"/>
    <n v="188"/>
    <x v="1"/>
  </r>
  <r>
    <x v="30"/>
    <s v="1ccde1e095c8b18280417fd2ef638db7e956423a"/>
    <m/>
    <x v="0"/>
    <n v="143"/>
    <x v="1"/>
  </r>
  <r>
    <x v="30"/>
    <m/>
    <m/>
    <x v="0"/>
    <n v="143"/>
    <x v="1"/>
  </r>
  <r>
    <x v="30"/>
    <m/>
    <n v="1"/>
    <x v="51"/>
    <n v="143"/>
    <x v="574"/>
  </r>
  <r>
    <x v="30"/>
    <m/>
    <m/>
    <x v="0"/>
    <n v="143"/>
    <x v="1"/>
  </r>
  <r>
    <x v="30"/>
    <s v="8bfdb8c34ea2c786ca140bc0e9f9e7a3d52c3f63"/>
    <m/>
    <x v="0"/>
    <n v="20"/>
    <x v="1"/>
  </r>
  <r>
    <x v="30"/>
    <m/>
    <m/>
    <x v="0"/>
    <n v="20"/>
    <x v="1"/>
  </r>
  <r>
    <x v="30"/>
    <m/>
    <n v="0.125"/>
    <x v="70"/>
    <n v="20"/>
    <x v="575"/>
  </r>
  <r>
    <x v="30"/>
    <m/>
    <n v="0.73499999999999999"/>
    <x v="53"/>
    <n v="20"/>
    <x v="576"/>
  </r>
  <r>
    <x v="30"/>
    <m/>
    <n v="0.13800000000000001"/>
    <x v="52"/>
    <n v="20"/>
    <x v="577"/>
  </r>
  <r>
    <x v="30"/>
    <m/>
    <m/>
    <x v="0"/>
    <n v="20"/>
    <x v="1"/>
  </r>
  <r>
    <x v="30"/>
    <s v="9c6ec970c5e7c7c8058008d30951430d149b3968"/>
    <m/>
    <x v="0"/>
    <n v="116"/>
    <x v="1"/>
  </r>
  <r>
    <x v="30"/>
    <m/>
    <m/>
    <x v="0"/>
    <n v="116"/>
    <x v="1"/>
  </r>
  <r>
    <x v="30"/>
    <m/>
    <n v="1.4E-2"/>
    <x v="39"/>
    <n v="116"/>
    <x v="578"/>
  </r>
  <r>
    <x v="30"/>
    <m/>
    <n v="0.86"/>
    <x v="49"/>
    <n v="116"/>
    <x v="579"/>
  </r>
  <r>
    <x v="30"/>
    <m/>
    <n v="0.125"/>
    <x v="50"/>
    <n v="116"/>
    <x v="580"/>
  </r>
  <r>
    <x v="30"/>
    <m/>
    <m/>
    <x v="0"/>
    <n v="116"/>
    <x v="1"/>
  </r>
  <r>
    <x v="30"/>
    <s v="ca29cc4f4f9b7de04dc507c0428da898cbd1c9cd"/>
    <m/>
    <x v="0"/>
    <n v="7"/>
    <x v="1"/>
  </r>
  <r>
    <x v="30"/>
    <m/>
    <m/>
    <x v="0"/>
    <n v="7"/>
    <x v="1"/>
  </r>
  <r>
    <x v="30"/>
    <m/>
    <n v="1"/>
    <x v="29"/>
    <n v="7"/>
    <x v="76"/>
  </r>
  <r>
    <x v="30"/>
    <m/>
    <m/>
    <x v="0"/>
    <n v="7"/>
    <x v="1"/>
  </r>
  <r>
    <x v="30"/>
    <s v="fe319d846b722e4b84ff1afa1b228f939b4324ce"/>
    <m/>
    <x v="0"/>
    <n v="22"/>
    <x v="1"/>
  </r>
  <r>
    <x v="30"/>
    <m/>
    <m/>
    <x v="0"/>
    <n v="22"/>
    <x v="1"/>
  </r>
  <r>
    <x v="30"/>
    <m/>
    <n v="1"/>
    <x v="29"/>
    <n v="22"/>
    <x v="191"/>
  </r>
  <r>
    <x v="30"/>
    <m/>
    <m/>
    <x v="0"/>
    <n v="22"/>
    <x v="1"/>
  </r>
  <r>
    <x v="30"/>
    <s v="fec499ae311f1055bf12e0ec54342b9818d330be"/>
    <m/>
    <x v="0"/>
    <n v="9"/>
    <x v="1"/>
  </r>
  <r>
    <x v="30"/>
    <m/>
    <m/>
    <x v="0"/>
    <n v="9"/>
    <x v="1"/>
  </r>
  <r>
    <x v="30"/>
    <m/>
    <n v="1"/>
    <x v="29"/>
    <n v="9"/>
    <x v="53"/>
  </r>
  <r>
    <x v="30"/>
    <m/>
    <m/>
    <x v="0"/>
    <n v="9"/>
    <x v="1"/>
  </r>
  <r>
    <x v="30"/>
    <s v="d62a1f4e030f9e50afededd8f2b2167649c40696"/>
    <m/>
    <x v="0"/>
    <n v="2"/>
    <x v="1"/>
  </r>
  <r>
    <x v="30"/>
    <m/>
    <m/>
    <x v="0"/>
    <n v="2"/>
    <x v="1"/>
  </r>
  <r>
    <x v="30"/>
    <m/>
    <n v="1"/>
    <x v="60"/>
    <n v="2"/>
    <x v="5"/>
  </r>
  <r>
    <x v="30"/>
    <m/>
    <m/>
    <x v="0"/>
    <n v="2"/>
    <x v="1"/>
  </r>
  <r>
    <x v="30"/>
    <s v="5496425827e4a2fd883c6c429ea09fa410632fcb"/>
    <m/>
    <x v="0"/>
    <n v="195"/>
    <x v="1"/>
  </r>
  <r>
    <x v="30"/>
    <m/>
    <m/>
    <x v="0"/>
    <n v="195"/>
    <x v="1"/>
  </r>
  <r>
    <x v="30"/>
    <m/>
    <n v="0.05"/>
    <x v="49"/>
    <n v="195"/>
    <x v="581"/>
  </r>
  <r>
    <x v="30"/>
    <m/>
    <n v="0.307"/>
    <x v="63"/>
    <n v="195"/>
    <x v="582"/>
  </r>
  <r>
    <x v="30"/>
    <m/>
    <n v="0.183"/>
    <x v="31"/>
    <n v="195"/>
    <x v="583"/>
  </r>
  <r>
    <x v="30"/>
    <m/>
    <n v="6.0000000000000001E-3"/>
    <x v="70"/>
    <n v="195"/>
    <x v="584"/>
  </r>
  <r>
    <x v="30"/>
    <m/>
    <n v="2.5999999999999999E-2"/>
    <x v="51"/>
    <n v="195"/>
    <x v="585"/>
  </r>
  <r>
    <x v="30"/>
    <m/>
    <n v="8.0000000000000002E-3"/>
    <x v="41"/>
    <n v="195"/>
    <x v="586"/>
  </r>
  <r>
    <x v="30"/>
    <m/>
    <n v="7.8E-2"/>
    <x v="42"/>
    <n v="195"/>
    <x v="587"/>
  </r>
  <r>
    <x v="30"/>
    <m/>
    <n v="4.4999999999999998E-2"/>
    <x v="52"/>
    <n v="195"/>
    <x v="588"/>
  </r>
  <r>
    <x v="30"/>
    <m/>
    <n v="7.0000000000000007E-2"/>
    <x v="32"/>
    <n v="195"/>
    <x v="589"/>
  </r>
  <r>
    <x v="30"/>
    <m/>
    <n v="7.0000000000000001E-3"/>
    <x v="15"/>
    <n v="195"/>
    <x v="590"/>
  </r>
  <r>
    <x v="30"/>
    <m/>
    <n v="0.21199999999999999"/>
    <x v="28"/>
    <n v="195"/>
    <x v="591"/>
  </r>
  <r>
    <x v="30"/>
    <m/>
    <m/>
    <x v="0"/>
    <n v="195"/>
    <x v="1"/>
  </r>
  <r>
    <x v="30"/>
    <s v="3c54ca1f58084845b7f778bde2f8a0f2138f727e"/>
    <m/>
    <x v="0"/>
    <n v="57"/>
    <x v="1"/>
  </r>
  <r>
    <x v="30"/>
    <m/>
    <m/>
    <x v="0"/>
    <n v="57"/>
    <x v="1"/>
  </r>
  <r>
    <x v="30"/>
    <m/>
    <n v="1"/>
    <x v="1"/>
    <n v="57"/>
    <x v="592"/>
  </r>
  <r>
    <x v="30"/>
    <m/>
    <m/>
    <x v="0"/>
    <n v="57"/>
    <x v="1"/>
  </r>
  <r>
    <x v="30"/>
    <s v="20de6ea8c790348b589acd737308eb853f230aa5"/>
    <m/>
    <x v="0"/>
    <n v="104"/>
    <x v="1"/>
  </r>
  <r>
    <x v="30"/>
    <m/>
    <m/>
    <x v="0"/>
    <n v="104"/>
    <x v="1"/>
  </r>
  <r>
    <x v="30"/>
    <m/>
    <n v="2.5000000000000001E-2"/>
    <x v="41"/>
    <n v="104"/>
    <x v="55"/>
  </r>
  <r>
    <x v="30"/>
    <m/>
    <n v="0.97399999999999998"/>
    <x v="42"/>
    <n v="104"/>
    <x v="593"/>
  </r>
  <r>
    <x v="30"/>
    <m/>
    <m/>
    <x v="0"/>
    <n v="104"/>
    <x v="1"/>
  </r>
  <r>
    <x v="30"/>
    <s v="7e7439bab78da9c993fcf566e4ea8d5c0570ad8d"/>
    <m/>
    <x v="0"/>
    <n v="195"/>
    <x v="1"/>
  </r>
  <r>
    <x v="30"/>
    <m/>
    <m/>
    <x v="0"/>
    <n v="195"/>
    <x v="1"/>
  </r>
  <r>
    <x v="30"/>
    <m/>
    <n v="0.752"/>
    <x v="42"/>
    <n v="195"/>
    <x v="594"/>
  </r>
  <r>
    <x v="30"/>
    <m/>
    <n v="0.247"/>
    <x v="15"/>
    <n v="195"/>
    <x v="595"/>
  </r>
  <r>
    <x v="30"/>
    <m/>
    <m/>
    <x v="0"/>
    <n v="195"/>
    <x v="1"/>
  </r>
  <r>
    <x v="30"/>
    <s v="4d34532dbf749fe2c9df9ed7421db196eaf93632"/>
    <m/>
    <x v="0"/>
    <n v="454"/>
    <x v="1"/>
  </r>
  <r>
    <x v="30"/>
    <m/>
    <m/>
    <x v="0"/>
    <n v="454"/>
    <x v="1"/>
  </r>
  <r>
    <x v="30"/>
    <m/>
    <n v="0.157"/>
    <x v="41"/>
    <n v="454"/>
    <x v="596"/>
  </r>
  <r>
    <x v="30"/>
    <m/>
    <n v="0.84199999999999997"/>
    <x v="42"/>
    <n v="454"/>
    <x v="597"/>
  </r>
  <r>
    <x v="30"/>
    <m/>
    <m/>
    <x v="0"/>
    <n v="454"/>
    <x v="1"/>
  </r>
  <r>
    <x v="30"/>
    <s v="08319d688517af8ac88fe7054ea10f1f08c5bf2d"/>
    <m/>
    <x v="0"/>
    <n v="1071"/>
    <x v="1"/>
  </r>
  <r>
    <x v="30"/>
    <m/>
    <m/>
    <x v="0"/>
    <n v="1071"/>
    <x v="1"/>
  </r>
  <r>
    <x v="30"/>
    <m/>
    <n v="1.7999999999999999E-2"/>
    <x v="39"/>
    <n v="1071"/>
    <x v="598"/>
  </r>
  <r>
    <x v="30"/>
    <m/>
    <n v="7.9000000000000001E-2"/>
    <x v="60"/>
    <n v="1071"/>
    <x v="599"/>
  </r>
  <r>
    <x v="30"/>
    <m/>
    <n v="6.0000000000000001E-3"/>
    <x v="56"/>
    <n v="1071"/>
    <x v="600"/>
  </r>
  <r>
    <x v="30"/>
    <m/>
    <n v="7.0000000000000001E-3"/>
    <x v="68"/>
    <n v="1071"/>
    <x v="601"/>
  </r>
  <r>
    <x v="30"/>
    <m/>
    <n v="1.6E-2"/>
    <x v="41"/>
    <n v="1071"/>
    <x v="492"/>
  </r>
  <r>
    <x v="30"/>
    <m/>
    <n v="0.871"/>
    <x v="42"/>
    <n v="1071"/>
    <x v="602"/>
  </r>
  <r>
    <x v="30"/>
    <m/>
    <m/>
    <x v="0"/>
    <n v="1071"/>
    <x v="1"/>
  </r>
  <r>
    <x v="30"/>
    <s v="30bfed3cdffacdea94b15eb60b83cbb77ea338cd"/>
    <m/>
    <x v="0"/>
    <n v="51"/>
    <x v="1"/>
  </r>
  <r>
    <x v="30"/>
    <m/>
    <m/>
    <x v="0"/>
    <n v="51"/>
    <x v="1"/>
  </r>
  <r>
    <x v="30"/>
    <m/>
    <n v="0.39"/>
    <x v="62"/>
    <n v="51"/>
    <x v="603"/>
  </r>
  <r>
    <x v="30"/>
    <m/>
    <n v="0.60899999999999999"/>
    <x v="15"/>
    <n v="51"/>
    <x v="604"/>
  </r>
  <r>
    <x v="30"/>
    <m/>
    <m/>
    <x v="0"/>
    <n v="51"/>
    <x v="1"/>
  </r>
  <r>
    <x v="30"/>
    <s v="314c8b8f6b2d92c25175a2450ce02215d1f02d78"/>
    <m/>
    <x v="0"/>
    <n v="142"/>
    <x v="1"/>
  </r>
  <r>
    <x v="30"/>
    <m/>
    <m/>
    <x v="0"/>
    <n v="142"/>
    <x v="1"/>
  </r>
  <r>
    <x v="30"/>
    <m/>
    <n v="0.21099999999999999"/>
    <x v="39"/>
    <n v="142"/>
    <x v="605"/>
  </r>
  <r>
    <x v="30"/>
    <m/>
    <n v="1.9E-2"/>
    <x v="38"/>
    <n v="142"/>
    <x v="606"/>
  </r>
  <r>
    <x v="30"/>
    <m/>
    <n v="0.76800000000000002"/>
    <x v="42"/>
    <n v="142"/>
    <x v="607"/>
  </r>
  <r>
    <x v="30"/>
    <m/>
    <m/>
    <x v="0"/>
    <n v="142"/>
    <x v="1"/>
  </r>
  <r>
    <x v="30"/>
    <s v="80cc8ba4a5b78d65a6366e209b5e694de6d654a0"/>
    <m/>
    <x v="0"/>
    <n v="122"/>
    <x v="1"/>
  </r>
  <r>
    <x v="30"/>
    <m/>
    <m/>
    <x v="0"/>
    <n v="122"/>
    <x v="1"/>
  </r>
  <r>
    <x v="30"/>
    <m/>
    <n v="0.78400000000000003"/>
    <x v="9"/>
    <n v="122"/>
    <x v="608"/>
  </r>
  <r>
    <x v="30"/>
    <m/>
    <n v="0.108"/>
    <x v="63"/>
    <n v="122"/>
    <x v="609"/>
  </r>
  <r>
    <x v="30"/>
    <m/>
    <n v="9.7000000000000003E-2"/>
    <x v="42"/>
    <n v="122"/>
    <x v="610"/>
  </r>
  <r>
    <x v="30"/>
    <m/>
    <n v="8.9999999999999993E-3"/>
    <x v="12"/>
    <n v="122"/>
    <x v="611"/>
  </r>
  <r>
    <x v="30"/>
    <m/>
    <m/>
    <x v="0"/>
    <n v="122"/>
    <x v="1"/>
  </r>
  <r>
    <x v="30"/>
    <s v="f24551951e5513274a7875ebc799d41de838f6ac"/>
    <m/>
    <x v="0"/>
    <n v="12"/>
    <x v="1"/>
  </r>
  <r>
    <x v="30"/>
    <m/>
    <m/>
    <x v="0"/>
    <n v="12"/>
    <x v="1"/>
  </r>
  <r>
    <x v="30"/>
    <m/>
    <n v="0.879"/>
    <x v="60"/>
    <n v="12"/>
    <x v="612"/>
  </r>
  <r>
    <x v="30"/>
    <m/>
    <n v="0.12"/>
    <x v="42"/>
    <n v="12"/>
    <x v="552"/>
  </r>
  <r>
    <x v="30"/>
    <m/>
    <m/>
    <x v="0"/>
    <n v="12"/>
    <x v="1"/>
  </r>
  <r>
    <x v="30"/>
    <s v="979ecb0f952117e3453409d8a889b77e342ed1c3"/>
    <m/>
    <x v="0"/>
    <n v="3"/>
    <x v="1"/>
  </r>
  <r>
    <x v="30"/>
    <m/>
    <m/>
    <x v="0"/>
    <n v="3"/>
    <x v="1"/>
  </r>
  <r>
    <x v="30"/>
    <m/>
    <n v="1"/>
    <x v="28"/>
    <n v="3"/>
    <x v="44"/>
  </r>
  <r>
    <x v="30"/>
    <m/>
    <m/>
    <x v="0"/>
    <n v="3"/>
    <x v="1"/>
  </r>
  <r>
    <x v="30"/>
    <s v="0a4f71b28243627ed868139e9bf4286fcc661fd4"/>
    <m/>
    <x v="0"/>
    <n v="38"/>
    <x v="1"/>
  </r>
  <r>
    <x v="30"/>
    <m/>
    <m/>
    <x v="0"/>
    <n v="38"/>
    <x v="1"/>
  </r>
  <r>
    <x v="30"/>
    <m/>
    <n v="1"/>
    <x v="28"/>
    <n v="38"/>
    <x v="195"/>
  </r>
  <r>
    <x v="30"/>
    <m/>
    <m/>
    <x v="0"/>
    <n v="38"/>
    <x v="1"/>
  </r>
  <r>
    <x v="30"/>
    <s v="111621fed826b9ef5e18f511198104a6a872f964"/>
    <m/>
    <x v="0"/>
    <n v="21"/>
    <x v="1"/>
  </r>
  <r>
    <x v="30"/>
    <m/>
    <m/>
    <x v="0"/>
    <n v="21"/>
    <x v="1"/>
  </r>
  <r>
    <x v="30"/>
    <m/>
    <n v="1"/>
    <x v="28"/>
    <n v="21"/>
    <x v="92"/>
  </r>
  <r>
    <x v="30"/>
    <m/>
    <m/>
    <x v="0"/>
    <n v="21"/>
    <x v="1"/>
  </r>
  <r>
    <x v="30"/>
    <s v="9d4c1fcfcf44890d9150a64cd2d7e106d4857780"/>
    <m/>
    <x v="0"/>
    <n v="14"/>
    <x v="1"/>
  </r>
  <r>
    <x v="30"/>
    <m/>
    <m/>
    <x v="0"/>
    <n v="14"/>
    <x v="1"/>
  </r>
  <r>
    <x v="30"/>
    <m/>
    <n v="0.57699999999999996"/>
    <x v="9"/>
    <n v="14"/>
    <x v="613"/>
  </r>
  <r>
    <x v="30"/>
    <m/>
    <n v="0.42199999999999999"/>
    <x v="14"/>
    <n v="14"/>
    <x v="614"/>
  </r>
  <r>
    <x v="30"/>
    <m/>
    <m/>
    <x v="0"/>
    <n v="14"/>
    <x v="1"/>
  </r>
  <r>
    <x v="30"/>
    <s v="3658d018951b99b010b5b1086bd40a872dc2d1ba"/>
    <m/>
    <x v="0"/>
    <n v="2"/>
    <x v="1"/>
  </r>
  <r>
    <x v="30"/>
    <m/>
    <m/>
    <x v="0"/>
    <n v="2"/>
    <x v="1"/>
  </r>
  <r>
    <x v="30"/>
    <m/>
    <n v="1"/>
    <x v="28"/>
    <n v="2"/>
    <x v="5"/>
  </r>
  <r>
    <x v="31"/>
    <m/>
    <m/>
    <x v="0"/>
    <n v="2"/>
    <x v="1"/>
  </r>
  <r>
    <x v="31"/>
    <s v="b54f6d47985d09884ee6ec17bed1b952e713eabe"/>
    <m/>
    <x v="0"/>
    <n v="9"/>
    <x v="1"/>
  </r>
  <r>
    <x v="31"/>
    <m/>
    <m/>
    <x v="0"/>
    <n v="9"/>
    <x v="1"/>
  </r>
  <r>
    <x v="31"/>
    <m/>
    <n v="1"/>
    <x v="14"/>
    <n v="9"/>
    <x v="53"/>
  </r>
  <r>
    <x v="31"/>
    <m/>
    <m/>
    <x v="0"/>
    <n v="9"/>
    <x v="1"/>
  </r>
  <r>
    <x v="31"/>
    <s v="9f821e0faab68987f9e2b818ff861528363c4d72"/>
    <m/>
    <x v="0"/>
    <n v="231"/>
    <x v="1"/>
  </r>
  <r>
    <x v="31"/>
    <m/>
    <m/>
    <x v="0"/>
    <n v="231"/>
    <x v="1"/>
  </r>
  <r>
    <x v="31"/>
    <m/>
    <n v="0.105"/>
    <x v="78"/>
    <n v="231"/>
    <x v="615"/>
  </r>
  <r>
    <x v="31"/>
    <m/>
    <n v="0.89400000000000002"/>
    <x v="14"/>
    <n v="231"/>
    <x v="616"/>
  </r>
  <r>
    <x v="31"/>
    <m/>
    <m/>
    <x v="0"/>
    <n v="231"/>
    <x v="1"/>
  </r>
  <r>
    <x v="31"/>
    <s v="ec9aa9e453442c7b536b54587637ac25a77586f5"/>
    <m/>
    <x v="0"/>
    <n v="2"/>
    <x v="1"/>
  </r>
  <r>
    <x v="31"/>
    <m/>
    <m/>
    <x v="0"/>
    <n v="2"/>
    <x v="1"/>
  </r>
  <r>
    <x v="31"/>
    <m/>
    <n v="1"/>
    <x v="14"/>
    <n v="2"/>
    <x v="5"/>
  </r>
  <r>
    <x v="31"/>
    <m/>
    <m/>
    <x v="0"/>
    <n v="2"/>
    <x v="1"/>
  </r>
  <r>
    <x v="31"/>
    <s v="437c43cd63a2ffe52e2f524c6fd90a5d9a9856bd"/>
    <m/>
    <x v="0"/>
    <n v="2"/>
    <x v="1"/>
  </r>
  <r>
    <x v="31"/>
    <m/>
    <m/>
    <x v="0"/>
    <n v="2"/>
    <x v="1"/>
  </r>
  <r>
    <x v="31"/>
    <m/>
    <n v="1"/>
    <x v="14"/>
    <n v="2"/>
    <x v="5"/>
  </r>
  <r>
    <x v="31"/>
    <m/>
    <m/>
    <x v="0"/>
    <n v="2"/>
    <x v="1"/>
  </r>
  <r>
    <x v="31"/>
    <s v="4752c4631525b7d26599fb89a0ae18784ebbcc73"/>
    <m/>
    <x v="0"/>
    <n v="71"/>
    <x v="1"/>
  </r>
  <r>
    <x v="31"/>
    <m/>
    <m/>
    <x v="0"/>
    <n v="71"/>
    <x v="1"/>
  </r>
  <r>
    <x v="31"/>
    <m/>
    <n v="3.9E-2"/>
    <x v="8"/>
    <n v="71"/>
    <x v="617"/>
  </r>
  <r>
    <x v="31"/>
    <m/>
    <n v="0.70199999999999996"/>
    <x v="14"/>
    <n v="71"/>
    <x v="618"/>
  </r>
  <r>
    <x v="31"/>
    <m/>
    <n v="0.03"/>
    <x v="75"/>
    <n v="71"/>
    <x v="619"/>
  </r>
  <r>
    <x v="31"/>
    <m/>
    <n v="0.22600000000000001"/>
    <x v="15"/>
    <n v="71"/>
    <x v="620"/>
  </r>
  <r>
    <x v="31"/>
    <m/>
    <m/>
    <x v="0"/>
    <n v="71"/>
    <x v="1"/>
  </r>
  <r>
    <x v="31"/>
    <s v="18e5b98a603def84221460745f5f3e1566a7e775"/>
    <m/>
    <x v="0"/>
    <n v="6"/>
    <x v="1"/>
  </r>
  <r>
    <x v="31"/>
    <m/>
    <m/>
    <x v="0"/>
    <n v="6"/>
    <x v="1"/>
  </r>
  <r>
    <x v="31"/>
    <m/>
    <n v="1"/>
    <x v="35"/>
    <n v="6"/>
    <x v="113"/>
  </r>
  <r>
    <x v="31"/>
    <m/>
    <m/>
    <x v="0"/>
    <n v="6"/>
    <x v="1"/>
  </r>
  <r>
    <x v="31"/>
    <s v="fa5739c7f089f371b3a0f17c8b1eba709b5eb0a7"/>
    <m/>
    <x v="0"/>
    <n v="241"/>
    <x v="1"/>
  </r>
  <r>
    <x v="31"/>
    <m/>
    <m/>
    <x v="0"/>
    <n v="241"/>
    <x v="1"/>
  </r>
  <r>
    <x v="31"/>
    <m/>
    <n v="1"/>
    <x v="14"/>
    <n v="241"/>
    <x v="621"/>
  </r>
  <r>
    <x v="31"/>
    <m/>
    <m/>
    <x v="0"/>
    <n v="241"/>
    <x v="1"/>
  </r>
  <r>
    <x v="31"/>
    <s v="4d8aa08ef8b45a9d62dff13b96b210d30099fa7d"/>
    <m/>
    <x v="0"/>
    <n v="40"/>
    <x v="1"/>
  </r>
  <r>
    <x v="31"/>
    <m/>
    <m/>
    <x v="0"/>
    <n v="40"/>
    <x v="1"/>
  </r>
  <r>
    <x v="31"/>
    <m/>
    <n v="1"/>
    <x v="2"/>
    <n v="40"/>
    <x v="96"/>
  </r>
  <r>
    <x v="31"/>
    <m/>
    <m/>
    <x v="0"/>
    <n v="40"/>
    <x v="1"/>
  </r>
  <r>
    <x v="31"/>
    <s v="dccc3783225ed670bf838ea61f02f3641685afd5"/>
    <m/>
    <x v="0"/>
    <n v="2"/>
    <x v="1"/>
  </r>
  <r>
    <x v="31"/>
    <m/>
    <m/>
    <x v="0"/>
    <n v="2"/>
    <x v="1"/>
  </r>
  <r>
    <x v="31"/>
    <m/>
    <n v="1"/>
    <x v="14"/>
    <n v="2"/>
    <x v="5"/>
  </r>
  <r>
    <x v="31"/>
    <m/>
    <m/>
    <x v="0"/>
    <n v="2"/>
    <x v="1"/>
  </r>
  <r>
    <x v="31"/>
    <s v="a3bc3a7d8199e52209c2cde08a97839f8e887bfb"/>
    <m/>
    <x v="0"/>
    <n v="188"/>
    <x v="1"/>
  </r>
  <r>
    <x v="31"/>
    <m/>
    <m/>
    <x v="0"/>
    <n v="188"/>
    <x v="1"/>
  </r>
  <r>
    <x v="31"/>
    <m/>
    <n v="0.24299999999999999"/>
    <x v="79"/>
    <n v="188"/>
    <x v="622"/>
  </r>
  <r>
    <x v="31"/>
    <m/>
    <n v="0.75600000000000001"/>
    <x v="14"/>
    <n v="188"/>
    <x v="623"/>
  </r>
  <r>
    <x v="31"/>
    <m/>
    <m/>
    <x v="0"/>
    <n v="188"/>
    <x v="1"/>
  </r>
  <r>
    <x v="31"/>
    <s v="e9593e6deef8aa0c3c5ee304a8610dcf6d76bc07"/>
    <m/>
    <x v="0"/>
    <n v="73"/>
    <x v="1"/>
  </r>
  <r>
    <x v="31"/>
    <m/>
    <m/>
    <x v="0"/>
    <n v="73"/>
    <x v="1"/>
  </r>
  <r>
    <x v="31"/>
    <m/>
    <n v="1"/>
    <x v="14"/>
    <n v="73"/>
    <x v="170"/>
  </r>
  <r>
    <x v="31"/>
    <m/>
    <m/>
    <x v="0"/>
    <n v="73"/>
    <x v="1"/>
  </r>
  <r>
    <x v="31"/>
    <s v="cc2a4db557b4107500a704ed09a7078767907a3d"/>
    <m/>
    <x v="0"/>
    <n v="348"/>
    <x v="1"/>
  </r>
  <r>
    <x v="31"/>
    <m/>
    <m/>
    <x v="0"/>
    <n v="348"/>
    <x v="1"/>
  </r>
  <r>
    <x v="31"/>
    <m/>
    <n v="1"/>
    <x v="14"/>
    <n v="348"/>
    <x v="624"/>
  </r>
  <r>
    <x v="31"/>
    <m/>
    <m/>
    <x v="0"/>
    <n v="348"/>
    <x v="1"/>
  </r>
  <r>
    <x v="31"/>
    <s v="411206cce7076a018e3515e0aab4d498338b7e30"/>
    <m/>
    <x v="0"/>
    <n v="43"/>
    <x v="1"/>
  </r>
  <r>
    <x v="31"/>
    <m/>
    <m/>
    <x v="0"/>
    <n v="43"/>
    <x v="1"/>
  </r>
  <r>
    <x v="31"/>
    <m/>
    <n v="1"/>
    <x v="14"/>
    <n v="43"/>
    <x v="625"/>
  </r>
  <r>
    <x v="31"/>
    <m/>
    <m/>
    <x v="0"/>
    <n v="43"/>
    <x v="1"/>
  </r>
  <r>
    <x v="31"/>
    <s v="71ab802243a24aa6d173773d9bf0cb1a5f8b1f87"/>
    <m/>
    <x v="0"/>
    <n v="42"/>
    <x v="1"/>
  </r>
  <r>
    <x v="31"/>
    <m/>
    <m/>
    <x v="0"/>
    <n v="42"/>
    <x v="1"/>
  </r>
  <r>
    <x v="31"/>
    <m/>
    <n v="1"/>
    <x v="14"/>
    <n v="42"/>
    <x v="166"/>
  </r>
  <r>
    <x v="31"/>
    <m/>
    <m/>
    <x v="0"/>
    <n v="42"/>
    <x v="1"/>
  </r>
  <r>
    <x v="31"/>
    <s v="44b4e84fbfe462679fcce6f3d5540ff85b3c8104"/>
    <m/>
    <x v="0"/>
    <n v="74"/>
    <x v="1"/>
  </r>
  <r>
    <x v="31"/>
    <m/>
    <m/>
    <x v="0"/>
    <n v="74"/>
    <x v="1"/>
  </r>
  <r>
    <x v="31"/>
    <m/>
    <n v="1"/>
    <x v="14"/>
    <n v="74"/>
    <x v="626"/>
  </r>
  <r>
    <x v="31"/>
    <m/>
    <m/>
    <x v="0"/>
    <n v="74"/>
    <x v="1"/>
  </r>
  <r>
    <x v="31"/>
    <s v="3683225e1184bd8119b4651d4ec10ea17a25e730"/>
    <m/>
    <x v="0"/>
    <n v="2"/>
    <x v="1"/>
  </r>
  <r>
    <x v="31"/>
    <m/>
    <m/>
    <x v="0"/>
    <n v="2"/>
    <x v="1"/>
  </r>
  <r>
    <x v="31"/>
    <m/>
    <n v="1"/>
    <x v="15"/>
    <n v="2"/>
    <x v="5"/>
  </r>
  <r>
    <x v="31"/>
    <m/>
    <m/>
    <x v="0"/>
    <n v="2"/>
    <x v="1"/>
  </r>
  <r>
    <x v="31"/>
    <s v="a621851eada5b2477ca6aa5e6e9455149af9cf56"/>
    <m/>
    <x v="0"/>
    <n v="4"/>
    <x v="1"/>
  </r>
  <r>
    <x v="31"/>
    <m/>
    <m/>
    <x v="0"/>
    <n v="4"/>
    <x v="1"/>
  </r>
  <r>
    <x v="31"/>
    <m/>
    <n v="1"/>
    <x v="14"/>
    <n v="4"/>
    <x v="18"/>
  </r>
  <r>
    <x v="31"/>
    <m/>
    <m/>
    <x v="0"/>
    <n v="4"/>
    <x v="1"/>
  </r>
  <r>
    <x v="31"/>
    <s v="b1c0b85c0857d3ceb945d061ea20ae7dc9740ffc"/>
    <m/>
    <x v="0"/>
    <n v="104"/>
    <x v="1"/>
  </r>
  <r>
    <x v="31"/>
    <m/>
    <m/>
    <x v="0"/>
    <n v="104"/>
    <x v="1"/>
  </r>
  <r>
    <x v="31"/>
    <m/>
    <n v="1"/>
    <x v="14"/>
    <n v="104"/>
    <x v="627"/>
  </r>
  <r>
    <x v="31"/>
    <m/>
    <m/>
    <x v="0"/>
    <n v="104"/>
    <x v="1"/>
  </r>
  <r>
    <x v="31"/>
    <s v="ccfbf1c8599c72e222aba6257e5a74ceaba80771"/>
    <m/>
    <x v="0"/>
    <n v="64"/>
    <x v="1"/>
  </r>
  <r>
    <x v="31"/>
    <m/>
    <m/>
    <x v="0"/>
    <n v="64"/>
    <x v="1"/>
  </r>
  <r>
    <x v="31"/>
    <m/>
    <n v="1"/>
    <x v="14"/>
    <n v="64"/>
    <x v="422"/>
  </r>
  <r>
    <x v="31"/>
    <m/>
    <m/>
    <x v="0"/>
    <n v="64"/>
    <x v="1"/>
  </r>
  <r>
    <x v="31"/>
    <s v="713d728abb5f748c17b81388d29c47f661e7e244"/>
    <m/>
    <x v="0"/>
    <n v="367"/>
    <x v="1"/>
  </r>
  <r>
    <x v="31"/>
    <m/>
    <m/>
    <x v="0"/>
    <n v="367"/>
    <x v="1"/>
  </r>
  <r>
    <x v="31"/>
    <m/>
    <n v="1"/>
    <x v="2"/>
    <n v="367"/>
    <x v="628"/>
  </r>
  <r>
    <x v="31"/>
    <m/>
    <m/>
    <x v="0"/>
    <n v="367"/>
    <x v="1"/>
  </r>
  <r>
    <x v="31"/>
    <s v="395aa1dbb0dae57151622c8f9fa06143559639d8"/>
    <m/>
    <x v="0"/>
    <n v="130"/>
    <x v="1"/>
  </r>
  <r>
    <x v="31"/>
    <m/>
    <m/>
    <x v="0"/>
    <n v="130"/>
    <x v="1"/>
  </r>
  <r>
    <x v="31"/>
    <m/>
    <n v="1"/>
    <x v="14"/>
    <n v="130"/>
    <x v="103"/>
  </r>
  <r>
    <x v="31"/>
    <m/>
    <m/>
    <x v="0"/>
    <n v="130"/>
    <x v="1"/>
  </r>
  <r>
    <x v="31"/>
    <s v="c514770f6a3d6d63b6a226f370f9c53e8a4707ff"/>
    <m/>
    <x v="0"/>
    <n v="3"/>
    <x v="1"/>
  </r>
  <r>
    <x v="31"/>
    <m/>
    <m/>
    <x v="0"/>
    <n v="3"/>
    <x v="1"/>
  </r>
  <r>
    <x v="31"/>
    <m/>
    <n v="1"/>
    <x v="14"/>
    <n v="3"/>
    <x v="44"/>
  </r>
  <r>
    <x v="31"/>
    <m/>
    <m/>
    <x v="0"/>
    <n v="3"/>
    <x v="1"/>
  </r>
  <r>
    <x v="31"/>
    <s v="f919a33b0d8ca3767e40c0cf9588f1a8d25b7cee"/>
    <m/>
    <x v="0"/>
    <n v="557"/>
    <x v="1"/>
  </r>
  <r>
    <x v="31"/>
    <m/>
    <m/>
    <x v="0"/>
    <n v="557"/>
    <x v="1"/>
  </r>
  <r>
    <x v="31"/>
    <m/>
    <n v="1"/>
    <x v="14"/>
    <n v="557"/>
    <x v="629"/>
  </r>
  <r>
    <x v="31"/>
    <m/>
    <m/>
    <x v="0"/>
    <n v="557"/>
    <x v="1"/>
  </r>
  <r>
    <x v="31"/>
    <s v="bf196647fae10577a2cb6518f7e3f19fb28c0b20"/>
    <m/>
    <x v="0"/>
    <n v="8"/>
    <x v="1"/>
  </r>
  <r>
    <x v="31"/>
    <m/>
    <m/>
    <x v="0"/>
    <n v="8"/>
    <x v="1"/>
  </r>
  <r>
    <x v="31"/>
    <m/>
    <n v="1"/>
    <x v="14"/>
    <n v="8"/>
    <x v="75"/>
  </r>
  <r>
    <x v="31"/>
    <m/>
    <m/>
    <x v="0"/>
    <n v="8"/>
    <x v="1"/>
  </r>
  <r>
    <x v="31"/>
    <s v="d93af7c5a85f9d2e0a81837d61f7751f0d74c20f"/>
    <m/>
    <x v="0"/>
    <n v="18"/>
    <x v="1"/>
  </r>
  <r>
    <x v="31"/>
    <m/>
    <m/>
    <x v="0"/>
    <n v="18"/>
    <x v="1"/>
  </r>
  <r>
    <x v="31"/>
    <m/>
    <n v="1"/>
    <x v="14"/>
    <n v="18"/>
    <x v="630"/>
  </r>
  <r>
    <x v="31"/>
    <m/>
    <m/>
    <x v="0"/>
    <n v="18"/>
    <x v="1"/>
  </r>
  <r>
    <x v="31"/>
    <s v="af711b98a00caaf24cb6e15e7bfe28eb334e9a88"/>
    <m/>
    <x v="0"/>
    <n v="2"/>
    <x v="1"/>
  </r>
  <r>
    <x v="31"/>
    <m/>
    <m/>
    <x v="0"/>
    <n v="2"/>
    <x v="1"/>
  </r>
  <r>
    <x v="31"/>
    <m/>
    <n v="1"/>
    <x v="3"/>
    <n v="2"/>
    <x v="5"/>
  </r>
  <r>
    <x v="31"/>
    <m/>
    <m/>
    <x v="0"/>
    <n v="2"/>
    <x v="1"/>
  </r>
  <r>
    <x v="31"/>
    <s v="0548f4764e876c71677be3735636857d194b7f44"/>
    <m/>
    <x v="0"/>
    <n v="714"/>
    <x v="1"/>
  </r>
  <r>
    <x v="31"/>
    <m/>
    <m/>
    <x v="0"/>
    <n v="714"/>
    <x v="1"/>
  </r>
  <r>
    <x v="31"/>
    <m/>
    <n v="1"/>
    <x v="2"/>
    <n v="714"/>
    <x v="631"/>
  </r>
  <r>
    <x v="31"/>
    <m/>
    <m/>
    <x v="0"/>
    <n v="714"/>
    <x v="1"/>
  </r>
  <r>
    <x v="31"/>
    <s v="42df1b57c337917be42afca60319afec198114bb"/>
    <m/>
    <x v="0"/>
    <n v="18"/>
    <x v="1"/>
  </r>
  <r>
    <x v="31"/>
    <m/>
    <m/>
    <x v="0"/>
    <n v="18"/>
    <x v="1"/>
  </r>
  <r>
    <x v="31"/>
    <m/>
    <n v="1"/>
    <x v="14"/>
    <n v="18"/>
    <x v="630"/>
  </r>
  <r>
    <x v="31"/>
    <m/>
    <m/>
    <x v="0"/>
    <n v="18"/>
    <x v="1"/>
  </r>
  <r>
    <x v="31"/>
    <s v="2e8ffa26dcc7918f45dd7a3dd17e588aba2d87c0"/>
    <m/>
    <x v="0"/>
    <n v="59"/>
    <x v="1"/>
  </r>
  <r>
    <x v="31"/>
    <m/>
    <m/>
    <x v="0"/>
    <n v="59"/>
    <x v="1"/>
  </r>
  <r>
    <x v="31"/>
    <m/>
    <n v="1"/>
    <x v="14"/>
    <n v="59"/>
    <x v="114"/>
  </r>
  <r>
    <x v="31"/>
    <m/>
    <m/>
    <x v="0"/>
    <n v="59"/>
    <x v="1"/>
  </r>
  <r>
    <x v="31"/>
    <s v="8ab453860b9e4f5dda820bf0c87e51f18db2b467"/>
    <m/>
    <x v="0"/>
    <n v="21"/>
    <x v="1"/>
  </r>
  <r>
    <x v="31"/>
    <m/>
    <m/>
    <x v="0"/>
    <n v="21"/>
    <x v="1"/>
  </r>
  <r>
    <x v="31"/>
    <m/>
    <n v="1"/>
    <x v="14"/>
    <n v="21"/>
    <x v="92"/>
  </r>
  <r>
    <x v="31"/>
    <m/>
    <m/>
    <x v="0"/>
    <n v="21"/>
    <x v="1"/>
  </r>
  <r>
    <x v="31"/>
    <s v="6ee32c70ab5029e43d502a3203362b82fb8d7732"/>
    <m/>
    <x v="0"/>
    <n v="9"/>
    <x v="1"/>
  </r>
  <r>
    <x v="31"/>
    <m/>
    <m/>
    <x v="0"/>
    <n v="9"/>
    <x v="1"/>
  </r>
  <r>
    <x v="31"/>
    <m/>
    <n v="1"/>
    <x v="14"/>
    <n v="9"/>
    <x v="53"/>
  </r>
  <r>
    <x v="31"/>
    <m/>
    <m/>
    <x v="0"/>
    <n v="9"/>
    <x v="1"/>
  </r>
  <r>
    <x v="31"/>
    <s v="798d3672d24767f9b91adad9afa3d252f8221086"/>
    <m/>
    <x v="0"/>
    <n v="5"/>
    <x v="1"/>
  </r>
  <r>
    <x v="31"/>
    <m/>
    <m/>
    <x v="0"/>
    <n v="5"/>
    <x v="1"/>
  </r>
  <r>
    <x v="31"/>
    <m/>
    <n v="1"/>
    <x v="14"/>
    <n v="5"/>
    <x v="32"/>
  </r>
  <r>
    <x v="31"/>
    <m/>
    <m/>
    <x v="0"/>
    <n v="5"/>
    <x v="1"/>
  </r>
  <r>
    <x v="31"/>
    <s v="30bca9250f6a02a6579b002c61178b36929fb4f1"/>
    <m/>
    <x v="0"/>
    <n v="7"/>
    <x v="1"/>
  </r>
  <r>
    <x v="31"/>
    <m/>
    <m/>
    <x v="0"/>
    <n v="7"/>
    <x v="1"/>
  </r>
  <r>
    <x v="31"/>
    <m/>
    <n v="1"/>
    <x v="14"/>
    <n v="7"/>
    <x v="76"/>
  </r>
  <r>
    <x v="31"/>
    <m/>
    <m/>
    <x v="0"/>
    <n v="7"/>
    <x v="1"/>
  </r>
  <r>
    <x v="31"/>
    <s v="377fa406a1c3cadbf37dc58369ff19de74e1cfc5"/>
    <m/>
    <x v="0"/>
    <n v="4"/>
    <x v="1"/>
  </r>
  <r>
    <x v="31"/>
    <m/>
    <m/>
    <x v="0"/>
    <n v="4"/>
    <x v="1"/>
  </r>
  <r>
    <x v="31"/>
    <m/>
    <n v="1"/>
    <x v="14"/>
    <n v="4"/>
    <x v="18"/>
  </r>
  <r>
    <x v="31"/>
    <m/>
    <m/>
    <x v="0"/>
    <n v="4"/>
    <x v="1"/>
  </r>
  <r>
    <x v="31"/>
    <s v="fd1cbaccc7d4f3ff99e3518dfe57fe426e0c11c5"/>
    <m/>
    <x v="0"/>
    <n v="3"/>
    <x v="1"/>
  </r>
  <r>
    <x v="31"/>
    <m/>
    <m/>
    <x v="0"/>
    <n v="3"/>
    <x v="1"/>
  </r>
  <r>
    <x v="31"/>
    <m/>
    <n v="1"/>
    <x v="14"/>
    <n v="3"/>
    <x v="44"/>
  </r>
  <r>
    <x v="31"/>
    <m/>
    <m/>
    <x v="0"/>
    <n v="3"/>
    <x v="1"/>
  </r>
  <r>
    <x v="31"/>
    <s v="815a90e21644f1655b1efd012581dac19babe575"/>
    <m/>
    <x v="0"/>
    <n v="248"/>
    <x v="1"/>
  </r>
  <r>
    <x v="31"/>
    <m/>
    <m/>
    <x v="0"/>
    <n v="248"/>
    <x v="1"/>
  </r>
  <r>
    <x v="31"/>
    <m/>
    <n v="1"/>
    <x v="14"/>
    <n v="248"/>
    <x v="632"/>
  </r>
  <r>
    <x v="31"/>
    <m/>
    <m/>
    <x v="0"/>
    <n v="248"/>
    <x v="1"/>
  </r>
  <r>
    <x v="31"/>
    <s v="71684103d19a121b03b6ef3e1e9a8564f013039d"/>
    <m/>
    <x v="0"/>
    <n v="165"/>
    <x v="1"/>
  </r>
  <r>
    <x v="31"/>
    <m/>
    <m/>
    <x v="0"/>
    <n v="165"/>
    <x v="1"/>
  </r>
  <r>
    <x v="31"/>
    <m/>
    <n v="1"/>
    <x v="14"/>
    <n v="165"/>
    <x v="633"/>
  </r>
  <r>
    <x v="31"/>
    <m/>
    <m/>
    <x v="0"/>
    <n v="165"/>
    <x v="1"/>
  </r>
  <r>
    <x v="31"/>
    <s v="f0c5c92945f4f41258e706ce16f8fd194c807fa0"/>
    <m/>
    <x v="0"/>
    <n v="125"/>
    <x v="1"/>
  </r>
  <r>
    <x v="31"/>
    <m/>
    <m/>
    <x v="0"/>
    <n v="125"/>
    <x v="1"/>
  </r>
  <r>
    <x v="31"/>
    <m/>
    <n v="1"/>
    <x v="14"/>
    <n v="125"/>
    <x v="480"/>
  </r>
  <r>
    <x v="31"/>
    <m/>
    <m/>
    <x v="0"/>
    <n v="125"/>
    <x v="1"/>
  </r>
  <r>
    <x v="31"/>
    <s v="3753203ee8f30b0fff306da8f48ce7783911d858"/>
    <m/>
    <x v="0"/>
    <n v="229"/>
    <x v="1"/>
  </r>
  <r>
    <x v="31"/>
    <m/>
    <m/>
    <x v="0"/>
    <n v="229"/>
    <x v="1"/>
  </r>
  <r>
    <x v="31"/>
    <m/>
    <n v="1"/>
    <x v="14"/>
    <n v="229"/>
    <x v="634"/>
  </r>
  <r>
    <x v="31"/>
    <m/>
    <m/>
    <x v="0"/>
    <n v="229"/>
    <x v="1"/>
  </r>
  <r>
    <x v="31"/>
    <s v="f2d504cd0fcbcff26e74415978696d8218cccb6a"/>
    <m/>
    <x v="0"/>
    <n v="157"/>
    <x v="1"/>
  </r>
  <r>
    <x v="31"/>
    <m/>
    <m/>
    <x v="0"/>
    <n v="157"/>
    <x v="1"/>
  </r>
  <r>
    <x v="31"/>
    <m/>
    <n v="1"/>
    <x v="14"/>
    <n v="157"/>
    <x v="635"/>
  </r>
  <r>
    <x v="32"/>
    <m/>
    <m/>
    <x v="0"/>
    <n v="157"/>
    <x v="1"/>
  </r>
  <r>
    <x v="32"/>
    <s v="4f95fb4b9131e2bea07be0cf8257c2059a063c3e"/>
    <m/>
    <x v="0"/>
    <n v="16"/>
    <x v="1"/>
  </r>
  <r>
    <x v="32"/>
    <m/>
    <m/>
    <x v="0"/>
    <n v="16"/>
    <x v="1"/>
  </r>
  <r>
    <x v="32"/>
    <m/>
    <n v="1"/>
    <x v="11"/>
    <n v="16"/>
    <x v="134"/>
  </r>
  <r>
    <x v="32"/>
    <m/>
    <m/>
    <x v="0"/>
    <n v="16"/>
    <x v="1"/>
  </r>
  <r>
    <x v="32"/>
    <s v="8c3db8a30473348ec3cf1aed77bded1a5ef1dfa8"/>
    <m/>
    <x v="0"/>
    <n v="1"/>
    <x v="1"/>
  </r>
  <r>
    <x v="32"/>
    <m/>
    <m/>
    <x v="0"/>
    <n v="1"/>
    <x v="1"/>
  </r>
  <r>
    <x v="32"/>
    <m/>
    <n v="1"/>
    <x v="35"/>
    <n v="1"/>
    <x v="43"/>
  </r>
  <r>
    <x v="32"/>
    <m/>
    <m/>
    <x v="0"/>
    <n v="1"/>
    <x v="1"/>
  </r>
  <r>
    <x v="32"/>
    <s v="b0e565aed756c31f682d486a7874f14a8a563e61"/>
    <m/>
    <x v="0"/>
    <n v="45"/>
    <x v="1"/>
  </r>
  <r>
    <x v="32"/>
    <m/>
    <m/>
    <x v="0"/>
    <n v="45"/>
    <x v="1"/>
  </r>
  <r>
    <x v="32"/>
    <m/>
    <n v="0.127"/>
    <x v="13"/>
    <n v="45"/>
    <x v="636"/>
  </r>
  <r>
    <x v="32"/>
    <m/>
    <n v="7.8E-2"/>
    <x v="29"/>
    <n v="45"/>
    <x v="637"/>
  </r>
  <r>
    <x v="32"/>
    <m/>
    <n v="0.624"/>
    <x v="30"/>
    <n v="45"/>
    <x v="638"/>
  </r>
  <r>
    <x v="32"/>
    <m/>
    <n v="0.11600000000000001"/>
    <x v="15"/>
    <n v="45"/>
    <x v="639"/>
  </r>
  <r>
    <x v="32"/>
    <m/>
    <n v="3.5000000000000003E-2"/>
    <x v="22"/>
    <n v="45"/>
    <x v="640"/>
  </r>
  <r>
    <x v="32"/>
    <m/>
    <n v="1.7000000000000001E-2"/>
    <x v="35"/>
    <n v="45"/>
    <x v="641"/>
  </r>
  <r>
    <x v="32"/>
    <m/>
    <m/>
    <x v="0"/>
    <n v="45"/>
    <x v="1"/>
  </r>
  <r>
    <x v="32"/>
    <s v="1e5ccf29c485109c22338fda2c8c46bf1c600f87"/>
    <m/>
    <x v="0"/>
    <n v="47"/>
    <x v="1"/>
  </r>
  <r>
    <x v="32"/>
    <m/>
    <m/>
    <x v="0"/>
    <n v="47"/>
    <x v="1"/>
  </r>
  <r>
    <x v="32"/>
    <m/>
    <n v="1.2999999999999999E-2"/>
    <x v="62"/>
    <n v="47"/>
    <x v="642"/>
  </r>
  <r>
    <x v="32"/>
    <m/>
    <n v="2.1999999999999999E-2"/>
    <x v="63"/>
    <n v="47"/>
    <x v="643"/>
  </r>
  <r>
    <x v="32"/>
    <m/>
    <n v="4.7E-2"/>
    <x v="64"/>
    <n v="47"/>
    <x v="644"/>
  </r>
  <r>
    <x v="32"/>
    <m/>
    <n v="0.91600000000000004"/>
    <x v="15"/>
    <n v="47"/>
    <x v="645"/>
  </r>
  <r>
    <x v="32"/>
    <m/>
    <m/>
    <x v="0"/>
    <n v="47"/>
    <x v="1"/>
  </r>
  <r>
    <x v="32"/>
    <s v="28373a8a57c5caec25c02efb8b365f20d05387c6"/>
    <m/>
    <x v="0"/>
    <n v="77"/>
    <x v="1"/>
  </r>
  <r>
    <x v="32"/>
    <m/>
    <m/>
    <x v="0"/>
    <n v="77"/>
    <x v="1"/>
  </r>
  <r>
    <x v="32"/>
    <m/>
    <n v="0.47099999999999997"/>
    <x v="15"/>
    <n v="77"/>
    <x v="646"/>
  </r>
  <r>
    <x v="32"/>
    <m/>
    <n v="0.111"/>
    <x v="43"/>
    <n v="77"/>
    <x v="647"/>
  </r>
  <r>
    <x v="32"/>
    <m/>
    <n v="3.4000000000000002E-2"/>
    <x v="16"/>
    <n v="77"/>
    <x v="648"/>
  </r>
  <r>
    <x v="32"/>
    <m/>
    <n v="0.38200000000000001"/>
    <x v="35"/>
    <n v="77"/>
    <x v="649"/>
  </r>
  <r>
    <x v="32"/>
    <m/>
    <m/>
    <x v="0"/>
    <n v="77"/>
    <x v="1"/>
  </r>
  <r>
    <x v="32"/>
    <s v="602fa05f61b61835b92c8efed2e3354d92ebbe66"/>
    <m/>
    <x v="0"/>
    <n v="16"/>
    <x v="1"/>
  </r>
  <r>
    <x v="32"/>
    <m/>
    <m/>
    <x v="0"/>
    <n v="16"/>
    <x v="1"/>
  </r>
  <r>
    <x v="32"/>
    <m/>
    <n v="0.379"/>
    <x v="58"/>
    <n v="16"/>
    <x v="650"/>
  </r>
  <r>
    <x v="32"/>
    <m/>
    <n v="0.62"/>
    <x v="3"/>
    <n v="16"/>
    <x v="651"/>
  </r>
  <r>
    <x v="32"/>
    <m/>
    <m/>
    <x v="0"/>
    <n v="16"/>
    <x v="1"/>
  </r>
  <r>
    <x v="32"/>
    <s v="82d2859df68f897896f9ec34f285cccf0055839c"/>
    <m/>
    <x v="0"/>
    <n v="134"/>
    <x v="1"/>
  </r>
  <r>
    <x v="32"/>
    <m/>
    <m/>
    <x v="0"/>
    <n v="134"/>
    <x v="1"/>
  </r>
  <r>
    <x v="32"/>
    <m/>
    <n v="1"/>
    <x v="9"/>
    <n v="134"/>
    <x v="652"/>
  </r>
  <r>
    <x v="32"/>
    <m/>
    <m/>
    <x v="0"/>
    <n v="134"/>
    <x v="1"/>
  </r>
  <r>
    <x v="32"/>
    <s v="0eb6558191d0408262163ae22f80b786a305eaef"/>
    <m/>
    <x v="0"/>
    <n v="377"/>
    <x v="1"/>
  </r>
  <r>
    <x v="32"/>
    <m/>
    <m/>
    <x v="0"/>
    <n v="377"/>
    <x v="1"/>
  </r>
  <r>
    <x v="32"/>
    <m/>
    <n v="0.99399999999999999"/>
    <x v="43"/>
    <n v="377"/>
    <x v="653"/>
  </r>
  <r>
    <x v="32"/>
    <m/>
    <n v="5.0000000000000001E-3"/>
    <x v="12"/>
    <n v="377"/>
    <x v="654"/>
  </r>
  <r>
    <x v="32"/>
    <m/>
    <m/>
    <x v="0"/>
    <n v="377"/>
    <x v="1"/>
  </r>
  <r>
    <x v="32"/>
    <s v="024c9130eb1f9b819ac16aae5a38ba5d7b9614f1"/>
    <m/>
    <x v="0"/>
    <n v="112"/>
    <x v="1"/>
  </r>
  <r>
    <x v="32"/>
    <m/>
    <m/>
    <x v="0"/>
    <n v="112"/>
    <x v="1"/>
  </r>
  <r>
    <x v="32"/>
    <m/>
    <n v="1"/>
    <x v="39"/>
    <n v="112"/>
    <x v="655"/>
  </r>
  <r>
    <x v="32"/>
    <m/>
    <m/>
    <x v="0"/>
    <n v="112"/>
    <x v="1"/>
  </r>
  <r>
    <x v="32"/>
    <s v="da196cea52b12142494847d61fe00a17108e09ad"/>
    <m/>
    <x v="0"/>
    <n v="2"/>
    <x v="1"/>
  </r>
  <r>
    <x v="32"/>
    <m/>
    <m/>
    <x v="0"/>
    <n v="2"/>
    <x v="1"/>
  </r>
  <r>
    <x v="32"/>
    <m/>
    <n v="1"/>
    <x v="52"/>
    <n v="2"/>
    <x v="5"/>
  </r>
  <r>
    <x v="32"/>
    <m/>
    <m/>
    <x v="0"/>
    <n v="2"/>
    <x v="1"/>
  </r>
  <r>
    <x v="32"/>
    <s v="5fc306543cd3ba2637e5cb0662cc375f36868b28"/>
    <m/>
    <x v="0"/>
    <n v="4"/>
    <x v="1"/>
  </r>
  <r>
    <x v="32"/>
    <m/>
    <m/>
    <x v="0"/>
    <n v="4"/>
    <x v="1"/>
  </r>
  <r>
    <x v="32"/>
    <m/>
    <n v="1"/>
    <x v="35"/>
    <n v="4"/>
    <x v="18"/>
  </r>
  <r>
    <x v="32"/>
    <m/>
    <m/>
    <x v="0"/>
    <n v="4"/>
    <x v="1"/>
  </r>
  <r>
    <x v="32"/>
    <s v="a3d8e9a0c447c40aff9eb7fcbd94119737dc971c"/>
    <m/>
    <x v="0"/>
    <n v="360"/>
    <x v="1"/>
  </r>
  <r>
    <x v="32"/>
    <m/>
    <m/>
    <x v="0"/>
    <n v="360"/>
    <x v="1"/>
  </r>
  <r>
    <x v="32"/>
    <m/>
    <n v="2.1000000000000001E-2"/>
    <x v="40"/>
    <n v="360"/>
    <x v="656"/>
  </r>
  <r>
    <x v="32"/>
    <m/>
    <n v="1.6E-2"/>
    <x v="13"/>
    <n v="360"/>
    <x v="657"/>
  </r>
  <r>
    <x v="32"/>
    <m/>
    <n v="4.7E-2"/>
    <x v="8"/>
    <n v="360"/>
    <x v="658"/>
  </r>
  <r>
    <x v="32"/>
    <m/>
    <n v="5.0000000000000001E-3"/>
    <x v="49"/>
    <n v="360"/>
    <x v="659"/>
  </r>
  <r>
    <x v="32"/>
    <m/>
    <n v="4.3999999999999997E-2"/>
    <x v="9"/>
    <n v="360"/>
    <x v="660"/>
  </r>
  <r>
    <x v="32"/>
    <m/>
    <n v="1.6E-2"/>
    <x v="29"/>
    <n v="360"/>
    <x v="657"/>
  </r>
  <r>
    <x v="32"/>
    <m/>
    <n v="3.2000000000000001E-2"/>
    <x v="63"/>
    <n v="360"/>
    <x v="661"/>
  </r>
  <r>
    <x v="32"/>
    <m/>
    <n v="1.6E-2"/>
    <x v="24"/>
    <n v="360"/>
    <x v="657"/>
  </r>
  <r>
    <x v="32"/>
    <m/>
    <n v="0.01"/>
    <x v="34"/>
    <n v="360"/>
    <x v="662"/>
  </r>
  <r>
    <x v="32"/>
    <m/>
    <n v="2.1999999999999999E-2"/>
    <x v="50"/>
    <n v="360"/>
    <x v="663"/>
  </r>
  <r>
    <x v="32"/>
    <m/>
    <n v="5.3999999999999999E-2"/>
    <x v="30"/>
    <n v="360"/>
    <x v="664"/>
  </r>
  <r>
    <x v="32"/>
    <m/>
    <n v="1.6E-2"/>
    <x v="64"/>
    <n v="360"/>
    <x v="657"/>
  </r>
  <r>
    <x v="32"/>
    <m/>
    <n v="3.9E-2"/>
    <x v="31"/>
    <n v="360"/>
    <x v="665"/>
  </r>
  <r>
    <x v="32"/>
    <m/>
    <n v="3.4000000000000002E-2"/>
    <x v="14"/>
    <n v="360"/>
    <x v="666"/>
  </r>
  <r>
    <x v="32"/>
    <m/>
    <n v="1.6E-2"/>
    <x v="75"/>
    <n v="360"/>
    <x v="657"/>
  </r>
  <r>
    <x v="32"/>
    <m/>
    <n v="0.01"/>
    <x v="51"/>
    <n v="360"/>
    <x v="662"/>
  </r>
  <r>
    <x v="32"/>
    <m/>
    <n v="1.6E-2"/>
    <x v="53"/>
    <n v="360"/>
    <x v="657"/>
  </r>
  <r>
    <x v="32"/>
    <m/>
    <n v="1.6E-2"/>
    <x v="26"/>
    <n v="360"/>
    <x v="657"/>
  </r>
  <r>
    <x v="32"/>
    <m/>
    <n v="5.3999999999999999E-2"/>
    <x v="42"/>
    <n v="360"/>
    <x v="664"/>
  </r>
  <r>
    <x v="32"/>
    <m/>
    <n v="1.6E-2"/>
    <x v="52"/>
    <n v="360"/>
    <x v="657"/>
  </r>
  <r>
    <x v="32"/>
    <m/>
    <n v="0.104"/>
    <x v="15"/>
    <n v="360"/>
    <x v="667"/>
  </r>
  <r>
    <x v="32"/>
    <m/>
    <n v="5.3999999999999999E-2"/>
    <x v="28"/>
    <n v="360"/>
    <x v="664"/>
  </r>
  <r>
    <x v="32"/>
    <m/>
    <n v="5.0000000000000001E-3"/>
    <x v="43"/>
    <n v="360"/>
    <x v="659"/>
  </r>
  <r>
    <x v="32"/>
    <m/>
    <n v="5.0000000000000001E-3"/>
    <x v="69"/>
    <n v="360"/>
    <x v="659"/>
  </r>
  <r>
    <x v="32"/>
    <m/>
    <n v="6.0999999999999999E-2"/>
    <x v="11"/>
    <n v="360"/>
    <x v="668"/>
  </r>
  <r>
    <x v="32"/>
    <m/>
    <n v="2.7E-2"/>
    <x v="5"/>
    <n v="360"/>
    <x v="669"/>
  </r>
  <r>
    <x v="32"/>
    <m/>
    <n v="2.1000000000000001E-2"/>
    <x v="3"/>
    <n v="360"/>
    <x v="656"/>
  </r>
  <r>
    <x v="32"/>
    <m/>
    <n v="5.0000000000000001E-3"/>
    <x v="37"/>
    <n v="360"/>
    <x v="659"/>
  </r>
  <r>
    <x v="32"/>
    <m/>
    <n v="0.01"/>
    <x v="23"/>
    <n v="360"/>
    <x v="662"/>
  </r>
  <r>
    <x v="32"/>
    <m/>
    <n v="0.01"/>
    <x v="22"/>
    <n v="360"/>
    <x v="662"/>
  </r>
  <r>
    <x v="32"/>
    <m/>
    <n v="0.01"/>
    <x v="16"/>
    <n v="360"/>
    <x v="662"/>
  </r>
  <r>
    <x v="32"/>
    <m/>
    <n v="0.16400000000000001"/>
    <x v="35"/>
    <n v="360"/>
    <x v="670"/>
  </r>
  <r>
    <x v="32"/>
    <m/>
    <n v="5.0000000000000001E-3"/>
    <x v="80"/>
    <n v="360"/>
    <x v="659"/>
  </r>
  <r>
    <x v="32"/>
    <m/>
    <m/>
    <x v="0"/>
    <n v="360"/>
    <x v="1"/>
  </r>
  <r>
    <x v="32"/>
    <s v="2372b1866ae66be9c78272030e7d356e7cb9b755"/>
    <m/>
    <x v="0"/>
    <n v="14"/>
    <x v="1"/>
  </r>
  <r>
    <x v="32"/>
    <m/>
    <m/>
    <x v="0"/>
    <n v="14"/>
    <x v="1"/>
  </r>
  <r>
    <x v="32"/>
    <m/>
    <n v="1"/>
    <x v="18"/>
    <n v="14"/>
    <x v="110"/>
  </r>
  <r>
    <x v="32"/>
    <m/>
    <m/>
    <x v="0"/>
    <n v="14"/>
    <x v="1"/>
  </r>
  <r>
    <x v="32"/>
    <s v="564a8b6fbec35a030024df75b791cecf71ab5059"/>
    <m/>
    <x v="0"/>
    <n v="1"/>
    <x v="1"/>
  </r>
  <r>
    <x v="32"/>
    <m/>
    <m/>
    <x v="0"/>
    <n v="1"/>
    <x v="1"/>
  </r>
  <r>
    <x v="32"/>
    <m/>
    <n v="1"/>
    <x v="18"/>
    <n v="1"/>
    <x v="43"/>
  </r>
  <r>
    <x v="32"/>
    <m/>
    <m/>
    <x v="0"/>
    <n v="1"/>
    <x v="1"/>
  </r>
  <r>
    <x v="32"/>
    <s v="7fb64deba5ccdda9c9375dd91cde75a05e7c62a0"/>
    <m/>
    <x v="0"/>
    <n v="2"/>
    <x v="1"/>
  </r>
  <r>
    <x v="32"/>
    <m/>
    <m/>
    <x v="0"/>
    <n v="2"/>
    <x v="1"/>
  </r>
  <r>
    <x v="32"/>
    <m/>
    <n v="1"/>
    <x v="18"/>
    <n v="2"/>
    <x v="5"/>
  </r>
  <r>
    <x v="32"/>
    <m/>
    <m/>
    <x v="0"/>
    <n v="2"/>
    <x v="1"/>
  </r>
  <r>
    <x v="32"/>
    <s v="16dae4398a09ab2cdb3aee0414bc5094551d7ed7"/>
    <m/>
    <x v="0"/>
    <n v="4461"/>
    <x v="1"/>
  </r>
  <r>
    <x v="32"/>
    <m/>
    <m/>
    <x v="0"/>
    <n v="4461"/>
    <x v="1"/>
  </r>
  <r>
    <x v="32"/>
    <m/>
    <n v="1"/>
    <x v="18"/>
    <n v="4461"/>
    <x v="671"/>
  </r>
  <r>
    <x v="32"/>
    <m/>
    <m/>
    <x v="0"/>
    <n v="4461"/>
    <x v="1"/>
  </r>
  <r>
    <x v="32"/>
    <s v="aa31cae71bc5390fc02d48fc793eebb1991d0ff3"/>
    <m/>
    <x v="0"/>
    <n v="88"/>
    <x v="1"/>
  </r>
  <r>
    <x v="32"/>
    <m/>
    <m/>
    <x v="0"/>
    <n v="88"/>
    <x v="1"/>
  </r>
  <r>
    <x v="32"/>
    <m/>
    <n v="0.47399999999999998"/>
    <x v="58"/>
    <n v="88"/>
    <x v="672"/>
  </r>
  <r>
    <x v="32"/>
    <m/>
    <n v="0.52500000000000002"/>
    <x v="3"/>
    <n v="88"/>
    <x v="673"/>
  </r>
  <r>
    <x v="32"/>
    <m/>
    <m/>
    <x v="0"/>
    <n v="88"/>
    <x v="1"/>
  </r>
  <r>
    <x v="32"/>
    <s v="498ab43ec9f0e2ec27375d669346cedb0c133419"/>
    <m/>
    <x v="0"/>
    <n v="2"/>
    <x v="1"/>
  </r>
  <r>
    <x v="32"/>
    <m/>
    <m/>
    <x v="0"/>
    <n v="2"/>
    <x v="1"/>
  </r>
  <r>
    <x v="32"/>
    <m/>
    <n v="1"/>
    <x v="9"/>
    <n v="2"/>
    <x v="5"/>
  </r>
  <r>
    <x v="32"/>
    <m/>
    <m/>
    <x v="0"/>
    <n v="2"/>
    <x v="1"/>
  </r>
  <r>
    <x v="32"/>
    <s v="5e46ce21ff9f5b8034f6f7828c2b817cdaee9bad"/>
    <m/>
    <x v="0"/>
    <n v="10"/>
    <x v="1"/>
  </r>
  <r>
    <x v="32"/>
    <m/>
    <m/>
    <x v="0"/>
    <n v="10"/>
    <x v="1"/>
  </r>
  <r>
    <x v="32"/>
    <m/>
    <n v="0.504"/>
    <x v="43"/>
    <n v="10"/>
    <x v="674"/>
  </r>
  <r>
    <x v="32"/>
    <m/>
    <n v="0.495"/>
    <x v="80"/>
    <n v="10"/>
    <x v="675"/>
  </r>
  <r>
    <x v="33"/>
    <m/>
    <m/>
    <x v="0"/>
    <n v="10"/>
    <x v="1"/>
  </r>
  <r>
    <x v="33"/>
    <s v="364b03260ef5e06a58568c57a1e44fd2fcd7cb8e"/>
    <m/>
    <x v="0"/>
    <n v="74"/>
    <x v="1"/>
  </r>
  <r>
    <x v="33"/>
    <m/>
    <m/>
    <x v="0"/>
    <n v="74"/>
    <x v="1"/>
  </r>
  <r>
    <x v="33"/>
    <m/>
    <n v="1"/>
    <x v="32"/>
    <n v="74"/>
    <x v="626"/>
  </r>
  <r>
    <x v="33"/>
    <m/>
    <m/>
    <x v="0"/>
    <n v="74"/>
    <x v="1"/>
  </r>
  <r>
    <x v="33"/>
    <s v="147f75df6b0d7826f5851023755b7341f467989a"/>
    <m/>
    <x v="0"/>
    <n v="127"/>
    <x v="1"/>
  </r>
  <r>
    <x v="33"/>
    <m/>
    <m/>
    <x v="0"/>
    <n v="127"/>
    <x v="1"/>
  </r>
  <r>
    <x v="33"/>
    <m/>
    <n v="1"/>
    <x v="32"/>
    <n v="127"/>
    <x v="676"/>
  </r>
  <r>
    <x v="33"/>
    <m/>
    <m/>
    <x v="0"/>
    <n v="127"/>
    <x v="1"/>
  </r>
  <r>
    <x v="33"/>
    <s v="f83c447aba7cd5dca5bd20c4925d93eb30eccfb4"/>
    <m/>
    <x v="0"/>
    <n v="24"/>
    <x v="1"/>
  </r>
  <r>
    <x v="33"/>
    <m/>
    <m/>
    <x v="0"/>
    <n v="24"/>
    <x v="1"/>
  </r>
  <r>
    <x v="33"/>
    <m/>
    <n v="1"/>
    <x v="15"/>
    <n v="24"/>
    <x v="377"/>
  </r>
  <r>
    <x v="33"/>
    <m/>
    <m/>
    <x v="0"/>
    <n v="24"/>
    <x v="1"/>
  </r>
  <r>
    <x v="33"/>
    <s v="1a44dc6a150524de75dd46c8dc464c7182a37389"/>
    <m/>
    <x v="0"/>
    <n v="240"/>
    <x v="1"/>
  </r>
  <r>
    <x v="33"/>
    <m/>
    <m/>
    <x v="0"/>
    <n v="240"/>
    <x v="1"/>
  </r>
  <r>
    <x v="33"/>
    <m/>
    <n v="0.123"/>
    <x v="58"/>
    <n v="240"/>
    <x v="677"/>
  </r>
  <r>
    <x v="33"/>
    <m/>
    <n v="0.876"/>
    <x v="15"/>
    <n v="240"/>
    <x v="678"/>
  </r>
  <r>
    <x v="33"/>
    <m/>
    <m/>
    <x v="0"/>
    <n v="240"/>
    <x v="1"/>
  </r>
  <r>
    <x v="33"/>
    <s v="dca807002b77347f9001ffc583ed25de659ce60f"/>
    <m/>
    <x v="0"/>
    <n v="14"/>
    <x v="1"/>
  </r>
  <r>
    <x v="33"/>
    <m/>
    <m/>
    <x v="0"/>
    <n v="14"/>
    <x v="1"/>
  </r>
  <r>
    <x v="33"/>
    <m/>
    <n v="1"/>
    <x v="19"/>
    <n v="14"/>
    <x v="110"/>
  </r>
  <r>
    <x v="33"/>
    <m/>
    <m/>
    <x v="0"/>
    <n v="14"/>
    <x v="1"/>
  </r>
  <r>
    <x v="33"/>
    <s v="847a58e019c109db357c95c78e17ae9aca1c81b7"/>
    <m/>
    <x v="0"/>
    <n v="6"/>
    <x v="1"/>
  </r>
  <r>
    <x v="33"/>
    <m/>
    <m/>
    <x v="0"/>
    <n v="6"/>
    <x v="1"/>
  </r>
  <r>
    <x v="33"/>
    <m/>
    <n v="1"/>
    <x v="63"/>
    <n v="6"/>
    <x v="113"/>
  </r>
  <r>
    <x v="33"/>
    <m/>
    <m/>
    <x v="0"/>
    <n v="6"/>
    <x v="1"/>
  </r>
  <r>
    <x v="33"/>
    <s v="b8b905ba5369df65a752b47408327367737d4bde"/>
    <m/>
    <x v="0"/>
    <n v="13"/>
    <x v="1"/>
  </r>
  <r>
    <x v="33"/>
    <m/>
    <m/>
    <x v="0"/>
    <n v="13"/>
    <x v="1"/>
  </r>
  <r>
    <x v="33"/>
    <m/>
    <n v="1"/>
    <x v="51"/>
    <n v="13"/>
    <x v="77"/>
  </r>
  <r>
    <x v="33"/>
    <m/>
    <m/>
    <x v="0"/>
    <n v="13"/>
    <x v="1"/>
  </r>
  <r>
    <x v="33"/>
    <s v="542636dc794e160a6c4ac5d9a6a6bddaac21266c"/>
    <m/>
    <x v="0"/>
    <n v="2"/>
    <x v="1"/>
  </r>
  <r>
    <x v="33"/>
    <m/>
    <m/>
    <x v="0"/>
    <n v="2"/>
    <x v="1"/>
  </r>
  <r>
    <x v="33"/>
    <m/>
    <n v="1"/>
    <x v="32"/>
    <n v="2"/>
    <x v="5"/>
  </r>
  <r>
    <x v="33"/>
    <m/>
    <m/>
    <x v="0"/>
    <n v="2"/>
    <x v="1"/>
  </r>
  <r>
    <x v="33"/>
    <s v="6282f86e966b58cce4eab9403ff428118ae0ad0a"/>
    <m/>
    <x v="0"/>
    <n v="2669"/>
    <x v="1"/>
  </r>
  <r>
    <x v="33"/>
    <m/>
    <m/>
    <x v="0"/>
    <n v="2669"/>
    <x v="1"/>
  </r>
  <r>
    <x v="33"/>
    <m/>
    <n v="3.0000000000000001E-3"/>
    <x v="51"/>
    <n v="2669"/>
    <x v="679"/>
  </r>
  <r>
    <x v="33"/>
    <m/>
    <n v="0.996"/>
    <x v="32"/>
    <n v="2669"/>
    <x v="680"/>
  </r>
  <r>
    <x v="33"/>
    <m/>
    <m/>
    <x v="0"/>
    <n v="2669"/>
    <x v="1"/>
  </r>
  <r>
    <x v="33"/>
    <s v="32336789f167dc537091e6a44e90854dc2b39c9b"/>
    <m/>
    <x v="0"/>
    <n v="2"/>
    <x v="1"/>
  </r>
  <r>
    <x v="33"/>
    <m/>
    <m/>
    <x v="0"/>
    <n v="2"/>
    <x v="1"/>
  </r>
  <r>
    <x v="33"/>
    <m/>
    <n v="1"/>
    <x v="67"/>
    <n v="2"/>
    <x v="5"/>
  </r>
  <r>
    <x v="33"/>
    <m/>
    <m/>
    <x v="0"/>
    <n v="2"/>
    <x v="1"/>
  </r>
  <r>
    <x v="33"/>
    <s v="92c176145ba3b8d204d5a35c98017df48969977c"/>
    <m/>
    <x v="0"/>
    <n v="36"/>
    <x v="1"/>
  </r>
  <r>
    <x v="33"/>
    <m/>
    <m/>
    <x v="0"/>
    <n v="36"/>
    <x v="1"/>
  </r>
  <r>
    <x v="33"/>
    <m/>
    <n v="1"/>
    <x v="32"/>
    <n v="36"/>
    <x v="6"/>
  </r>
  <r>
    <x v="33"/>
    <m/>
    <m/>
    <x v="0"/>
    <n v="36"/>
    <x v="1"/>
  </r>
  <r>
    <x v="33"/>
    <s v="2cb1691a38fcb83f7740b80eedfa2fe61c13d404"/>
    <m/>
    <x v="0"/>
    <n v="305"/>
    <x v="1"/>
  </r>
  <r>
    <x v="33"/>
    <m/>
    <m/>
    <x v="0"/>
    <n v="305"/>
    <x v="1"/>
  </r>
  <r>
    <x v="33"/>
    <m/>
    <n v="8.6999999999999994E-2"/>
    <x v="51"/>
    <n v="305"/>
    <x v="681"/>
  </r>
  <r>
    <x v="33"/>
    <m/>
    <n v="0.91200000000000003"/>
    <x v="32"/>
    <n v="305"/>
    <x v="682"/>
  </r>
  <r>
    <x v="33"/>
    <m/>
    <m/>
    <x v="0"/>
    <n v="305"/>
    <x v="1"/>
  </r>
  <r>
    <x v="33"/>
    <s v="47e6a29b3b1dc119afb15d1597d506031ba760ab"/>
    <m/>
    <x v="0"/>
    <n v="52"/>
    <x v="1"/>
  </r>
  <r>
    <x v="33"/>
    <m/>
    <m/>
    <x v="0"/>
    <n v="52"/>
    <x v="1"/>
  </r>
  <r>
    <x v="33"/>
    <m/>
    <n v="0.96699999999999997"/>
    <x v="39"/>
    <n v="52"/>
    <x v="683"/>
  </r>
  <r>
    <x v="33"/>
    <m/>
    <n v="3.2000000000000001E-2"/>
    <x v="67"/>
    <n v="52"/>
    <x v="684"/>
  </r>
  <r>
    <x v="33"/>
    <m/>
    <m/>
    <x v="0"/>
    <n v="52"/>
    <x v="1"/>
  </r>
  <r>
    <x v="33"/>
    <s v="7f8634d97d39615970bc1b31c37c31e7f3e25f27"/>
    <m/>
    <x v="0"/>
    <n v="16"/>
    <x v="1"/>
  </r>
  <r>
    <x v="33"/>
    <m/>
    <m/>
    <x v="0"/>
    <n v="16"/>
    <x v="1"/>
  </r>
  <r>
    <x v="33"/>
    <m/>
    <n v="1"/>
    <x v="32"/>
    <n v="16"/>
    <x v="134"/>
  </r>
  <r>
    <x v="33"/>
    <m/>
    <m/>
    <x v="0"/>
    <n v="16"/>
    <x v="1"/>
  </r>
  <r>
    <x v="33"/>
    <s v="b7ee010b720d6176b7fba888594660402c9fb3f9"/>
    <m/>
    <x v="0"/>
    <n v="8"/>
    <x v="1"/>
  </r>
  <r>
    <x v="33"/>
    <m/>
    <m/>
    <x v="0"/>
    <n v="8"/>
    <x v="1"/>
  </r>
  <r>
    <x v="33"/>
    <m/>
    <n v="1"/>
    <x v="32"/>
    <n v="8"/>
    <x v="75"/>
  </r>
  <r>
    <x v="33"/>
    <m/>
    <m/>
    <x v="0"/>
    <n v="8"/>
    <x v="1"/>
  </r>
  <r>
    <x v="33"/>
    <s v="795462cb686806b662d3171bd34a00a5813a73a8"/>
    <m/>
    <x v="0"/>
    <n v="3974"/>
    <x v="1"/>
  </r>
  <r>
    <x v="33"/>
    <m/>
    <m/>
    <x v="0"/>
    <n v="3974"/>
    <x v="1"/>
  </r>
  <r>
    <x v="33"/>
    <m/>
    <n v="1"/>
    <x v="32"/>
    <n v="3974"/>
    <x v="685"/>
  </r>
  <r>
    <x v="34"/>
    <m/>
    <m/>
    <x v="0"/>
    <n v="3974"/>
    <x v="1"/>
  </r>
  <r>
    <x v="34"/>
    <s v="a868d509e98c217edeb51e42623725272e114eea"/>
    <m/>
    <x v="0"/>
    <n v="106"/>
    <x v="1"/>
  </r>
  <r>
    <x v="34"/>
    <m/>
    <m/>
    <x v="0"/>
    <n v="106"/>
    <x v="1"/>
  </r>
  <r>
    <x v="34"/>
    <m/>
    <n v="0.96299999999999997"/>
    <x v="81"/>
    <n v="106"/>
    <x v="686"/>
  </r>
  <r>
    <x v="34"/>
    <m/>
    <n v="3.5999999999999997E-2"/>
    <x v="12"/>
    <n v="106"/>
    <x v="687"/>
  </r>
  <r>
    <x v="35"/>
    <m/>
    <m/>
    <x v="0"/>
    <n v="106"/>
    <x v="1"/>
  </r>
  <r>
    <x v="35"/>
    <s v="370dd5521a9c218cd687e13eb833aa85a6d32f7c"/>
    <m/>
    <x v="0"/>
    <n v="2"/>
    <x v="1"/>
  </r>
  <r>
    <x v="35"/>
    <m/>
    <m/>
    <x v="0"/>
    <n v="2"/>
    <x v="1"/>
  </r>
  <r>
    <x v="35"/>
    <m/>
    <n v="1"/>
    <x v="55"/>
    <n v="2"/>
    <x v="5"/>
  </r>
  <r>
    <x v="35"/>
    <m/>
    <m/>
    <x v="0"/>
    <n v="2"/>
    <x v="1"/>
  </r>
  <r>
    <x v="35"/>
    <s v="9dac9ae4ae4e1d12e88d9ffacbeb5384307b1d2e"/>
    <m/>
    <x v="0"/>
    <n v="6"/>
    <x v="1"/>
  </r>
  <r>
    <x v="35"/>
    <m/>
    <m/>
    <x v="0"/>
    <n v="6"/>
    <x v="1"/>
  </r>
  <r>
    <x v="35"/>
    <m/>
    <n v="1"/>
    <x v="55"/>
    <n v="6"/>
    <x v="113"/>
  </r>
  <r>
    <x v="35"/>
    <m/>
    <m/>
    <x v="0"/>
    <n v="6"/>
    <x v="1"/>
  </r>
  <r>
    <x v="35"/>
    <s v="cb3fa9c396f63c58dcb26873ce58631e981c3f74"/>
    <m/>
    <x v="0"/>
    <n v="19"/>
    <x v="1"/>
  </r>
  <r>
    <x v="35"/>
    <m/>
    <m/>
    <x v="0"/>
    <n v="19"/>
    <x v="1"/>
  </r>
  <r>
    <x v="35"/>
    <m/>
    <n v="1"/>
    <x v="55"/>
    <n v="19"/>
    <x v="89"/>
  </r>
  <r>
    <x v="35"/>
    <m/>
    <m/>
    <x v="0"/>
    <n v="19"/>
    <x v="1"/>
  </r>
  <r>
    <x v="35"/>
    <s v="904f6c7ea8bb01b3fbdd87c88c9b8f18bf2490d7"/>
    <m/>
    <x v="0"/>
    <n v="4"/>
    <x v="1"/>
  </r>
  <r>
    <x v="35"/>
    <m/>
    <m/>
    <x v="0"/>
    <n v="4"/>
    <x v="1"/>
  </r>
  <r>
    <x v="35"/>
    <m/>
    <n v="1"/>
    <x v="55"/>
    <n v="4"/>
    <x v="18"/>
  </r>
  <r>
    <x v="36"/>
    <m/>
    <m/>
    <x v="0"/>
    <n v="4"/>
    <x v="1"/>
  </r>
  <r>
    <x v="36"/>
    <s v="684d2015023008f07232036a8bf54cbb6edb122d"/>
    <m/>
    <x v="0"/>
    <n v="15"/>
    <x v="1"/>
  </r>
  <r>
    <x v="36"/>
    <m/>
    <m/>
    <x v="0"/>
    <n v="15"/>
    <x v="1"/>
  </r>
  <r>
    <x v="36"/>
    <m/>
    <n v="1"/>
    <x v="9"/>
    <n v="15"/>
    <x v="34"/>
  </r>
  <r>
    <x v="36"/>
    <m/>
    <m/>
    <x v="0"/>
    <n v="15"/>
    <x v="1"/>
  </r>
  <r>
    <x v="36"/>
    <s v="873f985afc5d4ad88f8be57f19fde6a3814ad5d6"/>
    <m/>
    <x v="0"/>
    <n v="10"/>
    <x v="1"/>
  </r>
  <r>
    <x v="36"/>
    <m/>
    <m/>
    <x v="0"/>
    <n v="10"/>
    <x v="1"/>
  </r>
  <r>
    <x v="36"/>
    <m/>
    <n v="1"/>
    <x v="11"/>
    <n v="10"/>
    <x v="57"/>
  </r>
  <r>
    <x v="36"/>
    <m/>
    <m/>
    <x v="0"/>
    <n v="10"/>
    <x v="1"/>
  </r>
  <r>
    <x v="36"/>
    <s v="fbbb0d2a1d845728cd714272199a652573e2f27d"/>
    <m/>
    <x v="0"/>
    <n v="67"/>
    <x v="1"/>
  </r>
  <r>
    <x v="36"/>
    <m/>
    <m/>
    <x v="0"/>
    <n v="67"/>
    <x v="1"/>
  </r>
  <r>
    <x v="36"/>
    <m/>
    <n v="0.89600000000000002"/>
    <x v="11"/>
    <n v="67"/>
    <x v="688"/>
  </r>
  <r>
    <x v="36"/>
    <m/>
    <n v="0.10299999999999999"/>
    <x v="16"/>
    <n v="67"/>
    <x v="689"/>
  </r>
  <r>
    <x v="36"/>
    <m/>
    <m/>
    <x v="0"/>
    <n v="67"/>
    <x v="1"/>
  </r>
  <r>
    <x v="36"/>
    <s v="0fde30ad2f873e7f835aa224e83a97ae6d4a171e"/>
    <m/>
    <x v="0"/>
    <n v="193"/>
    <x v="1"/>
  </r>
  <r>
    <x v="36"/>
    <m/>
    <m/>
    <x v="0"/>
    <n v="193"/>
    <x v="1"/>
  </r>
  <r>
    <x v="36"/>
    <m/>
    <n v="1"/>
    <x v="11"/>
    <n v="193"/>
    <x v="690"/>
  </r>
  <r>
    <x v="36"/>
    <m/>
    <m/>
    <x v="0"/>
    <n v="193"/>
    <x v="1"/>
  </r>
  <r>
    <x v="36"/>
    <s v="5d803f7e889841f864056f5251f89663e331eb15"/>
    <m/>
    <x v="0"/>
    <n v="41"/>
    <x v="1"/>
  </r>
  <r>
    <x v="36"/>
    <m/>
    <m/>
    <x v="0"/>
    <n v="41"/>
    <x v="1"/>
  </r>
  <r>
    <x v="36"/>
    <m/>
    <n v="1"/>
    <x v="11"/>
    <n v="41"/>
    <x v="691"/>
  </r>
  <r>
    <x v="36"/>
    <m/>
    <m/>
    <x v="0"/>
    <n v="41"/>
    <x v="1"/>
  </r>
  <r>
    <x v="36"/>
    <s v="44e7b7fe3e545fc05699e864451ad85e7daa196b"/>
    <m/>
    <x v="0"/>
    <n v="2"/>
    <x v="1"/>
  </r>
  <r>
    <x v="36"/>
    <m/>
    <m/>
    <x v="0"/>
    <n v="2"/>
    <x v="1"/>
  </r>
  <r>
    <x v="36"/>
    <m/>
    <n v="1"/>
    <x v="68"/>
    <n v="2"/>
    <x v="5"/>
  </r>
  <r>
    <x v="36"/>
    <m/>
    <m/>
    <x v="0"/>
    <n v="2"/>
    <x v="1"/>
  </r>
  <r>
    <x v="36"/>
    <s v="6d38c74515757bfe5bdea99c00b1b86541cca677"/>
    <m/>
    <x v="0"/>
    <n v="388"/>
    <x v="1"/>
  </r>
  <r>
    <x v="36"/>
    <m/>
    <m/>
    <x v="0"/>
    <n v="388"/>
    <x v="1"/>
  </r>
  <r>
    <x v="36"/>
    <m/>
    <n v="1"/>
    <x v="39"/>
    <n v="388"/>
    <x v="692"/>
  </r>
  <r>
    <x v="36"/>
    <m/>
    <m/>
    <x v="0"/>
    <n v="388"/>
    <x v="1"/>
  </r>
  <r>
    <x v="36"/>
    <s v="18390f9767fe11aba47a7ba1b91cf3038e89fcbb"/>
    <m/>
    <x v="0"/>
    <n v="44"/>
    <x v="1"/>
  </r>
  <r>
    <x v="36"/>
    <m/>
    <m/>
    <x v="0"/>
    <n v="44"/>
    <x v="1"/>
  </r>
  <r>
    <x v="36"/>
    <m/>
    <n v="1"/>
    <x v="11"/>
    <n v="44"/>
    <x v="343"/>
  </r>
  <r>
    <x v="36"/>
    <m/>
    <m/>
    <x v="0"/>
    <n v="44"/>
    <x v="1"/>
  </r>
  <r>
    <x v="36"/>
    <s v="658f0bce4379fc0334a53c4381d57b8b7c7d53b7"/>
    <m/>
    <x v="0"/>
    <n v="84"/>
    <x v="1"/>
  </r>
  <r>
    <x v="36"/>
    <m/>
    <m/>
    <x v="0"/>
    <n v="84"/>
    <x v="1"/>
  </r>
  <r>
    <x v="36"/>
    <m/>
    <n v="0.10199999999999999"/>
    <x v="9"/>
    <n v="84"/>
    <x v="693"/>
  </r>
  <r>
    <x v="36"/>
    <m/>
    <n v="0.89700000000000002"/>
    <x v="11"/>
    <n v="84"/>
    <x v="694"/>
  </r>
  <r>
    <x v="36"/>
    <m/>
    <m/>
    <x v="0"/>
    <n v="84"/>
    <x v="1"/>
  </r>
  <r>
    <x v="36"/>
    <s v="126069374744c62c65fac86a492531d658961f40"/>
    <m/>
    <x v="0"/>
    <n v="332"/>
    <x v="1"/>
  </r>
  <r>
    <x v="36"/>
    <m/>
    <m/>
    <x v="0"/>
    <n v="332"/>
    <x v="1"/>
  </r>
  <r>
    <x v="36"/>
    <m/>
    <n v="1.7000000000000001E-2"/>
    <x v="13"/>
    <n v="332"/>
    <x v="695"/>
  </r>
  <r>
    <x v="36"/>
    <m/>
    <n v="9.6000000000000002E-2"/>
    <x v="28"/>
    <n v="332"/>
    <x v="696"/>
  </r>
  <r>
    <x v="36"/>
    <m/>
    <n v="0.88500000000000001"/>
    <x v="11"/>
    <n v="332"/>
    <x v="697"/>
  </r>
  <r>
    <x v="36"/>
    <m/>
    <m/>
    <x v="0"/>
    <n v="332"/>
    <x v="1"/>
  </r>
  <r>
    <x v="36"/>
    <s v="72ec4fc892e07a4c3543ffeb43f85c718ec18a45"/>
    <m/>
    <x v="0"/>
    <n v="164"/>
    <x v="1"/>
  </r>
  <r>
    <x v="36"/>
    <m/>
    <m/>
    <x v="0"/>
    <n v="164"/>
    <x v="1"/>
  </r>
  <r>
    <x v="36"/>
    <m/>
    <n v="1"/>
    <x v="39"/>
    <n v="164"/>
    <x v="698"/>
  </r>
  <r>
    <x v="36"/>
    <m/>
    <m/>
    <x v="0"/>
    <n v="164"/>
    <x v="1"/>
  </r>
  <r>
    <x v="36"/>
    <s v="5363f0b64b80735f1e17154f21835650fe6ae887"/>
    <m/>
    <x v="0"/>
    <n v="24"/>
    <x v="1"/>
  </r>
  <r>
    <x v="36"/>
    <m/>
    <m/>
    <x v="0"/>
    <n v="24"/>
    <x v="1"/>
  </r>
  <r>
    <x v="36"/>
    <m/>
    <n v="0.78900000000000003"/>
    <x v="68"/>
    <n v="24"/>
    <x v="699"/>
  </r>
  <r>
    <x v="36"/>
    <m/>
    <n v="0.21"/>
    <x v="11"/>
    <n v="24"/>
    <x v="674"/>
  </r>
  <r>
    <x v="36"/>
    <m/>
    <m/>
    <x v="0"/>
    <n v="24"/>
    <x v="1"/>
  </r>
  <r>
    <x v="36"/>
    <s v="cfddfb4b976a38a23f319abae6021c5864fa16d9"/>
    <m/>
    <x v="0"/>
    <n v="267"/>
    <x v="1"/>
  </r>
  <r>
    <x v="36"/>
    <m/>
    <m/>
    <x v="0"/>
    <n v="267"/>
    <x v="1"/>
  </r>
  <r>
    <x v="36"/>
    <m/>
    <n v="5.0000000000000001E-3"/>
    <x v="36"/>
    <n v="267"/>
    <x v="700"/>
  </r>
  <r>
    <x v="36"/>
    <m/>
    <n v="2.5000000000000001E-2"/>
    <x v="8"/>
    <n v="267"/>
    <x v="701"/>
  </r>
  <r>
    <x v="36"/>
    <m/>
    <n v="0.96899999999999997"/>
    <x v="11"/>
    <n v="267"/>
    <x v="702"/>
  </r>
  <r>
    <x v="36"/>
    <m/>
    <m/>
    <x v="0"/>
    <n v="267"/>
    <x v="1"/>
  </r>
  <r>
    <x v="36"/>
    <s v="cecd33c23d3a47b936aa1d50ecfe9b02abea8a31"/>
    <m/>
    <x v="0"/>
    <n v="770"/>
    <x v="1"/>
  </r>
  <r>
    <x v="36"/>
    <m/>
    <m/>
    <x v="0"/>
    <n v="770"/>
    <x v="1"/>
  </r>
  <r>
    <x v="36"/>
    <m/>
    <n v="1.2E-2"/>
    <x v="56"/>
    <n v="770"/>
    <x v="703"/>
  </r>
  <r>
    <x v="36"/>
    <m/>
    <n v="0.311"/>
    <x v="1"/>
    <n v="770"/>
    <x v="704"/>
  </r>
  <r>
    <x v="36"/>
    <m/>
    <n v="5.0000000000000001E-3"/>
    <x v="68"/>
    <n v="770"/>
    <x v="705"/>
  </r>
  <r>
    <x v="36"/>
    <m/>
    <n v="3.5999999999999997E-2"/>
    <x v="28"/>
    <n v="770"/>
    <x v="706"/>
  </r>
  <r>
    <x v="36"/>
    <m/>
    <n v="0.63300000000000001"/>
    <x v="11"/>
    <n v="770"/>
    <x v="707"/>
  </r>
  <r>
    <x v="37"/>
    <m/>
    <m/>
    <x v="0"/>
    <n v="770"/>
    <x v="1"/>
  </r>
  <r>
    <x v="37"/>
    <s v="b585cefc1450e773fb8e3134685a63793ccae4be"/>
    <m/>
    <x v="0"/>
    <n v="24"/>
    <x v="1"/>
  </r>
  <r>
    <x v="37"/>
    <m/>
    <m/>
    <x v="0"/>
    <n v="24"/>
    <x v="1"/>
  </r>
  <r>
    <x v="37"/>
    <m/>
    <n v="0.80700000000000005"/>
    <x v="55"/>
    <n v="24"/>
    <x v="708"/>
  </r>
  <r>
    <x v="37"/>
    <m/>
    <n v="0.192"/>
    <x v="3"/>
    <n v="24"/>
    <x v="709"/>
  </r>
  <r>
    <x v="37"/>
    <m/>
    <m/>
    <x v="0"/>
    <n v="24"/>
    <x v="1"/>
  </r>
  <r>
    <x v="37"/>
    <s v="eca7242b055a618ae44835d59a4f75b2d3ae6cba"/>
    <m/>
    <x v="0"/>
    <n v="19"/>
    <x v="1"/>
  </r>
  <r>
    <x v="37"/>
    <m/>
    <m/>
    <x v="0"/>
    <n v="19"/>
    <x v="1"/>
  </r>
  <r>
    <x v="37"/>
    <m/>
    <n v="1"/>
    <x v="55"/>
    <n v="19"/>
    <x v="89"/>
  </r>
  <r>
    <x v="38"/>
    <m/>
    <m/>
    <x v="0"/>
    <n v="19"/>
    <x v="1"/>
  </r>
  <r>
    <x v="38"/>
    <s v="205756215a42aa6abf8caca6577e4148833b50c5"/>
    <m/>
    <x v="0"/>
    <n v="198"/>
    <x v="1"/>
  </r>
  <r>
    <x v="38"/>
    <m/>
    <m/>
    <x v="0"/>
    <n v="198"/>
    <x v="1"/>
  </r>
  <r>
    <x v="38"/>
    <m/>
    <n v="1"/>
    <x v="63"/>
    <n v="198"/>
    <x v="296"/>
  </r>
  <r>
    <x v="39"/>
    <m/>
    <m/>
    <x v="0"/>
    <n v="198"/>
    <x v="1"/>
  </r>
  <r>
    <x v="39"/>
    <s v="c32714fbbb8f818ad01abb2cf84530dff3dbc94c"/>
    <m/>
    <x v="0"/>
    <n v="8"/>
    <x v="1"/>
  </r>
  <r>
    <x v="39"/>
    <m/>
    <m/>
    <x v="0"/>
    <n v="8"/>
    <x v="1"/>
  </r>
  <r>
    <x v="39"/>
    <m/>
    <n v="1"/>
    <x v="14"/>
    <n v="8"/>
    <x v="75"/>
  </r>
  <r>
    <x v="39"/>
    <m/>
    <m/>
    <x v="0"/>
    <n v="8"/>
    <x v="1"/>
  </r>
  <r>
    <x v="39"/>
    <s v="247223b04d3809272eef45270e2ce0a1d67ff7ba"/>
    <m/>
    <x v="0"/>
    <n v="3"/>
    <x v="1"/>
  </r>
  <r>
    <x v="39"/>
    <m/>
    <m/>
    <x v="0"/>
    <n v="3"/>
    <x v="1"/>
  </r>
  <r>
    <x v="39"/>
    <m/>
    <n v="1"/>
    <x v="14"/>
    <n v="3"/>
    <x v="44"/>
  </r>
  <r>
    <x v="39"/>
    <m/>
    <m/>
    <x v="0"/>
    <n v="3"/>
    <x v="1"/>
  </r>
  <r>
    <x v="39"/>
    <s v="1d1bcb0f6e8dc92adc0cd6d1b0bbd65018dbe31a"/>
    <m/>
    <x v="0"/>
    <n v="121"/>
    <x v="1"/>
  </r>
  <r>
    <x v="39"/>
    <m/>
    <m/>
    <x v="0"/>
    <n v="121"/>
    <x v="1"/>
  </r>
  <r>
    <x v="39"/>
    <m/>
    <n v="1"/>
    <x v="14"/>
    <n v="121"/>
    <x v="710"/>
  </r>
  <r>
    <x v="39"/>
    <m/>
    <m/>
    <x v="0"/>
    <n v="121"/>
    <x v="1"/>
  </r>
  <r>
    <x v="39"/>
    <s v="482feea030569a59ff3ab55e301c1173d859c219"/>
    <m/>
    <x v="0"/>
    <n v="71"/>
    <x v="1"/>
  </r>
  <r>
    <x v="39"/>
    <m/>
    <m/>
    <x v="0"/>
    <n v="71"/>
    <x v="1"/>
  </r>
  <r>
    <x v="39"/>
    <m/>
    <n v="1"/>
    <x v="14"/>
    <n v="71"/>
    <x v="711"/>
  </r>
  <r>
    <x v="39"/>
    <m/>
    <m/>
    <x v="0"/>
    <n v="71"/>
    <x v="1"/>
  </r>
  <r>
    <x v="39"/>
    <s v="46052c147654f229df903bf4f37410b159cfe11e"/>
    <m/>
    <x v="0"/>
    <n v="59"/>
    <x v="1"/>
  </r>
  <r>
    <x v="39"/>
    <m/>
    <m/>
    <x v="0"/>
    <n v="59"/>
    <x v="1"/>
  </r>
  <r>
    <x v="39"/>
    <m/>
    <n v="1"/>
    <x v="79"/>
    <n v="59"/>
    <x v="114"/>
  </r>
  <r>
    <x v="39"/>
    <m/>
    <m/>
    <x v="0"/>
    <n v="59"/>
    <x v="1"/>
  </r>
  <r>
    <x v="39"/>
    <s v="18ea1d512ea2d4b2cebf6cfd2e1340c876e70dd5"/>
    <m/>
    <x v="0"/>
    <n v="8"/>
    <x v="1"/>
  </r>
  <r>
    <x v="39"/>
    <m/>
    <m/>
    <x v="0"/>
    <n v="8"/>
    <x v="1"/>
  </r>
  <r>
    <x v="39"/>
    <m/>
    <n v="1"/>
    <x v="14"/>
    <n v="8"/>
    <x v="75"/>
  </r>
  <r>
    <x v="39"/>
    <m/>
    <m/>
    <x v="0"/>
    <n v="8"/>
    <x v="1"/>
  </r>
  <r>
    <x v="39"/>
    <s v="934abb75e0cd552b504689785f9f9eb51e63b184"/>
    <m/>
    <x v="0"/>
    <n v="2"/>
    <x v="1"/>
  </r>
  <r>
    <x v="39"/>
    <m/>
    <m/>
    <x v="0"/>
    <n v="2"/>
    <x v="1"/>
  </r>
  <r>
    <x v="39"/>
    <m/>
    <n v="1"/>
    <x v="2"/>
    <n v="2"/>
    <x v="5"/>
  </r>
  <r>
    <x v="39"/>
    <m/>
    <m/>
    <x v="0"/>
    <n v="2"/>
    <x v="1"/>
  </r>
  <r>
    <x v="39"/>
    <s v="39c48e85f8563119caa769f34e2b6f22c4790430"/>
    <m/>
    <x v="0"/>
    <n v="12"/>
    <x v="1"/>
  </r>
  <r>
    <x v="39"/>
    <m/>
    <m/>
    <x v="0"/>
    <n v="12"/>
    <x v="1"/>
  </r>
  <r>
    <x v="39"/>
    <m/>
    <n v="1"/>
    <x v="14"/>
    <n v="12"/>
    <x v="100"/>
  </r>
  <r>
    <x v="39"/>
    <m/>
    <m/>
    <x v="0"/>
    <n v="12"/>
    <x v="1"/>
  </r>
  <r>
    <x v="39"/>
    <s v="aaf740d1748b5ed1ce890d88c489bd6f9399aeac"/>
    <m/>
    <x v="0"/>
    <n v="68"/>
    <x v="1"/>
  </r>
  <r>
    <x v="39"/>
    <m/>
    <m/>
    <x v="0"/>
    <n v="68"/>
    <x v="1"/>
  </r>
  <r>
    <x v="39"/>
    <m/>
    <n v="0.85199999999999998"/>
    <x v="2"/>
    <n v="68"/>
    <x v="712"/>
  </r>
  <r>
    <x v="39"/>
    <m/>
    <n v="0.14699999999999999"/>
    <x v="14"/>
    <n v="68"/>
    <x v="713"/>
  </r>
  <r>
    <x v="39"/>
    <m/>
    <m/>
    <x v="0"/>
    <n v="68"/>
    <x v="1"/>
  </r>
  <r>
    <x v="39"/>
    <s v="8e4cff01187584f65e3439c0c2a0a2e0d63d594d"/>
    <m/>
    <x v="0"/>
    <n v="144"/>
    <x v="1"/>
  </r>
  <r>
    <x v="39"/>
    <m/>
    <m/>
    <x v="0"/>
    <n v="144"/>
    <x v="1"/>
  </r>
  <r>
    <x v="39"/>
    <m/>
    <n v="1"/>
    <x v="14"/>
    <n v="144"/>
    <x v="714"/>
  </r>
  <r>
    <x v="39"/>
    <m/>
    <m/>
    <x v="0"/>
    <n v="144"/>
    <x v="1"/>
  </r>
  <r>
    <x v="39"/>
    <s v="75734d035f53fe4cb8744f893b7edd999c973c27"/>
    <m/>
    <x v="0"/>
    <n v="117"/>
    <x v="1"/>
  </r>
  <r>
    <x v="39"/>
    <m/>
    <m/>
    <x v="0"/>
    <n v="117"/>
    <x v="1"/>
  </r>
  <r>
    <x v="39"/>
    <m/>
    <n v="1"/>
    <x v="2"/>
    <n v="117"/>
    <x v="715"/>
  </r>
  <r>
    <x v="39"/>
    <m/>
    <m/>
    <x v="0"/>
    <n v="117"/>
    <x v="1"/>
  </r>
  <r>
    <x v="39"/>
    <s v="87be645d9a952bc7890807895a433dff65182b40"/>
    <m/>
    <x v="0"/>
    <n v="102"/>
    <x v="1"/>
  </r>
  <r>
    <x v="39"/>
    <m/>
    <m/>
    <x v="0"/>
    <n v="102"/>
    <x v="1"/>
  </r>
  <r>
    <x v="39"/>
    <m/>
    <n v="0.42899999999999999"/>
    <x v="2"/>
    <n v="102"/>
    <x v="716"/>
  </r>
  <r>
    <x v="39"/>
    <m/>
    <n v="0.56999999999999995"/>
    <x v="14"/>
    <n v="102"/>
    <x v="717"/>
  </r>
  <r>
    <x v="39"/>
    <m/>
    <m/>
    <x v="0"/>
    <n v="102"/>
    <x v="1"/>
  </r>
  <r>
    <x v="39"/>
    <s v="e9c91c4ae2206f3292ebef86c973c400b2a5911f"/>
    <m/>
    <x v="0"/>
    <n v="2"/>
    <x v="1"/>
  </r>
  <r>
    <x v="39"/>
    <m/>
    <m/>
    <x v="0"/>
    <n v="2"/>
    <x v="1"/>
  </r>
  <r>
    <x v="39"/>
    <m/>
    <n v="1"/>
    <x v="14"/>
    <n v="2"/>
    <x v="5"/>
  </r>
  <r>
    <x v="39"/>
    <m/>
    <m/>
    <x v="0"/>
    <n v="2"/>
    <x v="1"/>
  </r>
  <r>
    <x v="39"/>
    <s v="4bea2a90b75ffeabb1e249f62998f1f8e8f46a05"/>
    <m/>
    <x v="0"/>
    <n v="95"/>
    <x v="1"/>
  </r>
  <r>
    <x v="39"/>
    <m/>
    <m/>
    <x v="0"/>
    <n v="95"/>
    <x v="1"/>
  </r>
  <r>
    <x v="39"/>
    <m/>
    <n v="1.2E-2"/>
    <x v="36"/>
    <n v="95"/>
    <x v="718"/>
  </r>
  <r>
    <x v="39"/>
    <m/>
    <n v="0.98699999999999999"/>
    <x v="14"/>
    <n v="95"/>
    <x v="719"/>
  </r>
  <r>
    <x v="39"/>
    <m/>
    <m/>
    <x v="0"/>
    <n v="95"/>
    <x v="1"/>
  </r>
  <r>
    <x v="39"/>
    <s v="c6c5d0b5a30630cfb4e63ee809c562adf6173e1c"/>
    <m/>
    <x v="0"/>
    <n v="159"/>
    <x v="1"/>
  </r>
  <r>
    <x v="39"/>
    <m/>
    <m/>
    <x v="0"/>
    <n v="159"/>
    <x v="1"/>
  </r>
  <r>
    <x v="39"/>
    <m/>
    <n v="1"/>
    <x v="14"/>
    <n v="159"/>
    <x v="720"/>
  </r>
  <r>
    <x v="39"/>
    <m/>
    <m/>
    <x v="0"/>
    <n v="159"/>
    <x v="1"/>
  </r>
  <r>
    <x v="39"/>
    <s v="9d0f6650eff7c1e467a55d01ceb9e425eb86e7c6"/>
    <m/>
    <x v="0"/>
    <n v="602"/>
    <x v="1"/>
  </r>
  <r>
    <x v="39"/>
    <m/>
    <m/>
    <x v="0"/>
    <n v="602"/>
    <x v="1"/>
  </r>
  <r>
    <x v="39"/>
    <m/>
    <n v="1"/>
    <x v="14"/>
    <n v="602"/>
    <x v="721"/>
  </r>
  <r>
    <x v="39"/>
    <m/>
    <m/>
    <x v="0"/>
    <n v="602"/>
    <x v="1"/>
  </r>
  <r>
    <x v="39"/>
    <s v="97243d61a12e8147de7824ae91c620a49716ccd1"/>
    <m/>
    <x v="0"/>
    <n v="47"/>
    <x v="1"/>
  </r>
  <r>
    <x v="39"/>
    <m/>
    <m/>
    <x v="0"/>
    <n v="47"/>
    <x v="1"/>
  </r>
  <r>
    <x v="39"/>
    <m/>
    <n v="1"/>
    <x v="14"/>
    <n v="47"/>
    <x v="301"/>
  </r>
  <r>
    <x v="39"/>
    <m/>
    <m/>
    <x v="0"/>
    <n v="47"/>
    <x v="1"/>
  </r>
  <r>
    <x v="39"/>
    <s v="f21946189b0e0bde8cdf5c2a4f2224e88a95ae75"/>
    <m/>
    <x v="0"/>
    <n v="377"/>
    <x v="1"/>
  </r>
  <r>
    <x v="39"/>
    <m/>
    <m/>
    <x v="0"/>
    <n v="377"/>
    <x v="1"/>
  </r>
  <r>
    <x v="39"/>
    <m/>
    <n v="2E-3"/>
    <x v="36"/>
    <n v="377"/>
    <x v="722"/>
  </r>
  <r>
    <x v="39"/>
    <m/>
    <n v="0.997"/>
    <x v="14"/>
    <n v="377"/>
    <x v="723"/>
  </r>
  <r>
    <x v="39"/>
    <m/>
    <m/>
    <x v="0"/>
    <n v="377"/>
    <x v="1"/>
  </r>
  <r>
    <x v="39"/>
    <s v="30e83ae549e944453afe3c68eccf89ae865c0559"/>
    <m/>
    <x v="0"/>
    <n v="11"/>
    <x v="1"/>
  </r>
  <r>
    <x v="39"/>
    <m/>
    <m/>
    <x v="0"/>
    <n v="11"/>
    <x v="1"/>
  </r>
  <r>
    <x v="39"/>
    <m/>
    <n v="1"/>
    <x v="14"/>
    <n v="11"/>
    <x v="90"/>
  </r>
  <r>
    <x v="40"/>
    <m/>
    <m/>
    <x v="0"/>
    <n v="11"/>
    <x v="1"/>
  </r>
  <r>
    <x v="40"/>
    <s v="898643d46da8916f77933c9e1de2de16e5efe46f"/>
    <m/>
    <x v="0"/>
    <n v="182"/>
    <x v="1"/>
  </r>
  <r>
    <x v="40"/>
    <m/>
    <m/>
    <x v="0"/>
    <n v="182"/>
    <x v="1"/>
  </r>
  <r>
    <x v="40"/>
    <m/>
    <n v="1"/>
    <x v="52"/>
    <n v="182"/>
    <x v="724"/>
  </r>
  <r>
    <x v="40"/>
    <m/>
    <m/>
    <x v="0"/>
    <n v="182"/>
    <x v="1"/>
  </r>
  <r>
    <x v="40"/>
    <s v="7e910c8c2f6b24715e40a222f5c0c77be13ebf89"/>
    <m/>
    <x v="0"/>
    <n v="124"/>
    <x v="1"/>
  </r>
  <r>
    <x v="40"/>
    <m/>
    <m/>
    <x v="0"/>
    <n v="124"/>
    <x v="1"/>
  </r>
  <r>
    <x v="40"/>
    <m/>
    <n v="1"/>
    <x v="52"/>
    <n v="124"/>
    <x v="725"/>
  </r>
  <r>
    <x v="41"/>
    <m/>
    <m/>
    <x v="0"/>
    <n v="124"/>
    <x v="1"/>
  </r>
  <r>
    <x v="41"/>
    <s v="f5090f81588b684fc3cd27200ae6a822f16c37ae"/>
    <m/>
    <x v="0"/>
    <n v="287"/>
    <x v="1"/>
  </r>
  <r>
    <x v="41"/>
    <m/>
    <m/>
    <x v="0"/>
    <n v="287"/>
    <x v="1"/>
  </r>
  <r>
    <x v="41"/>
    <m/>
    <n v="0.504"/>
    <x v="63"/>
    <n v="287"/>
    <x v="726"/>
  </r>
  <r>
    <x v="41"/>
    <m/>
    <n v="0.495"/>
    <x v="34"/>
    <n v="287"/>
    <x v="727"/>
  </r>
  <r>
    <x v="41"/>
    <m/>
    <m/>
    <x v="0"/>
    <n v="287"/>
    <x v="1"/>
  </r>
  <r>
    <x v="41"/>
    <s v="385f03dc7205ef60bbb9cb8b475afd9c802bc67d"/>
    <m/>
    <x v="0"/>
    <n v="435"/>
    <x v="1"/>
  </r>
  <r>
    <x v="41"/>
    <m/>
    <m/>
    <x v="0"/>
    <n v="435"/>
    <x v="1"/>
  </r>
  <r>
    <x v="41"/>
    <m/>
    <n v="3.0000000000000001E-3"/>
    <x v="39"/>
    <n v="435"/>
    <x v="728"/>
  </r>
  <r>
    <x v="41"/>
    <m/>
    <n v="0.94799999999999995"/>
    <x v="63"/>
    <n v="435"/>
    <x v="729"/>
  </r>
  <r>
    <x v="41"/>
    <m/>
    <n v="4.8000000000000001E-2"/>
    <x v="31"/>
    <n v="435"/>
    <x v="730"/>
  </r>
  <r>
    <x v="41"/>
    <m/>
    <m/>
    <x v="0"/>
    <n v="435"/>
    <x v="1"/>
  </r>
  <r>
    <x v="41"/>
    <s v="300e01c849bc20de82f32a00e5c44fe0f1d26752"/>
    <m/>
    <x v="0"/>
    <n v="2"/>
    <x v="1"/>
  </r>
  <r>
    <x v="41"/>
    <m/>
    <m/>
    <x v="0"/>
    <n v="2"/>
    <x v="1"/>
  </r>
  <r>
    <x v="41"/>
    <m/>
    <n v="1"/>
    <x v="34"/>
    <n v="2"/>
    <x v="5"/>
  </r>
  <r>
    <x v="41"/>
    <m/>
    <m/>
    <x v="0"/>
    <n v="2"/>
    <x v="1"/>
  </r>
  <r>
    <x v="41"/>
    <s v="2722078c4092c311ca4d6387be37543c8a662c99"/>
    <m/>
    <x v="0"/>
    <n v="4"/>
    <x v="1"/>
  </r>
  <r>
    <x v="41"/>
    <m/>
    <m/>
    <x v="0"/>
    <n v="4"/>
    <x v="1"/>
  </r>
  <r>
    <x v="41"/>
    <m/>
    <n v="0.48799999999999999"/>
    <x v="39"/>
    <n v="4"/>
    <x v="731"/>
  </r>
  <r>
    <x v="41"/>
    <m/>
    <n v="0.51100000000000001"/>
    <x v="34"/>
    <n v="4"/>
    <x v="357"/>
  </r>
  <r>
    <x v="41"/>
    <m/>
    <m/>
    <x v="0"/>
    <n v="4"/>
    <x v="1"/>
  </r>
  <r>
    <x v="41"/>
    <s v="4e10def7b1ea9da02a5218d592073ff2587544cd"/>
    <m/>
    <x v="0"/>
    <n v="404"/>
    <x v="1"/>
  </r>
  <r>
    <x v="41"/>
    <m/>
    <m/>
    <x v="0"/>
    <n v="404"/>
    <x v="1"/>
  </r>
  <r>
    <x v="41"/>
    <m/>
    <n v="0.01"/>
    <x v="63"/>
    <n v="404"/>
    <x v="732"/>
  </r>
  <r>
    <x v="41"/>
    <m/>
    <n v="0.98"/>
    <x v="34"/>
    <n v="404"/>
    <x v="733"/>
  </r>
  <r>
    <x v="41"/>
    <m/>
    <n v="8.0000000000000002E-3"/>
    <x v="31"/>
    <n v="404"/>
    <x v="734"/>
  </r>
  <r>
    <x v="41"/>
    <m/>
    <m/>
    <x v="0"/>
    <n v="404"/>
    <x v="1"/>
  </r>
  <r>
    <x v="41"/>
    <s v="ff2e3734f1dd4f3e9b3bd6b6349fb9d56801debc"/>
    <m/>
    <x v="0"/>
    <n v="33"/>
    <x v="1"/>
  </r>
  <r>
    <x v="41"/>
    <m/>
    <m/>
    <x v="0"/>
    <n v="33"/>
    <x v="1"/>
  </r>
  <r>
    <x v="41"/>
    <m/>
    <n v="0.44800000000000001"/>
    <x v="63"/>
    <n v="33"/>
    <x v="735"/>
  </r>
  <r>
    <x v="41"/>
    <m/>
    <n v="0.55100000000000005"/>
    <x v="34"/>
    <n v="33"/>
    <x v="736"/>
  </r>
  <r>
    <x v="42"/>
    <m/>
    <m/>
    <x v="0"/>
    <n v="33"/>
    <x v="1"/>
  </r>
  <r>
    <x v="42"/>
    <s v="f8dc6acb9bdd43a83e0762a4007c72af64cfae1e"/>
    <m/>
    <x v="0"/>
    <n v="7"/>
    <x v="1"/>
  </r>
  <r>
    <x v="42"/>
    <m/>
    <m/>
    <x v="0"/>
    <n v="7"/>
    <x v="1"/>
  </r>
  <r>
    <x v="42"/>
    <m/>
    <n v="1"/>
    <x v="13"/>
    <n v="7"/>
    <x v="76"/>
  </r>
  <r>
    <x v="42"/>
    <m/>
    <m/>
    <x v="0"/>
    <n v="7"/>
    <x v="1"/>
  </r>
  <r>
    <x v="42"/>
    <s v="5f9005429372a719c762a58ba1b729ef83025f7e"/>
    <m/>
    <x v="0"/>
    <n v="4"/>
    <x v="1"/>
  </r>
  <r>
    <x v="42"/>
    <m/>
    <m/>
    <x v="0"/>
    <n v="4"/>
    <x v="1"/>
  </r>
  <r>
    <x v="42"/>
    <m/>
    <n v="1"/>
    <x v="14"/>
    <n v="4"/>
    <x v="18"/>
  </r>
  <r>
    <x v="42"/>
    <m/>
    <m/>
    <x v="0"/>
    <n v="4"/>
    <x v="1"/>
  </r>
  <r>
    <x v="42"/>
    <s v="dfbb85ddbb405d790a0641f25a80720544ba25de"/>
    <m/>
    <x v="0"/>
    <n v="2"/>
    <x v="1"/>
  </r>
  <r>
    <x v="42"/>
    <m/>
    <m/>
    <x v="0"/>
    <n v="2"/>
    <x v="1"/>
  </r>
  <r>
    <x v="42"/>
    <m/>
    <n v="1"/>
    <x v="14"/>
    <n v="2"/>
    <x v="5"/>
  </r>
  <r>
    <x v="42"/>
    <m/>
    <m/>
    <x v="0"/>
    <n v="2"/>
    <x v="1"/>
  </r>
  <r>
    <x v="42"/>
    <s v="0bb7d05719e7364cbeac27a78a9817e3b0ebd149"/>
    <m/>
    <x v="0"/>
    <n v="79"/>
    <x v="1"/>
  </r>
  <r>
    <x v="42"/>
    <m/>
    <m/>
    <x v="0"/>
    <n v="79"/>
    <x v="1"/>
  </r>
  <r>
    <x v="42"/>
    <m/>
    <n v="8.0000000000000002E-3"/>
    <x v="2"/>
    <n v="79"/>
    <x v="737"/>
  </r>
  <r>
    <x v="42"/>
    <m/>
    <n v="0.99099999999999999"/>
    <x v="14"/>
    <n v="79"/>
    <x v="738"/>
  </r>
  <r>
    <x v="42"/>
    <m/>
    <m/>
    <x v="0"/>
    <n v="79"/>
    <x v="1"/>
  </r>
  <r>
    <x v="42"/>
    <s v="ff475aa6c4eede38e7cf56853e3e11052e2e6511"/>
    <m/>
    <x v="0"/>
    <n v="2"/>
    <x v="1"/>
  </r>
  <r>
    <x v="42"/>
    <m/>
    <m/>
    <x v="0"/>
    <n v="2"/>
    <x v="1"/>
  </r>
  <r>
    <x v="42"/>
    <m/>
    <n v="1"/>
    <x v="14"/>
    <n v="2"/>
    <x v="5"/>
  </r>
  <r>
    <x v="42"/>
    <m/>
    <m/>
    <x v="0"/>
    <n v="2"/>
    <x v="1"/>
  </r>
  <r>
    <x v="42"/>
    <s v="d7f348fd60cc09c230d783bb8757b7b10f965811"/>
    <m/>
    <x v="0"/>
    <n v="1075"/>
    <x v="1"/>
  </r>
  <r>
    <x v="42"/>
    <m/>
    <m/>
    <x v="0"/>
    <n v="1075"/>
    <x v="1"/>
  </r>
  <r>
    <x v="42"/>
    <m/>
    <n v="0.998"/>
    <x v="14"/>
    <n v="1075"/>
    <x v="739"/>
  </r>
  <r>
    <x v="42"/>
    <m/>
    <n v="1E-3"/>
    <x v="12"/>
    <n v="1075"/>
    <x v="740"/>
  </r>
  <r>
    <x v="42"/>
    <m/>
    <m/>
    <x v="0"/>
    <n v="1075"/>
    <x v="1"/>
  </r>
  <r>
    <x v="42"/>
    <s v="f5e67009ead674efb7cf16da2c1c462cc99424db"/>
    <m/>
    <x v="0"/>
    <n v="14"/>
    <x v="1"/>
  </r>
  <r>
    <x v="42"/>
    <m/>
    <m/>
    <x v="0"/>
    <n v="14"/>
    <x v="1"/>
  </r>
  <r>
    <x v="42"/>
    <m/>
    <n v="1"/>
    <x v="14"/>
    <n v="14"/>
    <x v="110"/>
  </r>
  <r>
    <x v="42"/>
    <m/>
    <m/>
    <x v="0"/>
    <n v="14"/>
    <x v="1"/>
  </r>
  <r>
    <x v="42"/>
    <s v="6cd43a9a5bc9d491b4daf5dea1c3cf21bb138f5a"/>
    <m/>
    <x v="0"/>
    <n v="20"/>
    <x v="1"/>
  </r>
  <r>
    <x v="42"/>
    <m/>
    <m/>
    <x v="0"/>
    <n v="20"/>
    <x v="1"/>
  </r>
  <r>
    <x v="42"/>
    <m/>
    <n v="1"/>
    <x v="14"/>
    <n v="20"/>
    <x v="33"/>
  </r>
  <r>
    <x v="42"/>
    <m/>
    <m/>
    <x v="0"/>
    <n v="20"/>
    <x v="1"/>
  </r>
  <r>
    <x v="42"/>
    <s v="1b2806490da6c3972d9524e2600fdb0c0c7d3c1a"/>
    <m/>
    <x v="0"/>
    <n v="35"/>
    <x v="1"/>
  </r>
  <r>
    <x v="42"/>
    <m/>
    <m/>
    <x v="0"/>
    <n v="35"/>
    <x v="1"/>
  </r>
  <r>
    <x v="42"/>
    <m/>
    <n v="1"/>
    <x v="14"/>
    <n v="35"/>
    <x v="198"/>
  </r>
  <r>
    <x v="42"/>
    <m/>
    <m/>
    <x v="0"/>
    <n v="35"/>
    <x v="1"/>
  </r>
  <r>
    <x v="42"/>
    <s v="0612489d1cbfe85a153280611c53d1814e852ab4"/>
    <m/>
    <x v="0"/>
    <n v="34"/>
    <x v="1"/>
  </r>
  <r>
    <x v="42"/>
    <m/>
    <m/>
    <x v="0"/>
    <n v="34"/>
    <x v="1"/>
  </r>
  <r>
    <x v="42"/>
    <m/>
    <n v="1"/>
    <x v="14"/>
    <n v="34"/>
    <x v="741"/>
  </r>
  <r>
    <x v="42"/>
    <m/>
    <m/>
    <x v="0"/>
    <n v="34"/>
    <x v="1"/>
  </r>
  <r>
    <x v="42"/>
    <s v="27c5131ff96d66ecc7ac8f7eee0ba72a7aa3c890"/>
    <m/>
    <x v="0"/>
    <n v="4"/>
    <x v="1"/>
  </r>
  <r>
    <x v="42"/>
    <m/>
    <m/>
    <x v="0"/>
    <n v="4"/>
    <x v="1"/>
  </r>
  <r>
    <x v="42"/>
    <m/>
    <n v="1"/>
    <x v="14"/>
    <n v="4"/>
    <x v="18"/>
  </r>
  <r>
    <x v="42"/>
    <m/>
    <m/>
    <x v="0"/>
    <n v="4"/>
    <x v="1"/>
  </r>
  <r>
    <x v="42"/>
    <s v="f04e9c870fc841e403e49401c9827c4bd2c3e602"/>
    <m/>
    <x v="0"/>
    <n v="18"/>
    <x v="1"/>
  </r>
  <r>
    <x v="42"/>
    <m/>
    <m/>
    <x v="0"/>
    <n v="18"/>
    <x v="1"/>
  </r>
  <r>
    <x v="42"/>
    <m/>
    <n v="1"/>
    <x v="14"/>
    <n v="18"/>
    <x v="630"/>
  </r>
  <r>
    <x v="42"/>
    <m/>
    <m/>
    <x v="0"/>
    <n v="18"/>
    <x v="1"/>
  </r>
  <r>
    <x v="42"/>
    <s v="33d59e5d8cded2e0eab2b9e370727eac5e4d020c"/>
    <m/>
    <x v="0"/>
    <n v="27"/>
    <x v="1"/>
  </r>
  <r>
    <x v="42"/>
    <m/>
    <m/>
    <x v="0"/>
    <n v="27"/>
    <x v="1"/>
  </r>
  <r>
    <x v="42"/>
    <m/>
    <n v="1"/>
    <x v="14"/>
    <n v="27"/>
    <x v="122"/>
  </r>
  <r>
    <x v="42"/>
    <m/>
    <m/>
    <x v="0"/>
    <n v="27"/>
    <x v="1"/>
  </r>
  <r>
    <x v="42"/>
    <s v="3b97bc5529659f5d5f241dd6347f5701223c36ec"/>
    <m/>
    <x v="0"/>
    <n v="6"/>
    <x v="1"/>
  </r>
  <r>
    <x v="42"/>
    <m/>
    <m/>
    <x v="0"/>
    <n v="6"/>
    <x v="1"/>
  </r>
  <r>
    <x v="42"/>
    <m/>
    <n v="1"/>
    <x v="14"/>
    <n v="6"/>
    <x v="113"/>
  </r>
  <r>
    <x v="42"/>
    <m/>
    <m/>
    <x v="0"/>
    <n v="6"/>
    <x v="1"/>
  </r>
  <r>
    <x v="42"/>
    <s v="aef79c02617cf8a1e78dff726e891817e00c35a8"/>
    <m/>
    <x v="0"/>
    <n v="4"/>
    <x v="1"/>
  </r>
  <r>
    <x v="42"/>
    <m/>
    <m/>
    <x v="0"/>
    <n v="4"/>
    <x v="1"/>
  </r>
  <r>
    <x v="42"/>
    <m/>
    <n v="1"/>
    <x v="14"/>
    <n v="4"/>
    <x v="18"/>
  </r>
  <r>
    <x v="42"/>
    <m/>
    <m/>
    <x v="0"/>
    <n v="4"/>
    <x v="1"/>
  </r>
  <r>
    <x v="42"/>
    <s v="29c7fa3624b3e5402299aea6be39fb514d6e88da"/>
    <m/>
    <x v="0"/>
    <n v="1"/>
    <x v="1"/>
  </r>
  <r>
    <x v="42"/>
    <m/>
    <m/>
    <x v="0"/>
    <n v="1"/>
    <x v="1"/>
  </r>
  <r>
    <x v="42"/>
    <m/>
    <n v="1"/>
    <x v="14"/>
    <n v="1"/>
    <x v="43"/>
  </r>
  <r>
    <x v="42"/>
    <m/>
    <m/>
    <x v="0"/>
    <n v="1"/>
    <x v="1"/>
  </r>
  <r>
    <x v="42"/>
    <s v="f6a2b20d8b49a0cd2065e16dfeb87de6c14bb5d0"/>
    <m/>
    <x v="0"/>
    <n v="58"/>
    <x v="1"/>
  </r>
  <r>
    <x v="42"/>
    <m/>
    <m/>
    <x v="0"/>
    <n v="58"/>
    <x v="1"/>
  </r>
  <r>
    <x v="42"/>
    <m/>
    <n v="1"/>
    <x v="14"/>
    <n v="58"/>
    <x v="526"/>
  </r>
  <r>
    <x v="42"/>
    <m/>
    <m/>
    <x v="0"/>
    <n v="58"/>
    <x v="1"/>
  </r>
  <r>
    <x v="42"/>
    <s v="f2d64af58205b77e4b9e4c7f3af9d3457d1bf0db"/>
    <m/>
    <x v="0"/>
    <n v="95"/>
    <x v="1"/>
  </r>
  <r>
    <x v="42"/>
    <m/>
    <m/>
    <x v="0"/>
    <n v="95"/>
    <x v="1"/>
  </r>
  <r>
    <x v="42"/>
    <m/>
    <n v="1"/>
    <x v="14"/>
    <n v="95"/>
    <x v="65"/>
  </r>
  <r>
    <x v="42"/>
    <m/>
    <m/>
    <x v="0"/>
    <n v="95"/>
    <x v="1"/>
  </r>
  <r>
    <x v="42"/>
    <s v="9d1dfccfb6b50a0eb5f7e7a48126560348f22b58"/>
    <m/>
    <x v="0"/>
    <n v="524"/>
    <x v="1"/>
  </r>
  <r>
    <x v="42"/>
    <m/>
    <m/>
    <x v="0"/>
    <n v="524"/>
    <x v="1"/>
  </r>
  <r>
    <x v="42"/>
    <m/>
    <n v="1"/>
    <x v="14"/>
    <n v="524"/>
    <x v="742"/>
  </r>
  <r>
    <x v="42"/>
    <m/>
    <m/>
    <x v="0"/>
    <n v="524"/>
    <x v="1"/>
  </r>
  <r>
    <x v="42"/>
    <s v="b913e5c3a9f07e99b230fb13f19782295e43d28b"/>
    <m/>
    <x v="0"/>
    <n v="69"/>
    <x v="1"/>
  </r>
  <r>
    <x v="42"/>
    <m/>
    <m/>
    <x v="0"/>
    <n v="69"/>
    <x v="1"/>
  </r>
  <r>
    <x v="42"/>
    <m/>
    <n v="1"/>
    <x v="14"/>
    <n v="69"/>
    <x v="743"/>
  </r>
  <r>
    <x v="42"/>
    <m/>
    <m/>
    <x v="0"/>
    <n v="69"/>
    <x v="1"/>
  </r>
  <r>
    <x v="42"/>
    <s v="984094c42a0dc60673699682494fe7731b245188"/>
    <m/>
    <x v="0"/>
    <n v="327"/>
    <x v="1"/>
  </r>
  <r>
    <x v="42"/>
    <m/>
    <m/>
    <x v="0"/>
    <n v="327"/>
    <x v="1"/>
  </r>
  <r>
    <x v="42"/>
    <m/>
    <n v="0.97399999999999998"/>
    <x v="14"/>
    <n v="327"/>
    <x v="744"/>
  </r>
  <r>
    <x v="42"/>
    <m/>
    <n v="2.5000000000000001E-2"/>
    <x v="15"/>
    <n v="327"/>
    <x v="745"/>
  </r>
  <r>
    <x v="42"/>
    <m/>
    <m/>
    <x v="0"/>
    <n v="327"/>
    <x v="1"/>
  </r>
  <r>
    <x v="42"/>
    <s v="3604c4f47cc7e433e780041388e65802729b06bb"/>
    <m/>
    <x v="0"/>
    <n v="13"/>
    <x v="1"/>
  </r>
  <r>
    <x v="42"/>
    <m/>
    <m/>
    <x v="0"/>
    <n v="13"/>
    <x v="1"/>
  </r>
  <r>
    <x v="42"/>
    <m/>
    <n v="1"/>
    <x v="14"/>
    <n v="13"/>
    <x v="77"/>
  </r>
  <r>
    <x v="42"/>
    <m/>
    <m/>
    <x v="0"/>
    <n v="13"/>
    <x v="1"/>
  </r>
  <r>
    <x v="42"/>
    <s v="185bd3650d4b6326b42f3b756d90b0e78099b980"/>
    <m/>
    <x v="0"/>
    <n v="8"/>
    <x v="1"/>
  </r>
  <r>
    <x v="42"/>
    <m/>
    <m/>
    <x v="0"/>
    <n v="8"/>
    <x v="1"/>
  </r>
  <r>
    <x v="42"/>
    <m/>
    <n v="1"/>
    <x v="14"/>
    <n v="8"/>
    <x v="75"/>
  </r>
  <r>
    <x v="42"/>
    <m/>
    <m/>
    <x v="0"/>
    <n v="8"/>
    <x v="1"/>
  </r>
  <r>
    <x v="42"/>
    <s v="3683bb578d9d489655f72420463401283c9ac3da"/>
    <m/>
    <x v="0"/>
    <n v="4"/>
    <x v="1"/>
  </r>
  <r>
    <x v="42"/>
    <m/>
    <m/>
    <x v="0"/>
    <n v="4"/>
    <x v="1"/>
  </r>
  <r>
    <x v="42"/>
    <m/>
    <n v="1"/>
    <x v="14"/>
    <n v="4"/>
    <x v="18"/>
  </r>
  <r>
    <x v="42"/>
    <m/>
    <m/>
    <x v="0"/>
    <n v="4"/>
    <x v="1"/>
  </r>
  <r>
    <x v="42"/>
    <s v="122d57ae22b8bc3544fce3e83c55f9eea1cbf7ab"/>
    <m/>
    <x v="0"/>
    <n v="59"/>
    <x v="1"/>
  </r>
  <r>
    <x v="42"/>
    <m/>
    <m/>
    <x v="0"/>
    <n v="59"/>
    <x v="1"/>
  </r>
  <r>
    <x v="42"/>
    <m/>
    <n v="0.45900000000000002"/>
    <x v="19"/>
    <n v="59"/>
    <x v="746"/>
  </r>
  <r>
    <x v="42"/>
    <m/>
    <n v="0.54"/>
    <x v="8"/>
    <n v="59"/>
    <x v="747"/>
  </r>
  <r>
    <x v="42"/>
    <m/>
    <m/>
    <x v="0"/>
    <n v="59"/>
    <x v="1"/>
  </r>
  <r>
    <x v="42"/>
    <s v="d119c7e78dd03714c4d8973d068a48e320eade18"/>
    <m/>
    <x v="0"/>
    <n v="160"/>
    <x v="1"/>
  </r>
  <r>
    <x v="42"/>
    <m/>
    <m/>
    <x v="0"/>
    <n v="160"/>
    <x v="1"/>
  </r>
  <r>
    <x v="42"/>
    <m/>
    <n v="1"/>
    <x v="14"/>
    <n v="160"/>
    <x v="366"/>
  </r>
  <r>
    <x v="42"/>
    <m/>
    <m/>
    <x v="0"/>
    <n v="160"/>
    <x v="1"/>
  </r>
  <r>
    <x v="42"/>
    <s v="4f4a7004289c7b2adbea8364495e96c2855b78cd"/>
    <m/>
    <x v="0"/>
    <n v="2"/>
    <x v="1"/>
  </r>
  <r>
    <x v="42"/>
    <m/>
    <m/>
    <x v="0"/>
    <n v="2"/>
    <x v="1"/>
  </r>
  <r>
    <x v="42"/>
    <m/>
    <m/>
    <x v="0"/>
    <n v="2"/>
    <x v="1"/>
  </r>
  <r>
    <x v="42"/>
    <s v="58d0b00cec1a3c86097ab9759916b1bdd191e3b0"/>
    <m/>
    <x v="0"/>
    <n v="31"/>
    <x v="1"/>
  </r>
  <r>
    <x v="42"/>
    <m/>
    <m/>
    <x v="0"/>
    <n v="31"/>
    <x v="1"/>
  </r>
  <r>
    <x v="42"/>
    <m/>
    <n v="1"/>
    <x v="14"/>
    <n v="31"/>
    <x v="192"/>
  </r>
  <r>
    <x v="42"/>
    <m/>
    <m/>
    <x v="0"/>
    <n v="31"/>
    <x v="1"/>
  </r>
  <r>
    <x v="42"/>
    <s v="6b0985b8ed6cdddde6631545a5d40975f22622dd"/>
    <m/>
    <x v="0"/>
    <n v="145"/>
    <x v="1"/>
  </r>
  <r>
    <x v="42"/>
    <m/>
    <m/>
    <x v="0"/>
    <n v="145"/>
    <x v="1"/>
  </r>
  <r>
    <x v="42"/>
    <m/>
    <n v="0.60099999999999998"/>
    <x v="2"/>
    <n v="145"/>
    <x v="748"/>
  </r>
  <r>
    <x v="42"/>
    <m/>
    <n v="0.39800000000000002"/>
    <x v="14"/>
    <n v="145"/>
    <x v="749"/>
  </r>
  <r>
    <x v="42"/>
    <m/>
    <m/>
    <x v="0"/>
    <n v="145"/>
    <x v="1"/>
  </r>
  <r>
    <x v="42"/>
    <s v="f69a60127aabfd4791257ce99462e4f12f3a539b"/>
    <m/>
    <x v="0"/>
    <n v="58"/>
    <x v="1"/>
  </r>
  <r>
    <x v="42"/>
    <m/>
    <m/>
    <x v="0"/>
    <n v="58"/>
    <x v="1"/>
  </r>
  <r>
    <x v="42"/>
    <m/>
    <n v="1"/>
    <x v="14"/>
    <n v="58"/>
    <x v="526"/>
  </r>
  <r>
    <x v="42"/>
    <m/>
    <m/>
    <x v="0"/>
    <n v="58"/>
    <x v="1"/>
  </r>
  <r>
    <x v="42"/>
    <s v="37bd6f5f6886ca07d798f199a856db7894434a4c"/>
    <m/>
    <x v="0"/>
    <n v="288"/>
    <x v="1"/>
  </r>
  <r>
    <x v="42"/>
    <m/>
    <m/>
    <x v="0"/>
    <n v="288"/>
    <x v="1"/>
  </r>
  <r>
    <x v="42"/>
    <m/>
    <n v="1"/>
    <x v="68"/>
    <n v="288"/>
    <x v="750"/>
  </r>
  <r>
    <x v="42"/>
    <m/>
    <m/>
    <x v="0"/>
    <n v="288"/>
    <x v="1"/>
  </r>
  <r>
    <x v="42"/>
    <s v="75c14f5e311d0476705e5e0e10dd0b16d78d050d"/>
    <m/>
    <x v="0"/>
    <n v="19"/>
    <x v="1"/>
  </r>
  <r>
    <x v="42"/>
    <m/>
    <m/>
    <x v="0"/>
    <n v="19"/>
    <x v="1"/>
  </r>
  <r>
    <x v="42"/>
    <m/>
    <n v="1"/>
    <x v="14"/>
    <n v="19"/>
    <x v="89"/>
  </r>
  <r>
    <x v="42"/>
    <m/>
    <m/>
    <x v="0"/>
    <n v="19"/>
    <x v="1"/>
  </r>
  <r>
    <x v="42"/>
    <s v="8c5f135f65bdd64248832b89383bd78129ddec65"/>
    <m/>
    <x v="0"/>
    <n v="118"/>
    <x v="1"/>
  </r>
  <r>
    <x v="42"/>
    <m/>
    <m/>
    <x v="0"/>
    <n v="118"/>
    <x v="1"/>
  </r>
  <r>
    <x v="42"/>
    <m/>
    <n v="1"/>
    <x v="14"/>
    <n v="118"/>
    <x v="751"/>
  </r>
  <r>
    <x v="42"/>
    <m/>
    <m/>
    <x v="0"/>
    <n v="118"/>
    <x v="1"/>
  </r>
  <r>
    <x v="42"/>
    <s v="036865b9bf58cbf9c58f4afa0f729433b35f81bd"/>
    <m/>
    <x v="0"/>
    <n v="4"/>
    <x v="1"/>
  </r>
  <r>
    <x v="42"/>
    <m/>
    <m/>
    <x v="0"/>
    <n v="4"/>
    <x v="1"/>
  </r>
  <r>
    <x v="42"/>
    <m/>
    <n v="1"/>
    <x v="14"/>
    <n v="4"/>
    <x v="18"/>
  </r>
  <r>
    <x v="42"/>
    <m/>
    <m/>
    <x v="0"/>
    <n v="4"/>
    <x v="1"/>
  </r>
  <r>
    <x v="42"/>
    <s v="b51d7e60c5eecc22f72727610459c009ffaac2b0"/>
    <m/>
    <x v="0"/>
    <n v="7"/>
    <x v="1"/>
  </r>
  <r>
    <x v="42"/>
    <m/>
    <m/>
    <x v="0"/>
    <n v="7"/>
    <x v="1"/>
  </r>
  <r>
    <x v="42"/>
    <m/>
    <n v="1"/>
    <x v="14"/>
    <n v="7"/>
    <x v="76"/>
  </r>
  <r>
    <x v="42"/>
    <m/>
    <m/>
    <x v="0"/>
    <n v="7"/>
    <x v="1"/>
  </r>
  <r>
    <x v="42"/>
    <s v="d443c8c1bd7ad9755c29214bdb094ad6a12bc7f5"/>
    <m/>
    <x v="0"/>
    <n v="88"/>
    <x v="1"/>
  </r>
  <r>
    <x v="42"/>
    <m/>
    <m/>
    <x v="0"/>
    <n v="88"/>
    <x v="1"/>
  </r>
  <r>
    <x v="42"/>
    <m/>
    <n v="1"/>
    <x v="14"/>
    <n v="88"/>
    <x v="752"/>
  </r>
  <r>
    <x v="42"/>
    <m/>
    <m/>
    <x v="0"/>
    <n v="88"/>
    <x v="1"/>
  </r>
  <r>
    <x v="42"/>
    <s v="12c105532853cee31b8e7824207d3757a4ddab69"/>
    <m/>
    <x v="0"/>
    <n v="232"/>
    <x v="1"/>
  </r>
  <r>
    <x v="42"/>
    <m/>
    <m/>
    <x v="0"/>
    <n v="232"/>
    <x v="1"/>
  </r>
  <r>
    <x v="42"/>
    <m/>
    <n v="1"/>
    <x v="14"/>
    <n v="232"/>
    <x v="753"/>
  </r>
  <r>
    <x v="42"/>
    <m/>
    <m/>
    <x v="0"/>
    <n v="232"/>
    <x v="1"/>
  </r>
  <r>
    <x v="42"/>
    <s v="3400b0ef037c1b0a244740e95e0fa0dedd36c95e"/>
    <m/>
    <x v="0"/>
    <n v="15"/>
    <x v="1"/>
  </r>
  <r>
    <x v="42"/>
    <m/>
    <m/>
    <x v="0"/>
    <n v="15"/>
    <x v="1"/>
  </r>
  <r>
    <x v="42"/>
    <m/>
    <n v="1"/>
    <x v="14"/>
    <n v="15"/>
    <x v="34"/>
  </r>
  <r>
    <x v="42"/>
    <m/>
    <m/>
    <x v="0"/>
    <n v="15"/>
    <x v="1"/>
  </r>
  <r>
    <x v="42"/>
    <s v="c5d0f59611271d698a2417ce284d643ce07afc57"/>
    <m/>
    <x v="0"/>
    <n v="43"/>
    <x v="1"/>
  </r>
  <r>
    <x v="42"/>
    <m/>
    <m/>
    <x v="0"/>
    <n v="43"/>
    <x v="1"/>
  </r>
  <r>
    <x v="42"/>
    <m/>
    <n v="1"/>
    <x v="14"/>
    <n v="43"/>
    <x v="625"/>
  </r>
  <r>
    <x v="42"/>
    <m/>
    <m/>
    <x v="0"/>
    <n v="43"/>
    <x v="1"/>
  </r>
  <r>
    <x v="42"/>
    <s v="2531e19e954ef525e9124b0c48d27da9ac54c89d"/>
    <m/>
    <x v="0"/>
    <n v="8"/>
    <x v="1"/>
  </r>
  <r>
    <x v="42"/>
    <m/>
    <m/>
    <x v="0"/>
    <n v="8"/>
    <x v="1"/>
  </r>
  <r>
    <x v="42"/>
    <m/>
    <n v="1"/>
    <x v="14"/>
    <n v="8"/>
    <x v="75"/>
  </r>
  <r>
    <x v="42"/>
    <m/>
    <m/>
    <x v="0"/>
    <n v="8"/>
    <x v="1"/>
  </r>
  <r>
    <x v="42"/>
    <s v="3021308c97db12d76b02463fdada6eae326677e2"/>
    <m/>
    <x v="0"/>
    <n v="128"/>
    <x v="1"/>
  </r>
  <r>
    <x v="42"/>
    <m/>
    <m/>
    <x v="0"/>
    <n v="128"/>
    <x v="1"/>
  </r>
  <r>
    <x v="42"/>
    <m/>
    <n v="1"/>
    <x v="14"/>
    <n v="128"/>
    <x v="754"/>
  </r>
  <r>
    <x v="42"/>
    <m/>
    <m/>
    <x v="0"/>
    <n v="128"/>
    <x v="1"/>
  </r>
  <r>
    <x v="42"/>
    <s v="bc8c4b81164c17f95d01262e6aeb22f934e5ed8f"/>
    <m/>
    <x v="0"/>
    <n v="6"/>
    <x v="1"/>
  </r>
  <r>
    <x v="42"/>
    <m/>
    <m/>
    <x v="0"/>
    <n v="6"/>
    <x v="1"/>
  </r>
  <r>
    <x v="42"/>
    <m/>
    <n v="1"/>
    <x v="14"/>
    <n v="6"/>
    <x v="113"/>
  </r>
  <r>
    <x v="42"/>
    <m/>
    <m/>
    <x v="0"/>
    <n v="6"/>
    <x v="1"/>
  </r>
  <r>
    <x v="42"/>
    <s v="04632cdca53264454d367190b49530068bdf8d1f"/>
    <m/>
    <x v="0"/>
    <n v="36"/>
    <x v="1"/>
  </r>
  <r>
    <x v="42"/>
    <m/>
    <m/>
    <x v="0"/>
    <n v="36"/>
    <x v="1"/>
  </r>
  <r>
    <x v="42"/>
    <m/>
    <n v="1"/>
    <x v="14"/>
    <n v="36"/>
    <x v="6"/>
  </r>
  <r>
    <x v="42"/>
    <m/>
    <m/>
    <x v="0"/>
    <n v="36"/>
    <x v="1"/>
  </r>
  <r>
    <x v="42"/>
    <s v="2eb2944b39fc9812b9e6279bd2a924917e6c57d4"/>
    <m/>
    <x v="0"/>
    <n v="10"/>
    <x v="1"/>
  </r>
  <r>
    <x v="42"/>
    <m/>
    <m/>
    <x v="0"/>
    <n v="10"/>
    <x v="1"/>
  </r>
  <r>
    <x v="42"/>
    <m/>
    <n v="1"/>
    <x v="14"/>
    <n v="10"/>
    <x v="57"/>
  </r>
  <r>
    <x v="42"/>
    <m/>
    <m/>
    <x v="0"/>
    <n v="10"/>
    <x v="1"/>
  </r>
  <r>
    <x v="42"/>
    <s v="f3d6d0307abf979d0e54624e8797d9f5e7c16c89"/>
    <m/>
    <x v="0"/>
    <n v="42"/>
    <x v="1"/>
  </r>
  <r>
    <x v="42"/>
    <m/>
    <m/>
    <x v="0"/>
    <n v="42"/>
    <x v="1"/>
  </r>
  <r>
    <x v="42"/>
    <m/>
    <n v="1"/>
    <x v="14"/>
    <n v="42"/>
    <x v="166"/>
  </r>
  <r>
    <x v="42"/>
    <m/>
    <m/>
    <x v="0"/>
    <n v="42"/>
    <x v="1"/>
  </r>
  <r>
    <x v="42"/>
    <s v="ada278dd2f72981789d1151a6e419f1cce4872e6"/>
    <m/>
    <x v="0"/>
    <n v="41"/>
    <x v="1"/>
  </r>
  <r>
    <x v="42"/>
    <m/>
    <m/>
    <x v="0"/>
    <n v="41"/>
    <x v="1"/>
  </r>
  <r>
    <x v="42"/>
    <m/>
    <n v="1"/>
    <x v="14"/>
    <n v="41"/>
    <x v="691"/>
  </r>
  <r>
    <x v="42"/>
    <m/>
    <m/>
    <x v="0"/>
    <n v="41"/>
    <x v="1"/>
  </r>
  <r>
    <x v="42"/>
    <s v="f522d0cbcb59d6f5d27c100ac20518aef0bbf98e"/>
    <m/>
    <x v="0"/>
    <n v="413"/>
    <x v="1"/>
  </r>
  <r>
    <x v="42"/>
    <m/>
    <m/>
    <x v="0"/>
    <n v="413"/>
    <x v="1"/>
  </r>
  <r>
    <x v="42"/>
    <m/>
    <n v="1"/>
    <x v="14"/>
    <n v="413"/>
    <x v="755"/>
  </r>
  <r>
    <x v="42"/>
    <m/>
    <m/>
    <x v="0"/>
    <n v="413"/>
    <x v="1"/>
  </r>
  <r>
    <x v="42"/>
    <s v="68c3943b92a121441f59bc093d26a08b48658acc"/>
    <m/>
    <x v="0"/>
    <n v="2"/>
    <x v="1"/>
  </r>
  <r>
    <x v="42"/>
    <m/>
    <m/>
    <x v="0"/>
    <n v="2"/>
    <x v="1"/>
  </r>
  <r>
    <x v="42"/>
    <m/>
    <n v="1"/>
    <x v="14"/>
    <n v="2"/>
    <x v="5"/>
  </r>
  <r>
    <x v="42"/>
    <m/>
    <m/>
    <x v="0"/>
    <n v="2"/>
    <x v="1"/>
  </r>
  <r>
    <x v="42"/>
    <s v="c9ae1354004e5767c45160b4efa7ad77d0185c0d"/>
    <m/>
    <x v="0"/>
    <n v="152"/>
    <x v="1"/>
  </r>
  <r>
    <x v="42"/>
    <m/>
    <m/>
    <x v="0"/>
    <n v="152"/>
    <x v="1"/>
  </r>
  <r>
    <x v="42"/>
    <m/>
    <n v="0.76500000000000001"/>
    <x v="14"/>
    <n v="152"/>
    <x v="756"/>
  </r>
  <r>
    <x v="42"/>
    <m/>
    <n v="0.16800000000000001"/>
    <x v="15"/>
    <n v="152"/>
    <x v="757"/>
  </r>
  <r>
    <x v="42"/>
    <m/>
    <n v="0.02"/>
    <x v="12"/>
    <n v="152"/>
    <x v="758"/>
  </r>
  <r>
    <x v="42"/>
    <m/>
    <m/>
    <x v="0"/>
    <n v="152"/>
    <x v="1"/>
  </r>
  <r>
    <x v="42"/>
    <s v="30b1d49b30fb3b4892fcec836cd221fe52fd5f38"/>
    <m/>
    <x v="0"/>
    <n v="17"/>
    <x v="1"/>
  </r>
  <r>
    <x v="42"/>
    <m/>
    <m/>
    <x v="0"/>
    <n v="17"/>
    <x v="1"/>
  </r>
  <r>
    <x v="42"/>
    <m/>
    <n v="1"/>
    <x v="14"/>
    <n v="17"/>
    <x v="322"/>
  </r>
  <r>
    <x v="42"/>
    <m/>
    <m/>
    <x v="0"/>
    <n v="17"/>
    <x v="1"/>
  </r>
  <r>
    <x v="42"/>
    <s v="cdaaee889078443b0363afe4e78780b059926c4a"/>
    <m/>
    <x v="0"/>
    <n v="4"/>
    <x v="1"/>
  </r>
  <r>
    <x v="42"/>
    <m/>
    <m/>
    <x v="0"/>
    <n v="4"/>
    <x v="1"/>
  </r>
  <r>
    <x v="42"/>
    <m/>
    <n v="1"/>
    <x v="14"/>
    <n v="4"/>
    <x v="18"/>
  </r>
  <r>
    <x v="42"/>
    <m/>
    <m/>
    <x v="0"/>
    <n v="4"/>
    <x v="1"/>
  </r>
  <r>
    <x v="42"/>
    <s v="76bdc368ab62f4341fd9c24928ab8af80f7130d3"/>
    <m/>
    <x v="0"/>
    <n v="20"/>
    <x v="1"/>
  </r>
  <r>
    <x v="42"/>
    <m/>
    <m/>
    <x v="0"/>
    <n v="20"/>
    <x v="1"/>
  </r>
  <r>
    <x v="42"/>
    <m/>
    <n v="1"/>
    <x v="3"/>
    <n v="20"/>
    <x v="33"/>
  </r>
  <r>
    <x v="42"/>
    <m/>
    <m/>
    <x v="0"/>
    <n v="20"/>
    <x v="1"/>
  </r>
  <r>
    <x v="42"/>
    <s v="1063946b2e1da20323f7094fc6b20341265a1d36"/>
    <m/>
    <x v="0"/>
    <n v="65"/>
    <x v="1"/>
  </r>
  <r>
    <x v="42"/>
    <m/>
    <m/>
    <x v="0"/>
    <n v="65"/>
    <x v="1"/>
  </r>
  <r>
    <x v="42"/>
    <m/>
    <n v="1"/>
    <x v="14"/>
    <n v="65"/>
    <x v="99"/>
  </r>
  <r>
    <x v="42"/>
    <m/>
    <m/>
    <x v="0"/>
    <n v="65"/>
    <x v="1"/>
  </r>
  <r>
    <x v="42"/>
    <s v="cd8e0f0f67aa6d05d769d692df614fa00fadf2e9"/>
    <m/>
    <x v="0"/>
    <n v="51"/>
    <x v="1"/>
  </r>
  <r>
    <x v="42"/>
    <m/>
    <m/>
    <x v="0"/>
    <n v="51"/>
    <x v="1"/>
  </r>
  <r>
    <x v="42"/>
    <m/>
    <n v="1"/>
    <x v="14"/>
    <n v="51"/>
    <x v="342"/>
  </r>
  <r>
    <x v="42"/>
    <m/>
    <m/>
    <x v="0"/>
    <n v="51"/>
    <x v="1"/>
  </r>
  <r>
    <x v="42"/>
    <s v="4485b41323100ade5e1f1ac2a8b2f4c8b6f4597b"/>
    <m/>
    <x v="0"/>
    <n v="95"/>
    <x v="1"/>
  </r>
  <r>
    <x v="42"/>
    <m/>
    <m/>
    <x v="0"/>
    <n v="95"/>
    <x v="1"/>
  </r>
  <r>
    <x v="42"/>
    <m/>
    <n v="1"/>
    <x v="14"/>
    <n v="95"/>
    <x v="65"/>
  </r>
  <r>
    <x v="42"/>
    <m/>
    <m/>
    <x v="0"/>
    <n v="95"/>
    <x v="1"/>
  </r>
  <r>
    <x v="42"/>
    <s v="84220a31cdcda093347dea33fce56bcfdc4fe9ed"/>
    <m/>
    <x v="0"/>
    <n v="1"/>
    <x v="1"/>
  </r>
  <r>
    <x v="42"/>
    <m/>
    <m/>
    <x v="0"/>
    <n v="1"/>
    <x v="1"/>
  </r>
  <r>
    <x v="42"/>
    <m/>
    <n v="1"/>
    <x v="14"/>
    <n v="1"/>
    <x v="43"/>
  </r>
  <r>
    <x v="43"/>
    <m/>
    <m/>
    <x v="0"/>
    <n v="1"/>
    <x v="1"/>
  </r>
  <r>
    <x v="43"/>
    <s v="611c9709df6895880e609e53e5eeaf612972367f"/>
    <m/>
    <x v="0"/>
    <n v="345"/>
    <x v="1"/>
  </r>
  <r>
    <x v="43"/>
    <m/>
    <m/>
    <x v="0"/>
    <n v="345"/>
    <x v="1"/>
  </r>
  <r>
    <x v="43"/>
    <m/>
    <n v="8.9999999999999993E-3"/>
    <x v="63"/>
    <n v="345"/>
    <x v="759"/>
  </r>
  <r>
    <x v="43"/>
    <m/>
    <n v="0.99"/>
    <x v="28"/>
    <n v="345"/>
    <x v="760"/>
  </r>
  <r>
    <x v="43"/>
    <m/>
    <m/>
    <x v="0"/>
    <n v="345"/>
    <x v="1"/>
  </r>
  <r>
    <x v="43"/>
    <s v="6d7db77a9c39e96faa7f3b2a9077b8307ab9d8dc"/>
    <m/>
    <x v="0"/>
    <n v="1296"/>
    <x v="1"/>
  </r>
  <r>
    <x v="43"/>
    <m/>
    <m/>
    <x v="0"/>
    <n v="1296"/>
    <x v="1"/>
  </r>
  <r>
    <x v="43"/>
    <m/>
    <n v="1"/>
    <x v="28"/>
    <n v="1296"/>
    <x v="761"/>
  </r>
  <r>
    <x v="43"/>
    <m/>
    <m/>
    <x v="0"/>
    <n v="1296"/>
    <x v="1"/>
  </r>
  <r>
    <x v="43"/>
    <s v="da69c8212a753f6311e170ec584c869e2d53c9d1"/>
    <m/>
    <x v="0"/>
    <n v="3"/>
    <x v="1"/>
  </r>
  <r>
    <x v="43"/>
    <m/>
    <m/>
    <x v="0"/>
    <n v="3"/>
    <x v="1"/>
  </r>
  <r>
    <x v="43"/>
    <m/>
    <n v="1"/>
    <x v="15"/>
    <n v="3"/>
    <x v="44"/>
  </r>
  <r>
    <x v="43"/>
    <m/>
    <m/>
    <x v="0"/>
    <n v="3"/>
    <x v="1"/>
  </r>
  <r>
    <x v="43"/>
    <s v="59deabf9a55140fa502e637058983d67118e3722"/>
    <m/>
    <x v="0"/>
    <n v="64"/>
    <x v="1"/>
  </r>
  <r>
    <x v="43"/>
    <m/>
    <m/>
    <x v="0"/>
    <n v="64"/>
    <x v="1"/>
  </r>
  <r>
    <x v="43"/>
    <m/>
    <n v="1"/>
    <x v="72"/>
    <n v="64"/>
    <x v="422"/>
  </r>
  <r>
    <x v="43"/>
    <m/>
    <m/>
    <x v="0"/>
    <n v="64"/>
    <x v="1"/>
  </r>
  <r>
    <x v="43"/>
    <s v="354c86d3467e6c6eaec1e91a76bc18b21a510637"/>
    <m/>
    <x v="0"/>
    <n v="2"/>
    <x v="1"/>
  </r>
  <r>
    <x v="43"/>
    <m/>
    <m/>
    <x v="0"/>
    <n v="2"/>
    <x v="1"/>
  </r>
  <r>
    <x v="43"/>
    <m/>
    <n v="1"/>
    <x v="13"/>
    <n v="2"/>
    <x v="5"/>
  </r>
  <r>
    <x v="44"/>
    <m/>
    <m/>
    <x v="0"/>
    <m/>
    <x v="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U87" firstHeaderRow="1" firstDataRow="2" firstDataCol="1"/>
  <pivotFields count="6">
    <pivotField axis="axisCol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axis="axisRow" showAll="0">
      <items count="83">
        <item x="18"/>
        <item x="73"/>
        <item x="17"/>
        <item x="61"/>
        <item x="21"/>
        <item x="72"/>
        <item x="19"/>
        <item x="10"/>
        <item x="39"/>
        <item x="54"/>
        <item x="57"/>
        <item x="67"/>
        <item x="60"/>
        <item x="1"/>
        <item x="56"/>
        <item x="65"/>
        <item x="58"/>
        <item x="66"/>
        <item x="6"/>
        <item x="2"/>
        <item x="68"/>
        <item x="79"/>
        <item x="38"/>
        <item x="71"/>
        <item x="55"/>
        <item x="59"/>
        <item x="12"/>
        <item x="36"/>
        <item x="40"/>
        <item x="78"/>
        <item x="13"/>
        <item x="7"/>
        <item x="20"/>
        <item x="15"/>
        <item x="8"/>
        <item x="49"/>
        <item x="9"/>
        <item x="62"/>
        <item x="29"/>
        <item x="63"/>
        <item x="24"/>
        <item x="34"/>
        <item x="50"/>
        <item x="30"/>
        <item x="64"/>
        <item x="4"/>
        <item x="31"/>
        <item x="14"/>
        <item x="25"/>
        <item x="75"/>
        <item x="32"/>
        <item x="70"/>
        <item x="51"/>
        <item x="53"/>
        <item x="42"/>
        <item x="26"/>
        <item x="41"/>
        <item x="52"/>
        <item x="28"/>
        <item x="27"/>
        <item x="77"/>
        <item x="76"/>
        <item x="43"/>
        <item x="44"/>
        <item x="11"/>
        <item x="69"/>
        <item x="74"/>
        <item x="5"/>
        <item x="3"/>
        <item x="37"/>
        <item x="23"/>
        <item x="35"/>
        <item x="22"/>
        <item x="81"/>
        <item x="16"/>
        <item x="33"/>
        <item x="46"/>
        <item x="80"/>
        <item x="45"/>
        <item x="47"/>
        <item x="48"/>
        <item x="0"/>
        <item t="default"/>
      </items>
    </pivotField>
    <pivotField showAll="0"/>
    <pivotField dataField="1" showAll="0">
      <items count="764">
        <item x="1"/>
        <item x="128"/>
        <item x="312"/>
        <item x="642"/>
        <item x="737"/>
        <item x="722"/>
        <item x="140"/>
        <item x="277"/>
        <item x="641"/>
        <item x="448"/>
        <item x="180"/>
        <item x="36"/>
        <item x="154"/>
        <item x="468"/>
        <item x="43"/>
        <item x="643"/>
        <item x="298"/>
        <item x="4"/>
        <item x="485"/>
        <item x="740"/>
        <item x="611"/>
        <item x="118"/>
        <item x="213"/>
        <item x="506"/>
        <item x="718"/>
        <item x="181"/>
        <item x="567"/>
        <item x="584"/>
        <item x="101"/>
        <item x="449"/>
        <item x="728"/>
        <item x="204"/>
        <item x="700"/>
        <item x="590"/>
        <item x="120"/>
        <item x="227"/>
        <item x="116"/>
        <item x="552"/>
        <item x="185"/>
        <item x="239"/>
        <item x="528"/>
        <item x="586"/>
        <item x="640"/>
        <item x="267"/>
        <item x="491"/>
        <item x="578"/>
        <item x="684"/>
        <item x="283"/>
        <item x="659"/>
        <item x="392"/>
        <item x="162"/>
        <item x="145"/>
        <item x="654"/>
        <item x="401"/>
        <item x="731"/>
        <item x="5"/>
        <item x="569"/>
        <item x="290"/>
        <item x="357"/>
        <item x="572"/>
        <item x="619"/>
        <item x="208"/>
        <item x="551"/>
        <item x="131"/>
        <item x="28"/>
        <item x="644"/>
        <item x="325"/>
        <item x="464"/>
        <item x="355"/>
        <item x="324"/>
        <item x="307"/>
        <item x="335"/>
        <item x="309"/>
        <item x="364"/>
        <item x="575"/>
        <item x="86"/>
        <item x="508"/>
        <item x="55"/>
        <item x="648"/>
        <item x="323"/>
        <item x="606"/>
        <item x="199"/>
        <item x="452"/>
        <item x="577"/>
        <item x="617"/>
        <item x="344"/>
        <item x="88"/>
        <item x="25"/>
        <item x="310"/>
        <item x="152"/>
        <item x="247"/>
        <item x="44"/>
        <item x="524"/>
        <item x="758"/>
        <item x="243"/>
        <item x="215"/>
        <item x="759"/>
        <item x="30"/>
        <item x="136"/>
        <item x="465"/>
        <item x="458"/>
        <item x="265"/>
        <item x="85"/>
        <item x="734"/>
        <item x="230"/>
        <item x="293"/>
        <item x="9"/>
        <item x="337"/>
        <item x="637"/>
        <item x="437"/>
        <item x="19"/>
        <item x="15"/>
        <item x="274"/>
        <item x="78"/>
        <item x="376"/>
        <item x="156"/>
        <item x="188"/>
        <item x="662"/>
        <item x="272"/>
        <item x="40"/>
        <item x="203"/>
        <item x="223"/>
        <item x="473"/>
        <item x="406"/>
        <item x="568"/>
        <item x="687"/>
        <item x="368"/>
        <item x="705"/>
        <item x="70"/>
        <item x="291"/>
        <item x="18"/>
        <item x="163"/>
        <item x="732"/>
        <item x="129"/>
        <item x="504"/>
        <item x="487"/>
        <item x="351"/>
        <item x="455"/>
        <item x="359"/>
        <item x="138"/>
        <item x="245"/>
        <item x="429"/>
        <item x="241"/>
        <item x="260"/>
        <item x="284"/>
        <item x="467"/>
        <item x="382"/>
        <item x="60"/>
        <item x="183"/>
        <item x="561"/>
        <item x="709"/>
        <item x="281"/>
        <item x="79"/>
        <item x="292"/>
        <item x="461"/>
        <item x="264"/>
        <item x="457"/>
        <item x="346"/>
        <item x="287"/>
        <item x="350"/>
        <item x="412"/>
        <item x="356"/>
        <item x="675"/>
        <item x="127"/>
        <item x="233"/>
        <item x="32"/>
        <item x="674"/>
        <item x="456"/>
        <item x="585"/>
        <item x="14"/>
        <item x="639"/>
        <item x="225"/>
        <item x="220"/>
        <item x="500"/>
        <item x="139"/>
        <item x="289"/>
        <item x="47"/>
        <item x="534"/>
        <item x="45"/>
        <item x="31"/>
        <item x="384"/>
        <item x="695"/>
        <item x="636"/>
        <item x="657"/>
        <item x="614"/>
        <item x="257"/>
        <item x="374"/>
        <item x="113"/>
        <item x="556"/>
        <item x="650"/>
        <item x="37"/>
        <item x="311"/>
        <item x="321"/>
        <item x="254"/>
        <item x="314"/>
        <item x="262"/>
        <item x="164"/>
        <item x="56"/>
        <item x="375"/>
        <item x="600"/>
        <item x="259"/>
        <item x="701"/>
        <item x="430"/>
        <item x="246"/>
        <item x="513"/>
        <item x="11"/>
        <item x="13"/>
        <item x="689"/>
        <item x="21"/>
        <item x="536"/>
        <item x="76"/>
        <item x="59"/>
        <item x="17"/>
        <item x="285"/>
        <item x="219"/>
        <item x="273"/>
        <item x="35"/>
        <item x="385"/>
        <item x="348"/>
        <item x="601"/>
        <item x="453"/>
        <item x="460"/>
        <item x="656"/>
        <item x="240"/>
        <item x="187"/>
        <item x="29"/>
        <item x="434"/>
        <item x="663"/>
        <item x="268"/>
        <item x="570"/>
        <item x="75"/>
        <item x="679"/>
        <item x="613"/>
        <item x="132"/>
        <item x="745"/>
        <item x="81"/>
        <item x="232"/>
        <item x="550"/>
        <item x="137"/>
        <item x="647"/>
        <item x="693"/>
        <item x="588"/>
        <item x="489"/>
        <item x="459"/>
        <item x="439"/>
        <item x="248"/>
        <item x="53"/>
        <item x="218"/>
        <item x="206"/>
        <item x="94"/>
        <item x="703"/>
        <item x="66"/>
        <item x="494"/>
        <item x="217"/>
        <item x="95"/>
        <item x="269"/>
        <item x="484"/>
        <item x="440"/>
        <item x="451"/>
        <item x="482"/>
        <item x="669"/>
        <item x="581"/>
        <item x="531"/>
        <item x="184"/>
        <item x="651"/>
        <item x="713"/>
        <item x="57"/>
        <item x="226"/>
        <item x="447"/>
        <item x="495"/>
        <item x="441"/>
        <item x="242"/>
        <item x="331"/>
        <item x="612"/>
        <item x="261"/>
        <item x="222"/>
        <item x="82"/>
        <item x="363"/>
        <item x="554"/>
        <item x="54"/>
        <item x="90"/>
        <item x="530"/>
        <item x="286"/>
        <item x="507"/>
        <item x="280"/>
        <item x="661"/>
        <item x="481"/>
        <item x="67"/>
        <item x="432"/>
        <item x="610"/>
        <item x="100"/>
        <item x="160"/>
        <item x="477"/>
        <item x="123"/>
        <item x="336"/>
        <item x="666"/>
        <item x="398"/>
        <item x="175"/>
        <item x="271"/>
        <item x="339"/>
        <item x="58"/>
        <item x="211"/>
        <item x="279"/>
        <item x="77"/>
        <item x="547"/>
        <item x="294"/>
        <item x="609"/>
        <item x="463"/>
        <item x="589"/>
        <item x="360"/>
        <item x="207"/>
        <item x="110"/>
        <item x="665"/>
        <item x="250"/>
        <item x="319"/>
        <item x="470"/>
        <item x="580"/>
        <item x="433"/>
        <item x="165"/>
        <item x="186"/>
        <item x="576"/>
        <item x="735"/>
        <item x="34"/>
        <item x="587"/>
        <item x="516"/>
        <item x="295"/>
        <item x="168"/>
        <item x="341"/>
        <item x="176"/>
        <item x="347"/>
        <item x="38"/>
        <item x="660"/>
        <item x="340"/>
        <item x="381"/>
        <item x="134"/>
        <item x="620"/>
        <item x="367"/>
        <item x="196"/>
        <item x="548"/>
        <item x="558"/>
        <item x="471"/>
        <item x="167"/>
        <item x="658"/>
        <item x="322"/>
        <item x="492"/>
        <item x="49"/>
        <item x="320"/>
        <item x="630"/>
        <item x="135"/>
        <item x="544"/>
        <item x="736"/>
        <item x="501"/>
        <item x="202"/>
        <item x="238"/>
        <item x="549"/>
        <item x="475"/>
        <item x="142"/>
        <item x="383"/>
        <item x="365"/>
        <item x="197"/>
        <item x="26"/>
        <item x="62"/>
        <item x="699"/>
        <item x="161"/>
        <item x="423"/>
        <item x="89"/>
        <item x="61"/>
        <item x="598"/>
        <item x="708"/>
        <item x="420"/>
        <item x="664"/>
        <item x="74"/>
        <item x="445"/>
        <item x="413"/>
        <item x="603"/>
        <item x="236"/>
        <item x="564"/>
        <item x="33"/>
        <item x="83"/>
        <item x="330"/>
        <item x="193"/>
        <item x="318"/>
        <item x="388"/>
        <item x="730"/>
        <item x="275"/>
        <item x="92"/>
        <item x="509"/>
        <item x="522"/>
        <item x="52"/>
        <item x="228"/>
        <item x="426"/>
        <item x="400"/>
        <item x="405"/>
        <item x="668"/>
        <item x="515"/>
        <item x="191"/>
        <item x="431"/>
        <item x="200"/>
        <item x="155"/>
        <item x="529"/>
        <item x="377"/>
        <item x="397"/>
        <item x="615"/>
        <item x="209"/>
        <item x="234"/>
        <item x="338"/>
        <item x="757"/>
        <item x="24"/>
        <item x="443"/>
        <item x="370"/>
        <item x="681"/>
        <item x="345"/>
        <item x="520"/>
        <item x="122"/>
        <item x="746"/>
        <item x="402"/>
        <item x="216"/>
        <item x="706"/>
        <item x="328"/>
        <item x="562"/>
        <item x="106"/>
        <item x="638"/>
        <item x="555"/>
        <item x="182"/>
        <item x="404"/>
        <item x="488"/>
        <item x="299"/>
        <item x="149"/>
        <item x="537"/>
        <item x="649"/>
        <item x="677"/>
        <item x="42"/>
        <item x="605"/>
        <item x="107"/>
        <item x="538"/>
        <item x="389"/>
        <item x="192"/>
        <item x="604"/>
        <item x="329"/>
        <item x="527"/>
        <item x="512"/>
        <item x="302"/>
        <item x="224"/>
        <item x="747"/>
        <item x="696"/>
        <item x="427"/>
        <item x="174"/>
        <item x="304"/>
        <item x="305"/>
        <item x="525"/>
        <item x="532"/>
        <item x="362"/>
        <item x="102"/>
        <item x="741"/>
        <item x="288"/>
        <item x="198"/>
        <item x="583"/>
        <item x="124"/>
        <item x="6"/>
        <item x="393"/>
        <item x="646"/>
        <item x="117"/>
        <item x="472"/>
        <item x="667"/>
        <item x="462"/>
        <item x="121"/>
        <item x="454"/>
        <item x="195"/>
        <item x="407"/>
        <item x="334"/>
        <item x="369"/>
        <item x="98"/>
        <item x="414"/>
        <item x="403"/>
        <item x="391"/>
        <item x="96"/>
        <item x="510"/>
        <item x="253"/>
        <item x="691"/>
        <item x="591"/>
        <item x="72"/>
        <item x="483"/>
        <item x="672"/>
        <item x="386"/>
        <item x="518"/>
        <item x="166"/>
        <item x="394"/>
        <item x="625"/>
        <item x="645"/>
        <item x="716"/>
        <item x="343"/>
        <item x="553"/>
        <item x="486"/>
        <item x="543"/>
        <item x="109"/>
        <item x="308"/>
        <item x="622"/>
        <item x="565"/>
        <item x="349"/>
        <item x="673"/>
        <item x="301"/>
        <item x="595"/>
        <item x="141"/>
        <item x="80"/>
        <item x="317"/>
        <item x="618"/>
        <item x="327"/>
        <item x="153"/>
        <item x="297"/>
        <item x="436"/>
        <item x="683"/>
        <item x="251"/>
        <item x="306"/>
        <item x="342"/>
        <item x="173"/>
        <item x="190"/>
        <item x="276"/>
        <item x="20"/>
        <item x="249"/>
        <item x="16"/>
        <item x="256"/>
        <item x="592"/>
        <item x="210"/>
        <item x="749"/>
        <item x="712"/>
        <item x="526"/>
        <item x="717"/>
        <item x="2"/>
        <item x="114"/>
        <item x="670"/>
        <item x="418"/>
        <item x="582"/>
        <item x="151"/>
        <item x="688"/>
        <item x="214"/>
        <item x="466"/>
        <item x="252"/>
        <item x="490"/>
        <item x="69"/>
        <item x="422"/>
        <item x="313"/>
        <item x="68"/>
        <item x="99"/>
        <item x="41"/>
        <item x="539"/>
        <item x="12"/>
        <item x="143"/>
        <item x="442"/>
        <item x="743"/>
        <item x="446"/>
        <item x="172"/>
        <item x="97"/>
        <item x="255"/>
        <item x="711"/>
        <item x="315"/>
        <item x="596"/>
        <item x="502"/>
        <item x="170"/>
        <item x="84"/>
        <item x="3"/>
        <item x="626"/>
        <item x="694"/>
        <item x="514"/>
        <item x="373"/>
        <item x="425"/>
        <item x="738"/>
        <item x="39"/>
        <item x="91"/>
        <item x="599"/>
        <item x="563"/>
        <item x="189"/>
        <item x="399"/>
        <item x="748"/>
        <item x="752"/>
        <item x="221"/>
        <item x="316"/>
        <item x="395"/>
        <item x="540"/>
        <item x="719"/>
        <item x="326"/>
        <item x="65"/>
        <item x="608"/>
        <item x="358"/>
        <item x="380"/>
        <item x="408"/>
        <item x="23"/>
        <item x="579"/>
        <item x="371"/>
        <item x="505"/>
        <item x="593"/>
        <item x="686"/>
        <item x="64"/>
        <item x="71"/>
        <item x="627"/>
        <item x="169"/>
        <item x="559"/>
        <item x="303"/>
        <item x="126"/>
        <item x="607"/>
        <item x="655"/>
        <item x="157"/>
        <item x="10"/>
        <item x="756"/>
        <item x="715"/>
        <item x="205"/>
        <item x="751"/>
        <item x="333"/>
        <item x="710"/>
        <item x="725"/>
        <item x="480"/>
        <item x="676"/>
        <item x="754"/>
        <item x="103"/>
        <item x="144"/>
        <item x="652"/>
        <item x="390"/>
        <item x="63"/>
        <item x="104"/>
        <item x="111"/>
        <item x="112"/>
        <item x="727"/>
        <item x="623"/>
        <item x="574"/>
        <item x="194"/>
        <item x="714"/>
        <item x="726"/>
        <item x="560"/>
        <item x="212"/>
        <item x="594"/>
        <item x="417"/>
        <item x="258"/>
        <item x="125"/>
        <item x="148"/>
        <item x="178"/>
        <item x="635"/>
        <item x="8"/>
        <item x="46"/>
        <item x="720"/>
        <item x="366"/>
        <item x="519"/>
        <item x="372"/>
        <item x="698"/>
        <item x="633"/>
        <item x="428"/>
        <item x="73"/>
        <item x="115"/>
        <item x="497"/>
        <item x="278"/>
        <item x="87"/>
        <item x="93"/>
        <item x="352"/>
        <item x="724"/>
        <item x="119"/>
        <item x="533"/>
        <item x="573"/>
        <item x="282"/>
        <item x="476"/>
        <item x="690"/>
        <item x="387"/>
        <item x="296"/>
        <item x="7"/>
        <item x="396"/>
        <item x="511"/>
        <item x="542"/>
        <item x="616"/>
        <item x="229"/>
        <item x="503"/>
        <item x="546"/>
        <item x="678"/>
        <item x="479"/>
        <item x="378"/>
        <item x="474"/>
        <item x="517"/>
        <item x="634"/>
        <item x="753"/>
        <item x="424"/>
        <item x="469"/>
        <item x="379"/>
        <item x="704"/>
        <item x="621"/>
        <item x="535"/>
        <item x="521"/>
        <item x="266"/>
        <item x="105"/>
        <item x="231"/>
        <item x="632"/>
        <item x="702"/>
        <item x="146"/>
        <item x="27"/>
        <item x="682"/>
        <item x="566"/>
        <item x="750"/>
        <item x="130"/>
        <item x="697"/>
        <item x="557"/>
        <item x="133"/>
        <item x="450"/>
        <item x="499"/>
        <item x="411"/>
        <item x="438"/>
        <item x="435"/>
        <item x="744"/>
        <item x="421"/>
        <item x="354"/>
        <item x="760"/>
        <item x="493"/>
        <item x="624"/>
        <item x="545"/>
        <item x="300"/>
        <item x="244"/>
        <item x="332"/>
        <item x="628"/>
        <item x="409"/>
        <item x="653"/>
        <item x="723"/>
        <item x="597"/>
        <item x="692"/>
        <item x="733"/>
        <item x="541"/>
        <item x="729"/>
        <item x="755"/>
        <item x="108"/>
        <item x="496"/>
        <item x="22"/>
        <item x="498"/>
        <item x="410"/>
        <item x="237"/>
        <item x="707"/>
        <item x="742"/>
        <item x="416"/>
        <item x="444"/>
        <item x="629"/>
        <item x="721"/>
        <item x="270"/>
        <item x="478"/>
        <item x="235"/>
        <item x="51"/>
        <item x="263"/>
        <item x="201"/>
        <item x="631"/>
        <item x="179"/>
        <item x="177"/>
        <item x="602"/>
        <item x="571"/>
        <item x="415"/>
        <item x="739"/>
        <item x="761"/>
        <item x="48"/>
        <item x="361"/>
        <item x="147"/>
        <item x="419"/>
        <item x="680"/>
        <item x="523"/>
        <item x="50"/>
        <item x="150"/>
        <item x="685"/>
        <item x="159"/>
        <item x="353"/>
        <item x="671"/>
        <item x="171"/>
        <item x="158"/>
        <item x="0"/>
        <item x="762"/>
        <item t="default"/>
      </items>
    </pivotField>
  </pivotFields>
  <rowFields count="1">
    <field x="3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0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ct_201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ct_2014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ct_2014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R173"/>
  <sheetViews>
    <sheetView tabSelected="1" topLeftCell="AR91" zoomScale="70" zoomScaleNormal="70" workbookViewId="0">
      <selection activeCell="BE162" sqref="BE162"/>
    </sheetView>
  </sheetViews>
  <sheetFormatPr defaultRowHeight="15" x14ac:dyDescent="0.25"/>
  <cols>
    <col min="1" max="1" width="42.140625" customWidth="1"/>
    <col min="2" max="2" width="16.28515625" bestFit="1" customWidth="1"/>
    <col min="3" max="3" width="13.5703125" bestFit="1" customWidth="1"/>
    <col min="4" max="4" width="15.140625" bestFit="1" customWidth="1"/>
    <col min="5" max="5" width="15.42578125" bestFit="1" customWidth="1"/>
    <col min="6" max="6" width="15.7109375" bestFit="1" customWidth="1"/>
    <col min="7" max="7" width="14.28515625" bestFit="1" customWidth="1"/>
    <col min="8" max="8" width="11.42578125" bestFit="1" customWidth="1"/>
    <col min="9" max="9" width="13.5703125" bestFit="1" customWidth="1"/>
    <col min="10" max="10" width="15.7109375" bestFit="1" customWidth="1"/>
    <col min="11" max="11" width="11.5703125" bestFit="1" customWidth="1"/>
    <col min="12" max="12" width="8.85546875" bestFit="1" customWidth="1"/>
    <col min="13" max="13" width="11.28515625" bestFit="1" customWidth="1"/>
    <col min="14" max="14" width="12" bestFit="1" customWidth="1"/>
    <col min="15" max="15" width="9" bestFit="1" customWidth="1"/>
    <col min="16" max="16" width="13.5703125" bestFit="1" customWidth="1"/>
    <col min="17" max="17" width="10.28515625" bestFit="1" customWidth="1"/>
    <col min="18" max="18" width="13.42578125" bestFit="1" customWidth="1"/>
    <col min="19" max="19" width="11.7109375" bestFit="1" customWidth="1"/>
    <col min="20" max="20" width="11.5703125" bestFit="1" customWidth="1"/>
    <col min="21" max="21" width="10.7109375" bestFit="1" customWidth="1"/>
    <col min="22" max="22" width="11.140625" bestFit="1" customWidth="1"/>
    <col min="23" max="23" width="10.85546875" bestFit="1" customWidth="1"/>
    <col min="24" max="24" width="10.7109375" bestFit="1" customWidth="1"/>
    <col min="25" max="25" width="14.140625" bestFit="1" customWidth="1"/>
    <col min="26" max="26" width="11" bestFit="1" customWidth="1"/>
    <col min="27" max="27" width="9.42578125" bestFit="1" customWidth="1"/>
    <col min="28" max="28" width="15.42578125" bestFit="1" customWidth="1"/>
    <col min="29" max="29" width="17.7109375" bestFit="1" customWidth="1"/>
    <col min="30" max="30" width="7.7109375" bestFit="1" customWidth="1"/>
    <col min="31" max="31" width="15.85546875" bestFit="1" customWidth="1"/>
    <col min="32" max="32" width="14.42578125" bestFit="1" customWidth="1"/>
    <col min="33" max="33" width="16.42578125" bestFit="1" customWidth="1"/>
    <col min="34" max="34" width="11.85546875" bestFit="1" customWidth="1"/>
    <col min="35" max="35" width="15" bestFit="1" customWidth="1"/>
    <col min="36" max="36" width="14.5703125" bestFit="1" customWidth="1"/>
    <col min="37" max="37" width="12.28515625" bestFit="1" customWidth="1"/>
    <col min="38" max="38" width="13.140625" bestFit="1" customWidth="1"/>
    <col min="39" max="39" width="12" bestFit="1" customWidth="1"/>
    <col min="40" max="40" width="15.28515625" bestFit="1" customWidth="1"/>
    <col min="41" max="41" width="15.5703125" bestFit="1" customWidth="1"/>
    <col min="42" max="42" width="6.7109375" bestFit="1" customWidth="1"/>
    <col min="43" max="43" width="11.7109375" bestFit="1" customWidth="1"/>
    <col min="44" max="44" width="9.5703125" bestFit="1" customWidth="1"/>
    <col min="45" max="45" width="10.7109375" bestFit="1" customWidth="1"/>
    <col min="46" max="46" width="7.28515625" bestFit="1" customWidth="1"/>
    <col min="47" max="47" width="11.28515625" bestFit="1" customWidth="1"/>
    <col min="50" max="50" width="42.140625" bestFit="1" customWidth="1"/>
    <col min="51" max="51" width="14" bestFit="1" customWidth="1"/>
  </cols>
  <sheetData>
    <row r="3" spans="1:96" x14ac:dyDescent="0.25">
      <c r="A3" s="4" t="s">
        <v>849</v>
      </c>
      <c r="B3" s="4" t="s">
        <v>848</v>
      </c>
      <c r="AX3" t="s">
        <v>849</v>
      </c>
      <c r="AY3" t="s">
        <v>848</v>
      </c>
    </row>
    <row r="4" spans="1:96" x14ac:dyDescent="0.25">
      <c r="A4" s="4" t="s">
        <v>845</v>
      </c>
      <c r="B4" t="s">
        <v>801</v>
      </c>
      <c r="C4" t="s">
        <v>802</v>
      </c>
      <c r="D4" t="s">
        <v>803</v>
      </c>
      <c r="E4" t="s">
        <v>804</v>
      </c>
      <c r="F4" t="s">
        <v>805</v>
      </c>
      <c r="G4" t="s">
        <v>806</v>
      </c>
      <c r="H4" t="s">
        <v>807</v>
      </c>
      <c r="I4" t="s">
        <v>808</v>
      </c>
      <c r="J4" t="s">
        <v>809</v>
      </c>
      <c r="K4" t="s">
        <v>810</v>
      </c>
      <c r="L4" t="s">
        <v>811</v>
      </c>
      <c r="M4" t="s">
        <v>812</v>
      </c>
      <c r="N4" t="s">
        <v>813</v>
      </c>
      <c r="O4" t="s">
        <v>814</v>
      </c>
      <c r="P4" t="s">
        <v>815</v>
      </c>
      <c r="Q4" t="s">
        <v>816</v>
      </c>
      <c r="R4" t="s">
        <v>817</v>
      </c>
      <c r="S4" t="s">
        <v>818</v>
      </c>
      <c r="T4" t="s">
        <v>819</v>
      </c>
      <c r="U4" t="s">
        <v>820</v>
      </c>
      <c r="V4" t="s">
        <v>821</v>
      </c>
      <c r="W4" t="s">
        <v>822</v>
      </c>
      <c r="X4" t="s">
        <v>823</v>
      </c>
      <c r="Y4" t="s">
        <v>824</v>
      </c>
      <c r="Z4" t="s">
        <v>825</v>
      </c>
      <c r="AA4" t="s">
        <v>826</v>
      </c>
      <c r="AB4" t="s">
        <v>827</v>
      </c>
      <c r="AC4" t="s">
        <v>828</v>
      </c>
      <c r="AD4" t="s">
        <v>829</v>
      </c>
      <c r="AE4" t="s">
        <v>830</v>
      </c>
      <c r="AF4" t="s">
        <v>831</v>
      </c>
      <c r="AG4" t="s">
        <v>832</v>
      </c>
      <c r="AH4" t="s">
        <v>833</v>
      </c>
      <c r="AI4" t="s">
        <v>834</v>
      </c>
      <c r="AJ4" t="s">
        <v>835</v>
      </c>
      <c r="AK4" t="s">
        <v>836</v>
      </c>
      <c r="AL4" t="s">
        <v>837</v>
      </c>
      <c r="AM4" t="s">
        <v>838</v>
      </c>
      <c r="AN4" t="s">
        <v>839</v>
      </c>
      <c r="AO4" t="s">
        <v>840</v>
      </c>
      <c r="AP4" t="s">
        <v>841</v>
      </c>
      <c r="AQ4" t="s">
        <v>842</v>
      </c>
      <c r="AR4" t="s">
        <v>843</v>
      </c>
      <c r="AS4" t="s">
        <v>844</v>
      </c>
      <c r="AT4" t="s">
        <v>846</v>
      </c>
      <c r="AU4" t="s">
        <v>847</v>
      </c>
      <c r="AX4" t="s">
        <v>845</v>
      </c>
      <c r="AY4" t="s">
        <v>801</v>
      </c>
      <c r="AZ4" t="s">
        <v>802</v>
      </c>
      <c r="BA4" t="s">
        <v>803</v>
      </c>
      <c r="BB4" t="s">
        <v>804</v>
      </c>
      <c r="BC4" t="s">
        <v>805</v>
      </c>
      <c r="BD4" t="s">
        <v>806</v>
      </c>
      <c r="BE4" t="s">
        <v>807</v>
      </c>
      <c r="BF4" t="s">
        <v>808</v>
      </c>
      <c r="BG4" t="s">
        <v>809</v>
      </c>
      <c r="BH4" t="s">
        <v>810</v>
      </c>
      <c r="BI4" t="s">
        <v>811</v>
      </c>
      <c r="BJ4" t="s">
        <v>812</v>
      </c>
      <c r="BK4" t="s">
        <v>813</v>
      </c>
      <c r="BL4" t="s">
        <v>814</v>
      </c>
      <c r="BM4" t="s">
        <v>815</v>
      </c>
      <c r="BN4" t="s">
        <v>816</v>
      </c>
      <c r="BO4" t="s">
        <v>817</v>
      </c>
      <c r="BP4" t="s">
        <v>818</v>
      </c>
      <c r="BQ4" t="s">
        <v>819</v>
      </c>
      <c r="BR4" t="s">
        <v>820</v>
      </c>
      <c r="BS4" t="s">
        <v>821</v>
      </c>
      <c r="BT4" t="s">
        <v>822</v>
      </c>
      <c r="BU4" t="s">
        <v>823</v>
      </c>
      <c r="BV4" t="s">
        <v>824</v>
      </c>
      <c r="BW4" t="s">
        <v>825</v>
      </c>
      <c r="BX4" t="s">
        <v>826</v>
      </c>
      <c r="BY4" t="s">
        <v>827</v>
      </c>
      <c r="BZ4" t="s">
        <v>828</v>
      </c>
      <c r="CA4" t="s">
        <v>829</v>
      </c>
      <c r="CB4" t="s">
        <v>830</v>
      </c>
      <c r="CC4" t="s">
        <v>831</v>
      </c>
      <c r="CD4" t="s">
        <v>832</v>
      </c>
      <c r="CE4" t="s">
        <v>833</v>
      </c>
      <c r="CF4" t="s">
        <v>834</v>
      </c>
      <c r="CG4" t="s">
        <v>835</v>
      </c>
      <c r="CH4" t="s">
        <v>836</v>
      </c>
      <c r="CI4" t="s">
        <v>837</v>
      </c>
      <c r="CJ4" t="s">
        <v>838</v>
      </c>
      <c r="CK4" t="s">
        <v>839</v>
      </c>
      <c r="CL4" t="s">
        <v>840</v>
      </c>
      <c r="CM4" t="s">
        <v>841</v>
      </c>
      <c r="CN4" t="s">
        <v>842</v>
      </c>
      <c r="CO4" t="s">
        <v>843</v>
      </c>
      <c r="CP4" t="s">
        <v>844</v>
      </c>
      <c r="CQ4" t="s">
        <v>846</v>
      </c>
      <c r="CR4" t="s">
        <v>847</v>
      </c>
    </row>
    <row r="5" spans="1:96" x14ac:dyDescent="0.25">
      <c r="A5" s="5" t="s">
        <v>51</v>
      </c>
      <c r="B5" s="6"/>
      <c r="C5" s="6"/>
      <c r="D5" s="6"/>
      <c r="E5" s="6">
        <v>6.5460000000000003</v>
      </c>
      <c r="F5" s="6">
        <v>10</v>
      </c>
      <c r="G5" s="6"/>
      <c r="H5" s="6"/>
      <c r="I5" s="6">
        <v>1.143</v>
      </c>
      <c r="J5" s="6"/>
      <c r="K5" s="6"/>
      <c r="L5" s="6"/>
      <c r="M5" s="6"/>
      <c r="N5" s="6"/>
      <c r="O5" s="6">
        <v>1</v>
      </c>
      <c r="P5" s="6">
        <v>1</v>
      </c>
      <c r="Q5" s="6"/>
      <c r="R5" s="6"/>
      <c r="S5" s="6"/>
      <c r="T5" s="6"/>
      <c r="U5" s="6"/>
      <c r="V5" s="6"/>
      <c r="W5" s="6"/>
      <c r="X5" s="6"/>
      <c r="Y5" s="6"/>
      <c r="Z5" s="6"/>
      <c r="AA5" s="6">
        <v>118</v>
      </c>
      <c r="AB5" s="6">
        <v>118</v>
      </c>
      <c r="AC5" s="6"/>
      <c r="AD5" s="6"/>
      <c r="AE5" s="6">
        <v>27.93</v>
      </c>
      <c r="AF5" s="6"/>
      <c r="AG5" s="6"/>
      <c r="AH5" s="6">
        <v>4478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>
        <v>4761.6189999999997</v>
      </c>
      <c r="AX5" t="s">
        <v>51</v>
      </c>
      <c r="AY5" s="7">
        <f>(0)/4761.619</f>
        <v>0</v>
      </c>
      <c r="AZ5" s="7">
        <f>(0)/4761.619</f>
        <v>0</v>
      </c>
      <c r="BA5" s="7">
        <f>(0)/4761.619</f>
        <v>0</v>
      </c>
      <c r="BB5" s="7">
        <v>1.3747424982973229E-3</v>
      </c>
      <c r="BC5" s="7">
        <v>2.1001260285629744E-3</v>
      </c>
      <c r="BD5" s="7">
        <f>(0)/4761.619</f>
        <v>0</v>
      </c>
      <c r="BE5" s="7">
        <f>(0)/4761.619</f>
        <v>0</v>
      </c>
      <c r="BF5" s="7">
        <v>2.4004440506474796E-4</v>
      </c>
      <c r="BG5" s="7">
        <f>(0)/4761.619</f>
        <v>0</v>
      </c>
      <c r="BH5" s="7">
        <f>(0)/4761.619</f>
        <v>0</v>
      </c>
      <c r="BI5" s="7">
        <f>(0)/4761.619</f>
        <v>0</v>
      </c>
      <c r="BJ5" s="7">
        <f>(0)/4761.619</f>
        <v>0</v>
      </c>
      <c r="BK5" s="7">
        <f>(0)/4761.619</f>
        <v>0</v>
      </c>
      <c r="BL5" s="7">
        <v>2.1001260285629742E-4</v>
      </c>
      <c r="BM5" s="7">
        <v>2.1001260285629742E-4</v>
      </c>
      <c r="BN5" s="7">
        <f t="shared" ref="BN5:BW5" si="0">(0)/4761.619</f>
        <v>0</v>
      </c>
      <c r="BO5" s="7">
        <f t="shared" si="0"/>
        <v>0</v>
      </c>
      <c r="BP5" s="7">
        <f t="shared" si="0"/>
        <v>0</v>
      </c>
      <c r="BQ5" s="7">
        <f t="shared" si="0"/>
        <v>0</v>
      </c>
      <c r="BR5" s="7">
        <f t="shared" si="0"/>
        <v>0</v>
      </c>
      <c r="BS5" s="7">
        <f t="shared" si="0"/>
        <v>0</v>
      </c>
      <c r="BT5" s="7">
        <f t="shared" si="0"/>
        <v>0</v>
      </c>
      <c r="BU5" s="7">
        <f t="shared" si="0"/>
        <v>0</v>
      </c>
      <c r="BV5" s="7">
        <f t="shared" si="0"/>
        <v>0</v>
      </c>
      <c r="BW5" s="7">
        <f t="shared" si="0"/>
        <v>0</v>
      </c>
      <c r="BX5" s="7">
        <v>2.4781487137043097E-2</v>
      </c>
      <c r="BY5" s="7">
        <v>2.4781487137043097E-2</v>
      </c>
      <c r="BZ5" s="7">
        <f>(0)/4761.619</f>
        <v>0</v>
      </c>
      <c r="CA5" s="7">
        <f>(0)/4761.619</f>
        <v>0</v>
      </c>
      <c r="CB5" s="7">
        <v>5.8656519977763871E-3</v>
      </c>
      <c r="CC5" s="7">
        <f>(0)/4761.619</f>
        <v>0</v>
      </c>
      <c r="CD5" s="7">
        <f>(0)/4761.619</f>
        <v>0</v>
      </c>
      <c r="CE5" s="7">
        <v>0.94043643559049983</v>
      </c>
      <c r="CF5" s="7">
        <f t="shared" ref="CF5:CP5" si="1">(0)/4761.619</f>
        <v>0</v>
      </c>
      <c r="CG5" s="7">
        <f t="shared" si="1"/>
        <v>0</v>
      </c>
      <c r="CH5" s="7">
        <f t="shared" si="1"/>
        <v>0</v>
      </c>
      <c r="CI5" s="7">
        <f t="shared" si="1"/>
        <v>0</v>
      </c>
      <c r="CJ5" s="7">
        <f t="shared" si="1"/>
        <v>0</v>
      </c>
      <c r="CK5" s="7">
        <f t="shared" si="1"/>
        <v>0</v>
      </c>
      <c r="CL5" s="7">
        <f t="shared" si="1"/>
        <v>0</v>
      </c>
      <c r="CM5" s="7">
        <f t="shared" si="1"/>
        <v>0</v>
      </c>
      <c r="CN5" s="7">
        <f t="shared" si="1"/>
        <v>0</v>
      </c>
      <c r="CO5" s="7">
        <f t="shared" si="1"/>
        <v>0</v>
      </c>
      <c r="CP5" s="7">
        <f t="shared" si="1"/>
        <v>0</v>
      </c>
      <c r="CQ5">
        <f>0</f>
        <v>0</v>
      </c>
      <c r="CR5">
        <v>4761.6189999999997</v>
      </c>
    </row>
    <row r="6" spans="1:96" x14ac:dyDescent="0.25">
      <c r="A6" s="5" t="s">
        <v>436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v>3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>
        <v>3</v>
      </c>
      <c r="AX6" t="s">
        <v>436</v>
      </c>
      <c r="AY6" s="7">
        <f t="shared" ref="AY6:BP6" si="2">(0)/3</f>
        <v>0</v>
      </c>
      <c r="AZ6" s="7">
        <f t="shared" si="2"/>
        <v>0</v>
      </c>
      <c r="BA6" s="7">
        <f t="shared" si="2"/>
        <v>0</v>
      </c>
      <c r="BB6" s="7">
        <f t="shared" si="2"/>
        <v>0</v>
      </c>
      <c r="BC6" s="7">
        <f t="shared" si="2"/>
        <v>0</v>
      </c>
      <c r="BD6" s="7">
        <f t="shared" si="2"/>
        <v>0</v>
      </c>
      <c r="BE6" s="7">
        <f t="shared" si="2"/>
        <v>0</v>
      </c>
      <c r="BF6" s="7">
        <f t="shared" si="2"/>
        <v>0</v>
      </c>
      <c r="BG6" s="7">
        <f t="shared" si="2"/>
        <v>0</v>
      </c>
      <c r="BH6" s="7">
        <f t="shared" si="2"/>
        <v>0</v>
      </c>
      <c r="BI6" s="7">
        <f t="shared" si="2"/>
        <v>0</v>
      </c>
      <c r="BJ6" s="7">
        <f t="shared" si="2"/>
        <v>0</v>
      </c>
      <c r="BK6" s="7">
        <f t="shared" si="2"/>
        <v>0</v>
      </c>
      <c r="BL6" s="7">
        <f t="shared" si="2"/>
        <v>0</v>
      </c>
      <c r="BM6" s="7">
        <f t="shared" si="2"/>
        <v>0</v>
      </c>
      <c r="BN6" s="7">
        <f t="shared" si="2"/>
        <v>0</v>
      </c>
      <c r="BO6" s="7">
        <f t="shared" si="2"/>
        <v>0</v>
      </c>
      <c r="BP6" s="7">
        <f t="shared" si="2"/>
        <v>0</v>
      </c>
      <c r="BQ6" s="7">
        <v>1</v>
      </c>
      <c r="BR6" s="7">
        <f t="shared" ref="BR6:CP6" si="3">(0)/3</f>
        <v>0</v>
      </c>
      <c r="BS6" s="7">
        <f t="shared" si="3"/>
        <v>0</v>
      </c>
      <c r="BT6" s="7">
        <f t="shared" si="3"/>
        <v>0</v>
      </c>
      <c r="BU6" s="7">
        <f t="shared" si="3"/>
        <v>0</v>
      </c>
      <c r="BV6" s="7">
        <f t="shared" si="3"/>
        <v>0</v>
      </c>
      <c r="BW6" s="7">
        <f t="shared" si="3"/>
        <v>0</v>
      </c>
      <c r="BX6" s="7">
        <f t="shared" si="3"/>
        <v>0</v>
      </c>
      <c r="BY6" s="7">
        <f t="shared" si="3"/>
        <v>0</v>
      </c>
      <c r="BZ6" s="7">
        <f t="shared" si="3"/>
        <v>0</v>
      </c>
      <c r="CA6" s="7">
        <f t="shared" si="3"/>
        <v>0</v>
      </c>
      <c r="CB6" s="7">
        <f t="shared" si="3"/>
        <v>0</v>
      </c>
      <c r="CC6" s="7">
        <f t="shared" si="3"/>
        <v>0</v>
      </c>
      <c r="CD6" s="7">
        <f t="shared" si="3"/>
        <v>0</v>
      </c>
      <c r="CE6" s="7">
        <f t="shared" si="3"/>
        <v>0</v>
      </c>
      <c r="CF6" s="7">
        <f t="shared" si="3"/>
        <v>0</v>
      </c>
      <c r="CG6" s="7">
        <f t="shared" si="3"/>
        <v>0</v>
      </c>
      <c r="CH6" s="7">
        <f t="shared" si="3"/>
        <v>0</v>
      </c>
      <c r="CI6" s="7">
        <f t="shared" si="3"/>
        <v>0</v>
      </c>
      <c r="CJ6" s="7">
        <f t="shared" si="3"/>
        <v>0</v>
      </c>
      <c r="CK6" s="7">
        <f t="shared" si="3"/>
        <v>0</v>
      </c>
      <c r="CL6" s="7">
        <f t="shared" si="3"/>
        <v>0</v>
      </c>
      <c r="CM6" s="7">
        <f t="shared" si="3"/>
        <v>0</v>
      </c>
      <c r="CN6" s="7">
        <f t="shared" si="3"/>
        <v>0</v>
      </c>
      <c r="CO6" s="7">
        <f t="shared" si="3"/>
        <v>0</v>
      </c>
      <c r="CP6" s="7">
        <f t="shared" si="3"/>
        <v>0</v>
      </c>
      <c r="CQ6">
        <f>0</f>
        <v>0</v>
      </c>
      <c r="CR6">
        <v>3</v>
      </c>
    </row>
    <row r="7" spans="1:96" x14ac:dyDescent="0.25">
      <c r="A7" s="5" t="s">
        <v>50</v>
      </c>
      <c r="B7" s="6"/>
      <c r="C7" s="6"/>
      <c r="D7" s="6"/>
      <c r="E7" s="6">
        <v>7.2539999999999996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>
        <v>7.2539999999999996</v>
      </c>
      <c r="AX7" t="s">
        <v>50</v>
      </c>
      <c r="AY7" s="7">
        <f>(0)/7.254</f>
        <v>0</v>
      </c>
      <c r="AZ7" s="7">
        <f>(0)/7.254</f>
        <v>0</v>
      </c>
      <c r="BA7" s="7">
        <f>(0)/7.254</f>
        <v>0</v>
      </c>
      <c r="BB7" s="7">
        <v>1</v>
      </c>
      <c r="BC7" s="7">
        <f t="shared" ref="BC7:CP7" si="4">(0)/7.254</f>
        <v>0</v>
      </c>
      <c r="BD7" s="7">
        <f t="shared" si="4"/>
        <v>0</v>
      </c>
      <c r="BE7" s="7">
        <f t="shared" si="4"/>
        <v>0</v>
      </c>
      <c r="BF7" s="7">
        <f t="shared" si="4"/>
        <v>0</v>
      </c>
      <c r="BG7" s="7">
        <f t="shared" si="4"/>
        <v>0</v>
      </c>
      <c r="BH7" s="7">
        <f t="shared" si="4"/>
        <v>0</v>
      </c>
      <c r="BI7" s="7">
        <f t="shared" si="4"/>
        <v>0</v>
      </c>
      <c r="BJ7" s="7">
        <f t="shared" si="4"/>
        <v>0</v>
      </c>
      <c r="BK7" s="7">
        <f t="shared" si="4"/>
        <v>0</v>
      </c>
      <c r="BL7" s="7">
        <f t="shared" si="4"/>
        <v>0</v>
      </c>
      <c r="BM7" s="7">
        <f t="shared" si="4"/>
        <v>0</v>
      </c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>
        <f t="shared" si="4"/>
        <v>0</v>
      </c>
      <c r="BU7" s="7">
        <f t="shared" si="4"/>
        <v>0</v>
      </c>
      <c r="BV7" s="7">
        <f t="shared" si="4"/>
        <v>0</v>
      </c>
      <c r="BW7" s="7">
        <f t="shared" si="4"/>
        <v>0</v>
      </c>
      <c r="BX7" s="7">
        <f t="shared" si="4"/>
        <v>0</v>
      </c>
      <c r="BY7" s="7">
        <f t="shared" si="4"/>
        <v>0</v>
      </c>
      <c r="BZ7" s="7">
        <f t="shared" si="4"/>
        <v>0</v>
      </c>
      <c r="CA7" s="7">
        <f t="shared" si="4"/>
        <v>0</v>
      </c>
      <c r="CB7" s="7">
        <f t="shared" si="4"/>
        <v>0</v>
      </c>
      <c r="CC7" s="7">
        <f t="shared" si="4"/>
        <v>0</v>
      </c>
      <c r="CD7" s="7">
        <f t="shared" si="4"/>
        <v>0</v>
      </c>
      <c r="CE7" s="7">
        <f t="shared" si="4"/>
        <v>0</v>
      </c>
      <c r="CF7" s="7">
        <f t="shared" si="4"/>
        <v>0</v>
      </c>
      <c r="CG7" s="7">
        <f t="shared" si="4"/>
        <v>0</v>
      </c>
      <c r="CH7" s="7">
        <f t="shared" si="4"/>
        <v>0</v>
      </c>
      <c r="CI7" s="7">
        <f t="shared" si="4"/>
        <v>0</v>
      </c>
      <c r="CJ7" s="7">
        <f t="shared" si="4"/>
        <v>0</v>
      </c>
      <c r="CK7" s="7">
        <f t="shared" si="4"/>
        <v>0</v>
      </c>
      <c r="CL7" s="7">
        <f t="shared" si="4"/>
        <v>0</v>
      </c>
      <c r="CM7" s="7">
        <f t="shared" si="4"/>
        <v>0</v>
      </c>
      <c r="CN7" s="7">
        <f t="shared" si="4"/>
        <v>0</v>
      </c>
      <c r="CO7" s="7">
        <f t="shared" si="4"/>
        <v>0</v>
      </c>
      <c r="CP7" s="7">
        <f t="shared" si="4"/>
        <v>0</v>
      </c>
      <c r="CQ7">
        <f>0</f>
        <v>0</v>
      </c>
      <c r="CR7">
        <v>7.2539999999999996</v>
      </c>
    </row>
    <row r="8" spans="1:96" x14ac:dyDescent="0.25">
      <c r="A8" s="5" t="s">
        <v>237</v>
      </c>
      <c r="B8" s="6"/>
      <c r="C8" s="6"/>
      <c r="D8" s="6"/>
      <c r="E8" s="6"/>
      <c r="F8" s="6"/>
      <c r="G8" s="6"/>
      <c r="H8" s="6"/>
      <c r="I8" s="6"/>
      <c r="J8" s="6"/>
      <c r="K8" s="6"/>
      <c r="L8" s="6">
        <v>8</v>
      </c>
      <c r="M8" s="6"/>
      <c r="N8" s="6"/>
      <c r="O8" s="6"/>
      <c r="P8" s="6"/>
      <c r="Q8" s="6"/>
      <c r="R8" s="6">
        <v>16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>
        <v>24</v>
      </c>
      <c r="AX8" t="s">
        <v>237</v>
      </c>
      <c r="AY8" s="7">
        <f t="shared" ref="AY8:BH8" si="5">(0)/24</f>
        <v>0</v>
      </c>
      <c r="AZ8" s="7">
        <f t="shared" si="5"/>
        <v>0</v>
      </c>
      <c r="BA8" s="7">
        <f t="shared" si="5"/>
        <v>0</v>
      </c>
      <c r="BB8" s="7">
        <f t="shared" si="5"/>
        <v>0</v>
      </c>
      <c r="BC8" s="7">
        <f t="shared" si="5"/>
        <v>0</v>
      </c>
      <c r="BD8" s="7">
        <f t="shared" si="5"/>
        <v>0</v>
      </c>
      <c r="BE8" s="7">
        <f t="shared" si="5"/>
        <v>0</v>
      </c>
      <c r="BF8" s="7">
        <f t="shared" si="5"/>
        <v>0</v>
      </c>
      <c r="BG8" s="7">
        <f t="shared" si="5"/>
        <v>0</v>
      </c>
      <c r="BH8" s="7">
        <f t="shared" si="5"/>
        <v>0</v>
      </c>
      <c r="BI8" s="7">
        <v>0.33333333333333331</v>
      </c>
      <c r="BJ8" s="7">
        <f>(0)/24</f>
        <v>0</v>
      </c>
      <c r="BK8" s="7">
        <f>(0)/24</f>
        <v>0</v>
      </c>
      <c r="BL8" s="7">
        <f>(0)/24</f>
        <v>0</v>
      </c>
      <c r="BM8" s="7">
        <f>(0)/24</f>
        <v>0</v>
      </c>
      <c r="BN8" s="7">
        <f>(0)/24</f>
        <v>0</v>
      </c>
      <c r="BO8" s="7">
        <v>0.66666666666666663</v>
      </c>
      <c r="BP8" s="7">
        <f t="shared" ref="BP8:CP8" si="6">(0)/24</f>
        <v>0</v>
      </c>
      <c r="BQ8" s="7">
        <f t="shared" si="6"/>
        <v>0</v>
      </c>
      <c r="BR8" s="7">
        <f t="shared" si="6"/>
        <v>0</v>
      </c>
      <c r="BS8" s="7">
        <f t="shared" si="6"/>
        <v>0</v>
      </c>
      <c r="BT8" s="7">
        <f t="shared" si="6"/>
        <v>0</v>
      </c>
      <c r="BU8" s="7">
        <f t="shared" si="6"/>
        <v>0</v>
      </c>
      <c r="BV8" s="7">
        <f t="shared" si="6"/>
        <v>0</v>
      </c>
      <c r="BW8" s="7">
        <f t="shared" si="6"/>
        <v>0</v>
      </c>
      <c r="BX8" s="7">
        <f t="shared" si="6"/>
        <v>0</v>
      </c>
      <c r="BY8" s="7">
        <f t="shared" si="6"/>
        <v>0</v>
      </c>
      <c r="BZ8" s="7">
        <f t="shared" si="6"/>
        <v>0</v>
      </c>
      <c r="CA8" s="7">
        <f t="shared" si="6"/>
        <v>0</v>
      </c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>
        <f t="shared" si="6"/>
        <v>0</v>
      </c>
      <c r="CI8" s="7">
        <f t="shared" si="6"/>
        <v>0</v>
      </c>
      <c r="CJ8" s="7">
        <f t="shared" si="6"/>
        <v>0</v>
      </c>
      <c r="CK8" s="7">
        <f t="shared" si="6"/>
        <v>0</v>
      </c>
      <c r="CL8" s="7">
        <f t="shared" si="6"/>
        <v>0</v>
      </c>
      <c r="CM8" s="7">
        <f t="shared" si="6"/>
        <v>0</v>
      </c>
      <c r="CN8" s="7">
        <f t="shared" si="6"/>
        <v>0</v>
      </c>
      <c r="CO8" s="7">
        <f t="shared" si="6"/>
        <v>0</v>
      </c>
      <c r="CP8" s="7">
        <f t="shared" si="6"/>
        <v>0</v>
      </c>
      <c r="CQ8">
        <f>0</f>
        <v>0</v>
      </c>
      <c r="CR8">
        <v>24</v>
      </c>
    </row>
    <row r="9" spans="1:96" x14ac:dyDescent="0.25">
      <c r="A9" s="5" t="s">
        <v>67</v>
      </c>
      <c r="B9" s="6"/>
      <c r="C9" s="6"/>
      <c r="D9" s="6"/>
      <c r="E9" s="6"/>
      <c r="F9" s="6">
        <v>12.54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>
        <v>12.54</v>
      </c>
      <c r="AX9" t="s">
        <v>67</v>
      </c>
      <c r="AY9" s="7">
        <f>(0)/12.54</f>
        <v>0</v>
      </c>
      <c r="AZ9" s="7">
        <f>(0)/12.54</f>
        <v>0</v>
      </c>
      <c r="BA9" s="7">
        <f>(0)/12.54</f>
        <v>0</v>
      </c>
      <c r="BB9" s="7">
        <f>(0)/12.54</f>
        <v>0</v>
      </c>
      <c r="BC9" s="7">
        <v>1</v>
      </c>
      <c r="BD9" s="7">
        <f t="shared" ref="BD9:CP9" si="7">(0)/12.54</f>
        <v>0</v>
      </c>
      <c r="BE9" s="7">
        <f t="shared" si="7"/>
        <v>0</v>
      </c>
      <c r="BF9" s="7">
        <f t="shared" si="7"/>
        <v>0</v>
      </c>
      <c r="BG9" s="7">
        <f t="shared" si="7"/>
        <v>0</v>
      </c>
      <c r="BH9" s="7">
        <f t="shared" si="7"/>
        <v>0</v>
      </c>
      <c r="BI9" s="7">
        <f t="shared" si="7"/>
        <v>0</v>
      </c>
      <c r="BJ9" s="7">
        <f t="shared" si="7"/>
        <v>0</v>
      </c>
      <c r="BK9" s="7">
        <f t="shared" si="7"/>
        <v>0</v>
      </c>
      <c r="BL9" s="7">
        <f t="shared" si="7"/>
        <v>0</v>
      </c>
      <c r="BM9" s="7">
        <f t="shared" si="7"/>
        <v>0</v>
      </c>
      <c r="BN9" s="7">
        <f t="shared" si="7"/>
        <v>0</v>
      </c>
      <c r="BO9" s="7">
        <f t="shared" si="7"/>
        <v>0</v>
      </c>
      <c r="BP9" s="7">
        <f t="shared" si="7"/>
        <v>0</v>
      </c>
      <c r="BQ9" s="7">
        <f t="shared" si="7"/>
        <v>0</v>
      </c>
      <c r="BR9" s="7">
        <f t="shared" si="7"/>
        <v>0</v>
      </c>
      <c r="BS9" s="7">
        <f t="shared" si="7"/>
        <v>0</v>
      </c>
      <c r="BT9" s="7">
        <f t="shared" si="7"/>
        <v>0</v>
      </c>
      <c r="BU9" s="7">
        <f t="shared" si="7"/>
        <v>0</v>
      </c>
      <c r="BV9" s="7">
        <f t="shared" si="7"/>
        <v>0</v>
      </c>
      <c r="BW9" s="7">
        <f t="shared" si="7"/>
        <v>0</v>
      </c>
      <c r="BX9" s="7">
        <f t="shared" si="7"/>
        <v>0</v>
      </c>
      <c r="BY9" s="7">
        <f t="shared" si="7"/>
        <v>0</v>
      </c>
      <c r="BZ9" s="7">
        <f t="shared" si="7"/>
        <v>0</v>
      </c>
      <c r="CA9" s="7">
        <f t="shared" si="7"/>
        <v>0</v>
      </c>
      <c r="CB9" s="7">
        <f t="shared" si="7"/>
        <v>0</v>
      </c>
      <c r="CC9" s="7">
        <f t="shared" si="7"/>
        <v>0</v>
      </c>
      <c r="CD9" s="7">
        <f t="shared" si="7"/>
        <v>0</v>
      </c>
      <c r="CE9" s="7">
        <f t="shared" si="7"/>
        <v>0</v>
      </c>
      <c r="CF9" s="7">
        <f t="shared" si="7"/>
        <v>0</v>
      </c>
      <c r="CG9" s="7">
        <f t="shared" si="7"/>
        <v>0</v>
      </c>
      <c r="CH9" s="7">
        <f t="shared" si="7"/>
        <v>0</v>
      </c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>
        <f t="shared" si="7"/>
        <v>0</v>
      </c>
      <c r="CP9" s="7">
        <f t="shared" si="7"/>
        <v>0</v>
      </c>
      <c r="CQ9">
        <f>0</f>
        <v>0</v>
      </c>
      <c r="CR9">
        <v>12.54</v>
      </c>
    </row>
    <row r="10" spans="1:96" x14ac:dyDescent="0.25">
      <c r="A10" s="5" t="s">
        <v>412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6.508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>
        <v>64</v>
      </c>
      <c r="AT10" s="6"/>
      <c r="AU10" s="6">
        <v>70.507999999999996</v>
      </c>
      <c r="AX10" t="s">
        <v>412</v>
      </c>
      <c r="AY10" s="7">
        <f t="shared" ref="AY10:BO10" si="8">(0)/70.508</f>
        <v>0</v>
      </c>
      <c r="AZ10" s="7">
        <f t="shared" si="8"/>
        <v>0</v>
      </c>
      <c r="BA10" s="7">
        <f t="shared" si="8"/>
        <v>0</v>
      </c>
      <c r="BB10" s="7">
        <f t="shared" si="8"/>
        <v>0</v>
      </c>
      <c r="BC10" s="7">
        <f t="shared" si="8"/>
        <v>0</v>
      </c>
      <c r="BD10" s="7">
        <f t="shared" si="8"/>
        <v>0</v>
      </c>
      <c r="BE10" s="7">
        <f t="shared" si="8"/>
        <v>0</v>
      </c>
      <c r="BF10" s="7">
        <f t="shared" si="8"/>
        <v>0</v>
      </c>
      <c r="BG10" s="7">
        <f t="shared" si="8"/>
        <v>0</v>
      </c>
      <c r="BH10" s="7">
        <f t="shared" si="8"/>
        <v>0</v>
      </c>
      <c r="BI10" s="7">
        <f t="shared" si="8"/>
        <v>0</v>
      </c>
      <c r="BJ10" s="7">
        <f t="shared" si="8"/>
        <v>0</v>
      </c>
      <c r="BK10" s="7">
        <f t="shared" si="8"/>
        <v>0</v>
      </c>
      <c r="BL10" s="7">
        <f t="shared" si="8"/>
        <v>0</v>
      </c>
      <c r="BM10" s="7">
        <f t="shared" si="8"/>
        <v>0</v>
      </c>
      <c r="BN10" s="7">
        <f t="shared" si="8"/>
        <v>0</v>
      </c>
      <c r="BO10" s="7">
        <f t="shared" si="8"/>
        <v>0</v>
      </c>
      <c r="BP10" s="7">
        <v>9.2301582799115003E-2</v>
      </c>
      <c r="BQ10" s="7">
        <f t="shared" ref="BQ10:CO10" si="9">(0)/70.508</f>
        <v>0</v>
      </c>
      <c r="BR10" s="7">
        <f t="shared" si="9"/>
        <v>0</v>
      </c>
      <c r="BS10" s="7">
        <f t="shared" si="9"/>
        <v>0</v>
      </c>
      <c r="BT10" s="7">
        <f t="shared" si="9"/>
        <v>0</v>
      </c>
      <c r="BU10" s="7">
        <f t="shared" si="9"/>
        <v>0</v>
      </c>
      <c r="BV10" s="7">
        <f t="shared" si="9"/>
        <v>0</v>
      </c>
      <c r="BW10" s="7">
        <f t="shared" si="9"/>
        <v>0</v>
      </c>
      <c r="BX10" s="7">
        <f t="shared" si="9"/>
        <v>0</v>
      </c>
      <c r="BY10" s="7">
        <f t="shared" si="9"/>
        <v>0</v>
      </c>
      <c r="BZ10" s="7">
        <f t="shared" si="9"/>
        <v>0</v>
      </c>
      <c r="CA10" s="7">
        <f t="shared" si="9"/>
        <v>0</v>
      </c>
      <c r="CB10" s="7">
        <f t="shared" si="9"/>
        <v>0</v>
      </c>
      <c r="CC10" s="7">
        <f t="shared" si="9"/>
        <v>0</v>
      </c>
      <c r="CD10" s="7">
        <f t="shared" si="9"/>
        <v>0</v>
      </c>
      <c r="CE10" s="7">
        <f t="shared" si="9"/>
        <v>0</v>
      </c>
      <c r="CF10" s="7">
        <f t="shared" si="9"/>
        <v>0</v>
      </c>
      <c r="CG10" s="7">
        <f t="shared" si="9"/>
        <v>0</v>
      </c>
      <c r="CH10" s="7">
        <f t="shared" si="9"/>
        <v>0</v>
      </c>
      <c r="CI10" s="7">
        <f t="shared" si="9"/>
        <v>0</v>
      </c>
      <c r="CJ10" s="7">
        <f t="shared" si="9"/>
        <v>0</v>
      </c>
      <c r="CK10" s="7">
        <f t="shared" si="9"/>
        <v>0</v>
      </c>
      <c r="CL10" s="7">
        <f t="shared" si="9"/>
        <v>0</v>
      </c>
      <c r="CM10" s="7">
        <f t="shared" si="9"/>
        <v>0</v>
      </c>
      <c r="CN10" s="7">
        <f t="shared" si="9"/>
        <v>0</v>
      </c>
      <c r="CO10" s="7">
        <f t="shared" si="9"/>
        <v>0</v>
      </c>
      <c r="CP10" s="7">
        <v>0.90769841720088507</v>
      </c>
      <c r="CQ10">
        <f>0</f>
        <v>0</v>
      </c>
      <c r="CR10">
        <v>70.507999999999996</v>
      </c>
    </row>
    <row r="11" spans="1:96" x14ac:dyDescent="0.25">
      <c r="A11" s="5" t="s">
        <v>52</v>
      </c>
      <c r="B11" s="6"/>
      <c r="C11" s="6"/>
      <c r="D11" s="6"/>
      <c r="E11" s="6">
        <v>164.69400000000002</v>
      </c>
      <c r="F11" s="6"/>
      <c r="G11" s="6"/>
      <c r="H11" s="6"/>
      <c r="I11" s="6"/>
      <c r="J11" s="6"/>
      <c r="K11" s="6"/>
      <c r="L11" s="6"/>
      <c r="M11" s="6"/>
      <c r="N11" s="6">
        <v>152.352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>
        <v>14</v>
      </c>
      <c r="AJ11" s="6"/>
      <c r="AK11" s="6"/>
      <c r="AL11" s="6"/>
      <c r="AM11" s="6"/>
      <c r="AN11" s="6"/>
      <c r="AO11" s="6"/>
      <c r="AP11" s="6"/>
      <c r="AQ11" s="6"/>
      <c r="AR11" s="6">
        <v>27.081</v>
      </c>
      <c r="AS11" s="6"/>
      <c r="AT11" s="6"/>
      <c r="AU11" s="6">
        <v>358.12700000000007</v>
      </c>
      <c r="AX11" t="s">
        <v>52</v>
      </c>
      <c r="AY11" s="7">
        <f>(0)/358.127</f>
        <v>0</v>
      </c>
      <c r="AZ11" s="7">
        <f>(0)/358.127</f>
        <v>0</v>
      </c>
      <c r="BA11" s="7">
        <f>(0)/358.127</f>
        <v>0</v>
      </c>
      <c r="BB11" s="7">
        <v>0.45987596578867268</v>
      </c>
      <c r="BC11" s="7">
        <f t="shared" ref="BC11:BJ11" si="10">(0)/358.127</f>
        <v>0</v>
      </c>
      <c r="BD11" s="7">
        <f t="shared" si="10"/>
        <v>0</v>
      </c>
      <c r="BE11" s="7">
        <f t="shared" si="10"/>
        <v>0</v>
      </c>
      <c r="BF11" s="7">
        <f t="shared" si="10"/>
        <v>0</v>
      </c>
      <c r="BG11" s="7">
        <f t="shared" si="10"/>
        <v>0</v>
      </c>
      <c r="BH11" s="7">
        <f t="shared" si="10"/>
        <v>0</v>
      </c>
      <c r="BI11" s="7">
        <f t="shared" si="10"/>
        <v>0</v>
      </c>
      <c r="BJ11" s="7">
        <f t="shared" si="10"/>
        <v>0</v>
      </c>
      <c r="BK11" s="7">
        <v>0.42541333102502737</v>
      </c>
      <c r="BL11" s="7">
        <f t="shared" ref="BL11:CE11" si="11">(0)/358.127</f>
        <v>0</v>
      </c>
      <c r="BM11" s="7">
        <f t="shared" si="11"/>
        <v>0</v>
      </c>
      <c r="BN11" s="7">
        <f t="shared" si="11"/>
        <v>0</v>
      </c>
      <c r="BO11" s="7">
        <f t="shared" si="11"/>
        <v>0</v>
      </c>
      <c r="BP11" s="7">
        <f t="shared" si="11"/>
        <v>0</v>
      </c>
      <c r="BQ11" s="7">
        <f t="shared" si="11"/>
        <v>0</v>
      </c>
      <c r="BR11" s="7">
        <f t="shared" si="11"/>
        <v>0</v>
      </c>
      <c r="BS11" s="7">
        <f t="shared" si="11"/>
        <v>0</v>
      </c>
      <c r="BT11" s="7">
        <f t="shared" si="11"/>
        <v>0</v>
      </c>
      <c r="BU11" s="7">
        <f t="shared" si="11"/>
        <v>0</v>
      </c>
      <c r="BV11" s="7">
        <f t="shared" si="11"/>
        <v>0</v>
      </c>
      <c r="BW11" s="7">
        <f t="shared" si="11"/>
        <v>0</v>
      </c>
      <c r="BX11" s="7">
        <f t="shared" si="11"/>
        <v>0</v>
      </c>
      <c r="BY11" s="7">
        <f t="shared" si="11"/>
        <v>0</v>
      </c>
      <c r="BZ11" s="7">
        <f t="shared" si="11"/>
        <v>0</v>
      </c>
      <c r="CA11" s="7">
        <f t="shared" si="11"/>
        <v>0</v>
      </c>
      <c r="CB11" s="7">
        <f t="shared" si="11"/>
        <v>0</v>
      </c>
      <c r="CC11" s="7">
        <f t="shared" si="11"/>
        <v>0</v>
      </c>
      <c r="CD11" s="7">
        <f t="shared" si="11"/>
        <v>0</v>
      </c>
      <c r="CE11" s="7">
        <f t="shared" si="11"/>
        <v>0</v>
      </c>
      <c r="CF11" s="7">
        <v>3.9092277320615307E-2</v>
      </c>
      <c r="CG11" s="7">
        <f t="shared" ref="CG11:CN11" si="12">(0)/358.127</f>
        <v>0</v>
      </c>
      <c r="CH11" s="7">
        <f t="shared" si="12"/>
        <v>0</v>
      </c>
      <c r="CI11" s="7">
        <f t="shared" si="12"/>
        <v>0</v>
      </c>
      <c r="CJ11" s="7">
        <f t="shared" si="12"/>
        <v>0</v>
      </c>
      <c r="CK11" s="7">
        <f t="shared" si="12"/>
        <v>0</v>
      </c>
      <c r="CL11" s="7">
        <f t="shared" si="12"/>
        <v>0</v>
      </c>
      <c r="CM11" s="7">
        <f t="shared" si="12"/>
        <v>0</v>
      </c>
      <c r="CN11" s="7">
        <f t="shared" si="12"/>
        <v>0</v>
      </c>
      <c r="CO11" s="7">
        <v>7.5618425865684499E-2</v>
      </c>
      <c r="CP11" s="7">
        <f>(0)/358.127</f>
        <v>0</v>
      </c>
      <c r="CQ11">
        <f>0</f>
        <v>0</v>
      </c>
      <c r="CR11">
        <v>358.12700000000007</v>
      </c>
    </row>
    <row r="12" spans="1:96" x14ac:dyDescent="0.25">
      <c r="A12" s="5" t="s">
        <v>31</v>
      </c>
      <c r="B12" s="6"/>
      <c r="C12" s="6"/>
      <c r="D12" s="6">
        <v>65.91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>
        <v>13.103999999999999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>
        <v>79.013999999999996</v>
      </c>
      <c r="AX12" t="s">
        <v>31</v>
      </c>
      <c r="AY12" s="7">
        <f>(0)/79.014</f>
        <v>0</v>
      </c>
      <c r="AZ12" s="7">
        <f>(0)/79.014</f>
        <v>0</v>
      </c>
      <c r="BA12" s="7">
        <v>0.8341559723593287</v>
      </c>
      <c r="BB12" s="7">
        <f t="shared" ref="BB12:BY12" si="13">(0)/79.014</f>
        <v>0</v>
      </c>
      <c r="BC12" s="7">
        <f t="shared" si="13"/>
        <v>0</v>
      </c>
      <c r="BD12" s="7">
        <f t="shared" si="13"/>
        <v>0</v>
      </c>
      <c r="BE12" s="7">
        <f t="shared" si="13"/>
        <v>0</v>
      </c>
      <c r="BF12" s="7">
        <f t="shared" si="13"/>
        <v>0</v>
      </c>
      <c r="BG12" s="7">
        <f t="shared" si="13"/>
        <v>0</v>
      </c>
      <c r="BH12" s="7">
        <f t="shared" si="13"/>
        <v>0</v>
      </c>
      <c r="BI12" s="7">
        <f t="shared" si="13"/>
        <v>0</v>
      </c>
      <c r="BJ12" s="7">
        <f t="shared" si="13"/>
        <v>0</v>
      </c>
      <c r="BK12" s="7">
        <f t="shared" si="13"/>
        <v>0</v>
      </c>
      <c r="BL12" s="7">
        <f t="shared" si="13"/>
        <v>0</v>
      </c>
      <c r="BM12" s="7">
        <f t="shared" si="13"/>
        <v>0</v>
      </c>
      <c r="BN12" s="7">
        <f t="shared" si="13"/>
        <v>0</v>
      </c>
      <c r="BO12" s="7">
        <f t="shared" si="13"/>
        <v>0</v>
      </c>
      <c r="BP12" s="7">
        <f t="shared" si="13"/>
        <v>0</v>
      </c>
      <c r="BQ12" s="7">
        <f t="shared" si="13"/>
        <v>0</v>
      </c>
      <c r="BR12" s="7">
        <f t="shared" si="13"/>
        <v>0</v>
      </c>
      <c r="BS12" s="7">
        <f t="shared" si="13"/>
        <v>0</v>
      </c>
      <c r="BT12" s="7">
        <f t="shared" si="13"/>
        <v>0</v>
      </c>
      <c r="BU12" s="7">
        <f t="shared" si="13"/>
        <v>0</v>
      </c>
      <c r="BV12" s="7">
        <f t="shared" si="13"/>
        <v>0</v>
      </c>
      <c r="BW12" s="7">
        <f t="shared" si="13"/>
        <v>0</v>
      </c>
      <c r="BX12" s="7">
        <f t="shared" si="13"/>
        <v>0</v>
      </c>
      <c r="BY12" s="7">
        <f t="shared" si="13"/>
        <v>0</v>
      </c>
      <c r="BZ12" s="7">
        <v>0.16584402764067127</v>
      </c>
      <c r="CA12" s="7">
        <f t="shared" ref="CA12:CP12" si="14">(0)/79.014</f>
        <v>0</v>
      </c>
      <c r="CB12" s="7">
        <f t="shared" si="14"/>
        <v>0</v>
      </c>
      <c r="CC12" s="7">
        <f t="shared" si="14"/>
        <v>0</v>
      </c>
      <c r="CD12" s="7">
        <f t="shared" si="14"/>
        <v>0</v>
      </c>
      <c r="CE12" s="7">
        <f t="shared" si="14"/>
        <v>0</v>
      </c>
      <c r="CF12" s="7">
        <f t="shared" si="14"/>
        <v>0</v>
      </c>
      <c r="CG12" s="7">
        <f t="shared" si="14"/>
        <v>0</v>
      </c>
      <c r="CH12" s="7">
        <f t="shared" si="14"/>
        <v>0</v>
      </c>
      <c r="CI12" s="7">
        <f t="shared" si="14"/>
        <v>0</v>
      </c>
      <c r="CJ12" s="7">
        <f t="shared" si="14"/>
        <v>0</v>
      </c>
      <c r="CK12" s="7">
        <f t="shared" si="14"/>
        <v>0</v>
      </c>
      <c r="CL12" s="7">
        <f t="shared" si="14"/>
        <v>0</v>
      </c>
      <c r="CM12" s="7">
        <f t="shared" si="14"/>
        <v>0</v>
      </c>
      <c r="CN12" s="7">
        <f t="shared" si="14"/>
        <v>0</v>
      </c>
      <c r="CO12" s="7">
        <f t="shared" si="14"/>
        <v>0</v>
      </c>
      <c r="CP12" s="7">
        <f t="shared" si="14"/>
        <v>0</v>
      </c>
      <c r="CQ12">
        <f>0</f>
        <v>0</v>
      </c>
      <c r="CR12">
        <v>79.013999999999996</v>
      </c>
    </row>
    <row r="13" spans="1:96" x14ac:dyDescent="0.25">
      <c r="A13" s="5" t="s">
        <v>143</v>
      </c>
      <c r="B13" s="6"/>
      <c r="C13" s="6"/>
      <c r="D13" s="6"/>
      <c r="E13" s="6"/>
      <c r="F13" s="6"/>
      <c r="G13" s="6">
        <v>1.3650000000000002</v>
      </c>
      <c r="H13" s="6">
        <v>16.608000000000001</v>
      </c>
      <c r="I13" s="6"/>
      <c r="J13" s="6"/>
      <c r="K13" s="6"/>
      <c r="L13" s="6"/>
      <c r="M13" s="6">
        <v>16.380000000000003</v>
      </c>
      <c r="N13" s="6">
        <v>870.55499999999995</v>
      </c>
      <c r="O13" s="6">
        <v>8.9140000000000015</v>
      </c>
      <c r="P13" s="6">
        <v>8.9140000000000015</v>
      </c>
      <c r="Q13" s="6"/>
      <c r="R13" s="6"/>
      <c r="S13" s="6">
        <v>104.54199999999999</v>
      </c>
      <c r="T13" s="6">
        <v>480.93900000000002</v>
      </c>
      <c r="U13" s="6"/>
      <c r="V13" s="6"/>
      <c r="W13" s="6"/>
      <c r="X13" s="6">
        <v>49.148000000000003</v>
      </c>
      <c r="Y13" s="6"/>
      <c r="Z13" s="6"/>
      <c r="AA13" s="6"/>
      <c r="AB13" s="6"/>
      <c r="AC13" s="6">
        <v>26.181000000000001</v>
      </c>
      <c r="AD13" s="6"/>
      <c r="AE13" s="6"/>
      <c r="AF13" s="6">
        <v>50.863999999999997</v>
      </c>
      <c r="AG13" s="6"/>
      <c r="AH13" s="6">
        <v>112</v>
      </c>
      <c r="AI13" s="6">
        <v>50.283999999999999</v>
      </c>
      <c r="AJ13" s="6"/>
      <c r="AK13" s="6"/>
      <c r="AL13" s="6">
        <v>552</v>
      </c>
      <c r="AM13" s="6"/>
      <c r="AN13" s="6"/>
      <c r="AO13" s="6"/>
      <c r="AP13" s="6"/>
      <c r="AQ13" s="6">
        <v>3.2569999999999997</v>
      </c>
      <c r="AR13" s="6"/>
      <c r="AS13" s="6"/>
      <c r="AT13" s="6"/>
      <c r="AU13" s="6">
        <v>2351.951</v>
      </c>
      <c r="AX13" t="s">
        <v>143</v>
      </c>
      <c r="AY13" s="7">
        <f>(0)/2351.951</f>
        <v>0</v>
      </c>
      <c r="AZ13" s="7">
        <f>(0)/2351.951</f>
        <v>0</v>
      </c>
      <c r="BA13" s="7">
        <f>(0)/2351.951</f>
        <v>0</v>
      </c>
      <c r="BB13" s="7">
        <f>(0)/2351.951</f>
        <v>0</v>
      </c>
      <c r="BC13" s="7">
        <f>(0)/2351.951</f>
        <v>0</v>
      </c>
      <c r="BD13" s="7">
        <v>5.8036923388284881E-4</v>
      </c>
      <c r="BE13" s="7">
        <v>7.0613716017042874E-3</v>
      </c>
      <c r="BF13" s="7">
        <f>(0)/2351.951</f>
        <v>0</v>
      </c>
      <c r="BG13" s="7">
        <f>(0)/2351.951</f>
        <v>0</v>
      </c>
      <c r="BH13" s="7">
        <f>(0)/2351.951</f>
        <v>0</v>
      </c>
      <c r="BI13" s="7">
        <f>(0)/2351.951</f>
        <v>0</v>
      </c>
      <c r="BJ13" s="7">
        <v>6.9644308065941862E-3</v>
      </c>
      <c r="BK13" s="7">
        <v>0.37014163985559223</v>
      </c>
      <c r="BL13" s="7">
        <v>3.7900449456642598E-3</v>
      </c>
      <c r="BM13" s="7">
        <v>3.7900449456642598E-3</v>
      </c>
      <c r="BN13" s="7">
        <f>(0)/2351.951</f>
        <v>0</v>
      </c>
      <c r="BO13" s="7">
        <f>(0)/2351.951</f>
        <v>0</v>
      </c>
      <c r="BP13" s="7">
        <v>4.4449055273685541E-2</v>
      </c>
      <c r="BQ13" s="7">
        <v>0.20448512745376074</v>
      </c>
      <c r="BR13" s="7">
        <f>(0)/2351.951</f>
        <v>0</v>
      </c>
      <c r="BS13" s="7">
        <f>(0)/2351.951</f>
        <v>0</v>
      </c>
      <c r="BT13" s="7">
        <f>(0)/2351.951</f>
        <v>0</v>
      </c>
      <c r="BU13" s="7">
        <v>2.0896693851189928E-2</v>
      </c>
      <c r="BV13" s="7">
        <f>(0)/2351.951</f>
        <v>0</v>
      </c>
      <c r="BW13" s="7">
        <f>(0)/2351.951</f>
        <v>0</v>
      </c>
      <c r="BX13" s="7">
        <f>(0)/2351.951</f>
        <v>0</v>
      </c>
      <c r="BY13" s="7">
        <f>(0)/2351.951</f>
        <v>0</v>
      </c>
      <c r="BZ13" s="7">
        <v>1.1131609459550816E-2</v>
      </c>
      <c r="CA13" s="7">
        <f>(0)/2351.951</f>
        <v>0</v>
      </c>
      <c r="CB13" s="7">
        <f>(0)/2351.951</f>
        <v>0</v>
      </c>
      <c r="CC13" s="7">
        <v>2.1626300888071222E-2</v>
      </c>
      <c r="CD13" s="7">
        <f>(0)/2351.951</f>
        <v>0</v>
      </c>
      <c r="CE13" s="7">
        <v>4.7620039703208099E-2</v>
      </c>
      <c r="CF13" s="7">
        <v>2.1379697111036752E-2</v>
      </c>
      <c r="CG13" s="7">
        <f>(0)/2351.951</f>
        <v>0</v>
      </c>
      <c r="CH13" s="7">
        <f>(0)/2351.951</f>
        <v>0</v>
      </c>
      <c r="CI13" s="7">
        <v>0.23469876710866849</v>
      </c>
      <c r="CJ13" s="7">
        <f>(0)/2351.951</f>
        <v>0</v>
      </c>
      <c r="CK13" s="7">
        <f>(0)/2351.951</f>
        <v>0</v>
      </c>
      <c r="CL13" s="7">
        <f>(0)/2351.951</f>
        <v>0</v>
      </c>
      <c r="CM13" s="7">
        <f>(0)/2351.951</f>
        <v>0</v>
      </c>
      <c r="CN13" s="7">
        <v>1.3848077617263283E-3</v>
      </c>
      <c r="CO13" s="7">
        <f>(0)/2351.951</f>
        <v>0</v>
      </c>
      <c r="CP13" s="7">
        <f>(0)/2351.951</f>
        <v>0</v>
      </c>
      <c r="CQ13">
        <f>0</f>
        <v>0</v>
      </c>
      <c r="CR13">
        <v>2351.951</v>
      </c>
    </row>
    <row r="14" spans="1:96" x14ac:dyDescent="0.25">
      <c r="A14" s="5" t="s">
        <v>199</v>
      </c>
      <c r="B14" s="6"/>
      <c r="C14" s="6"/>
      <c r="D14" s="6"/>
      <c r="E14" s="6"/>
      <c r="F14" s="6"/>
      <c r="G14" s="6"/>
      <c r="H14" s="6">
        <v>18.299999999999997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>
        <v>41.86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>
        <v>60.16</v>
      </c>
      <c r="AX14" t="s">
        <v>199</v>
      </c>
      <c r="AY14" s="7">
        <f t="shared" ref="AY14:BD14" si="15">(0)/60.16</f>
        <v>0</v>
      </c>
      <c r="AZ14" s="7">
        <f t="shared" si="15"/>
        <v>0</v>
      </c>
      <c r="BA14" s="7">
        <f t="shared" si="15"/>
        <v>0</v>
      </c>
      <c r="BB14" s="7">
        <f t="shared" si="15"/>
        <v>0</v>
      </c>
      <c r="BC14" s="7">
        <f t="shared" si="15"/>
        <v>0</v>
      </c>
      <c r="BD14" s="7">
        <f t="shared" si="15"/>
        <v>0</v>
      </c>
      <c r="BE14" s="7">
        <v>0.30418882978723399</v>
      </c>
      <c r="BF14" s="7">
        <f t="shared" ref="BF14:BY14" si="16">(0)/60.16</f>
        <v>0</v>
      </c>
      <c r="BG14" s="7">
        <f t="shared" si="16"/>
        <v>0</v>
      </c>
      <c r="BH14" s="7">
        <f t="shared" si="16"/>
        <v>0</v>
      </c>
      <c r="BI14" s="7">
        <f t="shared" si="16"/>
        <v>0</v>
      </c>
      <c r="BJ14" s="7">
        <f t="shared" si="16"/>
        <v>0</v>
      </c>
      <c r="BK14" s="7">
        <f t="shared" si="16"/>
        <v>0</v>
      </c>
      <c r="BL14" s="7">
        <f t="shared" si="16"/>
        <v>0</v>
      </c>
      <c r="BM14" s="7">
        <f t="shared" si="16"/>
        <v>0</v>
      </c>
      <c r="BN14" s="7">
        <f t="shared" si="16"/>
        <v>0</v>
      </c>
      <c r="BO14" s="7">
        <f t="shared" si="16"/>
        <v>0</v>
      </c>
      <c r="BP14" s="7">
        <f t="shared" si="16"/>
        <v>0</v>
      </c>
      <c r="BQ14" s="7">
        <f t="shared" si="16"/>
        <v>0</v>
      </c>
      <c r="BR14" s="7">
        <f t="shared" si="16"/>
        <v>0</v>
      </c>
      <c r="BS14" s="7">
        <f t="shared" si="16"/>
        <v>0</v>
      </c>
      <c r="BT14" s="7">
        <f t="shared" si="16"/>
        <v>0</v>
      </c>
      <c r="BU14" s="7">
        <f t="shared" si="16"/>
        <v>0</v>
      </c>
      <c r="BV14" s="7">
        <f t="shared" si="16"/>
        <v>0</v>
      </c>
      <c r="BW14" s="7">
        <f t="shared" si="16"/>
        <v>0</v>
      </c>
      <c r="BX14" s="7">
        <f t="shared" si="16"/>
        <v>0</v>
      </c>
      <c r="BY14" s="7">
        <f t="shared" si="16"/>
        <v>0</v>
      </c>
      <c r="BZ14" s="7">
        <v>0.69581117021276595</v>
      </c>
      <c r="CA14" s="7">
        <f t="shared" ref="CA14:CP14" si="17">(0)/60.16</f>
        <v>0</v>
      </c>
      <c r="CB14" s="7">
        <f t="shared" si="17"/>
        <v>0</v>
      </c>
      <c r="CC14" s="7">
        <f t="shared" si="17"/>
        <v>0</v>
      </c>
      <c r="CD14" s="7">
        <f t="shared" si="17"/>
        <v>0</v>
      </c>
      <c r="CE14" s="7">
        <f t="shared" si="17"/>
        <v>0</v>
      </c>
      <c r="CF14" s="7">
        <f t="shared" si="17"/>
        <v>0</v>
      </c>
      <c r="CG14" s="7">
        <f t="shared" si="17"/>
        <v>0</v>
      </c>
      <c r="CH14" s="7">
        <f t="shared" si="17"/>
        <v>0</v>
      </c>
      <c r="CI14" s="7">
        <f t="shared" si="17"/>
        <v>0</v>
      </c>
      <c r="CJ14" s="7">
        <f t="shared" si="17"/>
        <v>0</v>
      </c>
      <c r="CK14" s="7">
        <f t="shared" si="17"/>
        <v>0</v>
      </c>
      <c r="CL14" s="7">
        <f t="shared" si="17"/>
        <v>0</v>
      </c>
      <c r="CM14" s="7">
        <f t="shared" si="17"/>
        <v>0</v>
      </c>
      <c r="CN14" s="7">
        <f t="shared" si="17"/>
        <v>0</v>
      </c>
      <c r="CO14" s="7">
        <f t="shared" si="17"/>
        <v>0</v>
      </c>
      <c r="CP14" s="7">
        <f t="shared" si="17"/>
        <v>0</v>
      </c>
      <c r="CQ14">
        <f>0</f>
        <v>0</v>
      </c>
      <c r="CR14">
        <v>60.16</v>
      </c>
    </row>
    <row r="15" spans="1:96" x14ac:dyDescent="0.25">
      <c r="A15" s="5" t="s">
        <v>210</v>
      </c>
      <c r="B15" s="6"/>
      <c r="C15" s="6"/>
      <c r="D15" s="6"/>
      <c r="E15" s="6"/>
      <c r="F15" s="6"/>
      <c r="G15" s="6"/>
      <c r="H15" s="6">
        <v>15.58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>
        <v>18.288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>
        <v>33.868000000000002</v>
      </c>
      <c r="AX15" t="s">
        <v>210</v>
      </c>
      <c r="AY15" s="7">
        <f t="shared" ref="AY15:BD15" si="18">(0)/33.868</f>
        <v>0</v>
      </c>
      <c r="AZ15" s="7">
        <f t="shared" si="18"/>
        <v>0</v>
      </c>
      <c r="BA15" s="7">
        <f t="shared" si="18"/>
        <v>0</v>
      </c>
      <c r="BB15" s="7">
        <f t="shared" si="18"/>
        <v>0</v>
      </c>
      <c r="BC15" s="7">
        <f t="shared" si="18"/>
        <v>0</v>
      </c>
      <c r="BD15" s="7">
        <f t="shared" si="18"/>
        <v>0</v>
      </c>
      <c r="BE15" s="7">
        <v>0.46002125900555091</v>
      </c>
      <c r="BF15" s="7">
        <f t="shared" ref="BF15:BY15" si="19">(0)/33.868</f>
        <v>0</v>
      </c>
      <c r="BG15" s="7">
        <f t="shared" si="19"/>
        <v>0</v>
      </c>
      <c r="BH15" s="7">
        <f t="shared" si="19"/>
        <v>0</v>
      </c>
      <c r="BI15" s="7">
        <f t="shared" si="19"/>
        <v>0</v>
      </c>
      <c r="BJ15" s="7">
        <f t="shared" si="19"/>
        <v>0</v>
      </c>
      <c r="BK15" s="7">
        <f t="shared" si="19"/>
        <v>0</v>
      </c>
      <c r="BL15" s="7">
        <f t="shared" si="19"/>
        <v>0</v>
      </c>
      <c r="BM15" s="7">
        <f t="shared" si="19"/>
        <v>0</v>
      </c>
      <c r="BN15" s="7">
        <f t="shared" si="19"/>
        <v>0</v>
      </c>
      <c r="BO15" s="7">
        <f t="shared" si="19"/>
        <v>0</v>
      </c>
      <c r="BP15" s="7">
        <f t="shared" si="19"/>
        <v>0</v>
      </c>
      <c r="BQ15" s="7">
        <f t="shared" si="19"/>
        <v>0</v>
      </c>
      <c r="BR15" s="7">
        <f t="shared" si="19"/>
        <v>0</v>
      </c>
      <c r="BS15" s="7">
        <f t="shared" si="19"/>
        <v>0</v>
      </c>
      <c r="BT15" s="7">
        <f t="shared" si="19"/>
        <v>0</v>
      </c>
      <c r="BU15" s="7">
        <f t="shared" si="19"/>
        <v>0</v>
      </c>
      <c r="BV15" s="7">
        <f t="shared" si="19"/>
        <v>0</v>
      </c>
      <c r="BW15" s="7">
        <f t="shared" si="19"/>
        <v>0</v>
      </c>
      <c r="BX15" s="7">
        <f t="shared" si="19"/>
        <v>0</v>
      </c>
      <c r="BY15" s="7">
        <f t="shared" si="19"/>
        <v>0</v>
      </c>
      <c r="BZ15" s="7">
        <v>0.53997874099444898</v>
      </c>
      <c r="CA15" s="7">
        <f t="shared" ref="CA15:CP15" si="20">(0)/33.868</f>
        <v>0</v>
      </c>
      <c r="CB15" s="7">
        <f t="shared" si="20"/>
        <v>0</v>
      </c>
      <c r="CC15" s="7">
        <f t="shared" si="20"/>
        <v>0</v>
      </c>
      <c r="CD15" s="7">
        <f t="shared" si="20"/>
        <v>0</v>
      </c>
      <c r="CE15" s="7">
        <f t="shared" si="20"/>
        <v>0</v>
      </c>
      <c r="CF15" s="7">
        <f t="shared" si="20"/>
        <v>0</v>
      </c>
      <c r="CG15" s="7">
        <f t="shared" si="20"/>
        <v>0</v>
      </c>
      <c r="CH15" s="7">
        <f t="shared" si="20"/>
        <v>0</v>
      </c>
      <c r="CI15" s="7">
        <f t="shared" si="20"/>
        <v>0</v>
      </c>
      <c r="CJ15" s="7">
        <f t="shared" si="20"/>
        <v>0</v>
      </c>
      <c r="CK15" s="7">
        <f t="shared" si="20"/>
        <v>0</v>
      </c>
      <c r="CL15" s="7">
        <f t="shared" si="20"/>
        <v>0</v>
      </c>
      <c r="CM15" s="7">
        <f t="shared" si="20"/>
        <v>0</v>
      </c>
      <c r="CN15" s="7">
        <f t="shared" si="20"/>
        <v>0</v>
      </c>
      <c r="CO15" s="7">
        <f t="shared" si="20"/>
        <v>0</v>
      </c>
      <c r="CP15" s="7">
        <f t="shared" si="20"/>
        <v>0</v>
      </c>
      <c r="CQ15">
        <f>0</f>
        <v>0</v>
      </c>
      <c r="CR15">
        <v>33.868000000000002</v>
      </c>
    </row>
    <row r="16" spans="1:96" x14ac:dyDescent="0.25">
      <c r="A16" s="5" t="s">
        <v>274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4.7640000000000002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v>3.6640000000000001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>
        <v>8.4280000000000008</v>
      </c>
      <c r="AX16" t="s">
        <v>274</v>
      </c>
      <c r="AY16" s="7">
        <f t="shared" ref="AY16:BJ16" si="21">(0)/8.428</f>
        <v>0</v>
      </c>
      <c r="AZ16" s="7">
        <f t="shared" si="21"/>
        <v>0</v>
      </c>
      <c r="BA16" s="7">
        <f t="shared" si="21"/>
        <v>0</v>
      </c>
      <c r="BB16" s="7">
        <f t="shared" si="21"/>
        <v>0</v>
      </c>
      <c r="BC16" s="7">
        <f t="shared" si="21"/>
        <v>0</v>
      </c>
      <c r="BD16" s="7">
        <f t="shared" si="21"/>
        <v>0</v>
      </c>
      <c r="BE16" s="7">
        <f t="shared" si="21"/>
        <v>0</v>
      </c>
      <c r="BF16" s="7">
        <f t="shared" si="21"/>
        <v>0</v>
      </c>
      <c r="BG16" s="7">
        <f t="shared" si="21"/>
        <v>0</v>
      </c>
      <c r="BH16" s="7">
        <f t="shared" si="21"/>
        <v>0</v>
      </c>
      <c r="BI16" s="7">
        <f t="shared" si="21"/>
        <v>0</v>
      </c>
      <c r="BJ16" s="7">
        <f t="shared" si="21"/>
        <v>0</v>
      </c>
      <c r="BK16" s="7">
        <v>0.56525866160417648</v>
      </c>
      <c r="BL16" s="7">
        <f t="shared" ref="BL16:CE16" si="22">(0)/8.428</f>
        <v>0</v>
      </c>
      <c r="BM16" s="7">
        <f t="shared" si="22"/>
        <v>0</v>
      </c>
      <c r="BN16" s="7">
        <f t="shared" si="22"/>
        <v>0</v>
      </c>
      <c r="BO16" s="7">
        <f t="shared" si="22"/>
        <v>0</v>
      </c>
      <c r="BP16" s="7">
        <f t="shared" si="22"/>
        <v>0</v>
      </c>
      <c r="BQ16" s="7">
        <f t="shared" si="22"/>
        <v>0</v>
      </c>
      <c r="BR16" s="7">
        <f t="shared" si="22"/>
        <v>0</v>
      </c>
      <c r="BS16" s="7">
        <f t="shared" si="22"/>
        <v>0</v>
      </c>
      <c r="BT16" s="7">
        <f t="shared" si="22"/>
        <v>0</v>
      </c>
      <c r="BU16" s="7">
        <f t="shared" si="22"/>
        <v>0</v>
      </c>
      <c r="BV16" s="7">
        <f t="shared" si="22"/>
        <v>0</v>
      </c>
      <c r="BW16" s="7">
        <f t="shared" si="22"/>
        <v>0</v>
      </c>
      <c r="BX16" s="7">
        <f t="shared" si="22"/>
        <v>0</v>
      </c>
      <c r="BY16" s="7">
        <f t="shared" si="22"/>
        <v>0</v>
      </c>
      <c r="BZ16" s="7">
        <f t="shared" si="22"/>
        <v>0</v>
      </c>
      <c r="CA16" s="7">
        <f t="shared" si="22"/>
        <v>0</v>
      </c>
      <c r="CB16" s="7">
        <f t="shared" si="22"/>
        <v>0</v>
      </c>
      <c r="CC16" s="7">
        <f t="shared" si="22"/>
        <v>0</v>
      </c>
      <c r="CD16" s="7">
        <f t="shared" si="22"/>
        <v>0</v>
      </c>
      <c r="CE16" s="7">
        <f t="shared" si="22"/>
        <v>0</v>
      </c>
      <c r="CF16" s="7">
        <v>0.43474133839582341</v>
      </c>
      <c r="CG16" s="7">
        <f t="shared" ref="CG16:CP16" si="23">(0)/8.428</f>
        <v>0</v>
      </c>
      <c r="CH16" s="7">
        <f t="shared" si="23"/>
        <v>0</v>
      </c>
      <c r="CI16" s="7">
        <f t="shared" si="23"/>
        <v>0</v>
      </c>
      <c r="CJ16" s="7">
        <f t="shared" si="23"/>
        <v>0</v>
      </c>
      <c r="CK16" s="7">
        <f t="shared" si="23"/>
        <v>0</v>
      </c>
      <c r="CL16" s="7">
        <f t="shared" si="23"/>
        <v>0</v>
      </c>
      <c r="CM16" s="7">
        <f t="shared" si="23"/>
        <v>0</v>
      </c>
      <c r="CN16" s="7">
        <f t="shared" si="23"/>
        <v>0</v>
      </c>
      <c r="CO16" s="7">
        <f t="shared" si="23"/>
        <v>0</v>
      </c>
      <c r="CP16" s="7">
        <f t="shared" si="23"/>
        <v>0</v>
      </c>
      <c r="CQ16">
        <f>0</f>
        <v>0</v>
      </c>
      <c r="CR16">
        <v>8.4280000000000008</v>
      </c>
    </row>
    <row r="17" spans="1:96" x14ac:dyDescent="0.25">
      <c r="A17" s="5" t="s">
        <v>226</v>
      </c>
      <c r="B17" s="6"/>
      <c r="C17" s="6"/>
      <c r="D17" s="6"/>
      <c r="E17" s="6"/>
      <c r="F17" s="6"/>
      <c r="G17" s="6"/>
      <c r="H17" s="6"/>
      <c r="I17" s="6"/>
      <c r="J17" s="6"/>
      <c r="K17" s="6">
        <v>139</v>
      </c>
      <c r="L17" s="6"/>
      <c r="M17" s="6"/>
      <c r="N17" s="6"/>
      <c r="O17" s="6">
        <v>133.399</v>
      </c>
      <c r="P17" s="6">
        <v>133.399</v>
      </c>
      <c r="Q17" s="6"/>
      <c r="R17" s="6"/>
      <c r="S17" s="6">
        <v>9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>
        <v>97.156999999999996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>
        <v>511.95499999999998</v>
      </c>
      <c r="AX17" t="s">
        <v>226</v>
      </c>
      <c r="AY17" s="7">
        <f t="shared" ref="AY17:BG17" si="24">(0)/511.955</f>
        <v>0</v>
      </c>
      <c r="AZ17" s="7">
        <f t="shared" si="24"/>
        <v>0</v>
      </c>
      <c r="BA17" s="7">
        <f t="shared" si="24"/>
        <v>0</v>
      </c>
      <c r="BB17" s="7">
        <f t="shared" si="24"/>
        <v>0</v>
      </c>
      <c r="BC17" s="7">
        <f t="shared" si="24"/>
        <v>0</v>
      </c>
      <c r="BD17" s="7">
        <f t="shared" si="24"/>
        <v>0</v>
      </c>
      <c r="BE17" s="7">
        <f t="shared" si="24"/>
        <v>0</v>
      </c>
      <c r="BF17" s="7">
        <f t="shared" si="24"/>
        <v>0</v>
      </c>
      <c r="BG17" s="7">
        <f t="shared" si="24"/>
        <v>0</v>
      </c>
      <c r="BH17" s="7">
        <v>0.27150823802873303</v>
      </c>
      <c r="BI17" s="7">
        <f>(0)/511.955</f>
        <v>0</v>
      </c>
      <c r="BJ17" s="7">
        <f>(0)/511.955</f>
        <v>0</v>
      </c>
      <c r="BK17" s="7">
        <f>(0)/511.955</f>
        <v>0</v>
      </c>
      <c r="BL17" s="7">
        <v>0.26056782334384859</v>
      </c>
      <c r="BM17" s="7">
        <v>0.26056782334384859</v>
      </c>
      <c r="BN17" s="7">
        <f>(0)/511.955</f>
        <v>0</v>
      </c>
      <c r="BO17" s="7">
        <f>(0)/511.955</f>
        <v>0</v>
      </c>
      <c r="BP17" s="7">
        <v>1.7579670088191345E-2</v>
      </c>
      <c r="BQ17" s="7">
        <f t="shared" ref="BQ17:CB17" si="25">(0)/511.955</f>
        <v>0</v>
      </c>
      <c r="BR17" s="7">
        <f t="shared" si="25"/>
        <v>0</v>
      </c>
      <c r="BS17" s="7">
        <f t="shared" si="25"/>
        <v>0</v>
      </c>
      <c r="BT17" s="7">
        <f t="shared" si="25"/>
        <v>0</v>
      </c>
      <c r="BU17" s="7">
        <f t="shared" si="25"/>
        <v>0</v>
      </c>
      <c r="BV17" s="7">
        <f t="shared" si="25"/>
        <v>0</v>
      </c>
      <c r="BW17" s="7">
        <f t="shared" si="25"/>
        <v>0</v>
      </c>
      <c r="BX17" s="7">
        <f t="shared" si="25"/>
        <v>0</v>
      </c>
      <c r="BY17" s="7">
        <f t="shared" si="25"/>
        <v>0</v>
      </c>
      <c r="BZ17" s="7">
        <f t="shared" si="25"/>
        <v>0</v>
      </c>
      <c r="CA17" s="7">
        <f t="shared" si="25"/>
        <v>0</v>
      </c>
      <c r="CB17" s="7">
        <f t="shared" si="25"/>
        <v>0</v>
      </c>
      <c r="CC17" s="7">
        <v>0.18977644519537851</v>
      </c>
      <c r="CD17" s="7">
        <f t="shared" ref="CD17:CP17" si="26">(0)/511.955</f>
        <v>0</v>
      </c>
      <c r="CE17" s="7">
        <f t="shared" si="26"/>
        <v>0</v>
      </c>
      <c r="CF17" s="7">
        <f t="shared" si="26"/>
        <v>0</v>
      </c>
      <c r="CG17" s="7">
        <f t="shared" si="26"/>
        <v>0</v>
      </c>
      <c r="CH17" s="7">
        <f t="shared" si="26"/>
        <v>0</v>
      </c>
      <c r="CI17" s="7">
        <f t="shared" si="26"/>
        <v>0</v>
      </c>
      <c r="CJ17" s="7">
        <f t="shared" si="26"/>
        <v>0</v>
      </c>
      <c r="CK17" s="7">
        <f t="shared" si="26"/>
        <v>0</v>
      </c>
      <c r="CL17" s="7">
        <f t="shared" si="26"/>
        <v>0</v>
      </c>
      <c r="CM17" s="7">
        <f t="shared" si="26"/>
        <v>0</v>
      </c>
      <c r="CN17" s="7">
        <f t="shared" si="26"/>
        <v>0</v>
      </c>
      <c r="CO17" s="7">
        <f t="shared" si="26"/>
        <v>0</v>
      </c>
      <c r="CP17" s="7">
        <f t="shared" si="26"/>
        <v>0</v>
      </c>
      <c r="CQ17">
        <f>0</f>
        <v>0</v>
      </c>
      <c r="CR17">
        <v>511.95499999999998</v>
      </c>
    </row>
    <row r="18" spans="1:96" x14ac:dyDescent="0.25">
      <c r="A18" s="5" t="s">
        <v>12</v>
      </c>
      <c r="B18" s="6">
        <v>58.253999999999998</v>
      </c>
      <c r="C18" s="6"/>
      <c r="D18" s="6"/>
      <c r="E18" s="6"/>
      <c r="F18" s="6"/>
      <c r="G18" s="6"/>
      <c r="H18" s="6">
        <v>32.088000000000001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57</v>
      </c>
      <c r="AG18" s="6"/>
      <c r="AH18" s="6"/>
      <c r="AI18" s="6"/>
      <c r="AJ18" s="6"/>
      <c r="AK18" s="6"/>
      <c r="AL18" s="6">
        <v>239.47</v>
      </c>
      <c r="AM18" s="6"/>
      <c r="AN18" s="6"/>
      <c r="AO18" s="6"/>
      <c r="AP18" s="6"/>
      <c r="AQ18" s="6"/>
      <c r="AR18" s="6"/>
      <c r="AS18" s="6"/>
      <c r="AT18" s="6"/>
      <c r="AU18" s="6">
        <v>386.81200000000001</v>
      </c>
      <c r="AX18" t="s">
        <v>12</v>
      </c>
      <c r="AY18" s="7">
        <v>0.15060029161453109</v>
      </c>
      <c r="AZ18" s="7">
        <f>(0)/386.812</f>
        <v>0</v>
      </c>
      <c r="BA18" s="7">
        <f>(0)/386.812</f>
        <v>0</v>
      </c>
      <c r="BB18" s="7">
        <f>(0)/386.812</f>
        <v>0</v>
      </c>
      <c r="BC18" s="7">
        <f>(0)/386.812</f>
        <v>0</v>
      </c>
      <c r="BD18" s="7">
        <f>(0)/386.812</f>
        <v>0</v>
      </c>
      <c r="BE18" s="7">
        <v>8.2955027248379054E-2</v>
      </c>
      <c r="BF18" s="7">
        <f t="shared" ref="BF18:CB18" si="27">(0)/386.812</f>
        <v>0</v>
      </c>
      <c r="BG18" s="7">
        <f t="shared" si="27"/>
        <v>0</v>
      </c>
      <c r="BH18" s="7">
        <f t="shared" si="27"/>
        <v>0</v>
      </c>
      <c r="BI18" s="7">
        <f t="shared" si="27"/>
        <v>0</v>
      </c>
      <c r="BJ18" s="7">
        <f t="shared" si="27"/>
        <v>0</v>
      </c>
      <c r="BK18" s="7">
        <f t="shared" si="27"/>
        <v>0</v>
      </c>
      <c r="BL18" s="7">
        <f t="shared" si="27"/>
        <v>0</v>
      </c>
      <c r="BM18" s="7">
        <f t="shared" si="27"/>
        <v>0</v>
      </c>
      <c r="BN18" s="7">
        <f t="shared" si="27"/>
        <v>0</v>
      </c>
      <c r="BO18" s="7">
        <f t="shared" si="27"/>
        <v>0</v>
      </c>
      <c r="BP18" s="7">
        <f t="shared" si="27"/>
        <v>0</v>
      </c>
      <c r="BQ18" s="7">
        <f t="shared" si="27"/>
        <v>0</v>
      </c>
      <c r="BR18" s="7">
        <f t="shared" si="27"/>
        <v>0</v>
      </c>
      <c r="BS18" s="7">
        <f t="shared" si="27"/>
        <v>0</v>
      </c>
      <c r="BT18" s="7">
        <f t="shared" si="27"/>
        <v>0</v>
      </c>
      <c r="BU18" s="7">
        <f t="shared" si="27"/>
        <v>0</v>
      </c>
      <c r="BV18" s="7">
        <f t="shared" si="27"/>
        <v>0</v>
      </c>
      <c r="BW18" s="7">
        <f t="shared" si="27"/>
        <v>0</v>
      </c>
      <c r="BX18" s="7">
        <f t="shared" si="27"/>
        <v>0</v>
      </c>
      <c r="BY18" s="7">
        <f t="shared" si="27"/>
        <v>0</v>
      </c>
      <c r="BZ18" s="7">
        <f t="shared" si="27"/>
        <v>0</v>
      </c>
      <c r="CA18" s="7">
        <f t="shared" si="27"/>
        <v>0</v>
      </c>
      <c r="CB18" s="7">
        <f t="shared" si="27"/>
        <v>0</v>
      </c>
      <c r="CC18" s="7">
        <v>0.14735840666783864</v>
      </c>
      <c r="CD18" s="7">
        <f>(0)/386.812</f>
        <v>0</v>
      </c>
      <c r="CE18" s="7">
        <f>(0)/386.812</f>
        <v>0</v>
      </c>
      <c r="CF18" s="7">
        <f>(0)/386.812</f>
        <v>0</v>
      </c>
      <c r="CG18" s="7">
        <f>(0)/386.812</f>
        <v>0</v>
      </c>
      <c r="CH18" s="7">
        <f>(0)/386.812</f>
        <v>0</v>
      </c>
      <c r="CI18" s="7">
        <v>0.61908627446925124</v>
      </c>
      <c r="CJ18" s="7">
        <f t="shared" ref="CJ18:CP18" si="28">(0)/386.812</f>
        <v>0</v>
      </c>
      <c r="CK18" s="7">
        <f t="shared" si="28"/>
        <v>0</v>
      </c>
      <c r="CL18" s="7">
        <f t="shared" si="28"/>
        <v>0</v>
      </c>
      <c r="CM18" s="7">
        <f t="shared" si="28"/>
        <v>0</v>
      </c>
      <c r="CN18" s="7">
        <f t="shared" si="28"/>
        <v>0</v>
      </c>
      <c r="CO18" s="7">
        <f t="shared" si="28"/>
        <v>0</v>
      </c>
      <c r="CP18" s="7">
        <f t="shared" si="28"/>
        <v>0</v>
      </c>
      <c r="CQ18">
        <f>0</f>
        <v>0</v>
      </c>
      <c r="CR18">
        <v>386.81200000000001</v>
      </c>
    </row>
    <row r="19" spans="1:96" x14ac:dyDescent="0.25">
      <c r="A19" s="5" t="s">
        <v>208</v>
      </c>
      <c r="B19" s="6"/>
      <c r="C19" s="6"/>
      <c r="D19" s="6"/>
      <c r="E19" s="6"/>
      <c r="F19" s="6"/>
      <c r="G19" s="6"/>
      <c r="H19" s="6">
        <v>51.828000000000003</v>
      </c>
      <c r="I19" s="6"/>
      <c r="J19" s="6"/>
      <c r="K19" s="6">
        <v>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6.4260000000000002</v>
      </c>
      <c r="AG19" s="6"/>
      <c r="AH19" s="6"/>
      <c r="AI19" s="6"/>
      <c r="AJ19" s="6"/>
      <c r="AK19" s="6"/>
      <c r="AL19" s="6">
        <v>9.24</v>
      </c>
      <c r="AM19" s="6"/>
      <c r="AN19" s="6"/>
      <c r="AO19" s="6"/>
      <c r="AP19" s="6"/>
      <c r="AQ19" s="6"/>
      <c r="AR19" s="6"/>
      <c r="AS19" s="6"/>
      <c r="AT19" s="6"/>
      <c r="AU19" s="6">
        <v>72.494</v>
      </c>
      <c r="AX19" t="s">
        <v>208</v>
      </c>
      <c r="AY19" s="7">
        <f t="shared" ref="AY19:BD19" si="29">(0)/72.494</f>
        <v>0</v>
      </c>
      <c r="AZ19" s="7">
        <f t="shared" si="29"/>
        <v>0</v>
      </c>
      <c r="BA19" s="7">
        <f t="shared" si="29"/>
        <v>0</v>
      </c>
      <c r="BB19" s="7">
        <f t="shared" si="29"/>
        <v>0</v>
      </c>
      <c r="BC19" s="7">
        <f t="shared" si="29"/>
        <v>0</v>
      </c>
      <c r="BD19" s="7">
        <f t="shared" si="29"/>
        <v>0</v>
      </c>
      <c r="BE19" s="7">
        <v>0.7149281319833366</v>
      </c>
      <c r="BF19" s="7">
        <f>(0)/72.494</f>
        <v>0</v>
      </c>
      <c r="BG19" s="7">
        <f>(0)/72.494</f>
        <v>0</v>
      </c>
      <c r="BH19" s="7">
        <v>6.8971225204844541E-2</v>
      </c>
      <c r="BI19" s="7">
        <f t="shared" ref="BI19:CB19" si="30">(0)/72.494</f>
        <v>0</v>
      </c>
      <c r="BJ19" s="7">
        <f t="shared" si="30"/>
        <v>0</v>
      </c>
      <c r="BK19" s="7">
        <f t="shared" si="30"/>
        <v>0</v>
      </c>
      <c r="BL19" s="7">
        <f t="shared" si="30"/>
        <v>0</v>
      </c>
      <c r="BM19" s="7">
        <f t="shared" si="30"/>
        <v>0</v>
      </c>
      <c r="BN19" s="7">
        <f t="shared" si="30"/>
        <v>0</v>
      </c>
      <c r="BO19" s="7">
        <f t="shared" si="30"/>
        <v>0</v>
      </c>
      <c r="BP19" s="7">
        <f t="shared" si="30"/>
        <v>0</v>
      </c>
      <c r="BQ19" s="7">
        <f t="shared" si="30"/>
        <v>0</v>
      </c>
      <c r="BR19" s="7">
        <f t="shared" si="30"/>
        <v>0</v>
      </c>
      <c r="BS19" s="7">
        <f t="shared" si="30"/>
        <v>0</v>
      </c>
      <c r="BT19" s="7">
        <f t="shared" si="30"/>
        <v>0</v>
      </c>
      <c r="BU19" s="7">
        <f t="shared" si="30"/>
        <v>0</v>
      </c>
      <c r="BV19" s="7">
        <f t="shared" si="30"/>
        <v>0</v>
      </c>
      <c r="BW19" s="7">
        <f t="shared" si="30"/>
        <v>0</v>
      </c>
      <c r="BX19" s="7">
        <f t="shared" si="30"/>
        <v>0</v>
      </c>
      <c r="BY19" s="7">
        <f t="shared" si="30"/>
        <v>0</v>
      </c>
      <c r="BZ19" s="7">
        <f t="shared" si="30"/>
        <v>0</v>
      </c>
      <c r="CA19" s="7">
        <f t="shared" si="30"/>
        <v>0</v>
      </c>
      <c r="CB19" s="7">
        <f t="shared" si="30"/>
        <v>0</v>
      </c>
      <c r="CC19" s="7">
        <v>8.8641818633266201E-2</v>
      </c>
      <c r="CD19" s="7">
        <f>(0)/72.494</f>
        <v>0</v>
      </c>
      <c r="CE19" s="7">
        <f>(0)/72.494</f>
        <v>0</v>
      </c>
      <c r="CF19" s="7">
        <f>(0)/72.494</f>
        <v>0</v>
      </c>
      <c r="CG19" s="7">
        <f>(0)/72.494</f>
        <v>0</v>
      </c>
      <c r="CH19" s="7">
        <f>(0)/72.494</f>
        <v>0</v>
      </c>
      <c r="CI19" s="7">
        <v>0.1274588241785527</v>
      </c>
      <c r="CJ19" s="7">
        <f t="shared" ref="CJ19:CP19" si="31">(0)/72.494</f>
        <v>0</v>
      </c>
      <c r="CK19" s="7">
        <f t="shared" si="31"/>
        <v>0</v>
      </c>
      <c r="CL19" s="7">
        <f t="shared" si="31"/>
        <v>0</v>
      </c>
      <c r="CM19" s="7">
        <f t="shared" si="31"/>
        <v>0</v>
      </c>
      <c r="CN19" s="7">
        <f t="shared" si="31"/>
        <v>0</v>
      </c>
      <c r="CO19" s="7">
        <f t="shared" si="31"/>
        <v>0</v>
      </c>
      <c r="CP19" s="7">
        <f t="shared" si="31"/>
        <v>0</v>
      </c>
      <c r="CQ19">
        <f>0</f>
        <v>0</v>
      </c>
      <c r="CR19">
        <v>72.494</v>
      </c>
    </row>
    <row r="20" spans="1:96" x14ac:dyDescent="0.25">
      <c r="A20" s="5" t="s">
        <v>263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3.1760000000000002</v>
      </c>
      <c r="O20" s="6">
        <v>51</v>
      </c>
      <c r="P20" s="6">
        <v>51</v>
      </c>
      <c r="Q20" s="6">
        <v>19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>
        <v>124.176</v>
      </c>
      <c r="AX20" t="s">
        <v>263</v>
      </c>
      <c r="AY20" s="7">
        <f t="shared" ref="AY20:BJ20" si="32">(0)/124.176</f>
        <v>0</v>
      </c>
      <c r="AZ20" s="7">
        <f t="shared" si="32"/>
        <v>0</v>
      </c>
      <c r="BA20" s="7">
        <f t="shared" si="32"/>
        <v>0</v>
      </c>
      <c r="BB20" s="7">
        <f t="shared" si="32"/>
        <v>0</v>
      </c>
      <c r="BC20" s="7">
        <f t="shared" si="32"/>
        <v>0</v>
      </c>
      <c r="BD20" s="7">
        <f t="shared" si="32"/>
        <v>0</v>
      </c>
      <c r="BE20" s="7">
        <f t="shared" si="32"/>
        <v>0</v>
      </c>
      <c r="BF20" s="7">
        <f t="shared" si="32"/>
        <v>0</v>
      </c>
      <c r="BG20" s="7">
        <f t="shared" si="32"/>
        <v>0</v>
      </c>
      <c r="BH20" s="7">
        <f t="shared" si="32"/>
        <v>0</v>
      </c>
      <c r="BI20" s="7">
        <f t="shared" si="32"/>
        <v>0</v>
      </c>
      <c r="BJ20" s="7">
        <f t="shared" si="32"/>
        <v>0</v>
      </c>
      <c r="BK20" s="7">
        <v>2.5576600953485375E-2</v>
      </c>
      <c r="BL20" s="7">
        <v>0.41070738306919213</v>
      </c>
      <c r="BM20" s="7">
        <v>0.41070738306919213</v>
      </c>
      <c r="BN20" s="7">
        <v>0.15300863290813038</v>
      </c>
      <c r="BO20" s="7">
        <f t="shared" ref="BO20:CP20" si="33">(0)/124.176</f>
        <v>0</v>
      </c>
      <c r="BP20" s="7">
        <f t="shared" si="33"/>
        <v>0</v>
      </c>
      <c r="BQ20" s="7">
        <f t="shared" si="33"/>
        <v>0</v>
      </c>
      <c r="BR20" s="7">
        <f t="shared" si="33"/>
        <v>0</v>
      </c>
      <c r="BS20" s="7">
        <f t="shared" si="33"/>
        <v>0</v>
      </c>
      <c r="BT20" s="7">
        <f t="shared" si="33"/>
        <v>0</v>
      </c>
      <c r="BU20" s="7">
        <f t="shared" si="33"/>
        <v>0</v>
      </c>
      <c r="BV20" s="7">
        <f t="shared" si="33"/>
        <v>0</v>
      </c>
      <c r="BW20" s="7">
        <f t="shared" si="33"/>
        <v>0</v>
      </c>
      <c r="BX20" s="7">
        <f t="shared" si="33"/>
        <v>0</v>
      </c>
      <c r="BY20" s="7">
        <f t="shared" si="33"/>
        <v>0</v>
      </c>
      <c r="BZ20" s="7">
        <f t="shared" si="33"/>
        <v>0</v>
      </c>
      <c r="CA20" s="7">
        <f t="shared" si="33"/>
        <v>0</v>
      </c>
      <c r="CB20" s="7">
        <f t="shared" si="33"/>
        <v>0</v>
      </c>
      <c r="CC20" s="7">
        <f t="shared" si="33"/>
        <v>0</v>
      </c>
      <c r="CD20" s="7">
        <f t="shared" si="33"/>
        <v>0</v>
      </c>
      <c r="CE20" s="7">
        <f t="shared" si="33"/>
        <v>0</v>
      </c>
      <c r="CF20" s="7">
        <f t="shared" si="33"/>
        <v>0</v>
      </c>
      <c r="CG20" s="7">
        <f t="shared" si="33"/>
        <v>0</v>
      </c>
      <c r="CH20" s="7">
        <f t="shared" si="33"/>
        <v>0</v>
      </c>
      <c r="CI20" s="7">
        <f t="shared" si="33"/>
        <v>0</v>
      </c>
      <c r="CJ20" s="7">
        <f t="shared" si="33"/>
        <v>0</v>
      </c>
      <c r="CK20" s="7">
        <f t="shared" si="33"/>
        <v>0</v>
      </c>
      <c r="CL20" s="7">
        <f t="shared" si="33"/>
        <v>0</v>
      </c>
      <c r="CM20" s="7">
        <f t="shared" si="33"/>
        <v>0</v>
      </c>
      <c r="CN20" s="7">
        <f t="shared" si="33"/>
        <v>0</v>
      </c>
      <c r="CO20" s="7">
        <f t="shared" si="33"/>
        <v>0</v>
      </c>
      <c r="CP20" s="7">
        <f t="shared" si="33"/>
        <v>0</v>
      </c>
      <c r="CQ20">
        <f>0</f>
        <v>0</v>
      </c>
      <c r="CR20">
        <v>124.176</v>
      </c>
    </row>
    <row r="21" spans="1:96" x14ac:dyDescent="0.25">
      <c r="A21" s="5" t="s">
        <v>218</v>
      </c>
      <c r="B21" s="6"/>
      <c r="C21" s="6"/>
      <c r="D21" s="6"/>
      <c r="E21" s="6"/>
      <c r="F21" s="6"/>
      <c r="G21" s="6"/>
      <c r="H21" s="6"/>
      <c r="I21" s="6"/>
      <c r="J21" s="6">
        <v>38.155999999999999</v>
      </c>
      <c r="K21" s="6">
        <v>97</v>
      </c>
      <c r="L21" s="6"/>
      <c r="M21" s="6"/>
      <c r="N21" s="6">
        <v>3.1760000000000002</v>
      </c>
      <c r="O21" s="6">
        <v>105.21600000000001</v>
      </c>
      <c r="P21" s="6">
        <v>105.21600000000001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>
        <v>17.352</v>
      </c>
      <c r="AD21" s="6"/>
      <c r="AE21" s="6">
        <v>3</v>
      </c>
      <c r="AF21" s="6"/>
      <c r="AG21" s="6"/>
      <c r="AH21" s="6">
        <v>47.775999999999996</v>
      </c>
      <c r="AI21" s="6">
        <v>29.52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>
        <v>446.41199999999998</v>
      </c>
      <c r="AX21" t="s">
        <v>218</v>
      </c>
      <c r="AY21" s="7">
        <f t="shared" ref="AY21:BF21" si="34">(0)/446.412</f>
        <v>0</v>
      </c>
      <c r="AZ21" s="7">
        <f t="shared" si="34"/>
        <v>0</v>
      </c>
      <c r="BA21" s="7">
        <f t="shared" si="34"/>
        <v>0</v>
      </c>
      <c r="BB21" s="7">
        <f t="shared" si="34"/>
        <v>0</v>
      </c>
      <c r="BC21" s="7">
        <f t="shared" si="34"/>
        <v>0</v>
      </c>
      <c r="BD21" s="7">
        <f t="shared" si="34"/>
        <v>0</v>
      </c>
      <c r="BE21" s="7">
        <f t="shared" si="34"/>
        <v>0</v>
      </c>
      <c r="BF21" s="7">
        <f t="shared" si="34"/>
        <v>0</v>
      </c>
      <c r="BG21" s="7">
        <v>8.5472612743385037E-2</v>
      </c>
      <c r="BH21" s="7">
        <v>0.21728806573300002</v>
      </c>
      <c r="BI21" s="7">
        <f>(0)/446.412</f>
        <v>0</v>
      </c>
      <c r="BJ21" s="7">
        <f>(0)/446.412</f>
        <v>0</v>
      </c>
      <c r="BK21" s="7">
        <v>7.1145040903918362E-3</v>
      </c>
      <c r="BL21" s="7">
        <v>0.23569258890890032</v>
      </c>
      <c r="BM21" s="7">
        <v>0.23569258890890032</v>
      </c>
      <c r="BN21" s="7">
        <f t="shared" ref="BN21:BY21" si="35">(0)/446.412</f>
        <v>0</v>
      </c>
      <c r="BO21" s="7">
        <f t="shared" si="35"/>
        <v>0</v>
      </c>
      <c r="BP21" s="7">
        <f t="shared" si="35"/>
        <v>0</v>
      </c>
      <c r="BQ21" s="7">
        <f t="shared" si="35"/>
        <v>0</v>
      </c>
      <c r="BR21" s="7">
        <f t="shared" si="35"/>
        <v>0</v>
      </c>
      <c r="BS21" s="7">
        <f t="shared" si="35"/>
        <v>0</v>
      </c>
      <c r="BT21" s="7">
        <f t="shared" si="35"/>
        <v>0</v>
      </c>
      <c r="BU21" s="7">
        <f t="shared" si="35"/>
        <v>0</v>
      </c>
      <c r="BV21" s="7">
        <f t="shared" si="35"/>
        <v>0</v>
      </c>
      <c r="BW21" s="7">
        <f t="shared" si="35"/>
        <v>0</v>
      </c>
      <c r="BX21" s="7">
        <f t="shared" si="35"/>
        <v>0</v>
      </c>
      <c r="BY21" s="7">
        <f t="shared" si="35"/>
        <v>0</v>
      </c>
      <c r="BZ21" s="7">
        <v>3.8869922851536252E-2</v>
      </c>
      <c r="CA21" s="7">
        <f>(0)/446.412</f>
        <v>0</v>
      </c>
      <c r="CB21" s="7">
        <v>6.7202494556597948E-3</v>
      </c>
      <c r="CC21" s="7">
        <f>(0)/446.412</f>
        <v>0</v>
      </c>
      <c r="CD21" s="7">
        <f>(0)/446.412</f>
        <v>0</v>
      </c>
      <c r="CE21" s="7">
        <v>0.1070222126645341</v>
      </c>
      <c r="CF21" s="7">
        <v>6.6127254643692374E-2</v>
      </c>
      <c r="CG21" s="7">
        <f t="shared" ref="CG21:CP21" si="36">(0)/446.412</f>
        <v>0</v>
      </c>
      <c r="CH21" s="7">
        <f t="shared" si="36"/>
        <v>0</v>
      </c>
      <c r="CI21" s="7">
        <f t="shared" si="36"/>
        <v>0</v>
      </c>
      <c r="CJ21" s="7">
        <f t="shared" si="36"/>
        <v>0</v>
      </c>
      <c r="CK21" s="7">
        <f t="shared" si="36"/>
        <v>0</v>
      </c>
      <c r="CL21" s="7">
        <f t="shared" si="36"/>
        <v>0</v>
      </c>
      <c r="CM21" s="7">
        <f t="shared" si="36"/>
        <v>0</v>
      </c>
      <c r="CN21" s="7">
        <f t="shared" si="36"/>
        <v>0</v>
      </c>
      <c r="CO21" s="7">
        <f t="shared" si="36"/>
        <v>0</v>
      </c>
      <c r="CP21" s="7">
        <f t="shared" si="36"/>
        <v>0</v>
      </c>
      <c r="CQ21">
        <f>0</f>
        <v>0</v>
      </c>
      <c r="CR21">
        <v>446.41199999999998</v>
      </c>
    </row>
    <row r="22" spans="1:96" x14ac:dyDescent="0.25">
      <c r="A22" s="5" t="s">
        <v>267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364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>
        <v>364</v>
      </c>
      <c r="AX22" t="s">
        <v>267</v>
      </c>
      <c r="AY22" s="7">
        <f t="shared" ref="AY22:BJ22" si="37">(0)/364</f>
        <v>0</v>
      </c>
      <c r="AZ22" s="7">
        <f t="shared" si="37"/>
        <v>0</v>
      </c>
      <c r="BA22" s="7">
        <f t="shared" si="37"/>
        <v>0</v>
      </c>
      <c r="BB22" s="7">
        <f t="shared" si="37"/>
        <v>0</v>
      </c>
      <c r="BC22" s="7">
        <f t="shared" si="37"/>
        <v>0</v>
      </c>
      <c r="BD22" s="7">
        <f t="shared" si="37"/>
        <v>0</v>
      </c>
      <c r="BE22" s="7">
        <f t="shared" si="37"/>
        <v>0</v>
      </c>
      <c r="BF22" s="7">
        <f t="shared" si="37"/>
        <v>0</v>
      </c>
      <c r="BG22" s="7">
        <f t="shared" si="37"/>
        <v>0</v>
      </c>
      <c r="BH22" s="7">
        <f t="shared" si="37"/>
        <v>0</v>
      </c>
      <c r="BI22" s="7">
        <f t="shared" si="37"/>
        <v>0</v>
      </c>
      <c r="BJ22" s="7">
        <f t="shared" si="37"/>
        <v>0</v>
      </c>
      <c r="BK22" s="7">
        <v>1</v>
      </c>
      <c r="BL22" s="7">
        <f t="shared" ref="BL22:CP22" si="38">(0)/364</f>
        <v>0</v>
      </c>
      <c r="BM22" s="7">
        <f t="shared" si="38"/>
        <v>0</v>
      </c>
      <c r="BN22" s="7">
        <f t="shared" si="38"/>
        <v>0</v>
      </c>
      <c r="BO22" s="7">
        <f t="shared" si="38"/>
        <v>0</v>
      </c>
      <c r="BP22" s="7">
        <f t="shared" si="38"/>
        <v>0</v>
      </c>
      <c r="BQ22" s="7">
        <f t="shared" si="38"/>
        <v>0</v>
      </c>
      <c r="BR22" s="7">
        <f t="shared" si="38"/>
        <v>0</v>
      </c>
      <c r="BS22" s="7">
        <f t="shared" si="38"/>
        <v>0</v>
      </c>
      <c r="BT22" s="7">
        <f t="shared" si="38"/>
        <v>0</v>
      </c>
      <c r="BU22" s="7">
        <f t="shared" si="38"/>
        <v>0</v>
      </c>
      <c r="BV22" s="7">
        <f t="shared" si="38"/>
        <v>0</v>
      </c>
      <c r="BW22" s="7">
        <f t="shared" si="38"/>
        <v>0</v>
      </c>
      <c r="BX22" s="7">
        <f t="shared" si="38"/>
        <v>0</v>
      </c>
      <c r="BY22" s="7">
        <f t="shared" si="38"/>
        <v>0</v>
      </c>
      <c r="BZ22" s="7">
        <f t="shared" si="38"/>
        <v>0</v>
      </c>
      <c r="CA22" s="7">
        <f t="shared" si="38"/>
        <v>0</v>
      </c>
      <c r="CB22" s="7">
        <f t="shared" si="38"/>
        <v>0</v>
      </c>
      <c r="CC22" s="7">
        <f t="shared" si="38"/>
        <v>0</v>
      </c>
      <c r="CD22" s="7">
        <f t="shared" si="38"/>
        <v>0</v>
      </c>
      <c r="CE22" s="7">
        <f t="shared" si="38"/>
        <v>0</v>
      </c>
      <c r="CF22" s="7">
        <f t="shared" si="38"/>
        <v>0</v>
      </c>
      <c r="CG22" s="7">
        <f t="shared" si="38"/>
        <v>0</v>
      </c>
      <c r="CH22" s="7">
        <f t="shared" si="38"/>
        <v>0</v>
      </c>
      <c r="CI22" s="7">
        <f t="shared" si="38"/>
        <v>0</v>
      </c>
      <c r="CJ22" s="7">
        <f t="shared" si="38"/>
        <v>0</v>
      </c>
      <c r="CK22" s="7">
        <f t="shared" si="38"/>
        <v>0</v>
      </c>
      <c r="CL22" s="7">
        <f t="shared" si="38"/>
        <v>0</v>
      </c>
      <c r="CM22" s="7">
        <f t="shared" si="38"/>
        <v>0</v>
      </c>
      <c r="CN22" s="7">
        <f t="shared" si="38"/>
        <v>0</v>
      </c>
      <c r="CO22" s="7">
        <f t="shared" si="38"/>
        <v>0</v>
      </c>
      <c r="CP22" s="7">
        <f t="shared" si="38"/>
        <v>0</v>
      </c>
      <c r="CQ22">
        <f>0</f>
        <v>0</v>
      </c>
      <c r="CR22">
        <v>364</v>
      </c>
    </row>
    <row r="23" spans="1:96" x14ac:dyDescent="0.25">
      <c r="A23" s="5" t="s">
        <v>25</v>
      </c>
      <c r="B23" s="6"/>
      <c r="C23" s="6"/>
      <c r="D23" s="6">
        <v>158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4.194</v>
      </c>
      <c r="P23" s="6">
        <v>4.194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>
        <v>166.38799999999998</v>
      </c>
      <c r="AX23" t="s">
        <v>25</v>
      </c>
      <c r="AY23" s="7">
        <f>(0)/166.388</f>
        <v>0</v>
      </c>
      <c r="AZ23" s="7">
        <f>(0)/166.388</f>
        <v>0</v>
      </c>
      <c r="BA23" s="7">
        <v>0.94958771065221059</v>
      </c>
      <c r="BB23" s="7">
        <f t="shared" ref="BB23:BK23" si="39">(0)/166.388</f>
        <v>0</v>
      </c>
      <c r="BC23" s="7">
        <f t="shared" si="39"/>
        <v>0</v>
      </c>
      <c r="BD23" s="7">
        <f t="shared" si="39"/>
        <v>0</v>
      </c>
      <c r="BE23" s="7">
        <f t="shared" si="39"/>
        <v>0</v>
      </c>
      <c r="BF23" s="7">
        <f t="shared" si="39"/>
        <v>0</v>
      </c>
      <c r="BG23" s="7">
        <f t="shared" si="39"/>
        <v>0</v>
      </c>
      <c r="BH23" s="7">
        <f t="shared" si="39"/>
        <v>0</v>
      </c>
      <c r="BI23" s="7">
        <f t="shared" si="39"/>
        <v>0</v>
      </c>
      <c r="BJ23" s="7">
        <f t="shared" si="39"/>
        <v>0</v>
      </c>
      <c r="BK23" s="7">
        <f t="shared" si="39"/>
        <v>0</v>
      </c>
      <c r="BL23" s="7">
        <v>2.5206144673894756E-2</v>
      </c>
      <c r="BM23" s="7">
        <v>2.5206144673894756E-2</v>
      </c>
      <c r="BN23" s="7">
        <f t="shared" ref="BN23:CP23" si="40">(0)/166.388</f>
        <v>0</v>
      </c>
      <c r="BO23" s="7">
        <f t="shared" si="40"/>
        <v>0</v>
      </c>
      <c r="BP23" s="7">
        <f t="shared" si="40"/>
        <v>0</v>
      </c>
      <c r="BQ23" s="7">
        <f t="shared" si="40"/>
        <v>0</v>
      </c>
      <c r="BR23" s="7">
        <f t="shared" si="40"/>
        <v>0</v>
      </c>
      <c r="BS23" s="7">
        <f t="shared" si="40"/>
        <v>0</v>
      </c>
      <c r="BT23" s="7">
        <f t="shared" si="40"/>
        <v>0</v>
      </c>
      <c r="BU23" s="7">
        <f t="shared" si="40"/>
        <v>0</v>
      </c>
      <c r="BV23" s="7">
        <f t="shared" si="40"/>
        <v>0</v>
      </c>
      <c r="BW23" s="7">
        <f t="shared" si="40"/>
        <v>0</v>
      </c>
      <c r="BX23" s="7">
        <f t="shared" si="40"/>
        <v>0</v>
      </c>
      <c r="BY23" s="7">
        <f t="shared" si="40"/>
        <v>0</v>
      </c>
      <c r="BZ23" s="7">
        <f t="shared" si="40"/>
        <v>0</v>
      </c>
      <c r="CA23" s="7">
        <f t="shared" si="40"/>
        <v>0</v>
      </c>
      <c r="CB23" s="7">
        <f t="shared" si="40"/>
        <v>0</v>
      </c>
      <c r="CC23" s="7">
        <f t="shared" si="40"/>
        <v>0</v>
      </c>
      <c r="CD23" s="7">
        <f t="shared" si="40"/>
        <v>0</v>
      </c>
      <c r="CE23" s="7">
        <f t="shared" si="40"/>
        <v>0</v>
      </c>
      <c r="CF23" s="7">
        <f t="shared" si="40"/>
        <v>0</v>
      </c>
      <c r="CG23" s="7">
        <f t="shared" si="40"/>
        <v>0</v>
      </c>
      <c r="CH23" s="7">
        <f t="shared" si="40"/>
        <v>0</v>
      </c>
      <c r="CI23" s="7">
        <f t="shared" si="40"/>
        <v>0</v>
      </c>
      <c r="CJ23" s="7">
        <f t="shared" si="40"/>
        <v>0</v>
      </c>
      <c r="CK23" s="7">
        <f t="shared" si="40"/>
        <v>0</v>
      </c>
      <c r="CL23" s="7">
        <f t="shared" si="40"/>
        <v>0</v>
      </c>
      <c r="CM23" s="7">
        <f t="shared" si="40"/>
        <v>0</v>
      </c>
      <c r="CN23" s="7">
        <f t="shared" si="40"/>
        <v>0</v>
      </c>
      <c r="CO23" s="7">
        <f t="shared" si="40"/>
        <v>0</v>
      </c>
      <c r="CP23" s="7">
        <f t="shared" si="40"/>
        <v>0</v>
      </c>
      <c r="CQ23">
        <f>0</f>
        <v>0</v>
      </c>
      <c r="CR23">
        <v>166.38799999999998</v>
      </c>
    </row>
    <row r="24" spans="1:96" x14ac:dyDescent="0.25">
      <c r="A24" s="5" t="s">
        <v>13</v>
      </c>
      <c r="B24" s="6">
        <v>73.416000000000011</v>
      </c>
      <c r="C24" s="6"/>
      <c r="D24" s="6"/>
      <c r="E24" s="6"/>
      <c r="F24" s="6"/>
      <c r="G24" s="6">
        <v>724.81499999999994</v>
      </c>
      <c r="H24" s="6"/>
      <c r="I24" s="6"/>
      <c r="J24" s="6"/>
      <c r="K24" s="6"/>
      <c r="L24" s="6"/>
      <c r="M24" s="6">
        <v>73</v>
      </c>
      <c r="N24" s="6"/>
      <c r="O24" s="6">
        <v>82</v>
      </c>
      <c r="P24" s="6">
        <v>82</v>
      </c>
      <c r="Q24" s="6">
        <v>349.85399999999998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>
        <v>1121</v>
      </c>
      <c r="AH24" s="6"/>
      <c r="AI24" s="6"/>
      <c r="AJ24" s="6"/>
      <c r="AK24" s="6"/>
      <c r="AL24" s="6"/>
      <c r="AM24" s="6"/>
      <c r="AN24" s="6"/>
      <c r="AO24" s="6">
        <v>220.69400000000002</v>
      </c>
      <c r="AP24" s="6"/>
      <c r="AQ24" s="6"/>
      <c r="AR24" s="6">
        <v>87.777000000000001</v>
      </c>
      <c r="AS24" s="6"/>
      <c r="AT24" s="6"/>
      <c r="AU24" s="6">
        <v>2814.556</v>
      </c>
      <c r="AX24" t="s">
        <v>13</v>
      </c>
      <c r="AY24" s="7">
        <v>2.6084398391788974E-2</v>
      </c>
      <c r="AZ24" s="7">
        <f>(0)/2814.556</f>
        <v>0</v>
      </c>
      <c r="BA24" s="7">
        <f>(0)/2814.556</f>
        <v>0</v>
      </c>
      <c r="BB24" s="7">
        <f>(0)/2814.556</f>
        <v>0</v>
      </c>
      <c r="BC24" s="7">
        <f>(0)/2814.556</f>
        <v>0</v>
      </c>
      <c r="BD24" s="7">
        <v>0.25752374442007903</v>
      </c>
      <c r="BE24" s="7">
        <f>(0)/2814.556</f>
        <v>0</v>
      </c>
      <c r="BF24" s="7">
        <f>(0)/2814.556</f>
        <v>0</v>
      </c>
      <c r="BG24" s="7">
        <f>(0)/2814.556</f>
        <v>0</v>
      </c>
      <c r="BH24" s="7">
        <f>(0)/2814.556</f>
        <v>0</v>
      </c>
      <c r="BI24" s="7">
        <f>(0)/2814.556</f>
        <v>0</v>
      </c>
      <c r="BJ24" s="7">
        <v>2.5936595328002E-2</v>
      </c>
      <c r="BK24" s="7">
        <f>(0)/2814.556</f>
        <v>0</v>
      </c>
      <c r="BL24" s="7">
        <v>2.9134257765700878E-2</v>
      </c>
      <c r="BM24" s="7">
        <v>2.9134257765700878E-2</v>
      </c>
      <c r="BN24" s="7">
        <v>0.12430166605318919</v>
      </c>
      <c r="BO24" s="7">
        <f t="shared" ref="BO24:CC24" si="41">(0)/2814.556</f>
        <v>0</v>
      </c>
      <c r="BP24" s="7">
        <f t="shared" si="41"/>
        <v>0</v>
      </c>
      <c r="BQ24" s="7">
        <f t="shared" si="41"/>
        <v>0</v>
      </c>
      <c r="BR24" s="7">
        <f t="shared" si="41"/>
        <v>0</v>
      </c>
      <c r="BS24" s="7">
        <f t="shared" si="41"/>
        <v>0</v>
      </c>
      <c r="BT24" s="7">
        <f t="shared" si="41"/>
        <v>0</v>
      </c>
      <c r="BU24" s="7">
        <f t="shared" si="41"/>
        <v>0</v>
      </c>
      <c r="BV24" s="7">
        <f t="shared" si="41"/>
        <v>0</v>
      </c>
      <c r="BW24" s="7">
        <f t="shared" si="41"/>
        <v>0</v>
      </c>
      <c r="BX24" s="7">
        <f t="shared" si="41"/>
        <v>0</v>
      </c>
      <c r="BY24" s="7">
        <f t="shared" si="41"/>
        <v>0</v>
      </c>
      <c r="BZ24" s="7">
        <f t="shared" si="41"/>
        <v>0</v>
      </c>
      <c r="CA24" s="7">
        <f t="shared" si="41"/>
        <v>0</v>
      </c>
      <c r="CB24" s="7">
        <f t="shared" si="41"/>
        <v>0</v>
      </c>
      <c r="CC24" s="7">
        <f t="shared" si="41"/>
        <v>0</v>
      </c>
      <c r="CD24" s="7">
        <v>0.39828662140671567</v>
      </c>
      <c r="CE24" s="7">
        <f t="shared" ref="CE24:CK24" si="42">(0)/2814.556</f>
        <v>0</v>
      </c>
      <c r="CF24" s="7">
        <f t="shared" si="42"/>
        <v>0</v>
      </c>
      <c r="CG24" s="7">
        <f t="shared" si="42"/>
        <v>0</v>
      </c>
      <c r="CH24" s="7">
        <f t="shared" si="42"/>
        <v>0</v>
      </c>
      <c r="CI24" s="7">
        <f t="shared" si="42"/>
        <v>0</v>
      </c>
      <c r="CJ24" s="7">
        <f t="shared" si="42"/>
        <v>0</v>
      </c>
      <c r="CK24" s="7">
        <f t="shared" si="42"/>
        <v>0</v>
      </c>
      <c r="CL24" s="7">
        <v>7.8411657113946223E-2</v>
      </c>
      <c r="CM24" s="7">
        <f>(0)/2814.556</f>
        <v>0</v>
      </c>
      <c r="CN24" s="7">
        <f>(0)/2814.556</f>
        <v>0</v>
      </c>
      <c r="CO24" s="7">
        <v>3.1186801754877147E-2</v>
      </c>
      <c r="CP24" s="7">
        <f>(0)/2814.556</f>
        <v>0</v>
      </c>
      <c r="CQ24">
        <f>0</f>
        <v>0</v>
      </c>
      <c r="CR24">
        <v>2814.556</v>
      </c>
    </row>
    <row r="25" spans="1:96" x14ac:dyDescent="0.25">
      <c r="A25" s="5" t="s">
        <v>275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246.14</v>
      </c>
      <c r="O25" s="6">
        <v>555.41800000000001</v>
      </c>
      <c r="P25" s="6">
        <v>555.41800000000001</v>
      </c>
      <c r="Q25" s="6"/>
      <c r="R25" s="6"/>
      <c r="S25" s="6"/>
      <c r="T25" s="6">
        <v>511.06300000000005</v>
      </c>
      <c r="U25" s="6"/>
      <c r="V25" s="6"/>
      <c r="W25" s="6"/>
      <c r="X25" s="6"/>
      <c r="Y25" s="6"/>
      <c r="Z25" s="6"/>
      <c r="AA25" s="6">
        <v>361</v>
      </c>
      <c r="AB25" s="6"/>
      <c r="AC25" s="6">
        <v>352</v>
      </c>
      <c r="AD25" s="6"/>
      <c r="AE25" s="6"/>
      <c r="AF25" s="6">
        <v>7.4969999999999999</v>
      </c>
      <c r="AG25" s="6"/>
      <c r="AH25" s="6"/>
      <c r="AI25" s="6"/>
      <c r="AJ25" s="6"/>
      <c r="AK25" s="6"/>
      <c r="AL25" s="6">
        <v>24.786000000000001</v>
      </c>
      <c r="AM25" s="6"/>
      <c r="AN25" s="6"/>
      <c r="AO25" s="6"/>
      <c r="AP25" s="6"/>
      <c r="AQ25" s="6"/>
      <c r="AR25" s="6">
        <v>288</v>
      </c>
      <c r="AS25" s="6"/>
      <c r="AT25" s="6"/>
      <c r="AU25" s="6">
        <v>2901.3220000000001</v>
      </c>
      <c r="AX25" t="s">
        <v>275</v>
      </c>
      <c r="AY25" s="7">
        <f t="shared" ref="AY25:BJ25" si="43">(0)/2901.322</f>
        <v>0</v>
      </c>
      <c r="AZ25" s="7">
        <f t="shared" si="43"/>
        <v>0</v>
      </c>
      <c r="BA25" s="7">
        <f t="shared" si="43"/>
        <v>0</v>
      </c>
      <c r="BB25" s="7">
        <f t="shared" si="43"/>
        <v>0</v>
      </c>
      <c r="BC25" s="7">
        <f t="shared" si="43"/>
        <v>0</v>
      </c>
      <c r="BD25" s="7">
        <f t="shared" si="43"/>
        <v>0</v>
      </c>
      <c r="BE25" s="7">
        <f t="shared" si="43"/>
        <v>0</v>
      </c>
      <c r="BF25" s="7">
        <f t="shared" si="43"/>
        <v>0</v>
      </c>
      <c r="BG25" s="7">
        <f t="shared" si="43"/>
        <v>0</v>
      </c>
      <c r="BH25" s="7">
        <f t="shared" si="43"/>
        <v>0</v>
      </c>
      <c r="BI25" s="7">
        <f t="shared" si="43"/>
        <v>0</v>
      </c>
      <c r="BJ25" s="7">
        <f t="shared" si="43"/>
        <v>0</v>
      </c>
      <c r="BK25" s="7">
        <v>8.483718801291272E-2</v>
      </c>
      <c r="BL25" s="7">
        <v>0.19143617978287139</v>
      </c>
      <c r="BM25" s="7">
        <v>0.19143617978287139</v>
      </c>
      <c r="BN25" s="7">
        <f>(0)/2901.322</f>
        <v>0</v>
      </c>
      <c r="BO25" s="7">
        <f>(0)/2901.322</f>
        <v>0</v>
      </c>
      <c r="BP25" s="7">
        <f>(0)/2901.322</f>
        <v>0</v>
      </c>
      <c r="BQ25" s="7">
        <v>0.17614832135143912</v>
      </c>
      <c r="BR25" s="7">
        <f t="shared" ref="BR25:BW25" si="44">(0)/2901.322</f>
        <v>0</v>
      </c>
      <c r="BS25" s="7">
        <f t="shared" si="44"/>
        <v>0</v>
      </c>
      <c r="BT25" s="7">
        <f t="shared" si="44"/>
        <v>0</v>
      </c>
      <c r="BU25" s="7">
        <f t="shared" si="44"/>
        <v>0</v>
      </c>
      <c r="BV25" s="7">
        <f t="shared" si="44"/>
        <v>0</v>
      </c>
      <c r="BW25" s="7">
        <f t="shared" si="44"/>
        <v>0</v>
      </c>
      <c r="BX25" s="7">
        <v>0.12442603750979725</v>
      </c>
      <c r="BY25" s="7">
        <f>(0)/2901.322</f>
        <v>0</v>
      </c>
      <c r="BZ25" s="7">
        <v>0.12132400333365272</v>
      </c>
      <c r="CA25" s="7">
        <f>(0)/2901.322</f>
        <v>0</v>
      </c>
      <c r="CB25" s="7">
        <f>(0)/2901.322</f>
        <v>0</v>
      </c>
      <c r="CC25" s="7">
        <v>2.5839944687283934E-3</v>
      </c>
      <c r="CD25" s="7">
        <f>(0)/2901.322</f>
        <v>0</v>
      </c>
      <c r="CE25" s="7">
        <f>(0)/2901.322</f>
        <v>0</v>
      </c>
      <c r="CF25" s="7">
        <f>(0)/2901.322</f>
        <v>0</v>
      </c>
      <c r="CG25" s="7">
        <f>(0)/2901.322</f>
        <v>0</v>
      </c>
      <c r="CH25" s="7">
        <f>(0)/2901.322</f>
        <v>0</v>
      </c>
      <c r="CI25" s="7">
        <v>8.5430021211020356E-3</v>
      </c>
      <c r="CJ25" s="7">
        <f>(0)/2901.322</f>
        <v>0</v>
      </c>
      <c r="CK25" s="7">
        <f>(0)/2901.322</f>
        <v>0</v>
      </c>
      <c r="CL25" s="7">
        <f>(0)/2901.322</f>
        <v>0</v>
      </c>
      <c r="CM25" s="7">
        <f>(0)/2901.322</f>
        <v>0</v>
      </c>
      <c r="CN25" s="7">
        <f>(0)/2901.322</f>
        <v>0</v>
      </c>
      <c r="CO25" s="7">
        <v>9.926509363662496E-2</v>
      </c>
      <c r="CP25" s="7">
        <f>(0)/2901.322</f>
        <v>0</v>
      </c>
      <c r="CQ25">
        <f>0</f>
        <v>0</v>
      </c>
      <c r="CR25">
        <v>2901.3220000000001</v>
      </c>
    </row>
    <row r="26" spans="1:96" x14ac:dyDescent="0.25">
      <c r="A26" s="5" t="s">
        <v>598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45.683999999999997</v>
      </c>
      <c r="AH26" s="6"/>
      <c r="AI26" s="6"/>
      <c r="AJ26" s="6"/>
      <c r="AK26" s="6"/>
      <c r="AL26" s="6"/>
      <c r="AM26" s="6"/>
      <c r="AN26" s="6"/>
      <c r="AO26" s="6">
        <v>59</v>
      </c>
      <c r="AP26" s="6"/>
      <c r="AQ26" s="6"/>
      <c r="AR26" s="6"/>
      <c r="AS26" s="6"/>
      <c r="AT26" s="6"/>
      <c r="AU26" s="6">
        <v>104.684</v>
      </c>
      <c r="AX26" t="s">
        <v>598</v>
      </c>
      <c r="AY26" s="7">
        <f t="shared" ref="AY26:CC26" si="45">(0)/104.684</f>
        <v>0</v>
      </c>
      <c r="AZ26" s="7">
        <f t="shared" si="45"/>
        <v>0</v>
      </c>
      <c r="BA26" s="7">
        <f t="shared" si="45"/>
        <v>0</v>
      </c>
      <c r="BB26" s="7">
        <f t="shared" si="45"/>
        <v>0</v>
      </c>
      <c r="BC26" s="7">
        <f t="shared" si="45"/>
        <v>0</v>
      </c>
      <c r="BD26" s="7">
        <f t="shared" si="45"/>
        <v>0</v>
      </c>
      <c r="BE26" s="7">
        <f t="shared" si="45"/>
        <v>0</v>
      </c>
      <c r="BF26" s="7">
        <f t="shared" si="45"/>
        <v>0</v>
      </c>
      <c r="BG26" s="7">
        <f t="shared" si="45"/>
        <v>0</v>
      </c>
      <c r="BH26" s="7">
        <f t="shared" si="45"/>
        <v>0</v>
      </c>
      <c r="BI26" s="7">
        <f t="shared" si="45"/>
        <v>0</v>
      </c>
      <c r="BJ26" s="7">
        <f t="shared" si="45"/>
        <v>0</v>
      </c>
      <c r="BK26" s="7">
        <f t="shared" si="45"/>
        <v>0</v>
      </c>
      <c r="BL26" s="7">
        <f t="shared" si="45"/>
        <v>0</v>
      </c>
      <c r="BM26" s="7">
        <f t="shared" si="45"/>
        <v>0</v>
      </c>
      <c r="BN26" s="7">
        <f t="shared" si="45"/>
        <v>0</v>
      </c>
      <c r="BO26" s="7">
        <f t="shared" si="45"/>
        <v>0</v>
      </c>
      <c r="BP26" s="7">
        <f t="shared" si="45"/>
        <v>0</v>
      </c>
      <c r="BQ26" s="7">
        <f t="shared" si="45"/>
        <v>0</v>
      </c>
      <c r="BR26" s="7">
        <f t="shared" si="45"/>
        <v>0</v>
      </c>
      <c r="BS26" s="7">
        <f t="shared" si="45"/>
        <v>0</v>
      </c>
      <c r="BT26" s="7">
        <f t="shared" si="45"/>
        <v>0</v>
      </c>
      <c r="BU26" s="7">
        <f t="shared" si="45"/>
        <v>0</v>
      </c>
      <c r="BV26" s="7">
        <f t="shared" si="45"/>
        <v>0</v>
      </c>
      <c r="BW26" s="7">
        <f t="shared" si="45"/>
        <v>0</v>
      </c>
      <c r="BX26" s="7">
        <f t="shared" si="45"/>
        <v>0</v>
      </c>
      <c r="BY26" s="7">
        <f t="shared" si="45"/>
        <v>0</v>
      </c>
      <c r="BZ26" s="7">
        <f t="shared" si="45"/>
        <v>0</v>
      </c>
      <c r="CA26" s="7">
        <f t="shared" si="45"/>
        <v>0</v>
      </c>
      <c r="CB26" s="7">
        <f t="shared" si="45"/>
        <v>0</v>
      </c>
      <c r="CC26" s="7">
        <f t="shared" si="45"/>
        <v>0</v>
      </c>
      <c r="CD26" s="7">
        <v>0.4363990676703221</v>
      </c>
      <c r="CE26" s="7">
        <f t="shared" ref="CE26:CK26" si="46">(0)/104.684</f>
        <v>0</v>
      </c>
      <c r="CF26" s="7">
        <f t="shared" si="46"/>
        <v>0</v>
      </c>
      <c r="CG26" s="7">
        <f t="shared" si="46"/>
        <v>0</v>
      </c>
      <c r="CH26" s="7">
        <f t="shared" si="46"/>
        <v>0</v>
      </c>
      <c r="CI26" s="7">
        <f t="shared" si="46"/>
        <v>0</v>
      </c>
      <c r="CJ26" s="7">
        <f t="shared" si="46"/>
        <v>0</v>
      </c>
      <c r="CK26" s="7">
        <f t="shared" si="46"/>
        <v>0</v>
      </c>
      <c r="CL26" s="7">
        <v>0.5636009323296779</v>
      </c>
      <c r="CM26" s="7">
        <f>(0)/104.684</f>
        <v>0</v>
      </c>
      <c r="CN26" s="7">
        <f>(0)/104.684</f>
        <v>0</v>
      </c>
      <c r="CO26" s="7">
        <f>(0)/104.684</f>
        <v>0</v>
      </c>
      <c r="CP26" s="7">
        <f>(0)/104.684</f>
        <v>0</v>
      </c>
      <c r="CQ26">
        <f>0</f>
        <v>0</v>
      </c>
      <c r="CR26">
        <v>104.684</v>
      </c>
    </row>
    <row r="27" spans="1:96" x14ac:dyDescent="0.25">
      <c r="A27" s="5" t="s">
        <v>105</v>
      </c>
      <c r="B27" s="6"/>
      <c r="C27" s="6"/>
      <c r="D27" s="6"/>
      <c r="E27" s="6"/>
      <c r="F27" s="6"/>
      <c r="G27" s="6">
        <v>7</v>
      </c>
      <c r="H27" s="6"/>
      <c r="I27" s="6"/>
      <c r="J27" s="6"/>
      <c r="K27" s="6"/>
      <c r="L27" s="6"/>
      <c r="M27" s="6"/>
      <c r="N27" s="6"/>
      <c r="O27" s="6">
        <v>50.751999999999995</v>
      </c>
      <c r="P27" s="6">
        <v>50.751999999999995</v>
      </c>
      <c r="Q27" s="6">
        <v>16.16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>
        <v>3.16</v>
      </c>
      <c r="AD27" s="6"/>
      <c r="AE27" s="6"/>
      <c r="AF27" s="6">
        <v>2.698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>
        <v>130.52199999999999</v>
      </c>
      <c r="AX27" t="s">
        <v>105</v>
      </c>
      <c r="AY27" s="7">
        <f>(0)/130.522</f>
        <v>0</v>
      </c>
      <c r="AZ27" s="7">
        <f>(0)/130.522</f>
        <v>0</v>
      </c>
      <c r="BA27" s="7">
        <f>(0)/130.522</f>
        <v>0</v>
      </c>
      <c r="BB27" s="7">
        <f>(0)/130.522</f>
        <v>0</v>
      </c>
      <c r="BC27" s="7">
        <f>(0)/130.522</f>
        <v>0</v>
      </c>
      <c r="BD27" s="7">
        <v>5.3630805534699136E-2</v>
      </c>
      <c r="BE27" s="7">
        <f t="shared" ref="BE27:BK27" si="47">(0)/130.522</f>
        <v>0</v>
      </c>
      <c r="BF27" s="7">
        <f t="shared" si="47"/>
        <v>0</v>
      </c>
      <c r="BG27" s="7">
        <f t="shared" si="47"/>
        <v>0</v>
      </c>
      <c r="BH27" s="7">
        <f t="shared" si="47"/>
        <v>0</v>
      </c>
      <c r="BI27" s="7">
        <f t="shared" si="47"/>
        <v>0</v>
      </c>
      <c r="BJ27" s="7">
        <f t="shared" si="47"/>
        <v>0</v>
      </c>
      <c r="BK27" s="7">
        <f t="shared" si="47"/>
        <v>0</v>
      </c>
      <c r="BL27" s="7">
        <v>0.38883866321386434</v>
      </c>
      <c r="BM27" s="7">
        <v>0.38883866321386434</v>
      </c>
      <c r="BN27" s="7">
        <v>0.12381054534867686</v>
      </c>
      <c r="BO27" s="7">
        <f t="shared" ref="BO27:BY27" si="48">(0)/130.522</f>
        <v>0</v>
      </c>
      <c r="BP27" s="7">
        <f t="shared" si="48"/>
        <v>0</v>
      </c>
      <c r="BQ27" s="7">
        <f t="shared" si="48"/>
        <v>0</v>
      </c>
      <c r="BR27" s="7">
        <f t="shared" si="48"/>
        <v>0</v>
      </c>
      <c r="BS27" s="7">
        <f t="shared" si="48"/>
        <v>0</v>
      </c>
      <c r="BT27" s="7">
        <f t="shared" si="48"/>
        <v>0</v>
      </c>
      <c r="BU27" s="7">
        <f t="shared" si="48"/>
        <v>0</v>
      </c>
      <c r="BV27" s="7">
        <f t="shared" si="48"/>
        <v>0</v>
      </c>
      <c r="BW27" s="7">
        <f t="shared" si="48"/>
        <v>0</v>
      </c>
      <c r="BX27" s="7">
        <f t="shared" si="48"/>
        <v>0</v>
      </c>
      <c r="BY27" s="7">
        <f t="shared" si="48"/>
        <v>0</v>
      </c>
      <c r="BZ27" s="7">
        <v>2.4210477927092754E-2</v>
      </c>
      <c r="CA27" s="7">
        <f>(0)/130.522</f>
        <v>0</v>
      </c>
      <c r="CB27" s="7">
        <f>(0)/130.522</f>
        <v>0</v>
      </c>
      <c r="CC27" s="7">
        <v>2.0670844761802608E-2</v>
      </c>
      <c r="CD27" s="7">
        <f t="shared" ref="CD27:CP27" si="49">(0)/130.522</f>
        <v>0</v>
      </c>
      <c r="CE27" s="7">
        <f t="shared" si="49"/>
        <v>0</v>
      </c>
      <c r="CF27" s="7">
        <f t="shared" si="49"/>
        <v>0</v>
      </c>
      <c r="CG27" s="7">
        <f t="shared" si="49"/>
        <v>0</v>
      </c>
      <c r="CH27" s="7">
        <f t="shared" si="49"/>
        <v>0</v>
      </c>
      <c r="CI27" s="7">
        <f t="shared" si="49"/>
        <v>0</v>
      </c>
      <c r="CJ27" s="7">
        <f t="shared" si="49"/>
        <v>0</v>
      </c>
      <c r="CK27" s="7">
        <f t="shared" si="49"/>
        <v>0</v>
      </c>
      <c r="CL27" s="7">
        <f t="shared" si="49"/>
        <v>0</v>
      </c>
      <c r="CM27" s="7">
        <f t="shared" si="49"/>
        <v>0</v>
      </c>
      <c r="CN27" s="7">
        <f t="shared" si="49"/>
        <v>0</v>
      </c>
      <c r="CO27" s="7">
        <f t="shared" si="49"/>
        <v>0</v>
      </c>
      <c r="CP27" s="7">
        <f t="shared" si="49"/>
        <v>0</v>
      </c>
      <c r="CQ27">
        <f>0</f>
        <v>0</v>
      </c>
      <c r="CR27">
        <v>130.52199999999999</v>
      </c>
    </row>
    <row r="28" spans="1:96" x14ac:dyDescent="0.25">
      <c r="A28" s="5" t="s">
        <v>390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>
        <v>6.4160000000000004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>
        <v>6.4160000000000004</v>
      </c>
      <c r="AX28" t="s">
        <v>390</v>
      </c>
      <c r="AY28" s="7">
        <f t="shared" ref="AY28:BM28" si="50">(0)/6.416</f>
        <v>0</v>
      </c>
      <c r="AZ28" s="7">
        <f t="shared" si="50"/>
        <v>0</v>
      </c>
      <c r="BA28" s="7">
        <f t="shared" si="50"/>
        <v>0</v>
      </c>
      <c r="BB28" s="7">
        <f t="shared" si="50"/>
        <v>0</v>
      </c>
      <c r="BC28" s="7">
        <f t="shared" si="50"/>
        <v>0</v>
      </c>
      <c r="BD28" s="7">
        <f t="shared" si="50"/>
        <v>0</v>
      </c>
      <c r="BE28" s="7">
        <f t="shared" si="50"/>
        <v>0</v>
      </c>
      <c r="BF28" s="7">
        <f t="shared" si="50"/>
        <v>0</v>
      </c>
      <c r="BG28" s="7">
        <f t="shared" si="50"/>
        <v>0</v>
      </c>
      <c r="BH28" s="7">
        <f t="shared" si="50"/>
        <v>0</v>
      </c>
      <c r="BI28" s="7">
        <f t="shared" si="50"/>
        <v>0</v>
      </c>
      <c r="BJ28" s="7">
        <f t="shared" si="50"/>
        <v>0</v>
      </c>
      <c r="BK28" s="7">
        <f t="shared" si="50"/>
        <v>0</v>
      </c>
      <c r="BL28" s="7">
        <f t="shared" si="50"/>
        <v>0</v>
      </c>
      <c r="BM28" s="7">
        <f t="shared" si="50"/>
        <v>0</v>
      </c>
      <c r="BN28" s="7">
        <v>1</v>
      </c>
      <c r="BO28" s="7">
        <f t="shared" ref="BO28:CP28" si="51">(0)/6.416</f>
        <v>0</v>
      </c>
      <c r="BP28" s="7">
        <f t="shared" si="51"/>
        <v>0</v>
      </c>
      <c r="BQ28" s="7">
        <f t="shared" si="51"/>
        <v>0</v>
      </c>
      <c r="BR28" s="7">
        <f t="shared" si="51"/>
        <v>0</v>
      </c>
      <c r="BS28" s="7">
        <f t="shared" si="51"/>
        <v>0</v>
      </c>
      <c r="BT28" s="7">
        <f t="shared" si="51"/>
        <v>0</v>
      </c>
      <c r="BU28" s="7">
        <f t="shared" si="51"/>
        <v>0</v>
      </c>
      <c r="BV28" s="7">
        <f t="shared" si="51"/>
        <v>0</v>
      </c>
      <c r="BW28" s="7">
        <f t="shared" si="51"/>
        <v>0</v>
      </c>
      <c r="BX28" s="7">
        <f t="shared" si="51"/>
        <v>0</v>
      </c>
      <c r="BY28" s="7">
        <f t="shared" si="51"/>
        <v>0</v>
      </c>
      <c r="BZ28" s="7">
        <f t="shared" si="51"/>
        <v>0</v>
      </c>
      <c r="CA28" s="7">
        <f t="shared" si="51"/>
        <v>0</v>
      </c>
      <c r="CB28" s="7">
        <f t="shared" si="51"/>
        <v>0</v>
      </c>
      <c r="CC28" s="7">
        <f t="shared" si="51"/>
        <v>0</v>
      </c>
      <c r="CD28" s="7">
        <f t="shared" si="51"/>
        <v>0</v>
      </c>
      <c r="CE28" s="7">
        <f t="shared" si="51"/>
        <v>0</v>
      </c>
      <c r="CF28" s="7">
        <f t="shared" si="51"/>
        <v>0</v>
      </c>
      <c r="CG28" s="7">
        <f t="shared" si="51"/>
        <v>0</v>
      </c>
      <c r="CH28" s="7">
        <f t="shared" si="51"/>
        <v>0</v>
      </c>
      <c r="CI28" s="7">
        <f t="shared" si="51"/>
        <v>0</v>
      </c>
      <c r="CJ28" s="7">
        <f t="shared" si="51"/>
        <v>0</v>
      </c>
      <c r="CK28" s="7">
        <f t="shared" si="51"/>
        <v>0</v>
      </c>
      <c r="CL28" s="7">
        <f t="shared" si="51"/>
        <v>0</v>
      </c>
      <c r="CM28" s="7">
        <f t="shared" si="51"/>
        <v>0</v>
      </c>
      <c r="CN28" s="7">
        <f t="shared" si="51"/>
        <v>0</v>
      </c>
      <c r="CO28" s="7">
        <f t="shared" si="51"/>
        <v>0</v>
      </c>
      <c r="CP28" s="7">
        <f t="shared" si="51"/>
        <v>0</v>
      </c>
      <c r="CQ28">
        <f>0</f>
        <v>0</v>
      </c>
      <c r="CR28">
        <v>6.4160000000000004</v>
      </c>
    </row>
    <row r="29" spans="1:96" x14ac:dyDescent="0.25">
      <c r="A29" s="5" t="s">
        <v>205</v>
      </c>
      <c r="B29" s="6"/>
      <c r="C29" s="6"/>
      <c r="D29" s="6"/>
      <c r="E29" s="6"/>
      <c r="F29" s="6"/>
      <c r="G29" s="6"/>
      <c r="H29" s="6">
        <v>1018.15</v>
      </c>
      <c r="I29" s="6"/>
      <c r="J29" s="6"/>
      <c r="K29" s="6">
        <v>8</v>
      </c>
      <c r="L29" s="6"/>
      <c r="M29" s="6"/>
      <c r="N29" s="6"/>
      <c r="O29" s="6"/>
      <c r="P29" s="6"/>
      <c r="Q29" s="6">
        <v>2</v>
      </c>
      <c r="R29" s="6"/>
      <c r="S29" s="6"/>
      <c r="T29" s="6">
        <v>65</v>
      </c>
      <c r="U29" s="6"/>
      <c r="V29" s="6"/>
      <c r="W29" s="6"/>
      <c r="X29" s="6"/>
      <c r="Y29" s="6"/>
      <c r="Z29" s="6"/>
      <c r="AA29" s="6"/>
      <c r="AB29" s="6"/>
      <c r="AC29" s="6"/>
      <c r="AD29" s="6">
        <v>2</v>
      </c>
      <c r="AE29" s="6"/>
      <c r="AF29" s="6"/>
      <c r="AG29" s="6"/>
      <c r="AH29" s="6"/>
      <c r="AI29" s="6"/>
      <c r="AJ29" s="6"/>
      <c r="AK29" s="6">
        <v>31</v>
      </c>
      <c r="AL29" s="6"/>
      <c r="AM29" s="6">
        <v>38.368000000000002</v>
      </c>
      <c r="AN29" s="6"/>
      <c r="AO29" s="6"/>
      <c r="AP29" s="6"/>
      <c r="AQ29" s="6"/>
      <c r="AR29" s="6"/>
      <c r="AS29" s="6"/>
      <c r="AT29" s="6"/>
      <c r="AU29" s="6">
        <v>1164.518</v>
      </c>
      <c r="AX29" t="s">
        <v>205</v>
      </c>
      <c r="AY29" s="7">
        <f t="shared" ref="AY29:BD29" si="52">(0)/1164.518</f>
        <v>0</v>
      </c>
      <c r="AZ29" s="7">
        <f t="shared" si="52"/>
        <v>0</v>
      </c>
      <c r="BA29" s="7">
        <f t="shared" si="52"/>
        <v>0</v>
      </c>
      <c r="BB29" s="7">
        <f t="shared" si="52"/>
        <v>0</v>
      </c>
      <c r="BC29" s="7">
        <f t="shared" si="52"/>
        <v>0</v>
      </c>
      <c r="BD29" s="7">
        <f t="shared" si="52"/>
        <v>0</v>
      </c>
      <c r="BE29" s="7">
        <v>0.87431022964007421</v>
      </c>
      <c r="BF29" s="7">
        <f>(0)/1164.518</f>
        <v>0</v>
      </c>
      <c r="BG29" s="7">
        <f>(0)/1164.518</f>
        <v>0</v>
      </c>
      <c r="BH29" s="7">
        <v>6.8697950568389664E-3</v>
      </c>
      <c r="BI29" s="7">
        <f>(0)/1164.518</f>
        <v>0</v>
      </c>
      <c r="BJ29" s="7">
        <f>(0)/1164.518</f>
        <v>0</v>
      </c>
      <c r="BK29" s="7">
        <f>(0)/1164.518</f>
        <v>0</v>
      </c>
      <c r="BL29" s="7">
        <f>(0)/1164.518</f>
        <v>0</v>
      </c>
      <c r="BM29" s="7">
        <f>(0)/1164.518</f>
        <v>0</v>
      </c>
      <c r="BN29" s="7">
        <v>1.7174487642097416E-3</v>
      </c>
      <c r="BO29" s="7">
        <f>(0)/1164.518</f>
        <v>0</v>
      </c>
      <c r="BP29" s="7">
        <f>(0)/1164.518</f>
        <v>0</v>
      </c>
      <c r="BQ29" s="7">
        <v>5.5817084836816605E-2</v>
      </c>
      <c r="BR29" s="7">
        <f t="shared" ref="BR29:BZ29" si="53">(0)/1164.518</f>
        <v>0</v>
      </c>
      <c r="BS29" s="7">
        <f t="shared" si="53"/>
        <v>0</v>
      </c>
      <c r="BT29" s="7">
        <f t="shared" si="53"/>
        <v>0</v>
      </c>
      <c r="BU29" s="7">
        <f t="shared" si="53"/>
        <v>0</v>
      </c>
      <c r="BV29" s="7">
        <f t="shared" si="53"/>
        <v>0</v>
      </c>
      <c r="BW29" s="7">
        <f t="shared" si="53"/>
        <v>0</v>
      </c>
      <c r="BX29" s="7">
        <f t="shared" si="53"/>
        <v>0</v>
      </c>
      <c r="BY29" s="7">
        <f t="shared" si="53"/>
        <v>0</v>
      </c>
      <c r="BZ29" s="7">
        <f t="shared" si="53"/>
        <v>0</v>
      </c>
      <c r="CA29" s="7">
        <v>1.7174487642097416E-3</v>
      </c>
      <c r="CB29" s="7">
        <f t="shared" ref="CB29:CG29" si="54">(0)/1164.518</f>
        <v>0</v>
      </c>
      <c r="CC29" s="7">
        <f t="shared" si="54"/>
        <v>0</v>
      </c>
      <c r="CD29" s="7">
        <f t="shared" si="54"/>
        <v>0</v>
      </c>
      <c r="CE29" s="7">
        <f t="shared" si="54"/>
        <v>0</v>
      </c>
      <c r="CF29" s="7">
        <f t="shared" si="54"/>
        <v>0</v>
      </c>
      <c r="CG29" s="7">
        <f t="shared" si="54"/>
        <v>0</v>
      </c>
      <c r="CH29" s="7">
        <v>2.6620455845250995E-2</v>
      </c>
      <c r="CI29" s="7">
        <f>(0)/1164.518</f>
        <v>0</v>
      </c>
      <c r="CJ29" s="7">
        <v>3.2947537092599684E-2</v>
      </c>
      <c r="CK29" s="7">
        <f t="shared" ref="CK29:CP29" si="55">(0)/1164.518</f>
        <v>0</v>
      </c>
      <c r="CL29" s="7">
        <f t="shared" si="55"/>
        <v>0</v>
      </c>
      <c r="CM29" s="7">
        <f t="shared" si="55"/>
        <v>0</v>
      </c>
      <c r="CN29" s="7">
        <f t="shared" si="55"/>
        <v>0</v>
      </c>
      <c r="CO29" s="7">
        <f t="shared" si="55"/>
        <v>0</v>
      </c>
      <c r="CP29" s="7">
        <f t="shared" si="55"/>
        <v>0</v>
      </c>
      <c r="CQ29">
        <f>0</f>
        <v>0</v>
      </c>
      <c r="CR29">
        <v>1164.518</v>
      </c>
    </row>
    <row r="30" spans="1:96" x14ac:dyDescent="0.25">
      <c r="A30" s="5" t="s">
        <v>224</v>
      </c>
      <c r="B30" s="6"/>
      <c r="C30" s="6"/>
      <c r="D30" s="6"/>
      <c r="E30" s="6"/>
      <c r="F30" s="6"/>
      <c r="G30" s="6"/>
      <c r="H30" s="6"/>
      <c r="I30" s="6"/>
      <c r="J30" s="6"/>
      <c r="K30" s="6">
        <v>7.6580000000000004</v>
      </c>
      <c r="L30" s="6"/>
      <c r="M30" s="6"/>
      <c r="N30" s="6"/>
      <c r="O30" s="6"/>
      <c r="P30" s="6"/>
      <c r="Q30" s="6"/>
      <c r="R30" s="6">
        <v>7.6580000000000004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>
        <v>15.316000000000001</v>
      </c>
      <c r="AX30" t="s">
        <v>224</v>
      </c>
      <c r="AY30" s="7">
        <f t="shared" ref="AY30:BG30" si="56">(0)/15.316</f>
        <v>0</v>
      </c>
      <c r="AZ30" s="7">
        <f t="shared" si="56"/>
        <v>0</v>
      </c>
      <c r="BA30" s="7">
        <f t="shared" si="56"/>
        <v>0</v>
      </c>
      <c r="BB30" s="7">
        <f t="shared" si="56"/>
        <v>0</v>
      </c>
      <c r="BC30" s="7">
        <f t="shared" si="56"/>
        <v>0</v>
      </c>
      <c r="BD30" s="7">
        <f t="shared" si="56"/>
        <v>0</v>
      </c>
      <c r="BE30" s="7">
        <f t="shared" si="56"/>
        <v>0</v>
      </c>
      <c r="BF30" s="7">
        <f t="shared" si="56"/>
        <v>0</v>
      </c>
      <c r="BG30" s="7">
        <f t="shared" si="56"/>
        <v>0</v>
      </c>
      <c r="BH30" s="7">
        <v>0.5</v>
      </c>
      <c r="BI30" s="7">
        <f t="shared" ref="BI30:BN30" si="57">(0)/15.316</f>
        <v>0</v>
      </c>
      <c r="BJ30" s="7">
        <f t="shared" si="57"/>
        <v>0</v>
      </c>
      <c r="BK30" s="7">
        <f t="shared" si="57"/>
        <v>0</v>
      </c>
      <c r="BL30" s="7">
        <f t="shared" si="57"/>
        <v>0</v>
      </c>
      <c r="BM30" s="7">
        <f t="shared" si="57"/>
        <v>0</v>
      </c>
      <c r="BN30" s="7">
        <f t="shared" si="57"/>
        <v>0</v>
      </c>
      <c r="BO30" s="7">
        <v>0.5</v>
      </c>
      <c r="BP30" s="7">
        <f t="shared" ref="BP30:CP30" si="58">(0)/15.316</f>
        <v>0</v>
      </c>
      <c r="BQ30" s="7">
        <f t="shared" si="58"/>
        <v>0</v>
      </c>
      <c r="BR30" s="7">
        <f t="shared" si="58"/>
        <v>0</v>
      </c>
      <c r="BS30" s="7">
        <f t="shared" si="58"/>
        <v>0</v>
      </c>
      <c r="BT30" s="7">
        <f t="shared" si="58"/>
        <v>0</v>
      </c>
      <c r="BU30" s="7">
        <f t="shared" si="58"/>
        <v>0</v>
      </c>
      <c r="BV30" s="7">
        <f t="shared" si="58"/>
        <v>0</v>
      </c>
      <c r="BW30" s="7">
        <f t="shared" si="58"/>
        <v>0</v>
      </c>
      <c r="BX30" s="7">
        <f t="shared" si="58"/>
        <v>0</v>
      </c>
      <c r="BY30" s="7">
        <f t="shared" si="58"/>
        <v>0</v>
      </c>
      <c r="BZ30" s="7">
        <f t="shared" si="58"/>
        <v>0</v>
      </c>
      <c r="CA30" s="7">
        <f t="shared" si="58"/>
        <v>0</v>
      </c>
      <c r="CB30" s="7">
        <f t="shared" si="58"/>
        <v>0</v>
      </c>
      <c r="CC30" s="7">
        <f t="shared" si="58"/>
        <v>0</v>
      </c>
      <c r="CD30" s="7">
        <f t="shared" si="58"/>
        <v>0</v>
      </c>
      <c r="CE30" s="7">
        <f t="shared" si="58"/>
        <v>0</v>
      </c>
      <c r="CF30" s="7">
        <f t="shared" si="58"/>
        <v>0</v>
      </c>
      <c r="CG30" s="7">
        <f t="shared" si="58"/>
        <v>0</v>
      </c>
      <c r="CH30" s="7">
        <f t="shared" si="58"/>
        <v>0</v>
      </c>
      <c r="CI30" s="7">
        <f t="shared" si="58"/>
        <v>0</v>
      </c>
      <c r="CJ30" s="7">
        <f t="shared" si="58"/>
        <v>0</v>
      </c>
      <c r="CK30" s="7">
        <f t="shared" si="58"/>
        <v>0</v>
      </c>
      <c r="CL30" s="7">
        <f t="shared" si="58"/>
        <v>0</v>
      </c>
      <c r="CM30" s="7">
        <f t="shared" si="58"/>
        <v>0</v>
      </c>
      <c r="CN30" s="7">
        <f t="shared" si="58"/>
        <v>0</v>
      </c>
      <c r="CO30" s="7">
        <f t="shared" si="58"/>
        <v>0</v>
      </c>
      <c r="CP30" s="7">
        <f t="shared" si="58"/>
        <v>0</v>
      </c>
      <c r="CQ30">
        <f>0</f>
        <v>0</v>
      </c>
      <c r="CR30">
        <v>15.316000000000001</v>
      </c>
    </row>
    <row r="31" spans="1:96" x14ac:dyDescent="0.25">
      <c r="A31" s="5" t="s">
        <v>40</v>
      </c>
      <c r="B31" s="6"/>
      <c r="C31" s="6"/>
      <c r="D31" s="6"/>
      <c r="E31" s="6">
        <v>8.5090000000000003</v>
      </c>
      <c r="F31" s="6">
        <v>2.8639999999999999</v>
      </c>
      <c r="G31" s="6">
        <v>18.468</v>
      </c>
      <c r="H31" s="6">
        <v>71.588999999999999</v>
      </c>
      <c r="I31" s="6"/>
      <c r="J31" s="6"/>
      <c r="K31" s="6"/>
      <c r="L31" s="6"/>
      <c r="M31" s="6"/>
      <c r="N31" s="6">
        <v>1.5880000000000001</v>
      </c>
      <c r="O31" s="6">
        <v>10.324</v>
      </c>
      <c r="P31" s="6">
        <v>10.324</v>
      </c>
      <c r="Q31" s="6"/>
      <c r="R31" s="6"/>
      <c r="S31" s="6"/>
      <c r="T31" s="6">
        <v>4.9400000000000004</v>
      </c>
      <c r="U31" s="6"/>
      <c r="V31" s="6"/>
      <c r="W31" s="6"/>
      <c r="X31" s="6"/>
      <c r="Y31" s="6"/>
      <c r="Z31" s="6"/>
      <c r="AA31" s="6"/>
      <c r="AB31" s="6"/>
      <c r="AC31" s="6">
        <v>5.6039999999999992</v>
      </c>
      <c r="AD31" s="6"/>
      <c r="AE31" s="6"/>
      <c r="AF31" s="6">
        <v>1.0979999999999999</v>
      </c>
      <c r="AG31" s="6"/>
      <c r="AH31" s="6">
        <v>1.885</v>
      </c>
      <c r="AI31" s="6"/>
      <c r="AJ31" s="6">
        <v>3.8159999999999998</v>
      </c>
      <c r="AK31" s="6"/>
      <c r="AL31" s="6"/>
      <c r="AM31" s="6"/>
      <c r="AN31" s="6"/>
      <c r="AO31" s="6"/>
      <c r="AP31" s="6"/>
      <c r="AQ31" s="6"/>
      <c r="AR31" s="6">
        <v>4.1150000000000002</v>
      </c>
      <c r="AS31" s="6"/>
      <c r="AT31" s="6"/>
      <c r="AU31" s="6">
        <v>145.124</v>
      </c>
      <c r="AX31" t="s">
        <v>40</v>
      </c>
      <c r="AY31" s="7">
        <f>(0)/145.124</f>
        <v>0</v>
      </c>
      <c r="AZ31" s="7">
        <f>(0)/145.124</f>
        <v>0</v>
      </c>
      <c r="BA31" s="7">
        <f>(0)/145.124</f>
        <v>0</v>
      </c>
      <c r="BB31" s="7">
        <v>5.8632617623549523E-2</v>
      </c>
      <c r="BC31" s="7">
        <v>1.973484744080924E-2</v>
      </c>
      <c r="BD31" s="7">
        <v>0.12725669082991098</v>
      </c>
      <c r="BE31" s="7">
        <v>0.49329538877098206</v>
      </c>
      <c r="BF31" s="7">
        <f>(0)/145.124</f>
        <v>0</v>
      </c>
      <c r="BG31" s="7">
        <f>(0)/145.124</f>
        <v>0</v>
      </c>
      <c r="BH31" s="7">
        <f>(0)/145.124</f>
        <v>0</v>
      </c>
      <c r="BI31" s="7">
        <f>(0)/145.124</f>
        <v>0</v>
      </c>
      <c r="BJ31" s="7">
        <f>(0)/145.124</f>
        <v>0</v>
      </c>
      <c r="BK31" s="7">
        <v>1.0942366527934733E-2</v>
      </c>
      <c r="BL31" s="7">
        <v>7.1139163749621009E-2</v>
      </c>
      <c r="BM31" s="7">
        <v>7.1139163749621009E-2</v>
      </c>
      <c r="BN31" s="7">
        <f>(0)/145.124</f>
        <v>0</v>
      </c>
      <c r="BO31" s="7">
        <f>(0)/145.124</f>
        <v>0</v>
      </c>
      <c r="BP31" s="7">
        <f>(0)/145.124</f>
        <v>0</v>
      </c>
      <c r="BQ31" s="7">
        <v>3.4039855571786889E-2</v>
      </c>
      <c r="BR31" s="7">
        <f t="shared" ref="BR31:BY31" si="59">(0)/145.124</f>
        <v>0</v>
      </c>
      <c r="BS31" s="7">
        <f t="shared" si="59"/>
        <v>0</v>
      </c>
      <c r="BT31" s="7">
        <f t="shared" si="59"/>
        <v>0</v>
      </c>
      <c r="BU31" s="7">
        <f t="shared" si="59"/>
        <v>0</v>
      </c>
      <c r="BV31" s="7">
        <f t="shared" si="59"/>
        <v>0</v>
      </c>
      <c r="BW31" s="7">
        <f t="shared" si="59"/>
        <v>0</v>
      </c>
      <c r="BX31" s="7">
        <f t="shared" si="59"/>
        <v>0</v>
      </c>
      <c r="BY31" s="7">
        <f t="shared" si="59"/>
        <v>0</v>
      </c>
      <c r="BZ31" s="7">
        <v>3.8615253162812488E-2</v>
      </c>
      <c r="CA31" s="7">
        <f>(0)/145.124</f>
        <v>0</v>
      </c>
      <c r="CB31" s="7">
        <f>(0)/145.124</f>
        <v>0</v>
      </c>
      <c r="CC31" s="7">
        <v>7.5659436068465577E-3</v>
      </c>
      <c r="CD31" s="7">
        <f>(0)/145.124</f>
        <v>0</v>
      </c>
      <c r="CE31" s="7">
        <v>1.2988892257655522E-2</v>
      </c>
      <c r="CF31" s="7">
        <f>(0)/145.124</f>
        <v>0</v>
      </c>
      <c r="CG31" s="7">
        <v>2.6294754830351975E-2</v>
      </c>
      <c r="CH31" s="7">
        <f t="shared" ref="CH31:CN31" si="60">(0)/145.124</f>
        <v>0</v>
      </c>
      <c r="CI31" s="7">
        <f t="shared" si="60"/>
        <v>0</v>
      </c>
      <c r="CJ31" s="7">
        <f t="shared" si="60"/>
        <v>0</v>
      </c>
      <c r="CK31" s="7">
        <f t="shared" si="60"/>
        <v>0</v>
      </c>
      <c r="CL31" s="7">
        <f t="shared" si="60"/>
        <v>0</v>
      </c>
      <c r="CM31" s="7">
        <f t="shared" si="60"/>
        <v>0</v>
      </c>
      <c r="CN31" s="7">
        <f t="shared" si="60"/>
        <v>0</v>
      </c>
      <c r="CO31" s="7">
        <v>2.8355061878118027E-2</v>
      </c>
      <c r="CP31" s="7">
        <f>(0)/145.124</f>
        <v>0</v>
      </c>
      <c r="CQ31">
        <f>0</f>
        <v>0</v>
      </c>
      <c r="CR31">
        <v>145.124</v>
      </c>
    </row>
    <row r="32" spans="1:96" x14ac:dyDescent="0.25">
      <c r="A32" s="5" t="s">
        <v>97</v>
      </c>
      <c r="B32" s="6"/>
      <c r="C32" s="6"/>
      <c r="D32" s="6"/>
      <c r="E32" s="6"/>
      <c r="F32" s="6">
        <v>3.58</v>
      </c>
      <c r="G32" s="6">
        <v>0</v>
      </c>
      <c r="H32" s="6"/>
      <c r="I32" s="6"/>
      <c r="J32" s="6"/>
      <c r="K32" s="6"/>
      <c r="L32" s="6"/>
      <c r="M32" s="6"/>
      <c r="N32" s="6"/>
      <c r="O32" s="6">
        <v>0.57200000000000006</v>
      </c>
      <c r="P32" s="6">
        <v>0.57200000000000006</v>
      </c>
      <c r="Q32" s="6"/>
      <c r="R32" s="6"/>
      <c r="S32" s="6"/>
      <c r="T32" s="6">
        <v>0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>
        <v>1.335</v>
      </c>
      <c r="AM32" s="6"/>
      <c r="AN32" s="6"/>
      <c r="AO32" s="6">
        <v>1.8940000000000001</v>
      </c>
      <c r="AP32" s="6"/>
      <c r="AQ32" s="6"/>
      <c r="AR32" s="6"/>
      <c r="AS32" s="6"/>
      <c r="AT32" s="6"/>
      <c r="AU32" s="6">
        <v>7.9530000000000003</v>
      </c>
      <c r="AX32" t="s">
        <v>97</v>
      </c>
      <c r="AY32" s="7">
        <f>(0)/7.953</f>
        <v>0</v>
      </c>
      <c r="AZ32" s="7">
        <f>(0)/7.953</f>
        <v>0</v>
      </c>
      <c r="BA32" s="7">
        <f>(0)/7.953</f>
        <v>0</v>
      </c>
      <c r="BB32" s="7">
        <f>(0)/7.953</f>
        <v>0</v>
      </c>
      <c r="BC32" s="7">
        <v>0.45014459952219288</v>
      </c>
      <c r="BD32" s="7">
        <v>0</v>
      </c>
      <c r="BE32" s="7">
        <f t="shared" ref="BE32:BK32" si="61">(0)/7.953</f>
        <v>0</v>
      </c>
      <c r="BF32" s="7">
        <f t="shared" si="61"/>
        <v>0</v>
      </c>
      <c r="BG32" s="7">
        <f t="shared" si="61"/>
        <v>0</v>
      </c>
      <c r="BH32" s="7">
        <f t="shared" si="61"/>
        <v>0</v>
      </c>
      <c r="BI32" s="7">
        <f t="shared" si="61"/>
        <v>0</v>
      </c>
      <c r="BJ32" s="7">
        <f t="shared" si="61"/>
        <v>0</v>
      </c>
      <c r="BK32" s="7">
        <f t="shared" si="61"/>
        <v>0</v>
      </c>
      <c r="BL32" s="7">
        <v>7.1922544951590603E-2</v>
      </c>
      <c r="BM32" s="7">
        <v>7.1922544951590603E-2</v>
      </c>
      <c r="BN32" s="7">
        <f>(0)/7.953</f>
        <v>0</v>
      </c>
      <c r="BO32" s="7">
        <f>(0)/7.953</f>
        <v>0</v>
      </c>
      <c r="BP32" s="7">
        <f>(0)/7.953</f>
        <v>0</v>
      </c>
      <c r="BQ32" s="7">
        <v>0</v>
      </c>
      <c r="BR32" s="7">
        <f t="shared" ref="BR32:CH32" si="62">(0)/7.953</f>
        <v>0</v>
      </c>
      <c r="BS32" s="7">
        <f t="shared" si="62"/>
        <v>0</v>
      </c>
      <c r="BT32" s="7">
        <f t="shared" si="62"/>
        <v>0</v>
      </c>
      <c r="BU32" s="7">
        <f t="shared" si="62"/>
        <v>0</v>
      </c>
      <c r="BV32" s="7">
        <f t="shared" si="62"/>
        <v>0</v>
      </c>
      <c r="BW32" s="7">
        <f t="shared" si="62"/>
        <v>0</v>
      </c>
      <c r="BX32" s="7">
        <f t="shared" si="62"/>
        <v>0</v>
      </c>
      <c r="BY32" s="7">
        <f t="shared" si="62"/>
        <v>0</v>
      </c>
      <c r="BZ32" s="7">
        <f t="shared" si="62"/>
        <v>0</v>
      </c>
      <c r="CA32" s="7">
        <f t="shared" si="62"/>
        <v>0</v>
      </c>
      <c r="CB32" s="7">
        <f t="shared" si="62"/>
        <v>0</v>
      </c>
      <c r="CC32" s="7">
        <f t="shared" si="62"/>
        <v>0</v>
      </c>
      <c r="CD32" s="7">
        <f t="shared" si="62"/>
        <v>0</v>
      </c>
      <c r="CE32" s="7">
        <f t="shared" si="62"/>
        <v>0</v>
      </c>
      <c r="CF32" s="7">
        <f t="shared" si="62"/>
        <v>0</v>
      </c>
      <c r="CG32" s="7">
        <f t="shared" si="62"/>
        <v>0</v>
      </c>
      <c r="CH32" s="7">
        <f t="shared" si="62"/>
        <v>0</v>
      </c>
      <c r="CI32" s="7">
        <v>0.16786118445869483</v>
      </c>
      <c r="CJ32" s="7">
        <f>(0)/7.953</f>
        <v>0</v>
      </c>
      <c r="CK32" s="7">
        <f>(0)/7.953</f>
        <v>0</v>
      </c>
      <c r="CL32" s="7">
        <v>0.23814912611593111</v>
      </c>
      <c r="CM32" s="7">
        <f>(0)/7.953</f>
        <v>0</v>
      </c>
      <c r="CN32" s="7">
        <f>(0)/7.953</f>
        <v>0</v>
      </c>
      <c r="CO32" s="7">
        <f>(0)/7.953</f>
        <v>0</v>
      </c>
      <c r="CP32" s="7">
        <f>(0)/7.953</f>
        <v>0</v>
      </c>
      <c r="CQ32">
        <f>0</f>
        <v>0</v>
      </c>
      <c r="CR32">
        <v>7.9530000000000003</v>
      </c>
    </row>
    <row r="33" spans="1:96" x14ac:dyDescent="0.25">
      <c r="A33" s="5" t="s">
        <v>160</v>
      </c>
      <c r="B33" s="6"/>
      <c r="C33" s="6"/>
      <c r="D33" s="6"/>
      <c r="E33" s="6"/>
      <c r="F33" s="6"/>
      <c r="G33" s="6">
        <v>18.036000000000001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7.5600000000000005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>
        <v>25.596000000000004</v>
      </c>
      <c r="AX33" t="s">
        <v>160</v>
      </c>
      <c r="AY33" s="7">
        <f>(0)/25.596</f>
        <v>0</v>
      </c>
      <c r="AZ33" s="7">
        <f>(0)/25.596</f>
        <v>0</v>
      </c>
      <c r="BA33" s="7">
        <f>(0)/25.596</f>
        <v>0</v>
      </c>
      <c r="BB33" s="7">
        <f>(0)/25.596</f>
        <v>0</v>
      </c>
      <c r="BC33" s="7">
        <f>(0)/25.596</f>
        <v>0</v>
      </c>
      <c r="BD33" s="7">
        <v>0.70464135021097041</v>
      </c>
      <c r="BE33" s="7">
        <f t="shared" ref="BE33:CD33" si="63">(0)/25.596</f>
        <v>0</v>
      </c>
      <c r="BF33" s="7">
        <f t="shared" si="63"/>
        <v>0</v>
      </c>
      <c r="BG33" s="7">
        <f t="shared" si="63"/>
        <v>0</v>
      </c>
      <c r="BH33" s="7">
        <f t="shared" si="63"/>
        <v>0</v>
      </c>
      <c r="BI33" s="7">
        <f t="shared" si="63"/>
        <v>0</v>
      </c>
      <c r="BJ33" s="7">
        <f t="shared" si="63"/>
        <v>0</v>
      </c>
      <c r="BK33" s="7">
        <f t="shared" si="63"/>
        <v>0</v>
      </c>
      <c r="BL33" s="7">
        <f t="shared" si="63"/>
        <v>0</v>
      </c>
      <c r="BM33" s="7">
        <f t="shared" si="63"/>
        <v>0</v>
      </c>
      <c r="BN33" s="7">
        <f t="shared" si="63"/>
        <v>0</v>
      </c>
      <c r="BO33" s="7">
        <f t="shared" si="63"/>
        <v>0</v>
      </c>
      <c r="BP33" s="7">
        <f t="shared" si="63"/>
        <v>0</v>
      </c>
      <c r="BQ33" s="7">
        <f t="shared" si="63"/>
        <v>0</v>
      </c>
      <c r="BR33" s="7">
        <f t="shared" si="63"/>
        <v>0</v>
      </c>
      <c r="BS33" s="7">
        <f t="shared" si="63"/>
        <v>0</v>
      </c>
      <c r="BT33" s="7">
        <f t="shared" si="63"/>
        <v>0</v>
      </c>
      <c r="BU33" s="7">
        <f t="shared" si="63"/>
        <v>0</v>
      </c>
      <c r="BV33" s="7">
        <f t="shared" si="63"/>
        <v>0</v>
      </c>
      <c r="BW33" s="7">
        <f t="shared" si="63"/>
        <v>0</v>
      </c>
      <c r="BX33" s="7">
        <f t="shared" si="63"/>
        <v>0</v>
      </c>
      <c r="BY33" s="7">
        <f t="shared" si="63"/>
        <v>0</v>
      </c>
      <c r="BZ33" s="7">
        <f t="shared" si="63"/>
        <v>0</v>
      </c>
      <c r="CA33" s="7">
        <f t="shared" si="63"/>
        <v>0</v>
      </c>
      <c r="CB33" s="7">
        <f t="shared" si="63"/>
        <v>0</v>
      </c>
      <c r="CC33" s="7">
        <f t="shared" si="63"/>
        <v>0</v>
      </c>
      <c r="CD33" s="7">
        <f t="shared" si="63"/>
        <v>0</v>
      </c>
      <c r="CE33" s="7">
        <v>0.29535864978902954</v>
      </c>
      <c r="CF33" s="7">
        <f t="shared" ref="CF33:CP33" si="64">(0)/25.596</f>
        <v>0</v>
      </c>
      <c r="CG33" s="7">
        <f t="shared" si="64"/>
        <v>0</v>
      </c>
      <c r="CH33" s="7">
        <f t="shared" si="64"/>
        <v>0</v>
      </c>
      <c r="CI33" s="7">
        <f t="shared" si="64"/>
        <v>0</v>
      </c>
      <c r="CJ33" s="7">
        <f t="shared" si="64"/>
        <v>0</v>
      </c>
      <c r="CK33" s="7">
        <f t="shared" si="64"/>
        <v>0</v>
      </c>
      <c r="CL33" s="7">
        <f t="shared" si="64"/>
        <v>0</v>
      </c>
      <c r="CM33" s="7">
        <f t="shared" si="64"/>
        <v>0</v>
      </c>
      <c r="CN33" s="7">
        <f t="shared" si="64"/>
        <v>0</v>
      </c>
      <c r="CO33" s="7">
        <f t="shared" si="64"/>
        <v>0</v>
      </c>
      <c r="CP33" s="7">
        <f t="shared" si="64"/>
        <v>0</v>
      </c>
      <c r="CQ33">
        <f>0</f>
        <v>0</v>
      </c>
      <c r="CR33">
        <v>25.596000000000004</v>
      </c>
    </row>
    <row r="34" spans="1:96" x14ac:dyDescent="0.25">
      <c r="A34" s="5" t="s">
        <v>589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>
        <v>24.254999999999999</v>
      </c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>
        <v>24.254999999999999</v>
      </c>
      <c r="AX34" t="s">
        <v>589</v>
      </c>
      <c r="AY34" s="7">
        <f t="shared" ref="AY34:CC34" si="65">(0)/24.255</f>
        <v>0</v>
      </c>
      <c r="AZ34" s="7">
        <f t="shared" si="65"/>
        <v>0</v>
      </c>
      <c r="BA34" s="7">
        <f t="shared" si="65"/>
        <v>0</v>
      </c>
      <c r="BB34" s="7">
        <f t="shared" si="65"/>
        <v>0</v>
      </c>
      <c r="BC34" s="7">
        <f t="shared" si="65"/>
        <v>0</v>
      </c>
      <c r="BD34" s="7">
        <f t="shared" si="65"/>
        <v>0</v>
      </c>
      <c r="BE34" s="7">
        <f t="shared" si="65"/>
        <v>0</v>
      </c>
      <c r="BF34" s="7">
        <f t="shared" si="65"/>
        <v>0</v>
      </c>
      <c r="BG34" s="7">
        <f t="shared" si="65"/>
        <v>0</v>
      </c>
      <c r="BH34" s="7">
        <f t="shared" si="65"/>
        <v>0</v>
      </c>
      <c r="BI34" s="7">
        <f t="shared" si="65"/>
        <v>0</v>
      </c>
      <c r="BJ34" s="7">
        <f t="shared" si="65"/>
        <v>0</v>
      </c>
      <c r="BK34" s="7">
        <f t="shared" si="65"/>
        <v>0</v>
      </c>
      <c r="BL34" s="7">
        <f t="shared" si="65"/>
        <v>0</v>
      </c>
      <c r="BM34" s="7">
        <f t="shared" si="65"/>
        <v>0</v>
      </c>
      <c r="BN34" s="7">
        <f t="shared" si="65"/>
        <v>0</v>
      </c>
      <c r="BO34" s="7">
        <f t="shared" si="65"/>
        <v>0</v>
      </c>
      <c r="BP34" s="7">
        <f t="shared" si="65"/>
        <v>0</v>
      </c>
      <c r="BQ34" s="7">
        <f t="shared" si="65"/>
        <v>0</v>
      </c>
      <c r="BR34" s="7">
        <f t="shared" si="65"/>
        <v>0</v>
      </c>
      <c r="BS34" s="7">
        <f t="shared" si="65"/>
        <v>0</v>
      </c>
      <c r="BT34" s="7">
        <f t="shared" si="65"/>
        <v>0</v>
      </c>
      <c r="BU34" s="7">
        <f t="shared" si="65"/>
        <v>0</v>
      </c>
      <c r="BV34" s="7">
        <f t="shared" si="65"/>
        <v>0</v>
      </c>
      <c r="BW34" s="7">
        <f t="shared" si="65"/>
        <v>0</v>
      </c>
      <c r="BX34" s="7">
        <f t="shared" si="65"/>
        <v>0</v>
      </c>
      <c r="BY34" s="7">
        <f t="shared" si="65"/>
        <v>0</v>
      </c>
      <c r="BZ34" s="7">
        <f t="shared" si="65"/>
        <v>0</v>
      </c>
      <c r="CA34" s="7">
        <f t="shared" si="65"/>
        <v>0</v>
      </c>
      <c r="CB34" s="7">
        <f t="shared" si="65"/>
        <v>0</v>
      </c>
      <c r="CC34" s="7">
        <f t="shared" si="65"/>
        <v>0</v>
      </c>
      <c r="CD34" s="7">
        <v>1</v>
      </c>
      <c r="CE34" s="7">
        <f t="shared" ref="CE34:CP34" si="66">(0)/24.255</f>
        <v>0</v>
      </c>
      <c r="CF34" s="7">
        <f t="shared" si="66"/>
        <v>0</v>
      </c>
      <c r="CG34" s="7">
        <f t="shared" si="66"/>
        <v>0</v>
      </c>
      <c r="CH34" s="7">
        <f t="shared" si="66"/>
        <v>0</v>
      </c>
      <c r="CI34" s="7">
        <f t="shared" si="66"/>
        <v>0</v>
      </c>
      <c r="CJ34" s="7">
        <f t="shared" si="66"/>
        <v>0</v>
      </c>
      <c r="CK34" s="7">
        <f t="shared" si="66"/>
        <v>0</v>
      </c>
      <c r="CL34" s="7">
        <f t="shared" si="66"/>
        <v>0</v>
      </c>
      <c r="CM34" s="7">
        <f t="shared" si="66"/>
        <v>0</v>
      </c>
      <c r="CN34" s="7">
        <f t="shared" si="66"/>
        <v>0</v>
      </c>
      <c r="CO34" s="7">
        <f t="shared" si="66"/>
        <v>0</v>
      </c>
      <c r="CP34" s="7">
        <f t="shared" si="66"/>
        <v>0</v>
      </c>
      <c r="CQ34">
        <f>0</f>
        <v>0</v>
      </c>
      <c r="CR34">
        <v>24.254999999999999</v>
      </c>
    </row>
    <row r="35" spans="1:96" x14ac:dyDescent="0.25">
      <c r="A35" s="5" t="s">
        <v>42</v>
      </c>
      <c r="B35" s="6"/>
      <c r="C35" s="6"/>
      <c r="D35" s="6"/>
      <c r="E35" s="6">
        <v>35.927999999999997</v>
      </c>
      <c r="F35" s="6">
        <v>4.6539999999999999</v>
      </c>
      <c r="G35" s="6">
        <v>6.8239999999999998</v>
      </c>
      <c r="H35" s="6"/>
      <c r="I35" s="6"/>
      <c r="J35" s="6"/>
      <c r="K35" s="6"/>
      <c r="L35" s="6"/>
      <c r="M35" s="6"/>
      <c r="N35" s="6">
        <v>1.5880000000000001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>
        <v>11.475</v>
      </c>
      <c r="AI35" s="6"/>
      <c r="AJ35" s="6"/>
      <c r="AK35" s="6"/>
      <c r="AL35" s="6">
        <v>5.6440000000000001</v>
      </c>
      <c r="AM35" s="6"/>
      <c r="AN35" s="6"/>
      <c r="AO35" s="6"/>
      <c r="AP35" s="6"/>
      <c r="AQ35" s="6"/>
      <c r="AR35" s="6">
        <v>7</v>
      </c>
      <c r="AS35" s="6">
        <v>2</v>
      </c>
      <c r="AT35" s="6"/>
      <c r="AU35" s="6">
        <v>75.113</v>
      </c>
      <c r="AX35" t="s">
        <v>42</v>
      </c>
      <c r="AY35" s="7">
        <f>(0)/75.113</f>
        <v>0</v>
      </c>
      <c r="AZ35" s="7">
        <f>(0)/75.113</f>
        <v>0</v>
      </c>
      <c r="BA35" s="7">
        <f>(0)/75.113</f>
        <v>0</v>
      </c>
      <c r="BB35" s="7">
        <v>0.4783193322061427</v>
      </c>
      <c r="BC35" s="7">
        <v>6.1959980296353495E-2</v>
      </c>
      <c r="BD35" s="7">
        <v>9.08497863219416E-2</v>
      </c>
      <c r="BE35" s="7">
        <f t="shared" ref="BE35:BJ35" si="67">(0)/75.113</f>
        <v>0</v>
      </c>
      <c r="BF35" s="7">
        <f t="shared" si="67"/>
        <v>0</v>
      </c>
      <c r="BG35" s="7">
        <f t="shared" si="67"/>
        <v>0</v>
      </c>
      <c r="BH35" s="7">
        <f t="shared" si="67"/>
        <v>0</v>
      </c>
      <c r="BI35" s="7">
        <f t="shared" si="67"/>
        <v>0</v>
      </c>
      <c r="BJ35" s="7">
        <f t="shared" si="67"/>
        <v>0</v>
      </c>
      <c r="BK35" s="7">
        <v>2.1141480169877387E-2</v>
      </c>
      <c r="BL35" s="7">
        <f t="shared" ref="BL35:CD35" si="68">(0)/75.113</f>
        <v>0</v>
      </c>
      <c r="BM35" s="7">
        <f t="shared" si="68"/>
        <v>0</v>
      </c>
      <c r="BN35" s="7">
        <f t="shared" si="68"/>
        <v>0</v>
      </c>
      <c r="BO35" s="7">
        <f t="shared" si="68"/>
        <v>0</v>
      </c>
      <c r="BP35" s="7">
        <f t="shared" si="68"/>
        <v>0</v>
      </c>
      <c r="BQ35" s="7">
        <f t="shared" si="68"/>
        <v>0</v>
      </c>
      <c r="BR35" s="7">
        <f t="shared" si="68"/>
        <v>0</v>
      </c>
      <c r="BS35" s="7">
        <f t="shared" si="68"/>
        <v>0</v>
      </c>
      <c r="BT35" s="7">
        <f t="shared" si="68"/>
        <v>0</v>
      </c>
      <c r="BU35" s="7">
        <f t="shared" si="68"/>
        <v>0</v>
      </c>
      <c r="BV35" s="7">
        <f t="shared" si="68"/>
        <v>0</v>
      </c>
      <c r="BW35" s="7">
        <f t="shared" si="68"/>
        <v>0</v>
      </c>
      <c r="BX35" s="7">
        <f t="shared" si="68"/>
        <v>0</v>
      </c>
      <c r="BY35" s="7">
        <f t="shared" si="68"/>
        <v>0</v>
      </c>
      <c r="BZ35" s="7">
        <f t="shared" si="68"/>
        <v>0</v>
      </c>
      <c r="CA35" s="7">
        <f t="shared" si="68"/>
        <v>0</v>
      </c>
      <c r="CB35" s="7">
        <f t="shared" si="68"/>
        <v>0</v>
      </c>
      <c r="CC35" s="7">
        <f t="shared" si="68"/>
        <v>0</v>
      </c>
      <c r="CD35" s="7">
        <f t="shared" si="68"/>
        <v>0</v>
      </c>
      <c r="CE35" s="7">
        <v>0.1527698267942966</v>
      </c>
      <c r="CF35" s="7">
        <f>(0)/75.113</f>
        <v>0</v>
      </c>
      <c r="CG35" s="7">
        <f>(0)/75.113</f>
        <v>0</v>
      </c>
      <c r="CH35" s="7">
        <f>(0)/75.113</f>
        <v>0</v>
      </c>
      <c r="CI35" s="7">
        <v>7.5140122215861443E-2</v>
      </c>
      <c r="CJ35" s="7">
        <f>(0)/75.113</f>
        <v>0</v>
      </c>
      <c r="CK35" s="7">
        <f>(0)/75.113</f>
        <v>0</v>
      </c>
      <c r="CL35" s="7">
        <f>(0)/75.113</f>
        <v>0</v>
      </c>
      <c r="CM35" s="7">
        <f>(0)/75.113</f>
        <v>0</v>
      </c>
      <c r="CN35" s="7">
        <f>(0)/75.113</f>
        <v>0</v>
      </c>
      <c r="CO35" s="7">
        <v>9.3192922663187461E-2</v>
      </c>
      <c r="CP35" s="7">
        <v>2.6626549332339277E-2</v>
      </c>
      <c r="CQ35">
        <f>0</f>
        <v>0</v>
      </c>
      <c r="CR35">
        <v>75.113</v>
      </c>
    </row>
    <row r="36" spans="1:96" x14ac:dyDescent="0.25">
      <c r="A36" s="5" t="s">
        <v>27</v>
      </c>
      <c r="B36" s="6"/>
      <c r="C36" s="6"/>
      <c r="D36" s="6">
        <v>10.551</v>
      </c>
      <c r="E36" s="6">
        <v>754.024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>
        <v>764.57500000000005</v>
      </c>
      <c r="AX36" t="s">
        <v>27</v>
      </c>
      <c r="AY36" s="7">
        <f>(0)/764.575</f>
        <v>0</v>
      </c>
      <c r="AZ36" s="7">
        <f>(0)/764.575</f>
        <v>0</v>
      </c>
      <c r="BA36" s="7">
        <v>1.3799823431318052E-2</v>
      </c>
      <c r="BB36" s="7">
        <v>0.98620017656868186</v>
      </c>
      <c r="BC36" s="7">
        <f t="shared" ref="BC36:CP36" si="69">(0)/764.575</f>
        <v>0</v>
      </c>
      <c r="BD36" s="7">
        <f t="shared" si="69"/>
        <v>0</v>
      </c>
      <c r="BE36" s="7">
        <f t="shared" si="69"/>
        <v>0</v>
      </c>
      <c r="BF36" s="7">
        <f t="shared" si="69"/>
        <v>0</v>
      </c>
      <c r="BG36" s="7">
        <f t="shared" si="69"/>
        <v>0</v>
      </c>
      <c r="BH36" s="7">
        <f t="shared" si="69"/>
        <v>0</v>
      </c>
      <c r="BI36" s="7">
        <f t="shared" si="69"/>
        <v>0</v>
      </c>
      <c r="BJ36" s="7">
        <f t="shared" si="69"/>
        <v>0</v>
      </c>
      <c r="BK36" s="7">
        <f t="shared" si="69"/>
        <v>0</v>
      </c>
      <c r="BL36" s="7">
        <f t="shared" si="69"/>
        <v>0</v>
      </c>
      <c r="BM36" s="7">
        <f t="shared" si="69"/>
        <v>0</v>
      </c>
      <c r="BN36" s="7">
        <f t="shared" si="69"/>
        <v>0</v>
      </c>
      <c r="BO36" s="7">
        <f t="shared" si="69"/>
        <v>0</v>
      </c>
      <c r="BP36" s="7">
        <f t="shared" si="69"/>
        <v>0</v>
      </c>
      <c r="BQ36" s="7">
        <f t="shared" si="69"/>
        <v>0</v>
      </c>
      <c r="BR36" s="7">
        <f t="shared" si="69"/>
        <v>0</v>
      </c>
      <c r="BS36" s="7">
        <f t="shared" si="69"/>
        <v>0</v>
      </c>
      <c r="BT36" s="7">
        <f t="shared" si="69"/>
        <v>0</v>
      </c>
      <c r="BU36" s="7">
        <f t="shared" si="69"/>
        <v>0</v>
      </c>
      <c r="BV36" s="7">
        <f t="shared" si="69"/>
        <v>0</v>
      </c>
      <c r="BW36" s="7">
        <f t="shared" si="69"/>
        <v>0</v>
      </c>
      <c r="BX36" s="7">
        <f t="shared" si="69"/>
        <v>0</v>
      </c>
      <c r="BY36" s="7">
        <f t="shared" si="69"/>
        <v>0</v>
      </c>
      <c r="BZ36" s="7">
        <f t="shared" si="69"/>
        <v>0</v>
      </c>
      <c r="CA36" s="7">
        <f t="shared" si="69"/>
        <v>0</v>
      </c>
      <c r="CB36" s="7">
        <f t="shared" si="69"/>
        <v>0</v>
      </c>
      <c r="CC36" s="7">
        <f t="shared" si="69"/>
        <v>0</v>
      </c>
      <c r="CD36" s="7">
        <f t="shared" si="69"/>
        <v>0</v>
      </c>
      <c r="CE36" s="7">
        <f t="shared" si="69"/>
        <v>0</v>
      </c>
      <c r="CF36" s="7">
        <f t="shared" si="69"/>
        <v>0</v>
      </c>
      <c r="CG36" s="7">
        <f t="shared" si="69"/>
        <v>0</v>
      </c>
      <c r="CH36" s="7">
        <f t="shared" si="69"/>
        <v>0</v>
      </c>
      <c r="CI36" s="7">
        <f t="shared" si="69"/>
        <v>0</v>
      </c>
      <c r="CJ36" s="7">
        <f t="shared" si="69"/>
        <v>0</v>
      </c>
      <c r="CK36" s="7">
        <f t="shared" si="69"/>
        <v>0</v>
      </c>
      <c r="CL36" s="7">
        <f t="shared" si="69"/>
        <v>0</v>
      </c>
      <c r="CM36" s="7">
        <f t="shared" si="69"/>
        <v>0</v>
      </c>
      <c r="CN36" s="7">
        <f t="shared" si="69"/>
        <v>0</v>
      </c>
      <c r="CO36" s="7">
        <f t="shared" si="69"/>
        <v>0</v>
      </c>
      <c r="CP36" s="7">
        <f t="shared" si="69"/>
        <v>0</v>
      </c>
      <c r="CQ36">
        <f>0</f>
        <v>0</v>
      </c>
      <c r="CR36">
        <v>764.57500000000005</v>
      </c>
    </row>
    <row r="37" spans="1:96" x14ac:dyDescent="0.25">
      <c r="A37" s="5" t="s">
        <v>58</v>
      </c>
      <c r="B37" s="6"/>
      <c r="C37" s="6"/>
      <c r="D37" s="6"/>
      <c r="E37" s="6">
        <v>5035.4969999999994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>
        <v>5035.4969999999994</v>
      </c>
      <c r="AX37" t="s">
        <v>58</v>
      </c>
      <c r="AY37" s="7">
        <f>(0)/5035.497</f>
        <v>0</v>
      </c>
      <c r="AZ37" s="7">
        <f>(0)/5035.497</f>
        <v>0</v>
      </c>
      <c r="BA37" s="7">
        <f>(0)/5035.497</f>
        <v>0</v>
      </c>
      <c r="BB37" s="7">
        <v>1</v>
      </c>
      <c r="BC37" s="7">
        <f t="shared" ref="BC37:CP37" si="70">(0)/5035.497</f>
        <v>0</v>
      </c>
      <c r="BD37" s="7">
        <f t="shared" si="70"/>
        <v>0</v>
      </c>
      <c r="BE37" s="7">
        <f t="shared" si="70"/>
        <v>0</v>
      </c>
      <c r="BF37" s="7">
        <f t="shared" si="70"/>
        <v>0</v>
      </c>
      <c r="BG37" s="7">
        <f t="shared" si="70"/>
        <v>0</v>
      </c>
      <c r="BH37" s="7">
        <f t="shared" si="70"/>
        <v>0</v>
      </c>
      <c r="BI37" s="7">
        <f t="shared" si="70"/>
        <v>0</v>
      </c>
      <c r="BJ37" s="7">
        <f t="shared" si="70"/>
        <v>0</v>
      </c>
      <c r="BK37" s="7">
        <f t="shared" si="70"/>
        <v>0</v>
      </c>
      <c r="BL37" s="7">
        <f t="shared" si="70"/>
        <v>0</v>
      </c>
      <c r="BM37" s="7">
        <f t="shared" si="70"/>
        <v>0</v>
      </c>
      <c r="BN37" s="7">
        <f t="shared" si="70"/>
        <v>0</v>
      </c>
      <c r="BO37" s="7">
        <f t="shared" si="70"/>
        <v>0</v>
      </c>
      <c r="BP37" s="7">
        <f t="shared" si="70"/>
        <v>0</v>
      </c>
      <c r="BQ37" s="7">
        <f t="shared" si="70"/>
        <v>0</v>
      </c>
      <c r="BR37" s="7">
        <f t="shared" si="70"/>
        <v>0</v>
      </c>
      <c r="BS37" s="7">
        <f t="shared" si="70"/>
        <v>0</v>
      </c>
      <c r="BT37" s="7">
        <f t="shared" si="70"/>
        <v>0</v>
      </c>
      <c r="BU37" s="7">
        <f t="shared" si="70"/>
        <v>0</v>
      </c>
      <c r="BV37" s="7">
        <f t="shared" si="70"/>
        <v>0</v>
      </c>
      <c r="BW37" s="7">
        <f t="shared" si="70"/>
        <v>0</v>
      </c>
      <c r="BX37" s="7">
        <f t="shared" si="70"/>
        <v>0</v>
      </c>
      <c r="BY37" s="7">
        <f t="shared" si="70"/>
        <v>0</v>
      </c>
      <c r="BZ37" s="7">
        <f t="shared" si="70"/>
        <v>0</v>
      </c>
      <c r="CA37" s="7">
        <f t="shared" si="70"/>
        <v>0</v>
      </c>
      <c r="CB37" s="7">
        <f t="shared" si="70"/>
        <v>0</v>
      </c>
      <c r="CC37" s="7">
        <f t="shared" si="70"/>
        <v>0</v>
      </c>
      <c r="CD37" s="7">
        <f t="shared" si="70"/>
        <v>0</v>
      </c>
      <c r="CE37" s="7">
        <f t="shared" si="70"/>
        <v>0</v>
      </c>
      <c r="CF37" s="7">
        <f t="shared" si="70"/>
        <v>0</v>
      </c>
      <c r="CG37" s="7">
        <f t="shared" si="70"/>
        <v>0</v>
      </c>
      <c r="CH37" s="7">
        <f t="shared" si="70"/>
        <v>0</v>
      </c>
      <c r="CI37" s="7">
        <f t="shared" si="70"/>
        <v>0</v>
      </c>
      <c r="CJ37" s="7">
        <f t="shared" si="70"/>
        <v>0</v>
      </c>
      <c r="CK37" s="7">
        <f t="shared" si="70"/>
        <v>0</v>
      </c>
      <c r="CL37" s="7">
        <f t="shared" si="70"/>
        <v>0</v>
      </c>
      <c r="CM37" s="7">
        <f t="shared" si="70"/>
        <v>0</v>
      </c>
      <c r="CN37" s="7">
        <f t="shared" si="70"/>
        <v>0</v>
      </c>
      <c r="CO37" s="7">
        <f t="shared" si="70"/>
        <v>0</v>
      </c>
      <c r="CP37" s="7">
        <f t="shared" si="70"/>
        <v>0</v>
      </c>
      <c r="CQ37">
        <f>0</f>
        <v>0</v>
      </c>
      <c r="CR37">
        <v>5035.4969999999994</v>
      </c>
    </row>
    <row r="38" spans="1:96" x14ac:dyDescent="0.25">
      <c r="A38" s="5" t="s">
        <v>44</v>
      </c>
      <c r="B38" s="6"/>
      <c r="C38" s="6"/>
      <c r="D38" s="6"/>
      <c r="E38" s="6">
        <v>9.5300000000000011</v>
      </c>
      <c r="F38" s="6">
        <v>159.73000000000002</v>
      </c>
      <c r="G38" s="6">
        <v>8</v>
      </c>
      <c r="H38" s="6">
        <v>2.9159999999999999</v>
      </c>
      <c r="I38" s="6"/>
      <c r="J38" s="6"/>
      <c r="K38" s="6">
        <v>23</v>
      </c>
      <c r="L38" s="6"/>
      <c r="M38" s="6"/>
      <c r="N38" s="6">
        <v>37.819000000000003</v>
      </c>
      <c r="O38" s="6">
        <v>336.76499999999999</v>
      </c>
      <c r="P38" s="6">
        <v>336.76499999999999</v>
      </c>
      <c r="Q38" s="6">
        <v>264.98199999999997</v>
      </c>
      <c r="R38" s="6"/>
      <c r="S38" s="6">
        <v>130.81799999999998</v>
      </c>
      <c r="T38" s="6">
        <v>905.25800000000004</v>
      </c>
      <c r="U38" s="6"/>
      <c r="V38" s="6">
        <v>9.66</v>
      </c>
      <c r="W38" s="6"/>
      <c r="X38" s="6">
        <v>12</v>
      </c>
      <c r="Y38" s="6"/>
      <c r="Z38" s="6"/>
      <c r="AA38" s="6"/>
      <c r="AB38" s="6"/>
      <c r="AC38" s="6">
        <v>1220.3440000000001</v>
      </c>
      <c r="AD38" s="6"/>
      <c r="AE38" s="6"/>
      <c r="AF38" s="6">
        <v>84.718999999999994</v>
      </c>
      <c r="AG38" s="6">
        <v>18.045999999999999</v>
      </c>
      <c r="AH38" s="6">
        <v>121.97899999999998</v>
      </c>
      <c r="AI38" s="6">
        <v>234.24</v>
      </c>
      <c r="AJ38" s="6"/>
      <c r="AK38" s="6"/>
      <c r="AL38" s="6"/>
      <c r="AM38" s="6"/>
      <c r="AN38" s="6"/>
      <c r="AO38" s="6"/>
      <c r="AP38" s="6"/>
      <c r="AQ38" s="6"/>
      <c r="AR38" s="6">
        <v>33.710999999999999</v>
      </c>
      <c r="AS38" s="6">
        <v>3</v>
      </c>
      <c r="AT38" s="6"/>
      <c r="AU38" s="6">
        <v>3953.2819999999997</v>
      </c>
      <c r="AX38" t="s">
        <v>44</v>
      </c>
      <c r="AY38" s="7">
        <f>(0)/3953.282</f>
        <v>0</v>
      </c>
      <c r="AZ38" s="7">
        <f>(0)/3953.282</f>
        <v>0</v>
      </c>
      <c r="BA38" s="7">
        <f>(0)/3953.282</f>
        <v>0</v>
      </c>
      <c r="BB38" s="7">
        <v>2.4106552479686502E-3</v>
      </c>
      <c r="BC38" s="7">
        <v>4.0404403227495542E-2</v>
      </c>
      <c r="BD38" s="7">
        <v>2.0236350455140818E-3</v>
      </c>
      <c r="BE38" s="7">
        <v>7.376149740898828E-4</v>
      </c>
      <c r="BF38" s="7">
        <f>(0)/3953.282</f>
        <v>0</v>
      </c>
      <c r="BG38" s="7">
        <f>(0)/3953.282</f>
        <v>0</v>
      </c>
      <c r="BH38" s="7">
        <v>5.8179507558529858E-3</v>
      </c>
      <c r="BI38" s="7">
        <f>(0)/3953.282</f>
        <v>0</v>
      </c>
      <c r="BJ38" s="7">
        <f>(0)/3953.282</f>
        <v>0</v>
      </c>
      <c r="BK38" s="7">
        <v>9.5664817232871333E-3</v>
      </c>
      <c r="BL38" s="7">
        <v>8.5186182012818717E-2</v>
      </c>
      <c r="BM38" s="7">
        <v>8.5186182012818717E-2</v>
      </c>
      <c r="BN38" s="7">
        <v>6.7028357703801542E-2</v>
      </c>
      <c r="BO38" s="7">
        <f>(0)/3953.282</f>
        <v>0</v>
      </c>
      <c r="BP38" s="7">
        <v>3.3090986173007639E-2</v>
      </c>
      <c r="BQ38" s="7">
        <v>0.22898897675399835</v>
      </c>
      <c r="BR38" s="7">
        <f>(0)/3953.282</f>
        <v>0</v>
      </c>
      <c r="BS38" s="7">
        <v>2.4435393174582539E-3</v>
      </c>
      <c r="BT38" s="7">
        <f>(0)/3953.282</f>
        <v>0</v>
      </c>
      <c r="BU38" s="7">
        <v>3.035452568271123E-3</v>
      </c>
      <c r="BV38" s="7">
        <f>(0)/3953.282</f>
        <v>0</v>
      </c>
      <c r="BW38" s="7">
        <f>(0)/3953.282</f>
        <v>0</v>
      </c>
      <c r="BX38" s="7">
        <f>(0)/3953.282</f>
        <v>0</v>
      </c>
      <c r="BY38" s="7">
        <f>(0)/3953.282</f>
        <v>0</v>
      </c>
      <c r="BZ38" s="7">
        <v>0.30869136074785458</v>
      </c>
      <c r="CA38" s="7">
        <f>(0)/3953.282</f>
        <v>0</v>
      </c>
      <c r="CB38" s="7">
        <f>(0)/3953.282</f>
        <v>0</v>
      </c>
      <c r="CC38" s="7">
        <v>2.1430042177613438E-2</v>
      </c>
      <c r="CD38" s="7">
        <v>4.5648147539183899E-3</v>
      </c>
      <c r="CE38" s="7">
        <v>3.0855122402095269E-2</v>
      </c>
      <c r="CF38" s="7">
        <v>5.9252034132652322E-2</v>
      </c>
      <c r="CG38" s="7">
        <f t="shared" ref="CG38:CN38" si="71">(0)/3953.282</f>
        <v>0</v>
      </c>
      <c r="CH38" s="7">
        <f t="shared" si="71"/>
        <v>0</v>
      </c>
      <c r="CI38" s="7">
        <f t="shared" si="71"/>
        <v>0</v>
      </c>
      <c r="CJ38" s="7">
        <f t="shared" si="71"/>
        <v>0</v>
      </c>
      <c r="CK38" s="7">
        <f t="shared" si="71"/>
        <v>0</v>
      </c>
      <c r="CL38" s="7">
        <f t="shared" si="71"/>
        <v>0</v>
      </c>
      <c r="CM38" s="7">
        <f t="shared" si="71"/>
        <v>0</v>
      </c>
      <c r="CN38" s="7">
        <f t="shared" si="71"/>
        <v>0</v>
      </c>
      <c r="CO38" s="7">
        <v>8.5273451274156514E-3</v>
      </c>
      <c r="CP38" s="7">
        <v>7.5886314206778075E-4</v>
      </c>
      <c r="CQ38">
        <f>0</f>
        <v>0</v>
      </c>
      <c r="CR38">
        <v>3953.2819999999997</v>
      </c>
    </row>
    <row r="39" spans="1:96" x14ac:dyDescent="0.25">
      <c r="A39" s="5" t="s">
        <v>28</v>
      </c>
      <c r="B39" s="6"/>
      <c r="C39" s="6"/>
      <c r="D39" s="6">
        <v>233.14400000000001</v>
      </c>
      <c r="E39" s="6">
        <v>433.27600000000001</v>
      </c>
      <c r="F39" s="6">
        <v>9.2720000000000002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4.9400000000000004</v>
      </c>
      <c r="U39" s="6"/>
      <c r="V39" s="6"/>
      <c r="W39" s="6"/>
      <c r="X39" s="6"/>
      <c r="Y39" s="6"/>
      <c r="Z39" s="6"/>
      <c r="AA39" s="6"/>
      <c r="AB39" s="6"/>
      <c r="AC39" s="6">
        <v>95.457999999999998</v>
      </c>
      <c r="AD39" s="6"/>
      <c r="AE39" s="6"/>
      <c r="AF39" s="6"/>
      <c r="AG39" s="6">
        <v>2.7690000000000001</v>
      </c>
      <c r="AH39" s="6">
        <v>16.920000000000002</v>
      </c>
      <c r="AI39" s="6"/>
      <c r="AJ39" s="6"/>
      <c r="AK39" s="6"/>
      <c r="AL39" s="6">
        <v>6.6750000000000007</v>
      </c>
      <c r="AM39" s="6"/>
      <c r="AN39" s="6"/>
      <c r="AO39" s="6"/>
      <c r="AP39" s="6"/>
      <c r="AQ39" s="6"/>
      <c r="AR39" s="6">
        <v>31.860000000000003</v>
      </c>
      <c r="AS39" s="6"/>
      <c r="AT39" s="6"/>
      <c r="AU39" s="6">
        <v>834.31400000000008</v>
      </c>
      <c r="AX39" t="s">
        <v>28</v>
      </c>
      <c r="AY39" s="7">
        <f>(0)/834.314</f>
        <v>0</v>
      </c>
      <c r="AZ39" s="7">
        <f>(0)/834.314</f>
        <v>0</v>
      </c>
      <c r="BA39" s="7">
        <v>0.27944395035921726</v>
      </c>
      <c r="BB39" s="7">
        <v>0.51932006414850995</v>
      </c>
      <c r="BC39" s="7">
        <v>1.1113321842855328E-2</v>
      </c>
      <c r="BD39" s="7">
        <f t="shared" ref="BD39:BP39" si="72">(0)/834.314</f>
        <v>0</v>
      </c>
      <c r="BE39" s="7">
        <f t="shared" si="72"/>
        <v>0</v>
      </c>
      <c r="BF39" s="7">
        <f t="shared" si="72"/>
        <v>0</v>
      </c>
      <c r="BG39" s="7">
        <f t="shared" si="72"/>
        <v>0</v>
      </c>
      <c r="BH39" s="7">
        <f t="shared" si="72"/>
        <v>0</v>
      </c>
      <c r="BI39" s="7">
        <f t="shared" si="72"/>
        <v>0</v>
      </c>
      <c r="BJ39" s="7">
        <f t="shared" si="72"/>
        <v>0</v>
      </c>
      <c r="BK39" s="7">
        <f t="shared" si="72"/>
        <v>0</v>
      </c>
      <c r="BL39" s="7">
        <f t="shared" si="72"/>
        <v>0</v>
      </c>
      <c r="BM39" s="7">
        <f t="shared" si="72"/>
        <v>0</v>
      </c>
      <c r="BN39" s="7">
        <f t="shared" si="72"/>
        <v>0</v>
      </c>
      <c r="BO39" s="7">
        <f t="shared" si="72"/>
        <v>0</v>
      </c>
      <c r="BP39" s="7">
        <f t="shared" si="72"/>
        <v>0</v>
      </c>
      <c r="BQ39" s="7">
        <v>5.9210321293901337E-3</v>
      </c>
      <c r="BR39" s="7">
        <f t="shared" ref="BR39:BY39" si="73">(0)/834.314</f>
        <v>0</v>
      </c>
      <c r="BS39" s="7">
        <f t="shared" si="73"/>
        <v>0</v>
      </c>
      <c r="BT39" s="7">
        <f t="shared" si="73"/>
        <v>0</v>
      </c>
      <c r="BU39" s="7">
        <f t="shared" si="73"/>
        <v>0</v>
      </c>
      <c r="BV39" s="7">
        <f t="shared" si="73"/>
        <v>0</v>
      </c>
      <c r="BW39" s="7">
        <f t="shared" si="73"/>
        <v>0</v>
      </c>
      <c r="BX39" s="7">
        <f t="shared" si="73"/>
        <v>0</v>
      </c>
      <c r="BY39" s="7">
        <f t="shared" si="73"/>
        <v>0</v>
      </c>
      <c r="BZ39" s="7">
        <v>0.11441495647921525</v>
      </c>
      <c r="CA39" s="7">
        <f>(0)/834.314</f>
        <v>0</v>
      </c>
      <c r="CB39" s="7">
        <f>(0)/834.314</f>
        <v>0</v>
      </c>
      <c r="CC39" s="7">
        <f>(0)/834.314</f>
        <v>0</v>
      </c>
      <c r="CD39" s="7">
        <v>3.3188943251581536E-3</v>
      </c>
      <c r="CE39" s="7">
        <v>2.0280134337911145E-2</v>
      </c>
      <c r="CF39" s="7">
        <f>(0)/834.314</f>
        <v>0</v>
      </c>
      <c r="CG39" s="7">
        <f>(0)/834.314</f>
        <v>0</v>
      </c>
      <c r="CH39" s="7">
        <f>(0)/834.314</f>
        <v>0</v>
      </c>
      <c r="CI39" s="7">
        <v>8.0005849116759394E-3</v>
      </c>
      <c r="CJ39" s="7">
        <f>(0)/834.314</f>
        <v>0</v>
      </c>
      <c r="CK39" s="7">
        <f>(0)/834.314</f>
        <v>0</v>
      </c>
      <c r="CL39" s="7">
        <f>(0)/834.314</f>
        <v>0</v>
      </c>
      <c r="CM39" s="7">
        <f>(0)/834.314</f>
        <v>0</v>
      </c>
      <c r="CN39" s="7">
        <f>(0)/834.314</f>
        <v>0</v>
      </c>
      <c r="CO39" s="7">
        <v>3.8187061466066735E-2</v>
      </c>
      <c r="CP39" s="7">
        <f>(0)/834.314</f>
        <v>0</v>
      </c>
      <c r="CQ39">
        <f>0</f>
        <v>0</v>
      </c>
      <c r="CR39">
        <v>834.31400000000008</v>
      </c>
    </row>
    <row r="40" spans="1:96" x14ac:dyDescent="0.25">
      <c r="A40" s="5" t="s">
        <v>188</v>
      </c>
      <c r="B40" s="6"/>
      <c r="C40" s="6"/>
      <c r="D40" s="6"/>
      <c r="E40" s="6"/>
      <c r="F40" s="6"/>
      <c r="G40" s="6"/>
      <c r="H40" s="6">
        <v>117.02800000000001</v>
      </c>
      <c r="I40" s="6"/>
      <c r="J40" s="6"/>
      <c r="K40" s="6"/>
      <c r="L40" s="6"/>
      <c r="M40" s="6"/>
      <c r="N40" s="6"/>
      <c r="O40" s="6">
        <v>103.90699999999998</v>
      </c>
      <c r="P40" s="6">
        <v>103.90699999999998</v>
      </c>
      <c r="Q40" s="6">
        <v>10.912000000000001</v>
      </c>
      <c r="R40" s="6"/>
      <c r="S40" s="6"/>
      <c r="T40" s="6"/>
      <c r="U40" s="6"/>
      <c r="V40" s="6"/>
      <c r="W40" s="6"/>
      <c r="X40" s="6"/>
      <c r="Y40" s="6"/>
      <c r="Z40" s="6">
        <v>5.0400000000000009</v>
      </c>
      <c r="AA40" s="6"/>
      <c r="AB40" s="6"/>
      <c r="AC40" s="6">
        <v>220.661</v>
      </c>
      <c r="AD40" s="6"/>
      <c r="AE40" s="6"/>
      <c r="AF40" s="6">
        <v>244.51</v>
      </c>
      <c r="AG40" s="6"/>
      <c r="AH40" s="6">
        <v>1.8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807.76499999999987</v>
      </c>
      <c r="AX40" t="s">
        <v>188</v>
      </c>
      <c r="AY40" s="7">
        <f t="shared" ref="AY40:BD40" si="74">(0)/807.765</f>
        <v>0</v>
      </c>
      <c r="AZ40" s="7">
        <f t="shared" si="74"/>
        <v>0</v>
      </c>
      <c r="BA40" s="7">
        <f t="shared" si="74"/>
        <v>0</v>
      </c>
      <c r="BB40" s="7">
        <f t="shared" si="74"/>
        <v>0</v>
      </c>
      <c r="BC40" s="7">
        <f t="shared" si="74"/>
        <v>0</v>
      </c>
      <c r="BD40" s="7">
        <f t="shared" si="74"/>
        <v>0</v>
      </c>
      <c r="BE40" s="7">
        <v>0.14487877043447045</v>
      </c>
      <c r="BF40" s="7">
        <f t="shared" ref="BF40:BK40" si="75">(0)/807.765</f>
        <v>0</v>
      </c>
      <c r="BG40" s="7">
        <f t="shared" si="75"/>
        <v>0</v>
      </c>
      <c r="BH40" s="7">
        <f t="shared" si="75"/>
        <v>0</v>
      </c>
      <c r="BI40" s="7">
        <f t="shared" si="75"/>
        <v>0</v>
      </c>
      <c r="BJ40" s="7">
        <f t="shared" si="75"/>
        <v>0</v>
      </c>
      <c r="BK40" s="7">
        <f t="shared" si="75"/>
        <v>0</v>
      </c>
      <c r="BL40" s="7">
        <v>0.12863518473813548</v>
      </c>
      <c r="BM40" s="7">
        <v>0.12863518473813548</v>
      </c>
      <c r="BN40" s="7">
        <v>1.3508879438945735E-2</v>
      </c>
      <c r="BO40" s="7">
        <f t="shared" ref="BO40:BV40" si="76">(0)/807.765</f>
        <v>0</v>
      </c>
      <c r="BP40" s="7">
        <f t="shared" si="76"/>
        <v>0</v>
      </c>
      <c r="BQ40" s="7">
        <f t="shared" si="76"/>
        <v>0</v>
      </c>
      <c r="BR40" s="7">
        <f t="shared" si="76"/>
        <v>0</v>
      </c>
      <c r="BS40" s="7">
        <f t="shared" si="76"/>
        <v>0</v>
      </c>
      <c r="BT40" s="7">
        <f t="shared" si="76"/>
        <v>0</v>
      </c>
      <c r="BU40" s="7">
        <f t="shared" si="76"/>
        <v>0</v>
      </c>
      <c r="BV40" s="7">
        <f t="shared" si="76"/>
        <v>0</v>
      </c>
      <c r="BW40" s="7">
        <v>6.2394384505394538E-3</v>
      </c>
      <c r="BX40" s="7">
        <f>(0)/807.765</f>
        <v>0</v>
      </c>
      <c r="BY40" s="7">
        <f>(0)/807.765</f>
        <v>0</v>
      </c>
      <c r="BZ40" s="7">
        <v>0.27317474760604882</v>
      </c>
      <c r="CA40" s="7">
        <f>(0)/807.765</f>
        <v>0</v>
      </c>
      <c r="CB40" s="7">
        <f>(0)/807.765</f>
        <v>0</v>
      </c>
      <c r="CC40" s="7">
        <v>0.30269942371853203</v>
      </c>
      <c r="CD40" s="7">
        <f>(0)/807.765</f>
        <v>0</v>
      </c>
      <c r="CE40" s="7">
        <v>2.2283708751926617E-3</v>
      </c>
      <c r="CF40" s="7">
        <f t="shared" ref="CF40:CP40" si="77">(0)/807.765</f>
        <v>0</v>
      </c>
      <c r="CG40" s="7">
        <f t="shared" si="77"/>
        <v>0</v>
      </c>
      <c r="CH40" s="7">
        <f t="shared" si="77"/>
        <v>0</v>
      </c>
      <c r="CI40" s="7">
        <f t="shared" si="77"/>
        <v>0</v>
      </c>
      <c r="CJ40" s="7">
        <f t="shared" si="77"/>
        <v>0</v>
      </c>
      <c r="CK40" s="7">
        <f t="shared" si="77"/>
        <v>0</v>
      </c>
      <c r="CL40" s="7">
        <f t="shared" si="77"/>
        <v>0</v>
      </c>
      <c r="CM40" s="7">
        <f t="shared" si="77"/>
        <v>0</v>
      </c>
      <c r="CN40" s="7">
        <f t="shared" si="77"/>
        <v>0</v>
      </c>
      <c r="CO40" s="7">
        <f t="shared" si="77"/>
        <v>0</v>
      </c>
      <c r="CP40" s="7">
        <f t="shared" si="77"/>
        <v>0</v>
      </c>
      <c r="CQ40">
        <f>0</f>
        <v>0</v>
      </c>
      <c r="CR40">
        <v>807.76499999999987</v>
      </c>
    </row>
    <row r="41" spans="1:96" x14ac:dyDescent="0.25">
      <c r="A41" s="5" t="s">
        <v>29</v>
      </c>
      <c r="B41" s="6"/>
      <c r="C41" s="6"/>
      <c r="D41" s="6">
        <v>20.785</v>
      </c>
      <c r="E41" s="6">
        <v>453.416</v>
      </c>
      <c r="F41" s="6"/>
      <c r="G41" s="6"/>
      <c r="H41" s="6"/>
      <c r="I41" s="6"/>
      <c r="J41" s="6"/>
      <c r="K41" s="6"/>
      <c r="L41" s="6"/>
      <c r="M41" s="6">
        <v>24.585000000000001</v>
      </c>
      <c r="N41" s="6">
        <v>336.68800000000005</v>
      </c>
      <c r="O41" s="6">
        <v>80.639999999999986</v>
      </c>
      <c r="P41" s="6">
        <v>80.639999999999986</v>
      </c>
      <c r="Q41" s="6">
        <v>2.496</v>
      </c>
      <c r="R41" s="6"/>
      <c r="S41" s="6">
        <v>247.28399999999999</v>
      </c>
      <c r="T41" s="6">
        <v>26.492000000000001</v>
      </c>
      <c r="U41" s="6">
        <v>14.504</v>
      </c>
      <c r="V41" s="6"/>
      <c r="W41" s="6"/>
      <c r="X41" s="6">
        <v>21.727</v>
      </c>
      <c r="Y41" s="6"/>
      <c r="Z41" s="6"/>
      <c r="AA41" s="6"/>
      <c r="AB41" s="6"/>
      <c r="AC41" s="6">
        <v>350.39699999999999</v>
      </c>
      <c r="AD41" s="6"/>
      <c r="AE41" s="6"/>
      <c r="AF41" s="6">
        <v>103.72600000000001</v>
      </c>
      <c r="AG41" s="6"/>
      <c r="AH41" s="6">
        <v>151.84</v>
      </c>
      <c r="AI41" s="6"/>
      <c r="AJ41" s="6"/>
      <c r="AK41" s="6"/>
      <c r="AL41" s="6">
        <v>23.567999999999998</v>
      </c>
      <c r="AM41" s="6"/>
      <c r="AN41" s="6"/>
      <c r="AO41" s="6"/>
      <c r="AP41" s="6"/>
      <c r="AQ41" s="6"/>
      <c r="AR41" s="6"/>
      <c r="AS41" s="6"/>
      <c r="AT41" s="6"/>
      <c r="AU41" s="6">
        <v>1938.788</v>
      </c>
      <c r="AX41" t="s">
        <v>29</v>
      </c>
      <c r="AY41" s="7">
        <f>(0)/1938.788</f>
        <v>0</v>
      </c>
      <c r="AZ41" s="7">
        <f>(0)/1938.788</f>
        <v>0</v>
      </c>
      <c r="BA41" s="7">
        <v>1.0720615147195052E-2</v>
      </c>
      <c r="BB41" s="7">
        <v>0.23386569341258559</v>
      </c>
      <c r="BC41" s="7">
        <f t="shared" ref="BC41:BI41" si="78">(0)/1938.788</f>
        <v>0</v>
      </c>
      <c r="BD41" s="7">
        <f t="shared" si="78"/>
        <v>0</v>
      </c>
      <c r="BE41" s="7">
        <f t="shared" si="78"/>
        <v>0</v>
      </c>
      <c r="BF41" s="7">
        <f t="shared" si="78"/>
        <v>0</v>
      </c>
      <c r="BG41" s="7">
        <f t="shared" si="78"/>
        <v>0</v>
      </c>
      <c r="BH41" s="7">
        <f t="shared" si="78"/>
        <v>0</v>
      </c>
      <c r="BI41" s="7">
        <f t="shared" si="78"/>
        <v>0</v>
      </c>
      <c r="BJ41" s="7">
        <v>1.2680602520750078E-2</v>
      </c>
      <c r="BK41" s="7">
        <v>0.17365900758618272</v>
      </c>
      <c r="BL41" s="7">
        <v>4.1592995211441365E-2</v>
      </c>
      <c r="BM41" s="7">
        <v>4.1592995211441365E-2</v>
      </c>
      <c r="BN41" s="7">
        <v>1.2874022327350901E-3</v>
      </c>
      <c r="BO41" s="7">
        <f>(0)/1938.788</f>
        <v>0</v>
      </c>
      <c r="BP41" s="7">
        <v>0.12754566254794231</v>
      </c>
      <c r="BQ41" s="7">
        <v>1.3664206710584138E-2</v>
      </c>
      <c r="BR41" s="7">
        <v>7.4809623331689688E-3</v>
      </c>
      <c r="BS41" s="7">
        <f>(0)/1938.788</f>
        <v>0</v>
      </c>
      <c r="BT41" s="7">
        <f>(0)/1938.788</f>
        <v>0</v>
      </c>
      <c r="BU41" s="7">
        <v>1.1206485701376324E-2</v>
      </c>
      <c r="BV41" s="7">
        <f>(0)/1938.788</f>
        <v>0</v>
      </c>
      <c r="BW41" s="7">
        <f>(0)/1938.788</f>
        <v>0</v>
      </c>
      <c r="BX41" s="7">
        <f>(0)/1938.788</f>
        <v>0</v>
      </c>
      <c r="BY41" s="7">
        <f>(0)/1938.788</f>
        <v>0</v>
      </c>
      <c r="BZ41" s="7">
        <v>0.18072991992935791</v>
      </c>
      <c r="CA41" s="7">
        <f>(0)/1938.788</f>
        <v>0</v>
      </c>
      <c r="CB41" s="7">
        <f>(0)/1938.788</f>
        <v>0</v>
      </c>
      <c r="CC41" s="7">
        <v>5.3500434291939097E-2</v>
      </c>
      <c r="CD41" s="7">
        <f>(0)/1938.788</f>
        <v>0</v>
      </c>
      <c r="CE41" s="7">
        <v>7.8316969158051322E-2</v>
      </c>
      <c r="CF41" s="7">
        <f>(0)/1938.788</f>
        <v>0</v>
      </c>
      <c r="CG41" s="7">
        <f>(0)/1938.788</f>
        <v>0</v>
      </c>
      <c r="CH41" s="7">
        <f>(0)/1938.788</f>
        <v>0</v>
      </c>
      <c r="CI41" s="7">
        <v>1.2156048005248639E-2</v>
      </c>
      <c r="CJ41" s="7">
        <f t="shared" ref="CJ41:CP41" si="79">(0)/1938.788</f>
        <v>0</v>
      </c>
      <c r="CK41" s="7">
        <f t="shared" si="79"/>
        <v>0</v>
      </c>
      <c r="CL41" s="7">
        <f t="shared" si="79"/>
        <v>0</v>
      </c>
      <c r="CM41" s="7">
        <f t="shared" si="79"/>
        <v>0</v>
      </c>
      <c r="CN41" s="7">
        <f t="shared" si="79"/>
        <v>0</v>
      </c>
      <c r="CO41" s="7">
        <f t="shared" si="79"/>
        <v>0</v>
      </c>
      <c r="CP41" s="7">
        <f t="shared" si="79"/>
        <v>0</v>
      </c>
      <c r="CQ41">
        <f>0</f>
        <v>0</v>
      </c>
      <c r="CR41">
        <v>1938.788</v>
      </c>
    </row>
    <row r="42" spans="1:96" x14ac:dyDescent="0.25">
      <c r="A42" s="5" t="s">
        <v>251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44.143000000000001</v>
      </c>
      <c r="O42" s="6">
        <v>199.65899999999999</v>
      </c>
      <c r="P42" s="6">
        <v>199.65899999999999</v>
      </c>
      <c r="Q42" s="6"/>
      <c r="R42" s="6"/>
      <c r="S42" s="6">
        <v>59.028999999999996</v>
      </c>
      <c r="T42" s="6">
        <v>4.9400000000000004</v>
      </c>
      <c r="U42" s="6"/>
      <c r="V42" s="6"/>
      <c r="W42" s="6"/>
      <c r="X42" s="6"/>
      <c r="Y42" s="6"/>
      <c r="Z42" s="6"/>
      <c r="AA42" s="6"/>
      <c r="AB42" s="6"/>
      <c r="AC42" s="6">
        <v>41.207000000000001</v>
      </c>
      <c r="AD42" s="6"/>
      <c r="AE42" s="6"/>
      <c r="AF42" s="6">
        <v>19.89</v>
      </c>
      <c r="AG42" s="6"/>
      <c r="AH42" s="6">
        <v>0.61099999999999999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569.13800000000003</v>
      </c>
      <c r="AX42" t="s">
        <v>251</v>
      </c>
      <c r="AY42" s="7">
        <f t="shared" ref="AY42:BJ42" si="80">(0)/569.138</f>
        <v>0</v>
      </c>
      <c r="AZ42" s="7">
        <f t="shared" si="80"/>
        <v>0</v>
      </c>
      <c r="BA42" s="7">
        <f t="shared" si="80"/>
        <v>0</v>
      </c>
      <c r="BB42" s="7">
        <f t="shared" si="80"/>
        <v>0</v>
      </c>
      <c r="BC42" s="7">
        <f t="shared" si="80"/>
        <v>0</v>
      </c>
      <c r="BD42" s="7">
        <f t="shared" si="80"/>
        <v>0</v>
      </c>
      <c r="BE42" s="7">
        <f t="shared" si="80"/>
        <v>0</v>
      </c>
      <c r="BF42" s="7">
        <f t="shared" si="80"/>
        <v>0</v>
      </c>
      <c r="BG42" s="7">
        <f t="shared" si="80"/>
        <v>0</v>
      </c>
      <c r="BH42" s="7">
        <f t="shared" si="80"/>
        <v>0</v>
      </c>
      <c r="BI42" s="7">
        <f t="shared" si="80"/>
        <v>0</v>
      </c>
      <c r="BJ42" s="7">
        <f t="shared" si="80"/>
        <v>0</v>
      </c>
      <c r="BK42" s="7">
        <v>7.7561153885349426E-2</v>
      </c>
      <c r="BL42" s="7">
        <v>0.35080946975953103</v>
      </c>
      <c r="BM42" s="7">
        <v>0.35080946975953103</v>
      </c>
      <c r="BN42" s="7">
        <f>(0)/569.138</f>
        <v>0</v>
      </c>
      <c r="BO42" s="7">
        <f>(0)/569.138</f>
        <v>0</v>
      </c>
      <c r="BP42" s="7">
        <v>0.10371649758055163</v>
      </c>
      <c r="BQ42" s="7">
        <v>8.6797929500402361E-3</v>
      </c>
      <c r="BR42" s="7">
        <f t="shared" ref="BR42:BY42" si="81">(0)/569.138</f>
        <v>0</v>
      </c>
      <c r="BS42" s="7">
        <f t="shared" si="81"/>
        <v>0</v>
      </c>
      <c r="BT42" s="7">
        <f t="shared" si="81"/>
        <v>0</v>
      </c>
      <c r="BU42" s="7">
        <f t="shared" si="81"/>
        <v>0</v>
      </c>
      <c r="BV42" s="7">
        <f t="shared" si="81"/>
        <v>0</v>
      </c>
      <c r="BW42" s="7">
        <f t="shared" si="81"/>
        <v>0</v>
      </c>
      <c r="BX42" s="7">
        <f t="shared" si="81"/>
        <v>0</v>
      </c>
      <c r="BY42" s="7">
        <f t="shared" si="81"/>
        <v>0</v>
      </c>
      <c r="BZ42" s="7">
        <v>7.240247532232956E-2</v>
      </c>
      <c r="CA42" s="7">
        <f>(0)/569.138</f>
        <v>0</v>
      </c>
      <c r="CB42" s="7">
        <f>(0)/569.138</f>
        <v>0</v>
      </c>
      <c r="CC42" s="7">
        <v>3.4947587404109373E-2</v>
      </c>
      <c r="CD42" s="7">
        <f>(0)/569.138</f>
        <v>0</v>
      </c>
      <c r="CE42" s="7">
        <v>1.073553338557608E-3</v>
      </c>
      <c r="CF42" s="7">
        <f t="shared" ref="CF42:CP42" si="82">(0)/569.138</f>
        <v>0</v>
      </c>
      <c r="CG42" s="7">
        <f t="shared" si="82"/>
        <v>0</v>
      </c>
      <c r="CH42" s="7">
        <f t="shared" si="82"/>
        <v>0</v>
      </c>
      <c r="CI42" s="7">
        <f t="shared" si="82"/>
        <v>0</v>
      </c>
      <c r="CJ42" s="7">
        <f t="shared" si="82"/>
        <v>0</v>
      </c>
      <c r="CK42" s="7">
        <f t="shared" si="82"/>
        <v>0</v>
      </c>
      <c r="CL42" s="7">
        <f t="shared" si="82"/>
        <v>0</v>
      </c>
      <c r="CM42" s="7">
        <f t="shared" si="82"/>
        <v>0</v>
      </c>
      <c r="CN42" s="7">
        <f t="shared" si="82"/>
        <v>0</v>
      </c>
      <c r="CO42" s="7">
        <f t="shared" si="82"/>
        <v>0</v>
      </c>
      <c r="CP42" s="7">
        <f t="shared" si="82"/>
        <v>0</v>
      </c>
      <c r="CQ42">
        <f>0</f>
        <v>0</v>
      </c>
      <c r="CR42">
        <v>569.13800000000003</v>
      </c>
    </row>
    <row r="43" spans="1:96" x14ac:dyDescent="0.25">
      <c r="A43" s="5" t="s">
        <v>80</v>
      </c>
      <c r="B43" s="6"/>
      <c r="C43" s="6"/>
      <c r="D43" s="6"/>
      <c r="E43" s="6"/>
      <c r="F43" s="6">
        <v>13.712</v>
      </c>
      <c r="G43" s="6">
        <v>38.699999999999996</v>
      </c>
      <c r="H43" s="6">
        <v>2</v>
      </c>
      <c r="I43" s="6"/>
      <c r="J43" s="6"/>
      <c r="K43" s="6"/>
      <c r="L43" s="6"/>
      <c r="M43" s="6"/>
      <c r="N43" s="6">
        <v>15.685</v>
      </c>
      <c r="O43" s="6">
        <v>106.724</v>
      </c>
      <c r="P43" s="6">
        <v>106.724</v>
      </c>
      <c r="Q43" s="6"/>
      <c r="R43" s="6"/>
      <c r="S43" s="6">
        <v>143.28399999999999</v>
      </c>
      <c r="T43" s="6"/>
      <c r="U43" s="6"/>
      <c r="V43" s="6">
        <v>382.33</v>
      </c>
      <c r="W43" s="6"/>
      <c r="X43" s="6"/>
      <c r="Y43" s="6"/>
      <c r="Z43" s="6"/>
      <c r="AA43" s="6"/>
      <c r="AB43" s="6"/>
      <c r="AC43" s="6">
        <v>7845.4030000000002</v>
      </c>
      <c r="AD43" s="6"/>
      <c r="AE43" s="6"/>
      <c r="AF43" s="6">
        <v>38</v>
      </c>
      <c r="AG43" s="6"/>
      <c r="AH43" s="6">
        <v>9.27</v>
      </c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8701.8320000000003</v>
      </c>
      <c r="AX43" t="s">
        <v>80</v>
      </c>
      <c r="AY43" s="7">
        <f>(0)/8701.832</f>
        <v>0</v>
      </c>
      <c r="AZ43" s="7">
        <f>(0)/8701.832</f>
        <v>0</v>
      </c>
      <c r="BA43" s="7">
        <f>(0)/8701.832</f>
        <v>0</v>
      </c>
      <c r="BB43" s="7">
        <f>(0)/8701.832</f>
        <v>0</v>
      </c>
      <c r="BC43" s="7">
        <v>1.5757601387845685E-3</v>
      </c>
      <c r="BD43" s="7">
        <v>4.4473393648601809E-3</v>
      </c>
      <c r="BE43" s="7">
        <v>2.2983665968269668E-4</v>
      </c>
      <c r="BF43" s="7">
        <f>(0)/8701.832</f>
        <v>0</v>
      </c>
      <c r="BG43" s="7">
        <f>(0)/8701.832</f>
        <v>0</v>
      </c>
      <c r="BH43" s="7">
        <f>(0)/8701.832</f>
        <v>0</v>
      </c>
      <c r="BI43" s="7">
        <f>(0)/8701.832</f>
        <v>0</v>
      </c>
      <c r="BJ43" s="7">
        <f>(0)/8701.832</f>
        <v>0</v>
      </c>
      <c r="BK43" s="7">
        <v>1.8024940035615488E-3</v>
      </c>
      <c r="BL43" s="7">
        <v>1.2264543833988062E-2</v>
      </c>
      <c r="BM43" s="7">
        <v>1.2264543833988062E-2</v>
      </c>
      <c r="BN43" s="7">
        <f>(0)/8701.832</f>
        <v>0</v>
      </c>
      <c r="BO43" s="7">
        <f>(0)/8701.832</f>
        <v>0</v>
      </c>
      <c r="BP43" s="7">
        <v>1.6465957972987756E-2</v>
      </c>
      <c r="BQ43" s="7">
        <f>(0)/8701.832</f>
        <v>0</v>
      </c>
      <c r="BR43" s="7">
        <f>(0)/8701.832</f>
        <v>0</v>
      </c>
      <c r="BS43" s="7">
        <v>4.3936725048242711E-2</v>
      </c>
      <c r="BT43" s="7">
        <f t="shared" ref="BT43:BY43" si="83">(0)/8701.832</f>
        <v>0</v>
      </c>
      <c r="BU43" s="7">
        <f t="shared" si="83"/>
        <v>0</v>
      </c>
      <c r="BV43" s="7">
        <f t="shared" si="83"/>
        <v>0</v>
      </c>
      <c r="BW43" s="7">
        <f t="shared" si="83"/>
        <v>0</v>
      </c>
      <c r="BX43" s="7">
        <f t="shared" si="83"/>
        <v>0</v>
      </c>
      <c r="BY43" s="7">
        <f t="shared" si="83"/>
        <v>0</v>
      </c>
      <c r="BZ43" s="7">
        <v>0.90158060969230391</v>
      </c>
      <c r="CA43" s="7">
        <f>(0)/8701.832</f>
        <v>0</v>
      </c>
      <c r="CB43" s="7">
        <f>(0)/8701.832</f>
        <v>0</v>
      </c>
      <c r="CC43" s="7">
        <v>4.3668965339712373E-3</v>
      </c>
      <c r="CD43" s="7">
        <f>(0)/8701.832</f>
        <v>0</v>
      </c>
      <c r="CE43" s="7">
        <v>1.0652929176292992E-3</v>
      </c>
      <c r="CF43" s="7">
        <f t="shared" ref="CF43:CP43" si="84">(0)/8701.832</f>
        <v>0</v>
      </c>
      <c r="CG43" s="7">
        <f t="shared" si="84"/>
        <v>0</v>
      </c>
      <c r="CH43" s="7">
        <f t="shared" si="84"/>
        <v>0</v>
      </c>
      <c r="CI43" s="7">
        <f t="shared" si="84"/>
        <v>0</v>
      </c>
      <c r="CJ43" s="7">
        <f t="shared" si="84"/>
        <v>0</v>
      </c>
      <c r="CK43" s="7">
        <f t="shared" si="84"/>
        <v>0</v>
      </c>
      <c r="CL43" s="7">
        <f t="shared" si="84"/>
        <v>0</v>
      </c>
      <c r="CM43" s="7">
        <f t="shared" si="84"/>
        <v>0</v>
      </c>
      <c r="CN43" s="7">
        <f t="shared" si="84"/>
        <v>0</v>
      </c>
      <c r="CO43" s="7">
        <f t="shared" si="84"/>
        <v>0</v>
      </c>
      <c r="CP43" s="7">
        <f t="shared" si="84"/>
        <v>0</v>
      </c>
      <c r="CQ43">
        <f>0</f>
        <v>0</v>
      </c>
      <c r="CR43">
        <v>8701.8320000000003</v>
      </c>
    </row>
    <row r="44" spans="1:96" x14ac:dyDescent="0.25">
      <c r="A44" s="5" t="s">
        <v>252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510.73900000000009</v>
      </c>
      <c r="O44" s="6">
        <v>50.08</v>
      </c>
      <c r="P44" s="6">
        <v>50.08</v>
      </c>
      <c r="Q44" s="6"/>
      <c r="R44" s="6"/>
      <c r="S44" s="6">
        <v>3.7370000000000001</v>
      </c>
      <c r="T44" s="6">
        <v>39.520000000000003</v>
      </c>
      <c r="U44" s="6">
        <v>7.84</v>
      </c>
      <c r="V44" s="6"/>
      <c r="W44" s="6"/>
      <c r="X44" s="6">
        <v>508.96299999999997</v>
      </c>
      <c r="Y44" s="6"/>
      <c r="Z44" s="6">
        <v>6.8239999999999998</v>
      </c>
      <c r="AA44" s="6"/>
      <c r="AB44" s="6"/>
      <c r="AC44" s="6">
        <v>5.5640000000000001</v>
      </c>
      <c r="AD44" s="6"/>
      <c r="AE44" s="6"/>
      <c r="AF44" s="6">
        <v>73.040999999999997</v>
      </c>
      <c r="AG44" s="6"/>
      <c r="AH44" s="6">
        <v>12.554</v>
      </c>
      <c r="AI44" s="6">
        <v>6</v>
      </c>
      <c r="AJ44" s="6"/>
      <c r="AK44" s="6"/>
      <c r="AL44" s="6"/>
      <c r="AM44" s="6"/>
      <c r="AN44" s="6">
        <v>198</v>
      </c>
      <c r="AO44" s="6"/>
      <c r="AP44" s="6"/>
      <c r="AQ44" s="6">
        <v>575.85199999999998</v>
      </c>
      <c r="AR44" s="6"/>
      <c r="AS44" s="6">
        <v>3.105</v>
      </c>
      <c r="AT44" s="6"/>
      <c r="AU44" s="6">
        <v>2051.8990000000003</v>
      </c>
      <c r="AX44" t="s">
        <v>252</v>
      </c>
      <c r="AY44" s="7">
        <f t="shared" ref="AY44:BJ44" si="85">(0)/2051.899</f>
        <v>0</v>
      </c>
      <c r="AZ44" s="7">
        <f t="shared" si="85"/>
        <v>0</v>
      </c>
      <c r="BA44" s="7">
        <f t="shared" si="85"/>
        <v>0</v>
      </c>
      <c r="BB44" s="7">
        <f t="shared" si="85"/>
        <v>0</v>
      </c>
      <c r="BC44" s="7">
        <f t="shared" si="85"/>
        <v>0</v>
      </c>
      <c r="BD44" s="7">
        <f t="shared" si="85"/>
        <v>0</v>
      </c>
      <c r="BE44" s="7">
        <f t="shared" si="85"/>
        <v>0</v>
      </c>
      <c r="BF44" s="7">
        <f t="shared" si="85"/>
        <v>0</v>
      </c>
      <c r="BG44" s="7">
        <f t="shared" si="85"/>
        <v>0</v>
      </c>
      <c r="BH44" s="7">
        <f t="shared" si="85"/>
        <v>0</v>
      </c>
      <c r="BI44" s="7">
        <f t="shared" si="85"/>
        <v>0</v>
      </c>
      <c r="BJ44" s="7">
        <f t="shared" si="85"/>
        <v>0</v>
      </c>
      <c r="BK44" s="7">
        <v>0.24891039958594455</v>
      </c>
      <c r="BL44" s="7">
        <v>2.4406659392104579E-2</v>
      </c>
      <c r="BM44" s="7">
        <v>2.4406659392104579E-2</v>
      </c>
      <c r="BN44" s="7">
        <f>(0)/2051.899</f>
        <v>0</v>
      </c>
      <c r="BO44" s="7">
        <f>(0)/2051.899</f>
        <v>0</v>
      </c>
      <c r="BP44" s="7">
        <v>1.8212397393828836E-3</v>
      </c>
      <c r="BQ44" s="7">
        <v>1.9260207251916395E-2</v>
      </c>
      <c r="BR44" s="7">
        <v>3.8208508313518348E-3</v>
      </c>
      <c r="BS44" s="7">
        <f>(0)/2051.899</f>
        <v>0</v>
      </c>
      <c r="BT44" s="7">
        <f>(0)/2051.899</f>
        <v>0</v>
      </c>
      <c r="BU44" s="7">
        <v>0.24804485990782191</v>
      </c>
      <c r="BV44" s="7">
        <f>(0)/2051.899</f>
        <v>0</v>
      </c>
      <c r="BW44" s="7">
        <v>3.3256997542276683E-3</v>
      </c>
      <c r="BX44" s="7">
        <f>(0)/2051.899</f>
        <v>0</v>
      </c>
      <c r="BY44" s="7">
        <f>(0)/2051.899</f>
        <v>0</v>
      </c>
      <c r="BZ44" s="7">
        <v>2.7116344420461238E-3</v>
      </c>
      <c r="CA44" s="7">
        <f>(0)/2051.899</f>
        <v>0</v>
      </c>
      <c r="CB44" s="7">
        <f>(0)/2051.899</f>
        <v>0</v>
      </c>
      <c r="CC44" s="7">
        <v>3.5596781323057318E-2</v>
      </c>
      <c r="CD44" s="7">
        <f>(0)/2051.899</f>
        <v>0</v>
      </c>
      <c r="CE44" s="7">
        <v>6.1182348643865989E-3</v>
      </c>
      <c r="CF44" s="7">
        <v>2.9241205341978328E-3</v>
      </c>
      <c r="CG44" s="7">
        <f>(0)/2051.899</f>
        <v>0</v>
      </c>
      <c r="CH44" s="7">
        <f>(0)/2051.899</f>
        <v>0</v>
      </c>
      <c r="CI44" s="7">
        <f>(0)/2051.899</f>
        <v>0</v>
      </c>
      <c r="CJ44" s="7">
        <f>(0)/2051.899</f>
        <v>0</v>
      </c>
      <c r="CK44" s="7">
        <v>9.649597762852849E-2</v>
      </c>
      <c r="CL44" s="7">
        <f>(0)/2051.899</f>
        <v>0</v>
      </c>
      <c r="CM44" s="7">
        <f>(0)/2051.899</f>
        <v>0</v>
      </c>
      <c r="CN44" s="7">
        <v>0.28064344297648175</v>
      </c>
      <c r="CO44" s="7">
        <f>(0)/2051.899</f>
        <v>0</v>
      </c>
      <c r="CP44" s="7">
        <v>1.5132323764473785E-3</v>
      </c>
      <c r="CQ44">
        <f>0</f>
        <v>0</v>
      </c>
      <c r="CR44">
        <v>2051.8990000000003</v>
      </c>
    </row>
    <row r="45" spans="1:96" x14ac:dyDescent="0.25">
      <c r="A45" s="5" t="s">
        <v>72</v>
      </c>
      <c r="B45" s="6"/>
      <c r="C45" s="6"/>
      <c r="D45" s="6"/>
      <c r="E45" s="6"/>
      <c r="F45" s="6">
        <v>15</v>
      </c>
      <c r="G45" s="6"/>
      <c r="H45" s="6"/>
      <c r="I45" s="6"/>
      <c r="J45" s="6"/>
      <c r="K45" s="6"/>
      <c r="L45" s="6"/>
      <c r="M45" s="6"/>
      <c r="N45" s="6">
        <v>8.3000000000000007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>
        <v>6.9750000000000005</v>
      </c>
      <c r="AD45" s="6"/>
      <c r="AE45" s="6"/>
      <c r="AF45" s="6"/>
      <c r="AG45" s="6"/>
      <c r="AH45" s="6">
        <v>5.76</v>
      </c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>
        <v>36.035000000000004</v>
      </c>
      <c r="AX45" t="s">
        <v>72</v>
      </c>
      <c r="AY45" s="7">
        <f>(0)/36.035</f>
        <v>0</v>
      </c>
      <c r="AZ45" s="7">
        <f>(0)/36.035</f>
        <v>0</v>
      </c>
      <c r="BA45" s="7">
        <f>(0)/36.035</f>
        <v>0</v>
      </c>
      <c r="BB45" s="7">
        <f>(0)/36.035</f>
        <v>0</v>
      </c>
      <c r="BC45" s="7">
        <v>0.41626196753156647</v>
      </c>
      <c r="BD45" s="7">
        <f t="shared" ref="BD45:BJ45" si="86">(0)/36.035</f>
        <v>0</v>
      </c>
      <c r="BE45" s="7">
        <f t="shared" si="86"/>
        <v>0</v>
      </c>
      <c r="BF45" s="7">
        <f t="shared" si="86"/>
        <v>0</v>
      </c>
      <c r="BG45" s="7">
        <f t="shared" si="86"/>
        <v>0</v>
      </c>
      <c r="BH45" s="7">
        <f t="shared" si="86"/>
        <v>0</v>
      </c>
      <c r="BI45" s="7">
        <f t="shared" si="86"/>
        <v>0</v>
      </c>
      <c r="BJ45" s="7">
        <f t="shared" si="86"/>
        <v>0</v>
      </c>
      <c r="BK45" s="7">
        <v>0.23033162203413349</v>
      </c>
      <c r="BL45" s="7">
        <f t="shared" ref="BL45:BY45" si="87">(0)/36.035</f>
        <v>0</v>
      </c>
      <c r="BM45" s="7">
        <f t="shared" si="87"/>
        <v>0</v>
      </c>
      <c r="BN45" s="7">
        <f t="shared" si="87"/>
        <v>0</v>
      </c>
      <c r="BO45" s="7">
        <f t="shared" si="87"/>
        <v>0</v>
      </c>
      <c r="BP45" s="7">
        <f t="shared" si="87"/>
        <v>0</v>
      </c>
      <c r="BQ45" s="7">
        <f t="shared" si="87"/>
        <v>0</v>
      </c>
      <c r="BR45" s="7">
        <f t="shared" si="87"/>
        <v>0</v>
      </c>
      <c r="BS45" s="7">
        <f t="shared" si="87"/>
        <v>0</v>
      </c>
      <c r="BT45" s="7">
        <f t="shared" si="87"/>
        <v>0</v>
      </c>
      <c r="BU45" s="7">
        <f t="shared" si="87"/>
        <v>0</v>
      </c>
      <c r="BV45" s="7">
        <f t="shared" si="87"/>
        <v>0</v>
      </c>
      <c r="BW45" s="7">
        <f t="shared" si="87"/>
        <v>0</v>
      </c>
      <c r="BX45" s="7">
        <f t="shared" si="87"/>
        <v>0</v>
      </c>
      <c r="BY45" s="7">
        <f t="shared" si="87"/>
        <v>0</v>
      </c>
      <c r="BZ45" s="7">
        <v>0.19356181490217844</v>
      </c>
      <c r="CA45" s="7">
        <f>(0)/36.035</f>
        <v>0</v>
      </c>
      <c r="CB45" s="7">
        <f>(0)/36.035</f>
        <v>0</v>
      </c>
      <c r="CC45" s="7">
        <f>(0)/36.035</f>
        <v>0</v>
      </c>
      <c r="CD45" s="7">
        <f>(0)/36.035</f>
        <v>0</v>
      </c>
      <c r="CE45" s="7">
        <v>0.15984459553212152</v>
      </c>
      <c r="CF45" s="7">
        <f t="shared" ref="CF45:CP45" si="88">(0)/36.035</f>
        <v>0</v>
      </c>
      <c r="CG45" s="7">
        <f t="shared" si="88"/>
        <v>0</v>
      </c>
      <c r="CH45" s="7">
        <f t="shared" si="88"/>
        <v>0</v>
      </c>
      <c r="CI45" s="7">
        <f t="shared" si="88"/>
        <v>0</v>
      </c>
      <c r="CJ45" s="7">
        <f t="shared" si="88"/>
        <v>0</v>
      </c>
      <c r="CK45" s="7">
        <f t="shared" si="88"/>
        <v>0</v>
      </c>
      <c r="CL45" s="7">
        <f t="shared" si="88"/>
        <v>0</v>
      </c>
      <c r="CM45" s="7">
        <f t="shared" si="88"/>
        <v>0</v>
      </c>
      <c r="CN45" s="7">
        <f t="shared" si="88"/>
        <v>0</v>
      </c>
      <c r="CO45" s="7">
        <f t="shared" si="88"/>
        <v>0</v>
      </c>
      <c r="CP45" s="7">
        <f t="shared" si="88"/>
        <v>0</v>
      </c>
      <c r="CQ45">
        <f>0</f>
        <v>0</v>
      </c>
      <c r="CR45">
        <v>36.035000000000004</v>
      </c>
    </row>
    <row r="46" spans="1:96" x14ac:dyDescent="0.25">
      <c r="A46" s="5" t="s">
        <v>91</v>
      </c>
      <c r="B46" s="6"/>
      <c r="C46" s="6"/>
      <c r="D46" s="6"/>
      <c r="E46" s="6"/>
      <c r="F46" s="6">
        <v>4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>
        <v>6.9750000000000005</v>
      </c>
      <c r="AD46" s="6"/>
      <c r="AE46" s="6"/>
      <c r="AF46" s="6"/>
      <c r="AG46" s="6"/>
      <c r="AH46" s="6">
        <v>3.6</v>
      </c>
      <c r="AI46" s="6"/>
      <c r="AJ46" s="6"/>
      <c r="AK46" s="6"/>
      <c r="AL46" s="6"/>
      <c r="AM46" s="6"/>
      <c r="AN46" s="6"/>
      <c r="AO46" s="6"/>
      <c r="AP46" s="6"/>
      <c r="AQ46" s="6">
        <v>560.21199999999999</v>
      </c>
      <c r="AR46" s="6"/>
      <c r="AS46" s="6"/>
      <c r="AT46" s="6"/>
      <c r="AU46" s="6">
        <v>574.78700000000003</v>
      </c>
      <c r="AX46" t="s">
        <v>91</v>
      </c>
      <c r="AY46" s="7">
        <f>(0)/574.787</f>
        <v>0</v>
      </c>
      <c r="AZ46" s="7">
        <f>(0)/574.787</f>
        <v>0</v>
      </c>
      <c r="BA46" s="7">
        <f>(0)/574.787</f>
        <v>0</v>
      </c>
      <c r="BB46" s="7">
        <f>(0)/574.787</f>
        <v>0</v>
      </c>
      <c r="BC46" s="7">
        <v>6.9590996316896518E-3</v>
      </c>
      <c r="BD46" s="7">
        <f t="shared" ref="BD46:BY46" si="89">(0)/574.787</f>
        <v>0</v>
      </c>
      <c r="BE46" s="7">
        <f t="shared" si="89"/>
        <v>0</v>
      </c>
      <c r="BF46" s="7">
        <f t="shared" si="89"/>
        <v>0</v>
      </c>
      <c r="BG46" s="7">
        <f t="shared" si="89"/>
        <v>0</v>
      </c>
      <c r="BH46" s="7">
        <f t="shared" si="89"/>
        <v>0</v>
      </c>
      <c r="BI46" s="7">
        <f t="shared" si="89"/>
        <v>0</v>
      </c>
      <c r="BJ46" s="7">
        <f t="shared" si="89"/>
        <v>0</v>
      </c>
      <c r="BK46" s="7">
        <f t="shared" si="89"/>
        <v>0</v>
      </c>
      <c r="BL46" s="7">
        <f t="shared" si="89"/>
        <v>0</v>
      </c>
      <c r="BM46" s="7">
        <f t="shared" si="89"/>
        <v>0</v>
      </c>
      <c r="BN46" s="7">
        <f t="shared" si="89"/>
        <v>0</v>
      </c>
      <c r="BO46" s="7">
        <f t="shared" si="89"/>
        <v>0</v>
      </c>
      <c r="BP46" s="7">
        <f t="shared" si="89"/>
        <v>0</v>
      </c>
      <c r="BQ46" s="7">
        <f t="shared" si="89"/>
        <v>0</v>
      </c>
      <c r="BR46" s="7">
        <f t="shared" si="89"/>
        <v>0</v>
      </c>
      <c r="BS46" s="7">
        <f t="shared" si="89"/>
        <v>0</v>
      </c>
      <c r="BT46" s="7">
        <f t="shared" si="89"/>
        <v>0</v>
      </c>
      <c r="BU46" s="7">
        <f t="shared" si="89"/>
        <v>0</v>
      </c>
      <c r="BV46" s="7">
        <f t="shared" si="89"/>
        <v>0</v>
      </c>
      <c r="BW46" s="7">
        <f t="shared" si="89"/>
        <v>0</v>
      </c>
      <c r="BX46" s="7">
        <f t="shared" si="89"/>
        <v>0</v>
      </c>
      <c r="BY46" s="7">
        <f t="shared" si="89"/>
        <v>0</v>
      </c>
      <c r="BZ46" s="7">
        <v>1.213492998275883E-2</v>
      </c>
      <c r="CA46" s="7">
        <f>(0)/574.787</f>
        <v>0</v>
      </c>
      <c r="CB46" s="7">
        <f>(0)/574.787</f>
        <v>0</v>
      </c>
      <c r="CC46" s="7">
        <f>(0)/574.787</f>
        <v>0</v>
      </c>
      <c r="CD46" s="7">
        <f>(0)/574.787</f>
        <v>0</v>
      </c>
      <c r="CE46" s="7">
        <v>6.2631896685206865E-3</v>
      </c>
      <c r="CF46" s="7">
        <f t="shared" ref="CF46:CM46" si="90">(0)/574.787</f>
        <v>0</v>
      </c>
      <c r="CG46" s="7">
        <f t="shared" si="90"/>
        <v>0</v>
      </c>
      <c r="CH46" s="7">
        <f t="shared" si="90"/>
        <v>0</v>
      </c>
      <c r="CI46" s="7">
        <f t="shared" si="90"/>
        <v>0</v>
      </c>
      <c r="CJ46" s="7">
        <f t="shared" si="90"/>
        <v>0</v>
      </c>
      <c r="CK46" s="7">
        <f t="shared" si="90"/>
        <v>0</v>
      </c>
      <c r="CL46" s="7">
        <f t="shared" si="90"/>
        <v>0</v>
      </c>
      <c r="CM46" s="7">
        <f t="shared" si="90"/>
        <v>0</v>
      </c>
      <c r="CN46" s="7">
        <v>0.9746427807170307</v>
      </c>
      <c r="CO46" s="7">
        <f>(0)/574.787</f>
        <v>0</v>
      </c>
      <c r="CP46" s="7">
        <f>(0)/574.787</f>
        <v>0</v>
      </c>
      <c r="CQ46">
        <f>0</f>
        <v>0</v>
      </c>
      <c r="CR46">
        <v>574.78700000000003</v>
      </c>
    </row>
    <row r="47" spans="1:96" x14ac:dyDescent="0.25">
      <c r="A47" s="5" t="s">
        <v>189</v>
      </c>
      <c r="B47" s="6"/>
      <c r="C47" s="6"/>
      <c r="D47" s="6"/>
      <c r="E47" s="6"/>
      <c r="F47" s="6"/>
      <c r="G47" s="6"/>
      <c r="H47" s="6">
        <v>20.77</v>
      </c>
      <c r="I47" s="6"/>
      <c r="J47" s="6"/>
      <c r="K47" s="6"/>
      <c r="L47" s="6"/>
      <c r="M47" s="6"/>
      <c r="N47" s="6"/>
      <c r="O47" s="6">
        <v>31.076000000000001</v>
      </c>
      <c r="P47" s="6">
        <v>31.076000000000001</v>
      </c>
      <c r="Q47" s="6"/>
      <c r="R47" s="6"/>
      <c r="S47" s="6"/>
      <c r="T47" s="6">
        <v>11.763999999999999</v>
      </c>
      <c r="U47" s="6"/>
      <c r="V47" s="6"/>
      <c r="W47" s="6"/>
      <c r="X47" s="6"/>
      <c r="Y47" s="6"/>
      <c r="Z47" s="6">
        <v>13.365</v>
      </c>
      <c r="AA47" s="6"/>
      <c r="AB47" s="6"/>
      <c r="AC47" s="6"/>
      <c r="AD47" s="6"/>
      <c r="AE47" s="6"/>
      <c r="AF47" s="6">
        <v>14.5</v>
      </c>
      <c r="AG47" s="6"/>
      <c r="AH47" s="6">
        <v>7.92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>
        <v>130.47099999999998</v>
      </c>
      <c r="AX47" t="s">
        <v>189</v>
      </c>
      <c r="AY47" s="7">
        <f t="shared" ref="AY47:BD47" si="91">(0)/130.471</f>
        <v>0</v>
      </c>
      <c r="AZ47" s="7">
        <f t="shared" si="91"/>
        <v>0</v>
      </c>
      <c r="BA47" s="7">
        <f t="shared" si="91"/>
        <v>0</v>
      </c>
      <c r="BB47" s="7">
        <f t="shared" si="91"/>
        <v>0</v>
      </c>
      <c r="BC47" s="7">
        <f t="shared" si="91"/>
        <v>0</v>
      </c>
      <c r="BD47" s="7">
        <f t="shared" si="91"/>
        <v>0</v>
      </c>
      <c r="BE47" s="7">
        <v>0.15919246422576666</v>
      </c>
      <c r="BF47" s="7">
        <f t="shared" ref="BF47:BK47" si="92">(0)/130.471</f>
        <v>0</v>
      </c>
      <c r="BG47" s="7">
        <f t="shared" si="92"/>
        <v>0</v>
      </c>
      <c r="BH47" s="7">
        <f t="shared" si="92"/>
        <v>0</v>
      </c>
      <c r="BI47" s="7">
        <f t="shared" si="92"/>
        <v>0</v>
      </c>
      <c r="BJ47" s="7">
        <f t="shared" si="92"/>
        <v>0</v>
      </c>
      <c r="BK47" s="7">
        <f t="shared" si="92"/>
        <v>0</v>
      </c>
      <c r="BL47" s="7">
        <v>0.23818319779874461</v>
      </c>
      <c r="BM47" s="7">
        <v>0.23818319779874461</v>
      </c>
      <c r="BN47" s="7">
        <f>(0)/130.471</f>
        <v>0</v>
      </c>
      <c r="BO47" s="7">
        <f>(0)/130.471</f>
        <v>0</v>
      </c>
      <c r="BP47" s="7">
        <f>(0)/130.471</f>
        <v>0</v>
      </c>
      <c r="BQ47" s="7">
        <v>9.0165630676548827E-2</v>
      </c>
      <c r="BR47" s="7">
        <f>(0)/130.471</f>
        <v>0</v>
      </c>
      <c r="BS47" s="7">
        <f>(0)/130.471</f>
        <v>0</v>
      </c>
      <c r="BT47" s="7">
        <f>(0)/130.471</f>
        <v>0</v>
      </c>
      <c r="BU47" s="7">
        <f>(0)/130.471</f>
        <v>0</v>
      </c>
      <c r="BV47" s="7">
        <f>(0)/130.471</f>
        <v>0</v>
      </c>
      <c r="BW47" s="7">
        <v>0.10243655678273335</v>
      </c>
      <c r="BX47" s="7">
        <f>(0)/130.471</f>
        <v>0</v>
      </c>
      <c r="BY47" s="7">
        <f>(0)/130.471</f>
        <v>0</v>
      </c>
      <c r="BZ47" s="7">
        <f>(0)/130.471</f>
        <v>0</v>
      </c>
      <c r="CA47" s="7">
        <f>(0)/130.471</f>
        <v>0</v>
      </c>
      <c r="CB47" s="7">
        <f>(0)/130.471</f>
        <v>0</v>
      </c>
      <c r="CC47" s="7">
        <v>0.11113580795732388</v>
      </c>
      <c r="CD47" s="7">
        <f>(0)/130.471</f>
        <v>0</v>
      </c>
      <c r="CE47" s="7">
        <v>6.0703144760138279E-2</v>
      </c>
      <c r="CF47" s="7">
        <f t="shared" ref="CF47:CP47" si="93">(0)/130.471</f>
        <v>0</v>
      </c>
      <c r="CG47" s="7">
        <f t="shared" si="93"/>
        <v>0</v>
      </c>
      <c r="CH47" s="7">
        <f t="shared" si="93"/>
        <v>0</v>
      </c>
      <c r="CI47" s="7">
        <f t="shared" si="93"/>
        <v>0</v>
      </c>
      <c r="CJ47" s="7">
        <f t="shared" si="93"/>
        <v>0</v>
      </c>
      <c r="CK47" s="7">
        <f t="shared" si="93"/>
        <v>0</v>
      </c>
      <c r="CL47" s="7">
        <f t="shared" si="93"/>
        <v>0</v>
      </c>
      <c r="CM47" s="7">
        <f t="shared" si="93"/>
        <v>0</v>
      </c>
      <c r="CN47" s="7">
        <f t="shared" si="93"/>
        <v>0</v>
      </c>
      <c r="CO47" s="7">
        <f t="shared" si="93"/>
        <v>0</v>
      </c>
      <c r="CP47" s="7">
        <f t="shared" si="93"/>
        <v>0</v>
      </c>
      <c r="CQ47">
        <f>0</f>
        <v>0</v>
      </c>
      <c r="CR47">
        <v>130.47099999999998</v>
      </c>
    </row>
    <row r="48" spans="1:96" x14ac:dyDescent="0.25">
      <c r="A48" s="5" t="s">
        <v>81</v>
      </c>
      <c r="B48" s="6"/>
      <c r="C48" s="6"/>
      <c r="D48" s="6"/>
      <c r="E48" s="6"/>
      <c r="F48" s="6">
        <v>64.903999999999996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19.760000000000002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>
        <v>47.519999999999996</v>
      </c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>
        <v>132.184</v>
      </c>
      <c r="AX48" t="s">
        <v>81</v>
      </c>
      <c r="AY48" s="7">
        <f>(0)/132.184</f>
        <v>0</v>
      </c>
      <c r="AZ48" s="7">
        <f>(0)/132.184</f>
        <v>0</v>
      </c>
      <c r="BA48" s="7">
        <f>(0)/132.184</f>
        <v>0</v>
      </c>
      <c r="BB48" s="7">
        <f>(0)/132.184</f>
        <v>0</v>
      </c>
      <c r="BC48" s="7">
        <v>0.49101252799128486</v>
      </c>
      <c r="BD48" s="7">
        <f t="shared" ref="BD48:BP48" si="94">(0)/132.184</f>
        <v>0</v>
      </c>
      <c r="BE48" s="7">
        <f t="shared" si="94"/>
        <v>0</v>
      </c>
      <c r="BF48" s="7">
        <f t="shared" si="94"/>
        <v>0</v>
      </c>
      <c r="BG48" s="7">
        <f t="shared" si="94"/>
        <v>0</v>
      </c>
      <c r="BH48" s="7">
        <f t="shared" si="94"/>
        <v>0</v>
      </c>
      <c r="BI48" s="7">
        <f t="shared" si="94"/>
        <v>0</v>
      </c>
      <c r="BJ48" s="7">
        <f t="shared" si="94"/>
        <v>0</v>
      </c>
      <c r="BK48" s="7">
        <f t="shared" si="94"/>
        <v>0</v>
      </c>
      <c r="BL48" s="7">
        <f t="shared" si="94"/>
        <v>0</v>
      </c>
      <c r="BM48" s="7">
        <f t="shared" si="94"/>
        <v>0</v>
      </c>
      <c r="BN48" s="7">
        <f t="shared" si="94"/>
        <v>0</v>
      </c>
      <c r="BO48" s="7">
        <f t="shared" si="94"/>
        <v>0</v>
      </c>
      <c r="BP48" s="7">
        <f t="shared" si="94"/>
        <v>0</v>
      </c>
      <c r="BQ48" s="7">
        <v>0.14948859166011016</v>
      </c>
      <c r="BR48" s="7">
        <f t="shared" ref="BR48:CD48" si="95">(0)/132.184</f>
        <v>0</v>
      </c>
      <c r="BS48" s="7">
        <f t="shared" si="95"/>
        <v>0</v>
      </c>
      <c r="BT48" s="7">
        <f t="shared" si="95"/>
        <v>0</v>
      </c>
      <c r="BU48" s="7">
        <f t="shared" si="95"/>
        <v>0</v>
      </c>
      <c r="BV48" s="7">
        <f t="shared" si="95"/>
        <v>0</v>
      </c>
      <c r="BW48" s="7">
        <f t="shared" si="95"/>
        <v>0</v>
      </c>
      <c r="BX48" s="7">
        <f t="shared" si="95"/>
        <v>0</v>
      </c>
      <c r="BY48" s="7">
        <f t="shared" si="95"/>
        <v>0</v>
      </c>
      <c r="BZ48" s="7">
        <f t="shared" si="95"/>
        <v>0</v>
      </c>
      <c r="CA48" s="7">
        <f t="shared" si="95"/>
        <v>0</v>
      </c>
      <c r="CB48" s="7">
        <f t="shared" si="95"/>
        <v>0</v>
      </c>
      <c r="CC48" s="7">
        <f t="shared" si="95"/>
        <v>0</v>
      </c>
      <c r="CD48" s="7">
        <f t="shared" si="95"/>
        <v>0</v>
      </c>
      <c r="CE48" s="7">
        <v>0.35949888034860494</v>
      </c>
      <c r="CF48" s="7">
        <f t="shared" ref="CF48:CP48" si="96">(0)/132.184</f>
        <v>0</v>
      </c>
      <c r="CG48" s="7">
        <f t="shared" si="96"/>
        <v>0</v>
      </c>
      <c r="CH48" s="7">
        <f t="shared" si="96"/>
        <v>0</v>
      </c>
      <c r="CI48" s="7">
        <f t="shared" si="96"/>
        <v>0</v>
      </c>
      <c r="CJ48" s="7">
        <f t="shared" si="96"/>
        <v>0</v>
      </c>
      <c r="CK48" s="7">
        <f t="shared" si="96"/>
        <v>0</v>
      </c>
      <c r="CL48" s="7">
        <f t="shared" si="96"/>
        <v>0</v>
      </c>
      <c r="CM48" s="7">
        <f t="shared" si="96"/>
        <v>0</v>
      </c>
      <c r="CN48" s="7">
        <f t="shared" si="96"/>
        <v>0</v>
      </c>
      <c r="CO48" s="7">
        <f t="shared" si="96"/>
        <v>0</v>
      </c>
      <c r="CP48" s="7">
        <f t="shared" si="96"/>
        <v>0</v>
      </c>
      <c r="CQ48">
        <f>0</f>
        <v>0</v>
      </c>
      <c r="CR48">
        <v>132.184</v>
      </c>
    </row>
    <row r="49" spans="1:96" x14ac:dyDescent="0.25">
      <c r="A49" s="5" t="s">
        <v>257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107.15200000000002</v>
      </c>
      <c r="O49" s="6">
        <v>21.632000000000001</v>
      </c>
      <c r="P49" s="6">
        <v>21.632000000000001</v>
      </c>
      <c r="Q49" s="6"/>
      <c r="R49" s="6"/>
      <c r="S49" s="6">
        <v>36.18</v>
      </c>
      <c r="T49" s="6">
        <v>1067.04</v>
      </c>
      <c r="U49" s="6"/>
      <c r="V49" s="6"/>
      <c r="W49" s="6"/>
      <c r="X49" s="6"/>
      <c r="Y49" s="6"/>
      <c r="Z49" s="6"/>
      <c r="AA49" s="6"/>
      <c r="AB49" s="6"/>
      <c r="AC49" s="6">
        <v>2.5380000000000003</v>
      </c>
      <c r="AD49" s="6"/>
      <c r="AE49" s="6"/>
      <c r="AF49" s="6"/>
      <c r="AG49" s="6"/>
      <c r="AH49" s="6">
        <v>7.9689999999999994</v>
      </c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>
        <v>1264.143</v>
      </c>
      <c r="AX49" t="s">
        <v>257</v>
      </c>
      <c r="AY49" s="7">
        <f t="shared" ref="AY49:BJ49" si="97">(0)/1264.143</f>
        <v>0</v>
      </c>
      <c r="AZ49" s="7">
        <f t="shared" si="97"/>
        <v>0</v>
      </c>
      <c r="BA49" s="7">
        <f t="shared" si="97"/>
        <v>0</v>
      </c>
      <c r="BB49" s="7">
        <f t="shared" si="97"/>
        <v>0</v>
      </c>
      <c r="BC49" s="7">
        <f t="shared" si="97"/>
        <v>0</v>
      </c>
      <c r="BD49" s="7">
        <f t="shared" si="97"/>
        <v>0</v>
      </c>
      <c r="BE49" s="7">
        <f t="shared" si="97"/>
        <v>0</v>
      </c>
      <c r="BF49" s="7">
        <f t="shared" si="97"/>
        <v>0</v>
      </c>
      <c r="BG49" s="7">
        <f t="shared" si="97"/>
        <v>0</v>
      </c>
      <c r="BH49" s="7">
        <f t="shared" si="97"/>
        <v>0</v>
      </c>
      <c r="BI49" s="7">
        <f t="shared" si="97"/>
        <v>0</v>
      </c>
      <c r="BJ49" s="7">
        <f t="shared" si="97"/>
        <v>0</v>
      </c>
      <c r="BK49" s="7">
        <v>8.4762562463265634E-2</v>
      </c>
      <c r="BL49" s="7">
        <v>1.7111988121597005E-2</v>
      </c>
      <c r="BM49" s="7">
        <v>1.7111988121597005E-2</v>
      </c>
      <c r="BN49" s="7">
        <f>(0)/1264.143</f>
        <v>0</v>
      </c>
      <c r="BO49" s="7">
        <f>(0)/1264.143</f>
        <v>0</v>
      </c>
      <c r="BP49" s="7">
        <v>2.8620179837249425E-2</v>
      </c>
      <c r="BQ49" s="7">
        <v>0.84408172176723673</v>
      </c>
      <c r="BR49" s="7">
        <f t="shared" ref="BR49:BY49" si="98">(0)/1264.143</f>
        <v>0</v>
      </c>
      <c r="BS49" s="7">
        <f t="shared" si="98"/>
        <v>0</v>
      </c>
      <c r="BT49" s="7">
        <f t="shared" si="98"/>
        <v>0</v>
      </c>
      <c r="BU49" s="7">
        <f t="shared" si="98"/>
        <v>0</v>
      </c>
      <c r="BV49" s="7">
        <f t="shared" si="98"/>
        <v>0</v>
      </c>
      <c r="BW49" s="7">
        <f t="shared" si="98"/>
        <v>0</v>
      </c>
      <c r="BX49" s="7">
        <f t="shared" si="98"/>
        <v>0</v>
      </c>
      <c r="BY49" s="7">
        <f t="shared" si="98"/>
        <v>0</v>
      </c>
      <c r="BZ49" s="7">
        <v>2.0076842572398852E-3</v>
      </c>
      <c r="CA49" s="7">
        <f>(0)/1264.143</f>
        <v>0</v>
      </c>
      <c r="CB49" s="7">
        <f>(0)/1264.143</f>
        <v>0</v>
      </c>
      <c r="CC49" s="7">
        <f>(0)/1264.143</f>
        <v>0</v>
      </c>
      <c r="CD49" s="7">
        <f>(0)/1264.143</f>
        <v>0</v>
      </c>
      <c r="CE49" s="7">
        <v>6.3038754318142801E-3</v>
      </c>
      <c r="CF49" s="7">
        <f t="shared" ref="CF49:CP49" si="99">(0)/1264.143</f>
        <v>0</v>
      </c>
      <c r="CG49" s="7">
        <f t="shared" si="99"/>
        <v>0</v>
      </c>
      <c r="CH49" s="7">
        <f t="shared" si="99"/>
        <v>0</v>
      </c>
      <c r="CI49" s="7">
        <f t="shared" si="99"/>
        <v>0</v>
      </c>
      <c r="CJ49" s="7">
        <f t="shared" si="99"/>
        <v>0</v>
      </c>
      <c r="CK49" s="7">
        <f t="shared" si="99"/>
        <v>0</v>
      </c>
      <c r="CL49" s="7">
        <f t="shared" si="99"/>
        <v>0</v>
      </c>
      <c r="CM49" s="7">
        <f t="shared" si="99"/>
        <v>0</v>
      </c>
      <c r="CN49" s="7">
        <f t="shared" si="99"/>
        <v>0</v>
      </c>
      <c r="CO49" s="7">
        <f t="shared" si="99"/>
        <v>0</v>
      </c>
      <c r="CP49" s="7">
        <f t="shared" si="99"/>
        <v>0</v>
      </c>
      <c r="CQ49">
        <f>0</f>
        <v>0</v>
      </c>
      <c r="CR49">
        <v>1264.143</v>
      </c>
    </row>
    <row r="50" spans="1:96" x14ac:dyDescent="0.25">
      <c r="A50" s="5" t="s">
        <v>16</v>
      </c>
      <c r="B50" s="6">
        <v>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66.539000000000001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2</v>
      </c>
      <c r="Z50" s="6"/>
      <c r="AA50" s="6"/>
      <c r="AB50" s="6"/>
      <c r="AC50" s="6">
        <v>30.836000000000002</v>
      </c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>
        <v>101.375</v>
      </c>
      <c r="AX50" t="s">
        <v>16</v>
      </c>
      <c r="AY50" s="7">
        <v>1.9728729963008632E-2</v>
      </c>
      <c r="AZ50" s="7">
        <f t="shared" ref="AZ50:BJ50" si="100">(0)/101.375</f>
        <v>0</v>
      </c>
      <c r="BA50" s="7">
        <f t="shared" si="100"/>
        <v>0</v>
      </c>
      <c r="BB50" s="7">
        <f t="shared" si="100"/>
        <v>0</v>
      </c>
      <c r="BC50" s="7">
        <f t="shared" si="100"/>
        <v>0</v>
      </c>
      <c r="BD50" s="7">
        <f t="shared" si="100"/>
        <v>0</v>
      </c>
      <c r="BE50" s="7">
        <f t="shared" si="100"/>
        <v>0</v>
      </c>
      <c r="BF50" s="7">
        <f t="shared" si="100"/>
        <v>0</v>
      </c>
      <c r="BG50" s="7">
        <f t="shared" si="100"/>
        <v>0</v>
      </c>
      <c r="BH50" s="7">
        <f t="shared" si="100"/>
        <v>0</v>
      </c>
      <c r="BI50" s="7">
        <f t="shared" si="100"/>
        <v>0</v>
      </c>
      <c r="BJ50" s="7">
        <f t="shared" si="100"/>
        <v>0</v>
      </c>
      <c r="BK50" s="7">
        <v>0.65636498150431566</v>
      </c>
      <c r="BL50" s="7">
        <f t="shared" ref="BL50:BU50" si="101">(0)/101.375</f>
        <v>0</v>
      </c>
      <c r="BM50" s="7">
        <f t="shared" si="101"/>
        <v>0</v>
      </c>
      <c r="BN50" s="7">
        <f t="shared" si="101"/>
        <v>0</v>
      </c>
      <c r="BO50" s="7">
        <f t="shared" si="101"/>
        <v>0</v>
      </c>
      <c r="BP50" s="7">
        <f t="shared" si="101"/>
        <v>0</v>
      </c>
      <c r="BQ50" s="7">
        <f t="shared" si="101"/>
        <v>0</v>
      </c>
      <c r="BR50" s="7">
        <f t="shared" si="101"/>
        <v>0</v>
      </c>
      <c r="BS50" s="7">
        <f t="shared" si="101"/>
        <v>0</v>
      </c>
      <c r="BT50" s="7">
        <f t="shared" si="101"/>
        <v>0</v>
      </c>
      <c r="BU50" s="7">
        <f t="shared" si="101"/>
        <v>0</v>
      </c>
      <c r="BV50" s="7">
        <v>1.9728729963008632E-2</v>
      </c>
      <c r="BW50" s="7">
        <f>(0)/101.375</f>
        <v>0</v>
      </c>
      <c r="BX50" s="7">
        <f>(0)/101.375</f>
        <v>0</v>
      </c>
      <c r="BY50" s="7">
        <f>(0)/101.375</f>
        <v>0</v>
      </c>
      <c r="BZ50" s="7">
        <v>0.30417755856966711</v>
      </c>
      <c r="CA50" s="7">
        <f t="shared" ref="CA50:CP50" si="102">(0)/101.375</f>
        <v>0</v>
      </c>
      <c r="CB50" s="7">
        <f t="shared" si="102"/>
        <v>0</v>
      </c>
      <c r="CC50" s="7">
        <f t="shared" si="102"/>
        <v>0</v>
      </c>
      <c r="CD50" s="7">
        <f t="shared" si="102"/>
        <v>0</v>
      </c>
      <c r="CE50" s="7">
        <f t="shared" si="102"/>
        <v>0</v>
      </c>
      <c r="CF50" s="7">
        <f t="shared" si="102"/>
        <v>0</v>
      </c>
      <c r="CG50" s="7">
        <f t="shared" si="102"/>
        <v>0</v>
      </c>
      <c r="CH50" s="7">
        <f t="shared" si="102"/>
        <v>0</v>
      </c>
      <c r="CI50" s="7">
        <f t="shared" si="102"/>
        <v>0</v>
      </c>
      <c r="CJ50" s="7">
        <f t="shared" si="102"/>
        <v>0</v>
      </c>
      <c r="CK50" s="7">
        <f t="shared" si="102"/>
        <v>0</v>
      </c>
      <c r="CL50" s="7">
        <f t="shared" si="102"/>
        <v>0</v>
      </c>
      <c r="CM50" s="7">
        <f t="shared" si="102"/>
        <v>0</v>
      </c>
      <c r="CN50" s="7">
        <f t="shared" si="102"/>
        <v>0</v>
      </c>
      <c r="CO50" s="7">
        <f t="shared" si="102"/>
        <v>0</v>
      </c>
      <c r="CP50" s="7">
        <f t="shared" si="102"/>
        <v>0</v>
      </c>
      <c r="CQ50">
        <f>0</f>
        <v>0</v>
      </c>
      <c r="CR50">
        <v>101.375</v>
      </c>
    </row>
    <row r="51" spans="1:96" x14ac:dyDescent="0.25">
      <c r="A51" s="5" t="s">
        <v>82</v>
      </c>
      <c r="B51" s="6"/>
      <c r="C51" s="6"/>
      <c r="D51" s="6"/>
      <c r="E51" s="6"/>
      <c r="F51" s="6">
        <v>63.440000000000005</v>
      </c>
      <c r="G51" s="6"/>
      <c r="H51" s="6"/>
      <c r="I51" s="6"/>
      <c r="J51" s="6"/>
      <c r="K51" s="6"/>
      <c r="L51" s="6"/>
      <c r="M51" s="6"/>
      <c r="N51" s="6">
        <v>1414.5369999999998</v>
      </c>
      <c r="O51" s="6">
        <v>28.72</v>
      </c>
      <c r="P51" s="6">
        <v>28.72</v>
      </c>
      <c r="Q51" s="6">
        <v>18.559999999999999</v>
      </c>
      <c r="R51" s="6"/>
      <c r="S51" s="6"/>
      <c r="T51" s="6"/>
      <c r="U51" s="6">
        <v>315.56</v>
      </c>
      <c r="V51" s="6"/>
      <c r="W51" s="6"/>
      <c r="X51" s="6">
        <v>66.539999999999992</v>
      </c>
      <c r="Y51" s="6"/>
      <c r="Z51" s="6"/>
      <c r="AA51" s="6"/>
      <c r="AB51" s="6"/>
      <c r="AC51" s="6">
        <v>30.689999999999998</v>
      </c>
      <c r="AD51" s="6"/>
      <c r="AE51" s="6"/>
      <c r="AF51" s="6">
        <v>35.685000000000002</v>
      </c>
      <c r="AG51" s="6"/>
      <c r="AH51" s="6">
        <v>14.04</v>
      </c>
      <c r="AI51" s="6"/>
      <c r="AJ51" s="6"/>
      <c r="AK51" s="6"/>
      <c r="AL51" s="6"/>
      <c r="AM51" s="6"/>
      <c r="AN51" s="6"/>
      <c r="AO51" s="6"/>
      <c r="AP51" s="6"/>
      <c r="AQ51" s="6">
        <v>24.111999999999998</v>
      </c>
      <c r="AR51" s="6"/>
      <c r="AS51" s="6"/>
      <c r="AT51" s="6"/>
      <c r="AU51" s="6">
        <v>2040.6039999999998</v>
      </c>
      <c r="AX51" t="s">
        <v>82</v>
      </c>
      <c r="AY51" s="7">
        <f>(0)/2040.604</f>
        <v>0</v>
      </c>
      <c r="AZ51" s="7">
        <f>(0)/2040.604</f>
        <v>0</v>
      </c>
      <c r="BA51" s="7">
        <f>(0)/2040.604</f>
        <v>0</v>
      </c>
      <c r="BB51" s="7">
        <f>(0)/2040.604</f>
        <v>0</v>
      </c>
      <c r="BC51" s="7">
        <v>3.1088834482339549E-2</v>
      </c>
      <c r="BD51" s="7">
        <f t="shared" ref="BD51:BJ51" si="103">(0)/2040.604</f>
        <v>0</v>
      </c>
      <c r="BE51" s="7">
        <f t="shared" si="103"/>
        <v>0</v>
      </c>
      <c r="BF51" s="7">
        <f t="shared" si="103"/>
        <v>0</v>
      </c>
      <c r="BG51" s="7">
        <f t="shared" si="103"/>
        <v>0</v>
      </c>
      <c r="BH51" s="7">
        <f t="shared" si="103"/>
        <v>0</v>
      </c>
      <c r="BI51" s="7">
        <f t="shared" si="103"/>
        <v>0</v>
      </c>
      <c r="BJ51" s="7">
        <f t="shared" si="103"/>
        <v>0</v>
      </c>
      <c r="BK51" s="7">
        <v>0.69319525003381344</v>
      </c>
      <c r="BL51" s="7">
        <v>1.4074264286456363E-2</v>
      </c>
      <c r="BM51" s="7">
        <v>1.4074264286456363E-2</v>
      </c>
      <c r="BN51" s="7">
        <v>9.095346279826954E-3</v>
      </c>
      <c r="BO51" s="7">
        <f>(0)/2040.604</f>
        <v>0</v>
      </c>
      <c r="BP51" s="7">
        <f>(0)/2040.604</f>
        <v>0</v>
      </c>
      <c r="BQ51" s="7">
        <f>(0)/2040.604</f>
        <v>0</v>
      </c>
      <c r="BR51" s="7">
        <v>0.1546404887964544</v>
      </c>
      <c r="BS51" s="7">
        <f>(0)/2040.604</f>
        <v>0</v>
      </c>
      <c r="BT51" s="7">
        <f>(0)/2040.604</f>
        <v>0</v>
      </c>
      <c r="BU51" s="7">
        <v>3.2607992535543397E-2</v>
      </c>
      <c r="BV51" s="7">
        <f>(0)/2040.604</f>
        <v>0</v>
      </c>
      <c r="BW51" s="7">
        <f>(0)/2040.604</f>
        <v>0</v>
      </c>
      <c r="BX51" s="7">
        <f>(0)/2040.604</f>
        <v>0</v>
      </c>
      <c r="BY51" s="7">
        <f>(0)/2040.604</f>
        <v>0</v>
      </c>
      <c r="BZ51" s="7">
        <v>1.5039664726718168E-2</v>
      </c>
      <c r="CA51" s="7">
        <f>(0)/2040.604</f>
        <v>0</v>
      </c>
      <c r="CB51" s="7">
        <f>(0)/2040.604</f>
        <v>0</v>
      </c>
      <c r="CC51" s="7">
        <v>1.7487469396315996E-2</v>
      </c>
      <c r="CD51" s="7">
        <f>(0)/2040.604</f>
        <v>0</v>
      </c>
      <c r="CE51" s="7">
        <v>6.8803158280587515E-3</v>
      </c>
      <c r="CF51" s="7">
        <f t="shared" ref="CF51:CM51" si="104">(0)/2040.604</f>
        <v>0</v>
      </c>
      <c r="CG51" s="7">
        <f t="shared" si="104"/>
        <v>0</v>
      </c>
      <c r="CH51" s="7">
        <f t="shared" si="104"/>
        <v>0</v>
      </c>
      <c r="CI51" s="7">
        <f t="shared" si="104"/>
        <v>0</v>
      </c>
      <c r="CJ51" s="7">
        <f t="shared" si="104"/>
        <v>0</v>
      </c>
      <c r="CK51" s="7">
        <f t="shared" si="104"/>
        <v>0</v>
      </c>
      <c r="CL51" s="7">
        <f t="shared" si="104"/>
        <v>0</v>
      </c>
      <c r="CM51" s="7">
        <f t="shared" si="104"/>
        <v>0</v>
      </c>
      <c r="CN51" s="7">
        <v>1.1816109348016569E-2</v>
      </c>
      <c r="CO51" s="7">
        <f>(0)/2040.604</f>
        <v>0</v>
      </c>
      <c r="CP51" s="7">
        <f>(0)/2040.604</f>
        <v>0</v>
      </c>
      <c r="CQ51">
        <f>0</f>
        <v>0</v>
      </c>
      <c r="CR51">
        <v>2040.6039999999998</v>
      </c>
    </row>
    <row r="52" spans="1:96" x14ac:dyDescent="0.25">
      <c r="A52" s="5" t="s">
        <v>43</v>
      </c>
      <c r="B52" s="6"/>
      <c r="C52" s="6"/>
      <c r="D52" s="6"/>
      <c r="E52" s="6">
        <v>7.8250000000000002</v>
      </c>
      <c r="F52" s="6"/>
      <c r="G52" s="6">
        <v>9023.3990000000013</v>
      </c>
      <c r="H52" s="6"/>
      <c r="I52" s="6"/>
      <c r="J52" s="6">
        <v>1.482</v>
      </c>
      <c r="K52" s="6"/>
      <c r="L52" s="6"/>
      <c r="M52" s="6">
        <v>14</v>
      </c>
      <c r="N52" s="6">
        <v>5.2290000000000001</v>
      </c>
      <c r="O52" s="6">
        <v>272</v>
      </c>
      <c r="P52" s="6">
        <v>272</v>
      </c>
      <c r="Q52" s="6">
        <v>843.02400000000011</v>
      </c>
      <c r="R52" s="6"/>
      <c r="S52" s="6">
        <v>69.683999999999997</v>
      </c>
      <c r="T52" s="6"/>
      <c r="U52" s="6"/>
      <c r="V52" s="6">
        <v>8.9699999999999989</v>
      </c>
      <c r="W52" s="6"/>
      <c r="X52" s="6"/>
      <c r="Y52" s="6"/>
      <c r="Z52" s="6"/>
      <c r="AA52" s="6"/>
      <c r="AB52" s="6"/>
      <c r="AC52" s="6">
        <v>144.429</v>
      </c>
      <c r="AD52" s="6"/>
      <c r="AE52" s="6"/>
      <c r="AF52" s="6">
        <v>5.9079999999999995</v>
      </c>
      <c r="AG52" s="6">
        <v>3172.4839999999999</v>
      </c>
      <c r="AH52" s="6">
        <v>12.24</v>
      </c>
      <c r="AI52" s="6"/>
      <c r="AJ52" s="6"/>
      <c r="AK52" s="6"/>
      <c r="AL52" s="6"/>
      <c r="AM52" s="6"/>
      <c r="AN52" s="6"/>
      <c r="AO52" s="6">
        <v>1725.7699999999998</v>
      </c>
      <c r="AP52" s="6"/>
      <c r="AQ52" s="6"/>
      <c r="AR52" s="6">
        <v>4279.6270000000004</v>
      </c>
      <c r="AS52" s="6"/>
      <c r="AT52" s="6"/>
      <c r="AU52" s="6">
        <v>19858.071</v>
      </c>
      <c r="AX52" t="s">
        <v>43</v>
      </c>
      <c r="AY52" s="7">
        <f>(0)/19858.071</f>
        <v>0</v>
      </c>
      <c r="AZ52" s="7">
        <f>(0)/19858.071</f>
        <v>0</v>
      </c>
      <c r="BA52" s="7">
        <f>(0)/19858.071</f>
        <v>0</v>
      </c>
      <c r="BB52" s="7">
        <v>3.9404633007908977E-4</v>
      </c>
      <c r="BC52" s="7">
        <f>(0)/19858.071</f>
        <v>0</v>
      </c>
      <c r="BD52" s="7">
        <v>0.45439453812004205</v>
      </c>
      <c r="BE52" s="7">
        <f>(0)/19858.071</f>
        <v>0</v>
      </c>
      <c r="BF52" s="7">
        <f>(0)/19858.071</f>
        <v>0</v>
      </c>
      <c r="BG52" s="7">
        <v>7.4629605262263384E-5</v>
      </c>
      <c r="BH52" s="7">
        <f>(0)/19858.071</f>
        <v>0</v>
      </c>
      <c r="BI52" s="7">
        <f>(0)/19858.071</f>
        <v>0</v>
      </c>
      <c r="BJ52" s="7">
        <v>7.0500301867185383E-4</v>
      </c>
      <c r="BK52" s="7">
        <v>2.6331862747393741E-4</v>
      </c>
      <c r="BL52" s="7">
        <v>1.369720150562459E-2</v>
      </c>
      <c r="BM52" s="7">
        <v>1.369720150562459E-2</v>
      </c>
      <c r="BN52" s="7">
        <v>4.2452461772344359E-2</v>
      </c>
      <c r="BO52" s="7">
        <f>(0)/19858.071</f>
        <v>0</v>
      </c>
      <c r="BP52" s="7">
        <v>3.5091021680806762E-3</v>
      </c>
      <c r="BQ52" s="7">
        <f>(0)/19858.071</f>
        <v>0</v>
      </c>
      <c r="BR52" s="7">
        <f>(0)/19858.071</f>
        <v>0</v>
      </c>
      <c r="BS52" s="7">
        <v>4.5170550553475203E-4</v>
      </c>
      <c r="BT52" s="7">
        <f t="shared" ref="BT52:BY52" si="105">(0)/19858.071</f>
        <v>0</v>
      </c>
      <c r="BU52" s="7">
        <f t="shared" si="105"/>
        <v>0</v>
      </c>
      <c r="BV52" s="7">
        <f t="shared" si="105"/>
        <v>0</v>
      </c>
      <c r="BW52" s="7">
        <f t="shared" si="105"/>
        <v>0</v>
      </c>
      <c r="BX52" s="7">
        <f t="shared" si="105"/>
        <v>0</v>
      </c>
      <c r="BY52" s="7">
        <f t="shared" si="105"/>
        <v>0</v>
      </c>
      <c r="BZ52" s="7">
        <v>7.273062927411228E-3</v>
      </c>
      <c r="CA52" s="7">
        <f>(0)/19858.071</f>
        <v>0</v>
      </c>
      <c r="CB52" s="7">
        <f>(0)/19858.071</f>
        <v>0</v>
      </c>
      <c r="CC52" s="7">
        <v>2.9751127387952234E-4</v>
      </c>
      <c r="CD52" s="7">
        <v>0.15975791404915413</v>
      </c>
      <c r="CE52" s="7">
        <v>6.1637406775310656E-4</v>
      </c>
      <c r="CF52" s="7">
        <f t="shared" ref="CF52:CK52" si="106">(0)/19858.071</f>
        <v>0</v>
      </c>
      <c r="CG52" s="7">
        <f t="shared" si="106"/>
        <v>0</v>
      </c>
      <c r="CH52" s="7">
        <f t="shared" si="106"/>
        <v>0</v>
      </c>
      <c r="CI52" s="7">
        <f t="shared" si="106"/>
        <v>0</v>
      </c>
      <c r="CJ52" s="7">
        <f t="shared" si="106"/>
        <v>0</v>
      </c>
      <c r="CK52" s="7">
        <f t="shared" si="106"/>
        <v>0</v>
      </c>
      <c r="CL52" s="7">
        <v>8.6905218538094645E-2</v>
      </c>
      <c r="CM52" s="7">
        <f>(0)/19858.071</f>
        <v>0</v>
      </c>
      <c r="CN52" s="7">
        <f>(0)/19858.071</f>
        <v>0</v>
      </c>
      <c r="CO52" s="7">
        <v>0.21551071098496929</v>
      </c>
      <c r="CP52" s="7">
        <f>(0)/19858.071</f>
        <v>0</v>
      </c>
      <c r="CQ52">
        <f>0</f>
        <v>0</v>
      </c>
      <c r="CR52">
        <v>19858.071</v>
      </c>
    </row>
    <row r="53" spans="1:96" x14ac:dyDescent="0.25">
      <c r="A53" s="5" t="s">
        <v>74</v>
      </c>
      <c r="B53" s="6"/>
      <c r="C53" s="6"/>
      <c r="D53" s="6"/>
      <c r="E53" s="6"/>
      <c r="F53" s="6">
        <v>4.5120000000000005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>
        <v>4.5120000000000005</v>
      </c>
      <c r="AX53" t="s">
        <v>74</v>
      </c>
      <c r="AY53" s="7">
        <f>(0)/4.512</f>
        <v>0</v>
      </c>
      <c r="AZ53" s="7">
        <f>(0)/4.512</f>
        <v>0</v>
      </c>
      <c r="BA53" s="7">
        <f>(0)/4.512</f>
        <v>0</v>
      </c>
      <c r="BB53" s="7">
        <f>(0)/4.512</f>
        <v>0</v>
      </c>
      <c r="BC53" s="7">
        <v>1</v>
      </c>
      <c r="BD53" s="7">
        <f t="shared" ref="BD53:CP53" si="107">(0)/4.512</f>
        <v>0</v>
      </c>
      <c r="BE53" s="7">
        <f t="shared" si="107"/>
        <v>0</v>
      </c>
      <c r="BF53" s="7">
        <f t="shared" si="107"/>
        <v>0</v>
      </c>
      <c r="BG53" s="7">
        <f t="shared" si="107"/>
        <v>0</v>
      </c>
      <c r="BH53" s="7">
        <f t="shared" si="107"/>
        <v>0</v>
      </c>
      <c r="BI53" s="7">
        <f t="shared" si="107"/>
        <v>0</v>
      </c>
      <c r="BJ53" s="7">
        <f t="shared" si="107"/>
        <v>0</v>
      </c>
      <c r="BK53" s="7">
        <f t="shared" si="107"/>
        <v>0</v>
      </c>
      <c r="BL53" s="7">
        <f t="shared" si="107"/>
        <v>0</v>
      </c>
      <c r="BM53" s="7">
        <f t="shared" si="107"/>
        <v>0</v>
      </c>
      <c r="BN53" s="7">
        <f t="shared" si="107"/>
        <v>0</v>
      </c>
      <c r="BO53" s="7">
        <f t="shared" si="107"/>
        <v>0</v>
      </c>
      <c r="BP53" s="7">
        <f t="shared" si="107"/>
        <v>0</v>
      </c>
      <c r="BQ53" s="7">
        <f t="shared" si="107"/>
        <v>0</v>
      </c>
      <c r="BR53" s="7">
        <f t="shared" si="107"/>
        <v>0</v>
      </c>
      <c r="BS53" s="7">
        <f t="shared" si="107"/>
        <v>0</v>
      </c>
      <c r="BT53" s="7">
        <f t="shared" si="107"/>
        <v>0</v>
      </c>
      <c r="BU53" s="7">
        <f t="shared" si="107"/>
        <v>0</v>
      </c>
      <c r="BV53" s="7">
        <f t="shared" si="107"/>
        <v>0</v>
      </c>
      <c r="BW53" s="7">
        <f t="shared" si="107"/>
        <v>0</v>
      </c>
      <c r="BX53" s="7">
        <f t="shared" si="107"/>
        <v>0</v>
      </c>
      <c r="BY53" s="7">
        <f t="shared" si="107"/>
        <v>0</v>
      </c>
      <c r="BZ53" s="7">
        <f t="shared" si="107"/>
        <v>0</v>
      </c>
      <c r="CA53" s="7">
        <f t="shared" si="107"/>
        <v>0</v>
      </c>
      <c r="CB53" s="7">
        <f t="shared" si="107"/>
        <v>0</v>
      </c>
      <c r="CC53" s="7">
        <f t="shared" si="107"/>
        <v>0</v>
      </c>
      <c r="CD53" s="7">
        <f t="shared" si="107"/>
        <v>0</v>
      </c>
      <c r="CE53" s="7">
        <f t="shared" si="107"/>
        <v>0</v>
      </c>
      <c r="CF53" s="7">
        <f t="shared" si="107"/>
        <v>0</v>
      </c>
      <c r="CG53" s="7">
        <f t="shared" si="107"/>
        <v>0</v>
      </c>
      <c r="CH53" s="7">
        <f t="shared" si="107"/>
        <v>0</v>
      </c>
      <c r="CI53" s="7">
        <f t="shared" si="107"/>
        <v>0</v>
      </c>
      <c r="CJ53" s="7">
        <f t="shared" si="107"/>
        <v>0</v>
      </c>
      <c r="CK53" s="7">
        <f t="shared" si="107"/>
        <v>0</v>
      </c>
      <c r="CL53" s="7">
        <f t="shared" si="107"/>
        <v>0</v>
      </c>
      <c r="CM53" s="7">
        <f t="shared" si="107"/>
        <v>0</v>
      </c>
      <c r="CN53" s="7">
        <f t="shared" si="107"/>
        <v>0</v>
      </c>
      <c r="CO53" s="7">
        <f t="shared" si="107"/>
        <v>0</v>
      </c>
      <c r="CP53" s="7">
        <f t="shared" si="107"/>
        <v>0</v>
      </c>
      <c r="CQ53">
        <f>0</f>
        <v>0</v>
      </c>
      <c r="CR53">
        <v>4.5120000000000005</v>
      </c>
    </row>
    <row r="54" spans="1:96" x14ac:dyDescent="0.25">
      <c r="A54" s="5" t="s">
        <v>535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>
        <v>145.66399999999999</v>
      </c>
      <c r="AD54" s="6"/>
      <c r="AE54" s="6"/>
      <c r="AF54" s="6"/>
      <c r="AG54" s="6">
        <v>2.13</v>
      </c>
      <c r="AH54" s="6">
        <v>5.76</v>
      </c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>
        <v>153.55399999999997</v>
      </c>
      <c r="AX54" t="s">
        <v>535</v>
      </c>
      <c r="AY54" s="7">
        <f t="shared" ref="AY54:BY54" si="108">(0)/153.554</f>
        <v>0</v>
      </c>
      <c r="AZ54" s="7">
        <f t="shared" si="108"/>
        <v>0</v>
      </c>
      <c r="BA54" s="7">
        <f t="shared" si="108"/>
        <v>0</v>
      </c>
      <c r="BB54" s="7">
        <f t="shared" si="108"/>
        <v>0</v>
      </c>
      <c r="BC54" s="7">
        <f t="shared" si="108"/>
        <v>0</v>
      </c>
      <c r="BD54" s="7">
        <f t="shared" si="108"/>
        <v>0</v>
      </c>
      <c r="BE54" s="7">
        <f t="shared" si="108"/>
        <v>0</v>
      </c>
      <c r="BF54" s="7">
        <f t="shared" si="108"/>
        <v>0</v>
      </c>
      <c r="BG54" s="7">
        <f t="shared" si="108"/>
        <v>0</v>
      </c>
      <c r="BH54" s="7">
        <f t="shared" si="108"/>
        <v>0</v>
      </c>
      <c r="BI54" s="7">
        <f t="shared" si="108"/>
        <v>0</v>
      </c>
      <c r="BJ54" s="7">
        <f t="shared" si="108"/>
        <v>0</v>
      </c>
      <c r="BK54" s="7">
        <f t="shared" si="108"/>
        <v>0</v>
      </c>
      <c r="BL54" s="7">
        <f t="shared" si="108"/>
        <v>0</v>
      </c>
      <c r="BM54" s="7">
        <f t="shared" si="108"/>
        <v>0</v>
      </c>
      <c r="BN54" s="7">
        <f t="shared" si="108"/>
        <v>0</v>
      </c>
      <c r="BO54" s="7">
        <f t="shared" si="108"/>
        <v>0</v>
      </c>
      <c r="BP54" s="7">
        <f t="shared" si="108"/>
        <v>0</v>
      </c>
      <c r="BQ54" s="7">
        <f t="shared" si="108"/>
        <v>0</v>
      </c>
      <c r="BR54" s="7">
        <f t="shared" si="108"/>
        <v>0</v>
      </c>
      <c r="BS54" s="7">
        <f t="shared" si="108"/>
        <v>0</v>
      </c>
      <c r="BT54" s="7">
        <f t="shared" si="108"/>
        <v>0</v>
      </c>
      <c r="BU54" s="7">
        <f t="shared" si="108"/>
        <v>0</v>
      </c>
      <c r="BV54" s="7">
        <f t="shared" si="108"/>
        <v>0</v>
      </c>
      <c r="BW54" s="7">
        <f t="shared" si="108"/>
        <v>0</v>
      </c>
      <c r="BX54" s="7">
        <f t="shared" si="108"/>
        <v>0</v>
      </c>
      <c r="BY54" s="7">
        <f t="shared" si="108"/>
        <v>0</v>
      </c>
      <c r="BZ54" s="7">
        <v>0.94861742448910491</v>
      </c>
      <c r="CA54" s="7">
        <f>(0)/153.554</f>
        <v>0</v>
      </c>
      <c r="CB54" s="7">
        <f>(0)/153.554</f>
        <v>0</v>
      </c>
      <c r="CC54" s="7">
        <f>(0)/153.554</f>
        <v>0</v>
      </c>
      <c r="CD54" s="7">
        <v>1.3871341677846231E-2</v>
      </c>
      <c r="CE54" s="7">
        <v>3.7511233833048968E-2</v>
      </c>
      <c r="CF54" s="7">
        <f t="shared" ref="CF54:CP54" si="109">(0)/153.554</f>
        <v>0</v>
      </c>
      <c r="CG54" s="7">
        <f t="shared" si="109"/>
        <v>0</v>
      </c>
      <c r="CH54" s="7">
        <f t="shared" si="109"/>
        <v>0</v>
      </c>
      <c r="CI54" s="7">
        <f t="shared" si="109"/>
        <v>0</v>
      </c>
      <c r="CJ54" s="7">
        <f t="shared" si="109"/>
        <v>0</v>
      </c>
      <c r="CK54" s="7">
        <f t="shared" si="109"/>
        <v>0</v>
      </c>
      <c r="CL54" s="7">
        <f t="shared" si="109"/>
        <v>0</v>
      </c>
      <c r="CM54" s="7">
        <f t="shared" si="109"/>
        <v>0</v>
      </c>
      <c r="CN54" s="7">
        <f t="shared" si="109"/>
        <v>0</v>
      </c>
      <c r="CO54" s="7">
        <f t="shared" si="109"/>
        <v>0</v>
      </c>
      <c r="CP54" s="7">
        <f t="shared" si="109"/>
        <v>0</v>
      </c>
      <c r="CQ54">
        <f>0</f>
        <v>0</v>
      </c>
      <c r="CR54">
        <v>153.55399999999997</v>
      </c>
    </row>
    <row r="55" spans="1:96" x14ac:dyDescent="0.25">
      <c r="A55" s="5" t="s">
        <v>83</v>
      </c>
      <c r="B55" s="6"/>
      <c r="C55" s="6"/>
      <c r="D55" s="6"/>
      <c r="E55" s="6"/>
      <c r="F55" s="6">
        <v>3.9039999999999999</v>
      </c>
      <c r="G55" s="6"/>
      <c r="H55" s="6">
        <v>14.662999999999998</v>
      </c>
      <c r="I55" s="6"/>
      <c r="J55" s="6"/>
      <c r="K55" s="6"/>
      <c r="L55" s="6"/>
      <c r="M55" s="6"/>
      <c r="N55" s="6">
        <v>28.701000000000001</v>
      </c>
      <c r="O55" s="6">
        <v>597.51700000000005</v>
      </c>
      <c r="P55" s="6">
        <v>597.51700000000005</v>
      </c>
      <c r="Q55" s="6"/>
      <c r="R55" s="6"/>
      <c r="S55" s="6"/>
      <c r="T55" s="6"/>
      <c r="U55" s="6"/>
      <c r="V55" s="6"/>
      <c r="W55" s="6"/>
      <c r="X55" s="6"/>
      <c r="Y55" s="6"/>
      <c r="Z55" s="6">
        <v>99.557999999999993</v>
      </c>
      <c r="AA55" s="6"/>
      <c r="AB55" s="6"/>
      <c r="AC55" s="6">
        <v>29.744999999999997</v>
      </c>
      <c r="AD55" s="6"/>
      <c r="AE55" s="6"/>
      <c r="AF55" s="6">
        <v>17.445</v>
      </c>
      <c r="AG55" s="6"/>
      <c r="AH55" s="6"/>
      <c r="AI55" s="6">
        <v>7173.4840000000004</v>
      </c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>
        <v>8562.5339999999997</v>
      </c>
      <c r="AX55" t="s">
        <v>83</v>
      </c>
      <c r="AY55" s="7">
        <f>(0)/8562.534</f>
        <v>0</v>
      </c>
      <c r="AZ55" s="7">
        <f>(0)/8562.534</f>
        <v>0</v>
      </c>
      <c r="BA55" s="7">
        <f>(0)/8562.534</f>
        <v>0</v>
      </c>
      <c r="BB55" s="7">
        <f>(0)/8562.534</f>
        <v>0</v>
      </c>
      <c r="BC55" s="7">
        <v>4.5593979539234529E-4</v>
      </c>
      <c r="BD55" s="7">
        <f>(0)/8562.534</f>
        <v>0</v>
      </c>
      <c r="BE55" s="7">
        <v>1.7124603534421001E-3</v>
      </c>
      <c r="BF55" s="7">
        <f>(0)/8562.534</f>
        <v>0</v>
      </c>
      <c r="BG55" s="7">
        <f>(0)/8562.534</f>
        <v>0</v>
      </c>
      <c r="BH55" s="7">
        <f>(0)/8562.534</f>
        <v>0</v>
      </c>
      <c r="BI55" s="7">
        <f>(0)/8562.534</f>
        <v>0</v>
      </c>
      <c r="BJ55" s="7">
        <f>(0)/8562.534</f>
        <v>0</v>
      </c>
      <c r="BK55" s="7">
        <v>3.3519282959927517E-3</v>
      </c>
      <c r="BL55" s="7">
        <v>6.9782730205801238E-2</v>
      </c>
      <c r="BM55" s="7">
        <v>6.9782730205801238E-2</v>
      </c>
      <c r="BN55" s="7">
        <f t="shared" ref="BN55:BV55" si="110">(0)/8562.534</f>
        <v>0</v>
      </c>
      <c r="BO55" s="7">
        <f t="shared" si="110"/>
        <v>0</v>
      </c>
      <c r="BP55" s="7">
        <f t="shared" si="110"/>
        <v>0</v>
      </c>
      <c r="BQ55" s="7">
        <f t="shared" si="110"/>
        <v>0</v>
      </c>
      <c r="BR55" s="7">
        <f t="shared" si="110"/>
        <v>0</v>
      </c>
      <c r="BS55" s="7">
        <f t="shared" si="110"/>
        <v>0</v>
      </c>
      <c r="BT55" s="7">
        <f t="shared" si="110"/>
        <v>0</v>
      </c>
      <c r="BU55" s="7">
        <f t="shared" si="110"/>
        <v>0</v>
      </c>
      <c r="BV55" s="7">
        <f t="shared" si="110"/>
        <v>0</v>
      </c>
      <c r="BW55" s="7">
        <v>1.1627165509649363E-2</v>
      </c>
      <c r="BX55" s="7">
        <f>(0)/8562.534</f>
        <v>0</v>
      </c>
      <c r="BY55" s="7">
        <f>(0)/8562.534</f>
        <v>0</v>
      </c>
      <c r="BZ55" s="7">
        <v>3.4738548191458273E-3</v>
      </c>
      <c r="CA55" s="7">
        <f>(0)/8562.534</f>
        <v>0</v>
      </c>
      <c r="CB55" s="7">
        <f>(0)/8562.534</f>
        <v>0</v>
      </c>
      <c r="CC55" s="7">
        <v>2.0373641728021171E-3</v>
      </c>
      <c r="CD55" s="7">
        <f>(0)/8562.534</f>
        <v>0</v>
      </c>
      <c r="CE55" s="7">
        <f>(0)/8562.534</f>
        <v>0</v>
      </c>
      <c r="CF55" s="7">
        <v>0.83777582664197314</v>
      </c>
      <c r="CG55" s="7">
        <f t="shared" ref="CG55:CP55" si="111">(0)/8562.534</f>
        <v>0</v>
      </c>
      <c r="CH55" s="7">
        <f t="shared" si="111"/>
        <v>0</v>
      </c>
      <c r="CI55" s="7">
        <f t="shared" si="111"/>
        <v>0</v>
      </c>
      <c r="CJ55" s="7">
        <f t="shared" si="111"/>
        <v>0</v>
      </c>
      <c r="CK55" s="7">
        <f t="shared" si="111"/>
        <v>0</v>
      </c>
      <c r="CL55" s="7">
        <f t="shared" si="111"/>
        <v>0</v>
      </c>
      <c r="CM55" s="7">
        <f t="shared" si="111"/>
        <v>0</v>
      </c>
      <c r="CN55" s="7">
        <f t="shared" si="111"/>
        <v>0</v>
      </c>
      <c r="CO55" s="7">
        <f t="shared" si="111"/>
        <v>0</v>
      </c>
      <c r="CP55" s="7">
        <f t="shared" si="111"/>
        <v>0</v>
      </c>
      <c r="CQ55">
        <f>0</f>
        <v>0</v>
      </c>
      <c r="CR55">
        <v>8562.5339999999997</v>
      </c>
    </row>
    <row r="56" spans="1:96" x14ac:dyDescent="0.25">
      <c r="A56" s="5" t="s">
        <v>285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336.077</v>
      </c>
      <c r="P56" s="6">
        <v>336.077</v>
      </c>
      <c r="Q56" s="6"/>
      <c r="R56" s="6"/>
      <c r="S56" s="6"/>
      <c r="T56" s="6"/>
      <c r="U56" s="6"/>
      <c r="V56" s="6"/>
      <c r="W56" s="6"/>
      <c r="X56" s="6"/>
      <c r="Y56" s="6"/>
      <c r="Z56" s="6">
        <v>3.1679999999999997</v>
      </c>
      <c r="AA56" s="6"/>
      <c r="AB56" s="6"/>
      <c r="AC56" s="6"/>
      <c r="AD56" s="6"/>
      <c r="AE56" s="6"/>
      <c r="AF56" s="6">
        <v>3.67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>
        <v>678.99199999999996</v>
      </c>
      <c r="AX56" t="s">
        <v>285</v>
      </c>
      <c r="AY56" s="7">
        <f t="shared" ref="AY56:BK56" si="112">(0)/678.992</f>
        <v>0</v>
      </c>
      <c r="AZ56" s="7">
        <f t="shared" si="112"/>
        <v>0</v>
      </c>
      <c r="BA56" s="7">
        <f t="shared" si="112"/>
        <v>0</v>
      </c>
      <c r="BB56" s="7">
        <f t="shared" si="112"/>
        <v>0</v>
      </c>
      <c r="BC56" s="7">
        <f t="shared" si="112"/>
        <v>0</v>
      </c>
      <c r="BD56" s="7">
        <f t="shared" si="112"/>
        <v>0</v>
      </c>
      <c r="BE56" s="7">
        <f t="shared" si="112"/>
        <v>0</v>
      </c>
      <c r="BF56" s="7">
        <f t="shared" si="112"/>
        <v>0</v>
      </c>
      <c r="BG56" s="7">
        <f t="shared" si="112"/>
        <v>0</v>
      </c>
      <c r="BH56" s="7">
        <f t="shared" si="112"/>
        <v>0</v>
      </c>
      <c r="BI56" s="7">
        <f t="shared" si="112"/>
        <v>0</v>
      </c>
      <c r="BJ56" s="7">
        <f t="shared" si="112"/>
        <v>0</v>
      </c>
      <c r="BK56" s="7">
        <f t="shared" si="112"/>
        <v>0</v>
      </c>
      <c r="BL56" s="7">
        <v>0.49496459457548841</v>
      </c>
      <c r="BM56" s="7">
        <v>0.49496459457548841</v>
      </c>
      <c r="BN56" s="7">
        <f t="shared" ref="BN56:BV56" si="113">(0)/678.992</f>
        <v>0</v>
      </c>
      <c r="BO56" s="7">
        <f t="shared" si="113"/>
        <v>0</v>
      </c>
      <c r="BP56" s="7">
        <f t="shared" si="113"/>
        <v>0</v>
      </c>
      <c r="BQ56" s="7">
        <f t="shared" si="113"/>
        <v>0</v>
      </c>
      <c r="BR56" s="7">
        <f t="shared" si="113"/>
        <v>0</v>
      </c>
      <c r="BS56" s="7">
        <f t="shared" si="113"/>
        <v>0</v>
      </c>
      <c r="BT56" s="7">
        <f t="shared" si="113"/>
        <v>0</v>
      </c>
      <c r="BU56" s="7">
        <f t="shared" si="113"/>
        <v>0</v>
      </c>
      <c r="BV56" s="7">
        <f t="shared" si="113"/>
        <v>0</v>
      </c>
      <c r="BW56" s="7">
        <v>4.6657398025308104E-3</v>
      </c>
      <c r="BX56" s="7">
        <f>(0)/678.992</f>
        <v>0</v>
      </c>
      <c r="BY56" s="7">
        <f>(0)/678.992</f>
        <v>0</v>
      </c>
      <c r="BZ56" s="7">
        <f>(0)/678.992</f>
        <v>0</v>
      </c>
      <c r="CA56" s="7">
        <f>(0)/678.992</f>
        <v>0</v>
      </c>
      <c r="CB56" s="7">
        <f>(0)/678.992</f>
        <v>0</v>
      </c>
      <c r="CC56" s="7">
        <v>5.4050710464924479E-3</v>
      </c>
      <c r="CD56" s="7">
        <f t="shared" ref="CD56:CP56" si="114">(0)/678.992</f>
        <v>0</v>
      </c>
      <c r="CE56" s="7">
        <f t="shared" si="114"/>
        <v>0</v>
      </c>
      <c r="CF56" s="7">
        <f t="shared" si="114"/>
        <v>0</v>
      </c>
      <c r="CG56" s="7">
        <f t="shared" si="114"/>
        <v>0</v>
      </c>
      <c r="CH56" s="7">
        <f t="shared" si="114"/>
        <v>0</v>
      </c>
      <c r="CI56" s="7">
        <f t="shared" si="114"/>
        <v>0</v>
      </c>
      <c r="CJ56" s="7">
        <f t="shared" si="114"/>
        <v>0</v>
      </c>
      <c r="CK56" s="7">
        <f t="shared" si="114"/>
        <v>0</v>
      </c>
      <c r="CL56" s="7">
        <f t="shared" si="114"/>
        <v>0</v>
      </c>
      <c r="CM56" s="7">
        <f t="shared" si="114"/>
        <v>0</v>
      </c>
      <c r="CN56" s="7">
        <f t="shared" si="114"/>
        <v>0</v>
      </c>
      <c r="CO56" s="7">
        <f t="shared" si="114"/>
        <v>0</v>
      </c>
      <c r="CP56" s="7">
        <f t="shared" si="114"/>
        <v>0</v>
      </c>
      <c r="CQ56">
        <f>0</f>
        <v>0</v>
      </c>
      <c r="CR56">
        <v>678.99199999999996</v>
      </c>
    </row>
    <row r="57" spans="1:96" x14ac:dyDescent="0.25">
      <c r="A57" s="5" t="s">
        <v>191</v>
      </c>
      <c r="B57" s="6"/>
      <c r="C57" s="6"/>
      <c r="D57" s="6"/>
      <c r="E57" s="6"/>
      <c r="F57" s="6"/>
      <c r="G57" s="6"/>
      <c r="H57" s="6">
        <v>4.03</v>
      </c>
      <c r="I57" s="6"/>
      <c r="J57" s="6"/>
      <c r="K57" s="6"/>
      <c r="L57" s="6"/>
      <c r="M57" s="6"/>
      <c r="N57" s="6">
        <v>1.4850000000000001</v>
      </c>
      <c r="O57" s="6">
        <v>41.153999999999996</v>
      </c>
      <c r="P57" s="6">
        <v>41.153999999999996</v>
      </c>
      <c r="Q57" s="6"/>
      <c r="R57" s="6"/>
      <c r="S57" s="6"/>
      <c r="T57" s="6"/>
      <c r="U57" s="6"/>
      <c r="V57" s="6"/>
      <c r="W57" s="6"/>
      <c r="X57" s="6"/>
      <c r="Y57" s="6"/>
      <c r="Z57" s="6">
        <v>11.196000000000002</v>
      </c>
      <c r="AA57" s="6"/>
      <c r="AB57" s="6"/>
      <c r="AC57" s="6">
        <v>1.0669999999999999</v>
      </c>
      <c r="AD57" s="6"/>
      <c r="AE57" s="6"/>
      <c r="AF57" s="6">
        <v>1456.8899999999999</v>
      </c>
      <c r="AG57" s="6"/>
      <c r="AH57" s="6">
        <v>3.6</v>
      </c>
      <c r="AI57" s="6">
        <v>47.541999999999994</v>
      </c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>
        <v>1608.1179999999997</v>
      </c>
      <c r="AX57" t="s">
        <v>191</v>
      </c>
      <c r="AY57" s="7">
        <f t="shared" ref="AY57:BD57" si="115">(0)/1608.118</f>
        <v>0</v>
      </c>
      <c r="AZ57" s="7">
        <f t="shared" si="115"/>
        <v>0</v>
      </c>
      <c r="BA57" s="7">
        <f t="shared" si="115"/>
        <v>0</v>
      </c>
      <c r="BB57" s="7">
        <f t="shared" si="115"/>
        <v>0</v>
      </c>
      <c r="BC57" s="7">
        <f t="shared" si="115"/>
        <v>0</v>
      </c>
      <c r="BD57" s="7">
        <f t="shared" si="115"/>
        <v>0</v>
      </c>
      <c r="BE57" s="7">
        <v>2.5060350048939201E-3</v>
      </c>
      <c r="BF57" s="7">
        <f>(0)/1608.118</f>
        <v>0</v>
      </c>
      <c r="BG57" s="7">
        <f>(0)/1608.118</f>
        <v>0</v>
      </c>
      <c r="BH57" s="7">
        <f>(0)/1608.118</f>
        <v>0</v>
      </c>
      <c r="BI57" s="7">
        <f>(0)/1608.118</f>
        <v>0</v>
      </c>
      <c r="BJ57" s="7">
        <f>(0)/1608.118</f>
        <v>0</v>
      </c>
      <c r="BK57" s="7">
        <v>9.2343969783311949E-4</v>
      </c>
      <c r="BL57" s="7">
        <v>2.5591405605807537E-2</v>
      </c>
      <c r="BM57" s="7">
        <v>2.5591405605807537E-2</v>
      </c>
      <c r="BN57" s="7">
        <f t="shared" ref="BN57:BV57" si="116">(0)/1608.118</f>
        <v>0</v>
      </c>
      <c r="BO57" s="7">
        <f t="shared" si="116"/>
        <v>0</v>
      </c>
      <c r="BP57" s="7">
        <f t="shared" si="116"/>
        <v>0</v>
      </c>
      <c r="BQ57" s="7">
        <f t="shared" si="116"/>
        <v>0</v>
      </c>
      <c r="BR57" s="7">
        <f t="shared" si="116"/>
        <v>0</v>
      </c>
      <c r="BS57" s="7">
        <f t="shared" si="116"/>
        <v>0</v>
      </c>
      <c r="BT57" s="7">
        <f t="shared" si="116"/>
        <v>0</v>
      </c>
      <c r="BU57" s="7">
        <f t="shared" si="116"/>
        <v>0</v>
      </c>
      <c r="BV57" s="7">
        <f t="shared" si="116"/>
        <v>0</v>
      </c>
      <c r="BW57" s="7">
        <v>6.9621756612387922E-3</v>
      </c>
      <c r="BX57" s="7">
        <f>(0)/1608.118</f>
        <v>0</v>
      </c>
      <c r="BY57" s="7">
        <f>(0)/1608.118</f>
        <v>0</v>
      </c>
      <c r="BZ57" s="7">
        <v>6.6350852362824129E-4</v>
      </c>
      <c r="CA57" s="7">
        <f>(0)/1608.118</f>
        <v>0</v>
      </c>
      <c r="CB57" s="7">
        <f>(0)/1608.118</f>
        <v>0</v>
      </c>
      <c r="CC57" s="7">
        <v>0.90595963729029838</v>
      </c>
      <c r="CD57" s="7">
        <f>(0)/1608.118</f>
        <v>0</v>
      </c>
      <c r="CE57" s="7">
        <v>2.2386416917166531E-3</v>
      </c>
      <c r="CF57" s="7">
        <v>2.9563750918775864E-2</v>
      </c>
      <c r="CG57" s="7">
        <f t="shared" ref="CG57:CP57" si="117">(0)/1608.118</f>
        <v>0</v>
      </c>
      <c r="CH57" s="7">
        <f t="shared" si="117"/>
        <v>0</v>
      </c>
      <c r="CI57" s="7">
        <f t="shared" si="117"/>
        <v>0</v>
      </c>
      <c r="CJ57" s="7">
        <f t="shared" si="117"/>
        <v>0</v>
      </c>
      <c r="CK57" s="7">
        <f t="shared" si="117"/>
        <v>0</v>
      </c>
      <c r="CL57" s="7">
        <f t="shared" si="117"/>
        <v>0</v>
      </c>
      <c r="CM57" s="7">
        <f t="shared" si="117"/>
        <v>0</v>
      </c>
      <c r="CN57" s="7">
        <f t="shared" si="117"/>
        <v>0</v>
      </c>
      <c r="CO57" s="7">
        <f t="shared" si="117"/>
        <v>0</v>
      </c>
      <c r="CP57" s="7">
        <f t="shared" si="117"/>
        <v>0</v>
      </c>
      <c r="CQ57">
        <f>0</f>
        <v>0</v>
      </c>
      <c r="CR57">
        <v>1608.1179999999997</v>
      </c>
    </row>
    <row r="58" spans="1:96" x14ac:dyDescent="0.25">
      <c r="A58" s="5" t="s">
        <v>194</v>
      </c>
      <c r="B58" s="6"/>
      <c r="C58" s="6"/>
      <c r="D58" s="6"/>
      <c r="E58" s="6"/>
      <c r="F58" s="6"/>
      <c r="G58" s="6"/>
      <c r="H58" s="6">
        <v>42</v>
      </c>
      <c r="I58" s="6"/>
      <c r="J58" s="6"/>
      <c r="K58" s="6">
        <v>6</v>
      </c>
      <c r="L58" s="6"/>
      <c r="M58" s="6"/>
      <c r="N58" s="6"/>
      <c r="O58" s="6">
        <v>1721.575</v>
      </c>
      <c r="P58" s="6">
        <v>1721.575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>
        <v>437.7</v>
      </c>
      <c r="AG58" s="6"/>
      <c r="AH58" s="6">
        <v>5.76</v>
      </c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>
        <v>3934.61</v>
      </c>
      <c r="AX58" t="s">
        <v>194</v>
      </c>
      <c r="AY58" s="7">
        <f t="shared" ref="AY58:BD58" si="118">(0)/3934.61</f>
        <v>0</v>
      </c>
      <c r="AZ58" s="7">
        <f t="shared" si="118"/>
        <v>0</v>
      </c>
      <c r="BA58" s="7">
        <f t="shared" si="118"/>
        <v>0</v>
      </c>
      <c r="BB58" s="7">
        <f t="shared" si="118"/>
        <v>0</v>
      </c>
      <c r="BC58" s="7">
        <f t="shared" si="118"/>
        <v>0</v>
      </c>
      <c r="BD58" s="7">
        <f t="shared" si="118"/>
        <v>0</v>
      </c>
      <c r="BE58" s="7">
        <v>1.0674501411829889E-2</v>
      </c>
      <c r="BF58" s="7">
        <f>(0)/3934.61</f>
        <v>0</v>
      </c>
      <c r="BG58" s="7">
        <f>(0)/3934.61</f>
        <v>0</v>
      </c>
      <c r="BH58" s="7">
        <v>1.5249287731185556E-3</v>
      </c>
      <c r="BI58" s="7">
        <f>(0)/3934.61</f>
        <v>0</v>
      </c>
      <c r="BJ58" s="7">
        <f>(0)/3934.61</f>
        <v>0</v>
      </c>
      <c r="BK58" s="7">
        <f>(0)/3934.61</f>
        <v>0</v>
      </c>
      <c r="BL58" s="7">
        <v>0.43754654209692956</v>
      </c>
      <c r="BM58" s="7">
        <v>0.43754654209692956</v>
      </c>
      <c r="BN58" s="7">
        <f t="shared" ref="BN58:CB58" si="119">(0)/3934.61</f>
        <v>0</v>
      </c>
      <c r="BO58" s="7">
        <f t="shared" si="119"/>
        <v>0</v>
      </c>
      <c r="BP58" s="7">
        <f t="shared" si="119"/>
        <v>0</v>
      </c>
      <c r="BQ58" s="7">
        <f t="shared" si="119"/>
        <v>0</v>
      </c>
      <c r="BR58" s="7">
        <f t="shared" si="119"/>
        <v>0</v>
      </c>
      <c r="BS58" s="7">
        <f t="shared" si="119"/>
        <v>0</v>
      </c>
      <c r="BT58" s="7">
        <f t="shared" si="119"/>
        <v>0</v>
      </c>
      <c r="BU58" s="7">
        <f t="shared" si="119"/>
        <v>0</v>
      </c>
      <c r="BV58" s="7">
        <f t="shared" si="119"/>
        <v>0</v>
      </c>
      <c r="BW58" s="7">
        <f t="shared" si="119"/>
        <v>0</v>
      </c>
      <c r="BX58" s="7">
        <f t="shared" si="119"/>
        <v>0</v>
      </c>
      <c r="BY58" s="7">
        <f t="shared" si="119"/>
        <v>0</v>
      </c>
      <c r="BZ58" s="7">
        <f t="shared" si="119"/>
        <v>0</v>
      </c>
      <c r="CA58" s="7">
        <f t="shared" si="119"/>
        <v>0</v>
      </c>
      <c r="CB58" s="7">
        <f t="shared" si="119"/>
        <v>0</v>
      </c>
      <c r="CC58" s="7">
        <v>0.11124355399899863</v>
      </c>
      <c r="CD58" s="7">
        <f>(0)/3934.61</f>
        <v>0</v>
      </c>
      <c r="CE58" s="7">
        <v>1.4639316221938133E-3</v>
      </c>
      <c r="CF58" s="7">
        <f t="shared" ref="CF58:CP58" si="120">(0)/3934.61</f>
        <v>0</v>
      </c>
      <c r="CG58" s="7">
        <f t="shared" si="120"/>
        <v>0</v>
      </c>
      <c r="CH58" s="7">
        <f t="shared" si="120"/>
        <v>0</v>
      </c>
      <c r="CI58" s="7">
        <f t="shared" si="120"/>
        <v>0</v>
      </c>
      <c r="CJ58" s="7">
        <f t="shared" si="120"/>
        <v>0</v>
      </c>
      <c r="CK58" s="7">
        <f t="shared" si="120"/>
        <v>0</v>
      </c>
      <c r="CL58" s="7">
        <f t="shared" si="120"/>
        <v>0</v>
      </c>
      <c r="CM58" s="7">
        <f t="shared" si="120"/>
        <v>0</v>
      </c>
      <c r="CN58" s="7">
        <f t="shared" si="120"/>
        <v>0</v>
      </c>
      <c r="CO58" s="7">
        <f t="shared" si="120"/>
        <v>0</v>
      </c>
      <c r="CP58" s="7">
        <f t="shared" si="120"/>
        <v>0</v>
      </c>
      <c r="CQ58">
        <f>0</f>
        <v>0</v>
      </c>
      <c r="CR58">
        <v>3934.61</v>
      </c>
    </row>
    <row r="59" spans="1:96" x14ac:dyDescent="0.25">
      <c r="A59" s="5" t="s">
        <v>162</v>
      </c>
      <c r="B59" s="6"/>
      <c r="C59" s="6"/>
      <c r="D59" s="6"/>
      <c r="E59" s="6"/>
      <c r="F59" s="6"/>
      <c r="G59" s="6">
        <v>8.532</v>
      </c>
      <c r="H59" s="6"/>
      <c r="I59" s="6"/>
      <c r="J59" s="6"/>
      <c r="K59" s="6"/>
      <c r="L59" s="6"/>
      <c r="M59" s="6"/>
      <c r="N59" s="6">
        <v>717.6869999999999</v>
      </c>
      <c r="O59" s="6">
        <v>163.101</v>
      </c>
      <c r="P59" s="6">
        <v>163.101</v>
      </c>
      <c r="Q59" s="6"/>
      <c r="R59" s="6"/>
      <c r="S59" s="6">
        <v>195.30600000000001</v>
      </c>
      <c r="T59" s="6"/>
      <c r="U59" s="6"/>
      <c r="V59" s="6"/>
      <c r="W59" s="6"/>
      <c r="X59" s="6"/>
      <c r="Y59" s="6"/>
      <c r="Z59" s="6">
        <v>7.56</v>
      </c>
      <c r="AA59" s="6"/>
      <c r="AB59" s="6"/>
      <c r="AC59" s="6">
        <v>348.39400000000001</v>
      </c>
      <c r="AD59" s="6"/>
      <c r="AE59" s="6"/>
      <c r="AF59" s="6">
        <v>1701.74</v>
      </c>
      <c r="AG59" s="6"/>
      <c r="AH59" s="6">
        <v>19.440000000000001</v>
      </c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>
        <v>3324.8609999999999</v>
      </c>
      <c r="AX59" t="s">
        <v>162</v>
      </c>
      <c r="AY59" s="7">
        <f>(0)/3324.861</f>
        <v>0</v>
      </c>
      <c r="AZ59" s="7">
        <f>(0)/3324.861</f>
        <v>0</v>
      </c>
      <c r="BA59" s="7">
        <f>(0)/3324.861</f>
        <v>0</v>
      </c>
      <c r="BB59" s="7">
        <f>(0)/3324.861</f>
        <v>0</v>
      </c>
      <c r="BC59" s="7">
        <f>(0)/3324.861</f>
        <v>0</v>
      </c>
      <c r="BD59" s="7">
        <v>2.5661223130831637E-3</v>
      </c>
      <c r="BE59" s="7">
        <f t="shared" ref="BE59:BJ59" si="121">(0)/3324.861</f>
        <v>0</v>
      </c>
      <c r="BF59" s="7">
        <f t="shared" si="121"/>
        <v>0</v>
      </c>
      <c r="BG59" s="7">
        <f t="shared" si="121"/>
        <v>0</v>
      </c>
      <c r="BH59" s="7">
        <f t="shared" si="121"/>
        <v>0</v>
      </c>
      <c r="BI59" s="7">
        <f t="shared" si="121"/>
        <v>0</v>
      </c>
      <c r="BJ59" s="7">
        <f t="shared" si="121"/>
        <v>0</v>
      </c>
      <c r="BK59" s="7">
        <v>0.21585473798754293</v>
      </c>
      <c r="BL59" s="7">
        <v>4.9054983050419255E-2</v>
      </c>
      <c r="BM59" s="7">
        <v>4.9054983050419255E-2</v>
      </c>
      <c r="BN59" s="7">
        <f>(0)/3324.861</f>
        <v>0</v>
      </c>
      <c r="BO59" s="7">
        <f>(0)/3324.861</f>
        <v>0</v>
      </c>
      <c r="BP59" s="7">
        <v>5.8741102259613265E-2</v>
      </c>
      <c r="BQ59" s="7">
        <f t="shared" ref="BQ59:BV59" si="122">(0)/3324.861</f>
        <v>0</v>
      </c>
      <c r="BR59" s="7">
        <f t="shared" si="122"/>
        <v>0</v>
      </c>
      <c r="BS59" s="7">
        <f t="shared" si="122"/>
        <v>0</v>
      </c>
      <c r="BT59" s="7">
        <f t="shared" si="122"/>
        <v>0</v>
      </c>
      <c r="BU59" s="7">
        <f t="shared" si="122"/>
        <v>0</v>
      </c>
      <c r="BV59" s="7">
        <f t="shared" si="122"/>
        <v>0</v>
      </c>
      <c r="BW59" s="7">
        <v>2.2737792647572336E-3</v>
      </c>
      <c r="BX59" s="7">
        <f>(0)/3324.861</f>
        <v>0</v>
      </c>
      <c r="BY59" s="7">
        <f>(0)/3324.861</f>
        <v>0</v>
      </c>
      <c r="BZ59" s="7">
        <v>0.10478453084204122</v>
      </c>
      <c r="CA59" s="7">
        <f>(0)/3324.861</f>
        <v>0</v>
      </c>
      <c r="CB59" s="7">
        <f>(0)/3324.861</f>
        <v>0</v>
      </c>
      <c r="CC59" s="7">
        <v>0.51182290026560506</v>
      </c>
      <c r="CD59" s="7">
        <f>(0)/3324.861</f>
        <v>0</v>
      </c>
      <c r="CE59" s="7">
        <v>5.846860966518601E-3</v>
      </c>
      <c r="CF59" s="7">
        <f t="shared" ref="CF59:CP59" si="123">(0)/3324.861</f>
        <v>0</v>
      </c>
      <c r="CG59" s="7">
        <f t="shared" si="123"/>
        <v>0</v>
      </c>
      <c r="CH59" s="7">
        <f t="shared" si="123"/>
        <v>0</v>
      </c>
      <c r="CI59" s="7">
        <f t="shared" si="123"/>
        <v>0</v>
      </c>
      <c r="CJ59" s="7">
        <f t="shared" si="123"/>
        <v>0</v>
      </c>
      <c r="CK59" s="7">
        <f t="shared" si="123"/>
        <v>0</v>
      </c>
      <c r="CL59" s="7">
        <f t="shared" si="123"/>
        <v>0</v>
      </c>
      <c r="CM59" s="7">
        <f t="shared" si="123"/>
        <v>0</v>
      </c>
      <c r="CN59" s="7">
        <f t="shared" si="123"/>
        <v>0</v>
      </c>
      <c r="CO59" s="7">
        <f t="shared" si="123"/>
        <v>0</v>
      </c>
      <c r="CP59" s="7">
        <f t="shared" si="123"/>
        <v>0</v>
      </c>
      <c r="CQ59">
        <f>0</f>
        <v>0</v>
      </c>
      <c r="CR59">
        <v>3324.8609999999999</v>
      </c>
    </row>
    <row r="60" spans="1:96" x14ac:dyDescent="0.25">
      <c r="A60" s="5" t="s">
        <v>75</v>
      </c>
      <c r="B60" s="6"/>
      <c r="C60" s="6"/>
      <c r="D60" s="6"/>
      <c r="E60" s="6"/>
      <c r="F60" s="6">
        <v>23.176000000000002</v>
      </c>
      <c r="G60" s="6"/>
      <c r="H60" s="6">
        <v>4.03</v>
      </c>
      <c r="I60" s="6"/>
      <c r="J60" s="6"/>
      <c r="K60" s="6"/>
      <c r="L60" s="6"/>
      <c r="M60" s="6"/>
      <c r="N60" s="6"/>
      <c r="O60" s="6">
        <v>10.510999999999999</v>
      </c>
      <c r="P60" s="6">
        <v>10.510999999999999</v>
      </c>
      <c r="Q60" s="6"/>
      <c r="R60" s="6"/>
      <c r="S60" s="6"/>
      <c r="T60" s="6"/>
      <c r="U60" s="6"/>
      <c r="V60" s="6"/>
      <c r="W60" s="6"/>
      <c r="X60" s="6"/>
      <c r="Y60" s="6"/>
      <c r="Z60" s="6">
        <v>3.1589999999999998</v>
      </c>
      <c r="AA60" s="6"/>
      <c r="AB60" s="6"/>
      <c r="AC60" s="6"/>
      <c r="AD60" s="6"/>
      <c r="AE60" s="6"/>
      <c r="AF60" s="6"/>
      <c r="AG60" s="6"/>
      <c r="AH60" s="6">
        <v>5.76</v>
      </c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>
        <v>57.146999999999991</v>
      </c>
      <c r="AX60" t="s">
        <v>75</v>
      </c>
      <c r="AY60" s="7">
        <f>(0)/57.147</f>
        <v>0</v>
      </c>
      <c r="AZ60" s="7">
        <f>(0)/57.147</f>
        <v>0</v>
      </c>
      <c r="BA60" s="7">
        <f>(0)/57.147</f>
        <v>0</v>
      </c>
      <c r="BB60" s="7">
        <f>(0)/57.147</f>
        <v>0</v>
      </c>
      <c r="BC60" s="7">
        <v>0.40555059758167544</v>
      </c>
      <c r="BD60" s="7">
        <f>(0)/57.147</f>
        <v>0</v>
      </c>
      <c r="BE60" s="7">
        <v>7.0519887308170173E-2</v>
      </c>
      <c r="BF60" s="7">
        <f t="shared" ref="BF60:BK60" si="124">(0)/57.147</f>
        <v>0</v>
      </c>
      <c r="BG60" s="7">
        <f t="shared" si="124"/>
        <v>0</v>
      </c>
      <c r="BH60" s="7">
        <f t="shared" si="124"/>
        <v>0</v>
      </c>
      <c r="BI60" s="7">
        <f t="shared" si="124"/>
        <v>0</v>
      </c>
      <c r="BJ60" s="7">
        <f t="shared" si="124"/>
        <v>0</v>
      </c>
      <c r="BK60" s="7">
        <f t="shared" si="124"/>
        <v>0</v>
      </c>
      <c r="BL60" s="7">
        <v>0.18392916513552768</v>
      </c>
      <c r="BM60" s="7">
        <v>0.18392916513552768</v>
      </c>
      <c r="BN60" s="7">
        <f t="shared" ref="BN60:BV60" si="125">(0)/57.147</f>
        <v>0</v>
      </c>
      <c r="BO60" s="7">
        <f t="shared" si="125"/>
        <v>0</v>
      </c>
      <c r="BP60" s="7">
        <f t="shared" si="125"/>
        <v>0</v>
      </c>
      <c r="BQ60" s="7">
        <f t="shared" si="125"/>
        <v>0</v>
      </c>
      <c r="BR60" s="7">
        <f t="shared" si="125"/>
        <v>0</v>
      </c>
      <c r="BS60" s="7">
        <f t="shared" si="125"/>
        <v>0</v>
      </c>
      <c r="BT60" s="7">
        <f t="shared" si="125"/>
        <v>0</v>
      </c>
      <c r="BU60" s="7">
        <f t="shared" si="125"/>
        <v>0</v>
      </c>
      <c r="BV60" s="7">
        <f t="shared" si="125"/>
        <v>0</v>
      </c>
      <c r="BW60" s="7">
        <v>5.5278492309307578E-2</v>
      </c>
      <c r="BX60" s="7">
        <f t="shared" ref="BX60:CD60" si="126">(0)/57.147</f>
        <v>0</v>
      </c>
      <c r="BY60" s="7">
        <f t="shared" si="126"/>
        <v>0</v>
      </c>
      <c r="BZ60" s="7">
        <f t="shared" si="126"/>
        <v>0</v>
      </c>
      <c r="CA60" s="7">
        <f t="shared" si="126"/>
        <v>0</v>
      </c>
      <c r="CB60" s="7">
        <f t="shared" si="126"/>
        <v>0</v>
      </c>
      <c r="CC60" s="7">
        <f t="shared" si="126"/>
        <v>0</v>
      </c>
      <c r="CD60" s="7">
        <f t="shared" si="126"/>
        <v>0</v>
      </c>
      <c r="CE60" s="7">
        <v>0.1007926925297916</v>
      </c>
      <c r="CF60" s="7">
        <f t="shared" ref="CF60:CP60" si="127">(0)/57.147</f>
        <v>0</v>
      </c>
      <c r="CG60" s="7">
        <f t="shared" si="127"/>
        <v>0</v>
      </c>
      <c r="CH60" s="7">
        <f t="shared" si="127"/>
        <v>0</v>
      </c>
      <c r="CI60" s="7">
        <f t="shared" si="127"/>
        <v>0</v>
      </c>
      <c r="CJ60" s="7">
        <f t="shared" si="127"/>
        <v>0</v>
      </c>
      <c r="CK60" s="7">
        <f t="shared" si="127"/>
        <v>0</v>
      </c>
      <c r="CL60" s="7">
        <f t="shared" si="127"/>
        <v>0</v>
      </c>
      <c r="CM60" s="7">
        <f t="shared" si="127"/>
        <v>0</v>
      </c>
      <c r="CN60" s="7">
        <f t="shared" si="127"/>
        <v>0</v>
      </c>
      <c r="CO60" s="7">
        <f t="shared" si="127"/>
        <v>0</v>
      </c>
      <c r="CP60" s="7">
        <f t="shared" si="127"/>
        <v>0</v>
      </c>
      <c r="CQ60">
        <f>0</f>
        <v>0</v>
      </c>
      <c r="CR60">
        <v>57.146999999999991</v>
      </c>
    </row>
    <row r="61" spans="1:96" x14ac:dyDescent="0.25">
      <c r="A61" s="5" t="s">
        <v>161</v>
      </c>
      <c r="B61" s="6"/>
      <c r="C61" s="6"/>
      <c r="D61" s="6"/>
      <c r="E61" s="6"/>
      <c r="F61" s="6"/>
      <c r="G61" s="6">
        <v>3.1320000000000001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>
        <v>9.7650000000000006</v>
      </c>
      <c r="AD61" s="6"/>
      <c r="AE61" s="6"/>
      <c r="AF61" s="6">
        <v>92.573999999999998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>
        <v>105.471</v>
      </c>
      <c r="AX61" t="s">
        <v>161</v>
      </c>
      <c r="AY61" s="7">
        <f>(0)/105.471</f>
        <v>0</v>
      </c>
      <c r="AZ61" s="7">
        <f>(0)/105.471</f>
        <v>0</v>
      </c>
      <c r="BA61" s="7">
        <f>(0)/105.471</f>
        <v>0</v>
      </c>
      <c r="BB61" s="7">
        <f>(0)/105.471</f>
        <v>0</v>
      </c>
      <c r="BC61" s="7">
        <f>(0)/105.471</f>
        <v>0</v>
      </c>
      <c r="BD61" s="7">
        <v>2.9695366498848026E-2</v>
      </c>
      <c r="BE61" s="7">
        <f t="shared" ref="BE61:BY61" si="128">(0)/105.471</f>
        <v>0</v>
      </c>
      <c r="BF61" s="7">
        <f t="shared" si="128"/>
        <v>0</v>
      </c>
      <c r="BG61" s="7">
        <f t="shared" si="128"/>
        <v>0</v>
      </c>
      <c r="BH61" s="7">
        <f t="shared" si="128"/>
        <v>0</v>
      </c>
      <c r="BI61" s="7">
        <f t="shared" si="128"/>
        <v>0</v>
      </c>
      <c r="BJ61" s="7">
        <f t="shared" si="128"/>
        <v>0</v>
      </c>
      <c r="BK61" s="7">
        <f t="shared" si="128"/>
        <v>0</v>
      </c>
      <c r="BL61" s="7">
        <f t="shared" si="128"/>
        <v>0</v>
      </c>
      <c r="BM61" s="7">
        <f t="shared" si="128"/>
        <v>0</v>
      </c>
      <c r="BN61" s="7">
        <f t="shared" si="128"/>
        <v>0</v>
      </c>
      <c r="BO61" s="7">
        <f t="shared" si="128"/>
        <v>0</v>
      </c>
      <c r="BP61" s="7">
        <f t="shared" si="128"/>
        <v>0</v>
      </c>
      <c r="BQ61" s="7">
        <f t="shared" si="128"/>
        <v>0</v>
      </c>
      <c r="BR61" s="7">
        <f t="shared" si="128"/>
        <v>0</v>
      </c>
      <c r="BS61" s="7">
        <f t="shared" si="128"/>
        <v>0</v>
      </c>
      <c r="BT61" s="7">
        <f t="shared" si="128"/>
        <v>0</v>
      </c>
      <c r="BU61" s="7">
        <f t="shared" si="128"/>
        <v>0</v>
      </c>
      <c r="BV61" s="7">
        <f t="shared" si="128"/>
        <v>0</v>
      </c>
      <c r="BW61" s="7">
        <f t="shared" si="128"/>
        <v>0</v>
      </c>
      <c r="BX61" s="7">
        <f t="shared" si="128"/>
        <v>0</v>
      </c>
      <c r="BY61" s="7">
        <f t="shared" si="128"/>
        <v>0</v>
      </c>
      <c r="BZ61" s="7">
        <v>9.2584691526580762E-2</v>
      </c>
      <c r="CA61" s="7">
        <f>(0)/105.471</f>
        <v>0</v>
      </c>
      <c r="CB61" s="7">
        <f>(0)/105.471</f>
        <v>0</v>
      </c>
      <c r="CC61" s="7">
        <v>0.87771994197457115</v>
      </c>
      <c r="CD61" s="7">
        <f t="shared" ref="CD61:CP61" si="129">(0)/105.471</f>
        <v>0</v>
      </c>
      <c r="CE61" s="7">
        <f t="shared" si="129"/>
        <v>0</v>
      </c>
      <c r="CF61" s="7">
        <f t="shared" si="129"/>
        <v>0</v>
      </c>
      <c r="CG61" s="7">
        <f t="shared" si="129"/>
        <v>0</v>
      </c>
      <c r="CH61" s="7">
        <f t="shared" si="129"/>
        <v>0</v>
      </c>
      <c r="CI61" s="7">
        <f t="shared" si="129"/>
        <v>0</v>
      </c>
      <c r="CJ61" s="7">
        <f t="shared" si="129"/>
        <v>0</v>
      </c>
      <c r="CK61" s="7">
        <f t="shared" si="129"/>
        <v>0</v>
      </c>
      <c r="CL61" s="7">
        <f t="shared" si="129"/>
        <v>0</v>
      </c>
      <c r="CM61" s="7">
        <f t="shared" si="129"/>
        <v>0</v>
      </c>
      <c r="CN61" s="7">
        <f t="shared" si="129"/>
        <v>0</v>
      </c>
      <c r="CO61" s="7">
        <f t="shared" si="129"/>
        <v>0</v>
      </c>
      <c r="CP61" s="7">
        <f t="shared" si="129"/>
        <v>0</v>
      </c>
      <c r="CQ61">
        <f>0</f>
        <v>0</v>
      </c>
      <c r="CR61">
        <v>105.471</v>
      </c>
    </row>
    <row r="62" spans="1:96" x14ac:dyDescent="0.25">
      <c r="A62" s="5" t="s">
        <v>192</v>
      </c>
      <c r="B62" s="6"/>
      <c r="C62" s="6"/>
      <c r="D62" s="6"/>
      <c r="E62" s="6"/>
      <c r="F62" s="6"/>
      <c r="G62" s="6"/>
      <c r="H62" s="6">
        <v>38.385999999999996</v>
      </c>
      <c r="I62" s="6"/>
      <c r="J62" s="6"/>
      <c r="K62" s="6"/>
      <c r="L62" s="6"/>
      <c r="M62" s="6"/>
      <c r="N62" s="6">
        <v>4.266</v>
      </c>
      <c r="O62" s="6">
        <v>4402.6629999999996</v>
      </c>
      <c r="P62" s="6">
        <v>4402.6629999999996</v>
      </c>
      <c r="Q62" s="6"/>
      <c r="R62" s="6"/>
      <c r="S62" s="6"/>
      <c r="T62" s="6"/>
      <c r="U62" s="6"/>
      <c r="V62" s="6"/>
      <c r="W62" s="6">
        <v>646</v>
      </c>
      <c r="X62" s="6"/>
      <c r="Y62" s="6"/>
      <c r="Z62" s="6">
        <v>4.68</v>
      </c>
      <c r="AA62" s="6"/>
      <c r="AB62" s="6"/>
      <c r="AC62" s="6">
        <v>4.0739999999999998</v>
      </c>
      <c r="AD62" s="6"/>
      <c r="AE62" s="6"/>
      <c r="AF62" s="6">
        <v>11.535</v>
      </c>
      <c r="AG62" s="6"/>
      <c r="AH62" s="6">
        <v>7.76</v>
      </c>
      <c r="AI62" s="6"/>
      <c r="AJ62" s="6"/>
      <c r="AK62" s="6"/>
      <c r="AL62" s="6"/>
      <c r="AM62" s="6"/>
      <c r="AN62" s="6"/>
      <c r="AO62" s="6"/>
      <c r="AP62" s="6">
        <v>306</v>
      </c>
      <c r="AQ62" s="6"/>
      <c r="AR62" s="6"/>
      <c r="AS62" s="6"/>
      <c r="AT62" s="6"/>
      <c r="AU62" s="6">
        <v>9828.027</v>
      </c>
      <c r="AX62" t="s">
        <v>192</v>
      </c>
      <c r="AY62" s="7">
        <f t="shared" ref="AY62:BD62" si="130">(0)/9828.027</f>
        <v>0</v>
      </c>
      <c r="AZ62" s="7">
        <f t="shared" si="130"/>
        <v>0</v>
      </c>
      <c r="BA62" s="7">
        <f t="shared" si="130"/>
        <v>0</v>
      </c>
      <c r="BB62" s="7">
        <f t="shared" si="130"/>
        <v>0</v>
      </c>
      <c r="BC62" s="7">
        <f t="shared" si="130"/>
        <v>0</v>
      </c>
      <c r="BD62" s="7">
        <f t="shared" si="130"/>
        <v>0</v>
      </c>
      <c r="BE62" s="7">
        <v>3.9057686756456809E-3</v>
      </c>
      <c r="BF62" s="7">
        <f>(0)/9828.027</f>
        <v>0</v>
      </c>
      <c r="BG62" s="7">
        <f>(0)/9828.027</f>
        <v>0</v>
      </c>
      <c r="BH62" s="7">
        <f>(0)/9828.027</f>
        <v>0</v>
      </c>
      <c r="BI62" s="7">
        <f>(0)/9828.027</f>
        <v>0</v>
      </c>
      <c r="BJ62" s="7">
        <f>(0)/9828.027</f>
        <v>0</v>
      </c>
      <c r="BK62" s="7">
        <v>4.3406474158038028E-4</v>
      </c>
      <c r="BL62" s="7">
        <v>0.44797017753410728</v>
      </c>
      <c r="BM62" s="7">
        <v>0.44797017753410728</v>
      </c>
      <c r="BN62" s="7">
        <f t="shared" ref="BN62:BS62" si="131">(0)/9828.027</f>
        <v>0</v>
      </c>
      <c r="BO62" s="7">
        <f t="shared" si="131"/>
        <v>0</v>
      </c>
      <c r="BP62" s="7">
        <f t="shared" si="131"/>
        <v>0</v>
      </c>
      <c r="BQ62" s="7">
        <f t="shared" si="131"/>
        <v>0</v>
      </c>
      <c r="BR62" s="7">
        <f t="shared" si="131"/>
        <v>0</v>
      </c>
      <c r="BS62" s="7">
        <f t="shared" si="131"/>
        <v>0</v>
      </c>
      <c r="BT62" s="7">
        <v>6.5730385152584545E-2</v>
      </c>
      <c r="BU62" s="7">
        <f>(0)/9828.027</f>
        <v>0</v>
      </c>
      <c r="BV62" s="7">
        <f>(0)/9828.027</f>
        <v>0</v>
      </c>
      <c r="BW62" s="7">
        <v>4.761891679784762E-4</v>
      </c>
      <c r="BX62" s="7">
        <f>(0)/9828.027</f>
        <v>0</v>
      </c>
      <c r="BY62" s="7">
        <f>(0)/9828.027</f>
        <v>0</v>
      </c>
      <c r="BZ62" s="7">
        <v>4.1452877571459661E-4</v>
      </c>
      <c r="CA62" s="7">
        <f>(0)/9828.027</f>
        <v>0</v>
      </c>
      <c r="CB62" s="7">
        <f>(0)/9828.027</f>
        <v>0</v>
      </c>
      <c r="CC62" s="7">
        <v>1.1736841992802827E-3</v>
      </c>
      <c r="CD62" s="7">
        <f>(0)/9828.027</f>
        <v>0</v>
      </c>
      <c r="CE62" s="7">
        <v>7.8957862040875549E-4</v>
      </c>
      <c r="CF62" s="7">
        <f t="shared" ref="CF62:CL62" si="132">(0)/9828.027</f>
        <v>0</v>
      </c>
      <c r="CG62" s="7">
        <f t="shared" si="132"/>
        <v>0</v>
      </c>
      <c r="CH62" s="7">
        <f t="shared" si="132"/>
        <v>0</v>
      </c>
      <c r="CI62" s="7">
        <f t="shared" si="132"/>
        <v>0</v>
      </c>
      <c r="CJ62" s="7">
        <f t="shared" si="132"/>
        <v>0</v>
      </c>
      <c r="CK62" s="7">
        <f t="shared" si="132"/>
        <v>0</v>
      </c>
      <c r="CL62" s="7">
        <f t="shared" si="132"/>
        <v>0</v>
      </c>
      <c r="CM62" s="7">
        <v>3.1135445598592677E-2</v>
      </c>
      <c r="CN62" s="7">
        <f>(0)/9828.027</f>
        <v>0</v>
      </c>
      <c r="CO62" s="7">
        <f>(0)/9828.027</f>
        <v>0</v>
      </c>
      <c r="CP62" s="7">
        <f>(0)/9828.027</f>
        <v>0</v>
      </c>
      <c r="CQ62">
        <f>0</f>
        <v>0</v>
      </c>
      <c r="CR62">
        <v>9828.027</v>
      </c>
    </row>
    <row r="63" spans="1:96" x14ac:dyDescent="0.25">
      <c r="A63" s="5" t="s">
        <v>77</v>
      </c>
      <c r="B63" s="6"/>
      <c r="C63" s="6"/>
      <c r="D63" s="6"/>
      <c r="E63" s="6"/>
      <c r="F63" s="6">
        <v>239.72200000000001</v>
      </c>
      <c r="G63" s="6"/>
      <c r="H63" s="6"/>
      <c r="I63" s="6"/>
      <c r="J63" s="6"/>
      <c r="K63" s="6"/>
      <c r="L63" s="6"/>
      <c r="M63" s="6"/>
      <c r="N63" s="6">
        <v>513.14300000000003</v>
      </c>
      <c r="O63" s="6">
        <v>44</v>
      </c>
      <c r="P63" s="6">
        <v>44</v>
      </c>
      <c r="Q63" s="6"/>
      <c r="R63" s="6"/>
      <c r="S63" s="6">
        <v>228.63399999999999</v>
      </c>
      <c r="T63" s="6">
        <v>148.19999999999999</v>
      </c>
      <c r="U63" s="6">
        <v>50.176000000000002</v>
      </c>
      <c r="V63" s="6">
        <v>10.35</v>
      </c>
      <c r="W63" s="6"/>
      <c r="X63" s="6">
        <v>69.153000000000006</v>
      </c>
      <c r="Y63" s="6"/>
      <c r="Z63" s="6"/>
      <c r="AA63" s="6"/>
      <c r="AB63" s="6"/>
      <c r="AC63" s="6">
        <v>314.46099999999996</v>
      </c>
      <c r="AD63" s="6"/>
      <c r="AE63" s="6"/>
      <c r="AF63" s="6">
        <v>113.33499999999999</v>
      </c>
      <c r="AG63" s="6"/>
      <c r="AH63" s="6">
        <v>19.440000000000001</v>
      </c>
      <c r="AI63" s="6"/>
      <c r="AJ63" s="6"/>
      <c r="AK63" s="6"/>
      <c r="AL63" s="6">
        <v>59.591999999999999</v>
      </c>
      <c r="AM63" s="6"/>
      <c r="AN63" s="6"/>
      <c r="AO63" s="6"/>
      <c r="AP63" s="6"/>
      <c r="AQ63" s="6"/>
      <c r="AR63" s="6"/>
      <c r="AS63" s="6">
        <v>1637.55</v>
      </c>
      <c r="AT63" s="6"/>
      <c r="AU63" s="6">
        <v>3491.7560000000003</v>
      </c>
      <c r="AX63" t="s">
        <v>77</v>
      </c>
      <c r="AY63" s="7">
        <f>(0)/3491.756</f>
        <v>0</v>
      </c>
      <c r="AZ63" s="7">
        <f>(0)/3491.756</f>
        <v>0</v>
      </c>
      <c r="BA63" s="7">
        <f>(0)/3491.756</f>
        <v>0</v>
      </c>
      <c r="BB63" s="7">
        <f>(0)/3491.756</f>
        <v>0</v>
      </c>
      <c r="BC63" s="7">
        <v>6.8653708907495253E-2</v>
      </c>
      <c r="BD63" s="7">
        <f t="shared" ref="BD63:BJ63" si="133">(0)/3491.756</f>
        <v>0</v>
      </c>
      <c r="BE63" s="7">
        <f t="shared" si="133"/>
        <v>0</v>
      </c>
      <c r="BF63" s="7">
        <f t="shared" si="133"/>
        <v>0</v>
      </c>
      <c r="BG63" s="7">
        <f t="shared" si="133"/>
        <v>0</v>
      </c>
      <c r="BH63" s="7">
        <f t="shared" si="133"/>
        <v>0</v>
      </c>
      <c r="BI63" s="7">
        <f t="shared" si="133"/>
        <v>0</v>
      </c>
      <c r="BJ63" s="7">
        <f t="shared" si="133"/>
        <v>0</v>
      </c>
      <c r="BK63" s="7">
        <v>0.14695843581281165</v>
      </c>
      <c r="BL63" s="7">
        <v>1.2601109584976728E-2</v>
      </c>
      <c r="BM63" s="7">
        <v>1.2601109584976728E-2</v>
      </c>
      <c r="BN63" s="7">
        <f>(0)/3491.756</f>
        <v>0</v>
      </c>
      <c r="BO63" s="7">
        <f>(0)/3491.756</f>
        <v>0</v>
      </c>
      <c r="BP63" s="7">
        <v>6.5478229292081108E-2</v>
      </c>
      <c r="BQ63" s="7">
        <v>4.2442828193035242E-2</v>
      </c>
      <c r="BR63" s="7">
        <v>1.4369847148540733E-2</v>
      </c>
      <c r="BS63" s="7">
        <v>2.9641246410115709E-3</v>
      </c>
      <c r="BT63" s="7">
        <f>(0)/3491.756</f>
        <v>0</v>
      </c>
      <c r="BU63" s="7">
        <v>1.9804648434770356E-2</v>
      </c>
      <c r="BV63" s="7">
        <f>(0)/3491.756</f>
        <v>0</v>
      </c>
      <c r="BW63" s="7">
        <f>(0)/3491.756</f>
        <v>0</v>
      </c>
      <c r="BX63" s="7">
        <f>(0)/3491.756</f>
        <v>0</v>
      </c>
      <c r="BY63" s="7">
        <f>(0)/3491.756</f>
        <v>0</v>
      </c>
      <c r="BZ63" s="7">
        <v>9.005812548184923E-2</v>
      </c>
      <c r="CA63" s="7">
        <f>(0)/3491.756</f>
        <v>0</v>
      </c>
      <c r="CB63" s="7">
        <f>(0)/3491.756</f>
        <v>0</v>
      </c>
      <c r="CC63" s="7">
        <v>3.2457880791212208E-2</v>
      </c>
      <c r="CD63" s="7">
        <f>(0)/3491.756</f>
        <v>0</v>
      </c>
      <c r="CE63" s="7">
        <v>5.5673993257260813E-3</v>
      </c>
      <c r="CF63" s="7">
        <f>(0)/3491.756</f>
        <v>0</v>
      </c>
      <c r="CG63" s="7">
        <f>(0)/3491.756</f>
        <v>0</v>
      </c>
      <c r="CH63" s="7">
        <f>(0)/3491.756</f>
        <v>0</v>
      </c>
      <c r="CI63" s="7">
        <v>1.7066484599725752E-2</v>
      </c>
      <c r="CJ63" s="7">
        <f t="shared" ref="CJ63:CO63" si="134">(0)/3491.756</f>
        <v>0</v>
      </c>
      <c r="CK63" s="7">
        <f t="shared" si="134"/>
        <v>0</v>
      </c>
      <c r="CL63" s="7">
        <f t="shared" si="134"/>
        <v>0</v>
      </c>
      <c r="CM63" s="7">
        <f t="shared" si="134"/>
        <v>0</v>
      </c>
      <c r="CN63" s="7">
        <f t="shared" si="134"/>
        <v>0</v>
      </c>
      <c r="CO63" s="7">
        <f t="shared" si="134"/>
        <v>0</v>
      </c>
      <c r="CP63" s="7">
        <v>0.46897606820178722</v>
      </c>
      <c r="CQ63">
        <f>0</f>
        <v>0</v>
      </c>
      <c r="CR63">
        <v>3491.7560000000003</v>
      </c>
    </row>
    <row r="64" spans="1:96" x14ac:dyDescent="0.25">
      <c r="A64" s="5" t="s">
        <v>76</v>
      </c>
      <c r="B64" s="6"/>
      <c r="C64" s="6"/>
      <c r="D64" s="6"/>
      <c r="E64" s="6"/>
      <c r="F64" s="6">
        <v>18.894000000000002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>
        <v>18.894000000000002</v>
      </c>
      <c r="AX64" t="s">
        <v>76</v>
      </c>
      <c r="AY64" s="7">
        <f>(0)/18.894</f>
        <v>0</v>
      </c>
      <c r="AZ64" s="7">
        <f>(0)/18.894</f>
        <v>0</v>
      </c>
      <c r="BA64" s="7">
        <f>(0)/18.894</f>
        <v>0</v>
      </c>
      <c r="BB64" s="7">
        <f>(0)/18.894</f>
        <v>0</v>
      </c>
      <c r="BC64" s="7">
        <v>1</v>
      </c>
      <c r="BD64" s="7">
        <f t="shared" ref="BD64:CP64" si="135">(0)/18.894</f>
        <v>0</v>
      </c>
      <c r="BE64" s="7">
        <f t="shared" si="135"/>
        <v>0</v>
      </c>
      <c r="BF64" s="7">
        <f t="shared" si="135"/>
        <v>0</v>
      </c>
      <c r="BG64" s="7">
        <f t="shared" si="135"/>
        <v>0</v>
      </c>
      <c r="BH64" s="7">
        <f t="shared" si="135"/>
        <v>0</v>
      </c>
      <c r="BI64" s="7">
        <f t="shared" si="135"/>
        <v>0</v>
      </c>
      <c r="BJ64" s="7">
        <f t="shared" si="135"/>
        <v>0</v>
      </c>
      <c r="BK64" s="7">
        <f t="shared" si="135"/>
        <v>0</v>
      </c>
      <c r="BL64" s="7">
        <f t="shared" si="135"/>
        <v>0</v>
      </c>
      <c r="BM64" s="7">
        <f t="shared" si="135"/>
        <v>0</v>
      </c>
      <c r="BN64" s="7">
        <f t="shared" si="135"/>
        <v>0</v>
      </c>
      <c r="BO64" s="7">
        <f t="shared" si="135"/>
        <v>0</v>
      </c>
      <c r="BP64" s="7">
        <f t="shared" si="135"/>
        <v>0</v>
      </c>
      <c r="BQ64" s="7">
        <f t="shared" si="135"/>
        <v>0</v>
      </c>
      <c r="BR64" s="7">
        <f t="shared" si="135"/>
        <v>0</v>
      </c>
      <c r="BS64" s="7">
        <f t="shared" si="135"/>
        <v>0</v>
      </c>
      <c r="BT64" s="7">
        <f t="shared" si="135"/>
        <v>0</v>
      </c>
      <c r="BU64" s="7">
        <f t="shared" si="135"/>
        <v>0</v>
      </c>
      <c r="BV64" s="7">
        <f t="shared" si="135"/>
        <v>0</v>
      </c>
      <c r="BW64" s="7">
        <f t="shared" si="135"/>
        <v>0</v>
      </c>
      <c r="BX64" s="7">
        <f t="shared" si="135"/>
        <v>0</v>
      </c>
      <c r="BY64" s="7">
        <f t="shared" si="135"/>
        <v>0</v>
      </c>
      <c r="BZ64" s="7">
        <f t="shared" si="135"/>
        <v>0</v>
      </c>
      <c r="CA64" s="7">
        <f t="shared" si="135"/>
        <v>0</v>
      </c>
      <c r="CB64" s="7">
        <f t="shared" si="135"/>
        <v>0</v>
      </c>
      <c r="CC64" s="7">
        <f t="shared" si="135"/>
        <v>0</v>
      </c>
      <c r="CD64" s="7">
        <f t="shared" si="135"/>
        <v>0</v>
      </c>
      <c r="CE64" s="7">
        <f t="shared" si="135"/>
        <v>0</v>
      </c>
      <c r="CF64" s="7">
        <f t="shared" si="135"/>
        <v>0</v>
      </c>
      <c r="CG64" s="7">
        <f t="shared" si="135"/>
        <v>0</v>
      </c>
      <c r="CH64" s="7">
        <f t="shared" si="135"/>
        <v>0</v>
      </c>
      <c r="CI64" s="7">
        <f t="shared" si="135"/>
        <v>0</v>
      </c>
      <c r="CJ64" s="7">
        <f t="shared" si="135"/>
        <v>0</v>
      </c>
      <c r="CK64" s="7">
        <f t="shared" si="135"/>
        <v>0</v>
      </c>
      <c r="CL64" s="7">
        <f t="shared" si="135"/>
        <v>0</v>
      </c>
      <c r="CM64" s="7">
        <f t="shared" si="135"/>
        <v>0</v>
      </c>
      <c r="CN64" s="7">
        <f t="shared" si="135"/>
        <v>0</v>
      </c>
      <c r="CO64" s="7">
        <f t="shared" si="135"/>
        <v>0</v>
      </c>
      <c r="CP64" s="7">
        <f t="shared" si="135"/>
        <v>0</v>
      </c>
      <c r="CQ64">
        <f>0</f>
        <v>0</v>
      </c>
      <c r="CR64">
        <v>18.894000000000002</v>
      </c>
    </row>
    <row r="65" spans="1:96" x14ac:dyDescent="0.25">
      <c r="A65" s="5" t="s">
        <v>545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>
        <v>19.95</v>
      </c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>
        <v>19.95</v>
      </c>
      <c r="AX65" t="s">
        <v>545</v>
      </c>
      <c r="AY65" s="7">
        <f t="shared" ref="AY65:CA65" si="136">(0)/19.95</f>
        <v>0</v>
      </c>
      <c r="AZ65" s="7">
        <f t="shared" si="136"/>
        <v>0</v>
      </c>
      <c r="BA65" s="7">
        <f t="shared" si="136"/>
        <v>0</v>
      </c>
      <c r="BB65" s="7">
        <f t="shared" si="136"/>
        <v>0</v>
      </c>
      <c r="BC65" s="7">
        <f t="shared" si="136"/>
        <v>0</v>
      </c>
      <c r="BD65" s="7">
        <f t="shared" si="136"/>
        <v>0</v>
      </c>
      <c r="BE65" s="7">
        <f t="shared" si="136"/>
        <v>0</v>
      </c>
      <c r="BF65" s="7">
        <f t="shared" si="136"/>
        <v>0</v>
      </c>
      <c r="BG65" s="7">
        <f t="shared" si="136"/>
        <v>0</v>
      </c>
      <c r="BH65" s="7">
        <f t="shared" si="136"/>
        <v>0</v>
      </c>
      <c r="BI65" s="7">
        <f t="shared" si="136"/>
        <v>0</v>
      </c>
      <c r="BJ65" s="7">
        <f t="shared" si="136"/>
        <v>0</v>
      </c>
      <c r="BK65" s="7">
        <f t="shared" si="136"/>
        <v>0</v>
      </c>
      <c r="BL65" s="7">
        <f t="shared" si="136"/>
        <v>0</v>
      </c>
      <c r="BM65" s="7">
        <f t="shared" si="136"/>
        <v>0</v>
      </c>
      <c r="BN65" s="7">
        <f t="shared" si="136"/>
        <v>0</v>
      </c>
      <c r="BO65" s="7">
        <f t="shared" si="136"/>
        <v>0</v>
      </c>
      <c r="BP65" s="7">
        <f t="shared" si="136"/>
        <v>0</v>
      </c>
      <c r="BQ65" s="7">
        <f t="shared" si="136"/>
        <v>0</v>
      </c>
      <c r="BR65" s="7">
        <f t="shared" si="136"/>
        <v>0</v>
      </c>
      <c r="BS65" s="7">
        <f t="shared" si="136"/>
        <v>0</v>
      </c>
      <c r="BT65" s="7">
        <f t="shared" si="136"/>
        <v>0</v>
      </c>
      <c r="BU65" s="7">
        <f t="shared" si="136"/>
        <v>0</v>
      </c>
      <c r="BV65" s="7">
        <f t="shared" si="136"/>
        <v>0</v>
      </c>
      <c r="BW65" s="7">
        <f t="shared" si="136"/>
        <v>0</v>
      </c>
      <c r="BX65" s="7">
        <f t="shared" si="136"/>
        <v>0</v>
      </c>
      <c r="BY65" s="7">
        <f t="shared" si="136"/>
        <v>0</v>
      </c>
      <c r="BZ65" s="7">
        <f t="shared" si="136"/>
        <v>0</v>
      </c>
      <c r="CA65" s="7">
        <f t="shared" si="136"/>
        <v>0</v>
      </c>
      <c r="CB65" s="7">
        <v>1</v>
      </c>
      <c r="CC65" s="7">
        <f t="shared" ref="CC65:CP65" si="137">(0)/19.95</f>
        <v>0</v>
      </c>
      <c r="CD65" s="7">
        <f t="shared" si="137"/>
        <v>0</v>
      </c>
      <c r="CE65" s="7">
        <f t="shared" si="137"/>
        <v>0</v>
      </c>
      <c r="CF65" s="7">
        <f t="shared" si="137"/>
        <v>0</v>
      </c>
      <c r="CG65" s="7">
        <f t="shared" si="137"/>
        <v>0</v>
      </c>
      <c r="CH65" s="7">
        <f t="shared" si="137"/>
        <v>0</v>
      </c>
      <c r="CI65" s="7">
        <f t="shared" si="137"/>
        <v>0</v>
      </c>
      <c r="CJ65" s="7">
        <f t="shared" si="137"/>
        <v>0</v>
      </c>
      <c r="CK65" s="7">
        <f t="shared" si="137"/>
        <v>0</v>
      </c>
      <c r="CL65" s="7">
        <f t="shared" si="137"/>
        <v>0</v>
      </c>
      <c r="CM65" s="7">
        <f t="shared" si="137"/>
        <v>0</v>
      </c>
      <c r="CN65" s="7">
        <f t="shared" si="137"/>
        <v>0</v>
      </c>
      <c r="CO65" s="7">
        <f t="shared" si="137"/>
        <v>0</v>
      </c>
      <c r="CP65" s="7">
        <f t="shared" si="137"/>
        <v>0</v>
      </c>
      <c r="CQ65">
        <f>0</f>
        <v>0</v>
      </c>
      <c r="CR65">
        <v>19.95</v>
      </c>
    </row>
    <row r="66" spans="1:96" x14ac:dyDescent="0.25">
      <c r="A66" s="5" t="s">
        <v>543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>
        <v>156.98699999999999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>
        <v>156.98699999999999</v>
      </c>
      <c r="AX66" t="s">
        <v>543</v>
      </c>
      <c r="AY66" s="7">
        <f t="shared" ref="AY66:CA66" si="138">(0)/156.987</f>
        <v>0</v>
      </c>
      <c r="AZ66" s="7">
        <f t="shared" si="138"/>
        <v>0</v>
      </c>
      <c r="BA66" s="7">
        <f t="shared" si="138"/>
        <v>0</v>
      </c>
      <c r="BB66" s="7">
        <f t="shared" si="138"/>
        <v>0</v>
      </c>
      <c r="BC66" s="7">
        <f t="shared" si="138"/>
        <v>0</v>
      </c>
      <c r="BD66" s="7">
        <f t="shared" si="138"/>
        <v>0</v>
      </c>
      <c r="BE66" s="7">
        <f t="shared" si="138"/>
        <v>0</v>
      </c>
      <c r="BF66" s="7">
        <f t="shared" si="138"/>
        <v>0</v>
      </c>
      <c r="BG66" s="7">
        <f t="shared" si="138"/>
        <v>0</v>
      </c>
      <c r="BH66" s="7">
        <f t="shared" si="138"/>
        <v>0</v>
      </c>
      <c r="BI66" s="7">
        <f t="shared" si="138"/>
        <v>0</v>
      </c>
      <c r="BJ66" s="7">
        <f t="shared" si="138"/>
        <v>0</v>
      </c>
      <c r="BK66" s="7">
        <f t="shared" si="138"/>
        <v>0</v>
      </c>
      <c r="BL66" s="7">
        <f t="shared" si="138"/>
        <v>0</v>
      </c>
      <c r="BM66" s="7">
        <f t="shared" si="138"/>
        <v>0</v>
      </c>
      <c r="BN66" s="7">
        <f t="shared" si="138"/>
        <v>0</v>
      </c>
      <c r="BO66" s="7">
        <f t="shared" si="138"/>
        <v>0</v>
      </c>
      <c r="BP66" s="7">
        <f t="shared" si="138"/>
        <v>0</v>
      </c>
      <c r="BQ66" s="7">
        <f t="shared" si="138"/>
        <v>0</v>
      </c>
      <c r="BR66" s="7">
        <f t="shared" si="138"/>
        <v>0</v>
      </c>
      <c r="BS66" s="7">
        <f t="shared" si="138"/>
        <v>0</v>
      </c>
      <c r="BT66" s="7">
        <f t="shared" si="138"/>
        <v>0</v>
      </c>
      <c r="BU66" s="7">
        <f t="shared" si="138"/>
        <v>0</v>
      </c>
      <c r="BV66" s="7">
        <f t="shared" si="138"/>
        <v>0</v>
      </c>
      <c r="BW66" s="7">
        <f t="shared" si="138"/>
        <v>0</v>
      </c>
      <c r="BX66" s="7">
        <f t="shared" si="138"/>
        <v>0</v>
      </c>
      <c r="BY66" s="7">
        <f t="shared" si="138"/>
        <v>0</v>
      </c>
      <c r="BZ66" s="7">
        <f t="shared" si="138"/>
        <v>0</v>
      </c>
      <c r="CA66" s="7">
        <f t="shared" si="138"/>
        <v>0</v>
      </c>
      <c r="CB66" s="7">
        <v>1</v>
      </c>
      <c r="CC66" s="7">
        <f t="shared" ref="CC66:CP66" si="139">(0)/156.987</f>
        <v>0</v>
      </c>
      <c r="CD66" s="7">
        <f t="shared" si="139"/>
        <v>0</v>
      </c>
      <c r="CE66" s="7">
        <f t="shared" si="139"/>
        <v>0</v>
      </c>
      <c r="CF66" s="7">
        <f t="shared" si="139"/>
        <v>0</v>
      </c>
      <c r="CG66" s="7">
        <f t="shared" si="139"/>
        <v>0</v>
      </c>
      <c r="CH66" s="7">
        <f t="shared" si="139"/>
        <v>0</v>
      </c>
      <c r="CI66" s="7">
        <f t="shared" si="139"/>
        <v>0</v>
      </c>
      <c r="CJ66" s="7">
        <f t="shared" si="139"/>
        <v>0</v>
      </c>
      <c r="CK66" s="7">
        <f t="shared" si="139"/>
        <v>0</v>
      </c>
      <c r="CL66" s="7">
        <f t="shared" si="139"/>
        <v>0</v>
      </c>
      <c r="CM66" s="7">
        <f t="shared" si="139"/>
        <v>0</v>
      </c>
      <c r="CN66" s="7">
        <f t="shared" si="139"/>
        <v>0</v>
      </c>
      <c r="CO66" s="7">
        <f t="shared" si="139"/>
        <v>0</v>
      </c>
      <c r="CP66" s="7">
        <f t="shared" si="139"/>
        <v>0</v>
      </c>
      <c r="CQ66">
        <f>0</f>
        <v>0</v>
      </c>
      <c r="CR66">
        <v>156.98699999999999</v>
      </c>
    </row>
    <row r="67" spans="1:96" x14ac:dyDescent="0.25">
      <c r="A67" s="5" t="s">
        <v>163</v>
      </c>
      <c r="B67" s="6"/>
      <c r="C67" s="6"/>
      <c r="D67" s="6"/>
      <c r="E67" s="6"/>
      <c r="F67" s="6"/>
      <c r="G67" s="6">
        <v>4.2119999999999997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>
        <v>390.12500000000006</v>
      </c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>
        <v>394.33700000000005</v>
      </c>
      <c r="AX67" t="s">
        <v>163</v>
      </c>
      <c r="AY67" s="7">
        <f>(0)/394.337</f>
        <v>0</v>
      </c>
      <c r="AZ67" s="7">
        <f>(0)/394.337</f>
        <v>0</v>
      </c>
      <c r="BA67" s="7">
        <f>(0)/394.337</f>
        <v>0</v>
      </c>
      <c r="BB67" s="7">
        <f>(0)/394.337</f>
        <v>0</v>
      </c>
      <c r="BC67" s="7">
        <f>(0)/394.337</f>
        <v>0</v>
      </c>
      <c r="BD67" s="7">
        <v>1.0681219363133562E-2</v>
      </c>
      <c r="BE67" s="7">
        <f t="shared" ref="BE67:CD67" si="140">(0)/394.337</f>
        <v>0</v>
      </c>
      <c r="BF67" s="7">
        <f t="shared" si="140"/>
        <v>0</v>
      </c>
      <c r="BG67" s="7">
        <f t="shared" si="140"/>
        <v>0</v>
      </c>
      <c r="BH67" s="7">
        <f t="shared" si="140"/>
        <v>0</v>
      </c>
      <c r="BI67" s="7">
        <f t="shared" si="140"/>
        <v>0</v>
      </c>
      <c r="BJ67" s="7">
        <f t="shared" si="140"/>
        <v>0</v>
      </c>
      <c r="BK67" s="7">
        <f t="shared" si="140"/>
        <v>0</v>
      </c>
      <c r="BL67" s="7">
        <f t="shared" si="140"/>
        <v>0</v>
      </c>
      <c r="BM67" s="7">
        <f t="shared" si="140"/>
        <v>0</v>
      </c>
      <c r="BN67" s="7">
        <f t="shared" si="140"/>
        <v>0</v>
      </c>
      <c r="BO67" s="7">
        <f t="shared" si="140"/>
        <v>0</v>
      </c>
      <c r="BP67" s="7">
        <f t="shared" si="140"/>
        <v>0</v>
      </c>
      <c r="BQ67" s="7">
        <f t="shared" si="140"/>
        <v>0</v>
      </c>
      <c r="BR67" s="7">
        <f t="shared" si="140"/>
        <v>0</v>
      </c>
      <c r="BS67" s="7">
        <f t="shared" si="140"/>
        <v>0</v>
      </c>
      <c r="BT67" s="7">
        <f t="shared" si="140"/>
        <v>0</v>
      </c>
      <c r="BU67" s="7">
        <f t="shared" si="140"/>
        <v>0</v>
      </c>
      <c r="BV67" s="7">
        <f t="shared" si="140"/>
        <v>0</v>
      </c>
      <c r="BW67" s="7">
        <f t="shared" si="140"/>
        <v>0</v>
      </c>
      <c r="BX67" s="7">
        <f t="shared" si="140"/>
        <v>0</v>
      </c>
      <c r="BY67" s="7">
        <f t="shared" si="140"/>
        <v>0</v>
      </c>
      <c r="BZ67" s="7">
        <f t="shared" si="140"/>
        <v>0</v>
      </c>
      <c r="CA67" s="7">
        <f t="shared" si="140"/>
        <v>0</v>
      </c>
      <c r="CB67" s="7">
        <f t="shared" si="140"/>
        <v>0</v>
      </c>
      <c r="CC67" s="7">
        <f t="shared" si="140"/>
        <v>0</v>
      </c>
      <c r="CD67" s="7">
        <f t="shared" si="140"/>
        <v>0</v>
      </c>
      <c r="CE67" s="7">
        <v>0.98931878063686651</v>
      </c>
      <c r="CF67" s="7">
        <f t="shared" ref="CF67:CP67" si="141">(0)/394.337</f>
        <v>0</v>
      </c>
      <c r="CG67" s="7">
        <f t="shared" si="141"/>
        <v>0</v>
      </c>
      <c r="CH67" s="7">
        <f t="shared" si="141"/>
        <v>0</v>
      </c>
      <c r="CI67" s="7">
        <f t="shared" si="141"/>
        <v>0</v>
      </c>
      <c r="CJ67" s="7">
        <f t="shared" si="141"/>
        <v>0</v>
      </c>
      <c r="CK67" s="7">
        <f t="shared" si="141"/>
        <v>0</v>
      </c>
      <c r="CL67" s="7">
        <f t="shared" si="141"/>
        <v>0</v>
      </c>
      <c r="CM67" s="7">
        <f t="shared" si="141"/>
        <v>0</v>
      </c>
      <c r="CN67" s="7">
        <f t="shared" si="141"/>
        <v>0</v>
      </c>
      <c r="CO67" s="7">
        <f t="shared" si="141"/>
        <v>0</v>
      </c>
      <c r="CP67" s="7">
        <f t="shared" si="141"/>
        <v>0</v>
      </c>
      <c r="CQ67">
        <f>0</f>
        <v>0</v>
      </c>
      <c r="CR67">
        <v>394.33700000000005</v>
      </c>
    </row>
    <row r="68" spans="1:96" x14ac:dyDescent="0.25">
      <c r="A68" s="5" t="s">
        <v>164</v>
      </c>
      <c r="B68" s="6"/>
      <c r="C68" s="6"/>
      <c r="D68" s="6"/>
      <c r="E68" s="6"/>
      <c r="F68" s="6"/>
      <c r="G68" s="6">
        <v>5.4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>
        <v>5.4</v>
      </c>
      <c r="AX68" t="s">
        <v>164</v>
      </c>
      <c r="AY68" s="7">
        <f>(0)/5.4</f>
        <v>0</v>
      </c>
      <c r="AZ68" s="7">
        <f>(0)/5.4</f>
        <v>0</v>
      </c>
      <c r="BA68" s="7">
        <f>(0)/5.4</f>
        <v>0</v>
      </c>
      <c r="BB68" s="7">
        <f>(0)/5.4</f>
        <v>0</v>
      </c>
      <c r="BC68" s="7">
        <f>(0)/5.4</f>
        <v>0</v>
      </c>
      <c r="BD68" s="7">
        <v>1</v>
      </c>
      <c r="BE68" s="7">
        <f t="shared" ref="BE68:CP68" si="142">(0)/5.4</f>
        <v>0</v>
      </c>
      <c r="BF68" s="7">
        <f t="shared" si="142"/>
        <v>0</v>
      </c>
      <c r="BG68" s="7">
        <f t="shared" si="142"/>
        <v>0</v>
      </c>
      <c r="BH68" s="7">
        <f t="shared" si="142"/>
        <v>0</v>
      </c>
      <c r="BI68" s="7">
        <f t="shared" si="142"/>
        <v>0</v>
      </c>
      <c r="BJ68" s="7">
        <f t="shared" si="142"/>
        <v>0</v>
      </c>
      <c r="BK68" s="7">
        <f t="shared" si="142"/>
        <v>0</v>
      </c>
      <c r="BL68" s="7">
        <f t="shared" si="142"/>
        <v>0</v>
      </c>
      <c r="BM68" s="7">
        <f t="shared" si="142"/>
        <v>0</v>
      </c>
      <c r="BN68" s="7">
        <f t="shared" si="142"/>
        <v>0</v>
      </c>
      <c r="BO68" s="7">
        <f t="shared" si="142"/>
        <v>0</v>
      </c>
      <c r="BP68" s="7">
        <f t="shared" si="142"/>
        <v>0</v>
      </c>
      <c r="BQ68" s="7">
        <f t="shared" si="142"/>
        <v>0</v>
      </c>
      <c r="BR68" s="7">
        <f t="shared" si="142"/>
        <v>0</v>
      </c>
      <c r="BS68" s="7">
        <f t="shared" si="142"/>
        <v>0</v>
      </c>
      <c r="BT68" s="7">
        <f t="shared" si="142"/>
        <v>0</v>
      </c>
      <c r="BU68" s="7">
        <f t="shared" si="142"/>
        <v>0</v>
      </c>
      <c r="BV68" s="7">
        <f t="shared" si="142"/>
        <v>0</v>
      </c>
      <c r="BW68" s="7">
        <f t="shared" si="142"/>
        <v>0</v>
      </c>
      <c r="BX68" s="7">
        <f t="shared" si="142"/>
        <v>0</v>
      </c>
      <c r="BY68" s="7">
        <f t="shared" si="142"/>
        <v>0</v>
      </c>
      <c r="BZ68" s="7">
        <f t="shared" si="142"/>
        <v>0</v>
      </c>
      <c r="CA68" s="7">
        <f t="shared" si="142"/>
        <v>0</v>
      </c>
      <c r="CB68" s="7">
        <f t="shared" si="142"/>
        <v>0</v>
      </c>
      <c r="CC68" s="7">
        <f t="shared" si="142"/>
        <v>0</v>
      </c>
      <c r="CD68" s="7">
        <f t="shared" si="142"/>
        <v>0</v>
      </c>
      <c r="CE68" s="7">
        <f t="shared" si="142"/>
        <v>0</v>
      </c>
      <c r="CF68" s="7">
        <f t="shared" si="142"/>
        <v>0</v>
      </c>
      <c r="CG68" s="7">
        <f t="shared" si="142"/>
        <v>0</v>
      </c>
      <c r="CH68" s="7">
        <f t="shared" si="142"/>
        <v>0</v>
      </c>
      <c r="CI68" s="7">
        <f t="shared" si="142"/>
        <v>0</v>
      </c>
      <c r="CJ68" s="7">
        <f t="shared" si="142"/>
        <v>0</v>
      </c>
      <c r="CK68" s="7">
        <f t="shared" si="142"/>
        <v>0</v>
      </c>
      <c r="CL68" s="7">
        <f t="shared" si="142"/>
        <v>0</v>
      </c>
      <c r="CM68" s="7">
        <f t="shared" si="142"/>
        <v>0</v>
      </c>
      <c r="CN68" s="7">
        <f t="shared" si="142"/>
        <v>0</v>
      </c>
      <c r="CO68" s="7">
        <f t="shared" si="142"/>
        <v>0</v>
      </c>
      <c r="CP68" s="7">
        <f t="shared" si="142"/>
        <v>0</v>
      </c>
      <c r="CQ68">
        <f>0</f>
        <v>0</v>
      </c>
      <c r="CR68">
        <v>5.4</v>
      </c>
    </row>
    <row r="69" spans="1:96" x14ac:dyDescent="0.25">
      <c r="A69" s="5" t="s">
        <v>32</v>
      </c>
      <c r="B69" s="6"/>
      <c r="C69" s="6"/>
      <c r="D69" s="6">
        <v>5.07</v>
      </c>
      <c r="E69" s="6">
        <v>2.1909999999999998</v>
      </c>
      <c r="F69" s="6">
        <v>61.220000000000006</v>
      </c>
      <c r="G69" s="6">
        <v>4.0430000000000001</v>
      </c>
      <c r="H69" s="6">
        <v>50.058</v>
      </c>
      <c r="I69" s="6"/>
      <c r="J69" s="6"/>
      <c r="K69" s="6"/>
      <c r="L69" s="6">
        <v>20.172000000000001</v>
      </c>
      <c r="M69" s="6"/>
      <c r="N69" s="6">
        <v>97.13300000000001</v>
      </c>
      <c r="O69" s="6">
        <v>58.519999999999996</v>
      </c>
      <c r="P69" s="6">
        <v>58.519999999999996</v>
      </c>
      <c r="Q69" s="6"/>
      <c r="R69" s="6"/>
      <c r="S69" s="6">
        <v>66.691000000000003</v>
      </c>
      <c r="T69" s="6">
        <v>3428.9339999999997</v>
      </c>
      <c r="U69" s="6">
        <v>3.5279999999999996</v>
      </c>
      <c r="V69" s="6"/>
      <c r="W69" s="6"/>
      <c r="X69" s="6"/>
      <c r="Y69" s="6"/>
      <c r="Z69" s="6"/>
      <c r="AA69" s="6"/>
      <c r="AB69" s="6"/>
      <c r="AC69" s="6">
        <v>351.52799999999996</v>
      </c>
      <c r="AD69" s="6"/>
      <c r="AE69" s="6"/>
      <c r="AF69" s="6"/>
      <c r="AG69" s="6"/>
      <c r="AH69" s="6">
        <v>37.96</v>
      </c>
      <c r="AI69" s="6"/>
      <c r="AJ69" s="6"/>
      <c r="AK69" s="6"/>
      <c r="AL69" s="6">
        <v>1468.373</v>
      </c>
      <c r="AM69" s="6"/>
      <c r="AN69" s="6"/>
      <c r="AO69" s="6"/>
      <c r="AP69" s="6"/>
      <c r="AQ69" s="6"/>
      <c r="AR69" s="6"/>
      <c r="AS69" s="6"/>
      <c r="AT69" s="6"/>
      <c r="AU69" s="6">
        <v>5713.9409999999989</v>
      </c>
      <c r="AX69" t="s">
        <v>32</v>
      </c>
      <c r="AY69" s="7">
        <f>(0)/5713.941</f>
        <v>0</v>
      </c>
      <c r="AZ69" s="7">
        <f>(0)/5713.941</f>
        <v>0</v>
      </c>
      <c r="BA69" s="7">
        <v>8.8730352658524143E-4</v>
      </c>
      <c r="BB69" s="7">
        <v>3.8344813150853328E-4</v>
      </c>
      <c r="BC69" s="7">
        <v>1.0714146330877413E-2</v>
      </c>
      <c r="BD69" s="7">
        <v>7.0756768402053865E-4</v>
      </c>
      <c r="BE69" s="7">
        <v>8.760678487929786E-3</v>
      </c>
      <c r="BF69" s="7">
        <f>(0)/5713.941</f>
        <v>0</v>
      </c>
      <c r="BG69" s="7">
        <f>(0)/5713.941</f>
        <v>0</v>
      </c>
      <c r="BH69" s="7">
        <f>(0)/5713.941</f>
        <v>0</v>
      </c>
      <c r="BI69" s="7">
        <v>3.5303129661296826E-3</v>
      </c>
      <c r="BJ69" s="7">
        <f>(0)/5713.941</f>
        <v>0</v>
      </c>
      <c r="BK69" s="7">
        <v>1.699930048280163E-2</v>
      </c>
      <c r="BL69" s="7">
        <v>1.024161782559533E-2</v>
      </c>
      <c r="BM69" s="7">
        <v>1.024161782559533E-2</v>
      </c>
      <c r="BN69" s="7">
        <f>(0)/5713.941</f>
        <v>0</v>
      </c>
      <c r="BO69" s="7">
        <f>(0)/5713.941</f>
        <v>0</v>
      </c>
      <c r="BP69" s="7">
        <v>1.167162909102492E-2</v>
      </c>
      <c r="BQ69" s="7">
        <v>0.60009965101144735</v>
      </c>
      <c r="BR69" s="7">
        <v>6.1743724690191935E-4</v>
      </c>
      <c r="BS69" s="7">
        <f t="shared" ref="BS69:BY69" si="143">(0)/5713.941</f>
        <v>0</v>
      </c>
      <c r="BT69" s="7">
        <f t="shared" si="143"/>
        <v>0</v>
      </c>
      <c r="BU69" s="7">
        <f t="shared" si="143"/>
        <v>0</v>
      </c>
      <c r="BV69" s="7">
        <f t="shared" si="143"/>
        <v>0</v>
      </c>
      <c r="BW69" s="7">
        <f t="shared" si="143"/>
        <v>0</v>
      </c>
      <c r="BX69" s="7">
        <f t="shared" si="143"/>
        <v>0</v>
      </c>
      <c r="BY69" s="7">
        <f t="shared" si="143"/>
        <v>0</v>
      </c>
      <c r="BZ69" s="7">
        <v>6.1521111261036827E-2</v>
      </c>
      <c r="CA69" s="7">
        <f>(0)/5713.941</f>
        <v>0</v>
      </c>
      <c r="CB69" s="7">
        <f>(0)/5713.941</f>
        <v>0</v>
      </c>
      <c r="CC69" s="7">
        <f>(0)/5713.941</f>
        <v>0</v>
      </c>
      <c r="CD69" s="7">
        <f>(0)/5713.941</f>
        <v>0</v>
      </c>
      <c r="CE69" s="7">
        <v>6.6434007631510387E-3</v>
      </c>
      <c r="CF69" s="7">
        <f>(0)/5713.941</f>
        <v>0</v>
      </c>
      <c r="CG69" s="7">
        <f>(0)/5713.941</f>
        <v>0</v>
      </c>
      <c r="CH69" s="7">
        <f>(0)/5713.941</f>
        <v>0</v>
      </c>
      <c r="CI69" s="7">
        <v>0.25698077736539465</v>
      </c>
      <c r="CJ69" s="7">
        <f t="shared" ref="CJ69:CP69" si="144">(0)/5713.941</f>
        <v>0</v>
      </c>
      <c r="CK69" s="7">
        <f t="shared" si="144"/>
        <v>0</v>
      </c>
      <c r="CL69" s="7">
        <f t="shared" si="144"/>
        <v>0</v>
      </c>
      <c r="CM69" s="7">
        <f t="shared" si="144"/>
        <v>0</v>
      </c>
      <c r="CN69" s="7">
        <f t="shared" si="144"/>
        <v>0</v>
      </c>
      <c r="CO69" s="7">
        <f t="shared" si="144"/>
        <v>0</v>
      </c>
      <c r="CP69" s="7">
        <f t="shared" si="144"/>
        <v>0</v>
      </c>
      <c r="CQ69">
        <f>0</f>
        <v>0</v>
      </c>
      <c r="CR69">
        <v>5713.9409999999989</v>
      </c>
    </row>
    <row r="70" spans="1:96" x14ac:dyDescent="0.25">
      <c r="A70" s="5" t="s">
        <v>276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>
        <v>3.3479999999999999</v>
      </c>
      <c r="O70" s="6"/>
      <c r="P70" s="6"/>
      <c r="Q70" s="6"/>
      <c r="R70" s="6"/>
      <c r="S70" s="6"/>
      <c r="T70" s="6">
        <v>80.960999999999999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>
        <v>1.8</v>
      </c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>
        <v>86.108999999999995</v>
      </c>
      <c r="AX70" t="s">
        <v>276</v>
      </c>
      <c r="AY70" s="7">
        <f t="shared" ref="AY70:BJ70" si="145">(0)/86.109</f>
        <v>0</v>
      </c>
      <c r="AZ70" s="7">
        <f t="shared" si="145"/>
        <v>0</v>
      </c>
      <c r="BA70" s="7">
        <f t="shared" si="145"/>
        <v>0</v>
      </c>
      <c r="BB70" s="7">
        <f t="shared" si="145"/>
        <v>0</v>
      </c>
      <c r="BC70" s="7">
        <f t="shared" si="145"/>
        <v>0</v>
      </c>
      <c r="BD70" s="7">
        <f t="shared" si="145"/>
        <v>0</v>
      </c>
      <c r="BE70" s="7">
        <f t="shared" si="145"/>
        <v>0</v>
      </c>
      <c r="BF70" s="7">
        <f t="shared" si="145"/>
        <v>0</v>
      </c>
      <c r="BG70" s="7">
        <f t="shared" si="145"/>
        <v>0</v>
      </c>
      <c r="BH70" s="7">
        <f t="shared" si="145"/>
        <v>0</v>
      </c>
      <c r="BI70" s="7">
        <f t="shared" si="145"/>
        <v>0</v>
      </c>
      <c r="BJ70" s="7">
        <f t="shared" si="145"/>
        <v>0</v>
      </c>
      <c r="BK70" s="7">
        <v>3.8880953210465807E-2</v>
      </c>
      <c r="BL70" s="7">
        <f>(0)/86.109</f>
        <v>0</v>
      </c>
      <c r="BM70" s="7">
        <f>(0)/86.109</f>
        <v>0</v>
      </c>
      <c r="BN70" s="7">
        <f>(0)/86.109</f>
        <v>0</v>
      </c>
      <c r="BO70" s="7">
        <f>(0)/86.109</f>
        <v>0</v>
      </c>
      <c r="BP70" s="7">
        <f>(0)/86.109</f>
        <v>0</v>
      </c>
      <c r="BQ70" s="7">
        <v>0.94021530850433754</v>
      </c>
      <c r="BR70" s="7">
        <f t="shared" ref="BR70:CD70" si="146">(0)/86.109</f>
        <v>0</v>
      </c>
      <c r="BS70" s="7">
        <f t="shared" si="146"/>
        <v>0</v>
      </c>
      <c r="BT70" s="7">
        <f t="shared" si="146"/>
        <v>0</v>
      </c>
      <c r="BU70" s="7">
        <f t="shared" si="146"/>
        <v>0</v>
      </c>
      <c r="BV70" s="7">
        <f t="shared" si="146"/>
        <v>0</v>
      </c>
      <c r="BW70" s="7">
        <f t="shared" si="146"/>
        <v>0</v>
      </c>
      <c r="BX70" s="7">
        <f t="shared" si="146"/>
        <v>0</v>
      </c>
      <c r="BY70" s="7">
        <f t="shared" si="146"/>
        <v>0</v>
      </c>
      <c r="BZ70" s="7">
        <f t="shared" si="146"/>
        <v>0</v>
      </c>
      <c r="CA70" s="7">
        <f t="shared" si="146"/>
        <v>0</v>
      </c>
      <c r="CB70" s="7">
        <f t="shared" si="146"/>
        <v>0</v>
      </c>
      <c r="CC70" s="7">
        <f t="shared" si="146"/>
        <v>0</v>
      </c>
      <c r="CD70" s="7">
        <f t="shared" si="146"/>
        <v>0</v>
      </c>
      <c r="CE70" s="7">
        <v>2.090373828519667E-2</v>
      </c>
      <c r="CF70" s="7">
        <f t="shared" ref="CF70:CP70" si="147">(0)/86.109</f>
        <v>0</v>
      </c>
      <c r="CG70" s="7">
        <f t="shared" si="147"/>
        <v>0</v>
      </c>
      <c r="CH70" s="7">
        <f t="shared" si="147"/>
        <v>0</v>
      </c>
      <c r="CI70" s="7">
        <f t="shared" si="147"/>
        <v>0</v>
      </c>
      <c r="CJ70" s="7">
        <f t="shared" si="147"/>
        <v>0</v>
      </c>
      <c r="CK70" s="7">
        <f t="shared" si="147"/>
        <v>0</v>
      </c>
      <c r="CL70" s="7">
        <f t="shared" si="147"/>
        <v>0</v>
      </c>
      <c r="CM70" s="7">
        <f t="shared" si="147"/>
        <v>0</v>
      </c>
      <c r="CN70" s="7">
        <f t="shared" si="147"/>
        <v>0</v>
      </c>
      <c r="CO70" s="7">
        <f t="shared" si="147"/>
        <v>0</v>
      </c>
      <c r="CP70" s="7">
        <f t="shared" si="147"/>
        <v>0</v>
      </c>
      <c r="CQ70">
        <f>0</f>
        <v>0</v>
      </c>
      <c r="CR70">
        <v>86.108999999999995</v>
      </c>
    </row>
    <row r="71" spans="1:96" x14ac:dyDescent="0.25">
      <c r="A71" s="5" t="s">
        <v>438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>
        <v>32.076000000000001</v>
      </c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>
        <v>32.076000000000001</v>
      </c>
      <c r="AX71" t="s">
        <v>438</v>
      </c>
      <c r="AY71" s="7">
        <f t="shared" ref="AY71:BP71" si="148">(0)/32.076</f>
        <v>0</v>
      </c>
      <c r="AZ71" s="7">
        <f t="shared" si="148"/>
        <v>0</v>
      </c>
      <c r="BA71" s="7">
        <f t="shared" si="148"/>
        <v>0</v>
      </c>
      <c r="BB71" s="7">
        <f t="shared" si="148"/>
        <v>0</v>
      </c>
      <c r="BC71" s="7">
        <f t="shared" si="148"/>
        <v>0</v>
      </c>
      <c r="BD71" s="7">
        <f t="shared" si="148"/>
        <v>0</v>
      </c>
      <c r="BE71" s="7">
        <f t="shared" si="148"/>
        <v>0</v>
      </c>
      <c r="BF71" s="7">
        <f t="shared" si="148"/>
        <v>0</v>
      </c>
      <c r="BG71" s="7">
        <f t="shared" si="148"/>
        <v>0</v>
      </c>
      <c r="BH71" s="7">
        <f t="shared" si="148"/>
        <v>0</v>
      </c>
      <c r="BI71" s="7">
        <f t="shared" si="148"/>
        <v>0</v>
      </c>
      <c r="BJ71" s="7">
        <f t="shared" si="148"/>
        <v>0</v>
      </c>
      <c r="BK71" s="7">
        <f t="shared" si="148"/>
        <v>0</v>
      </c>
      <c r="BL71" s="7">
        <f t="shared" si="148"/>
        <v>0</v>
      </c>
      <c r="BM71" s="7">
        <f t="shared" si="148"/>
        <v>0</v>
      </c>
      <c r="BN71" s="7">
        <f t="shared" si="148"/>
        <v>0</v>
      </c>
      <c r="BO71" s="7">
        <f t="shared" si="148"/>
        <v>0</v>
      </c>
      <c r="BP71" s="7">
        <f t="shared" si="148"/>
        <v>0</v>
      </c>
      <c r="BQ71" s="7">
        <v>1</v>
      </c>
      <c r="BR71" s="7">
        <f t="shared" ref="BR71:CP71" si="149">(0)/32.076</f>
        <v>0</v>
      </c>
      <c r="BS71" s="7">
        <f t="shared" si="149"/>
        <v>0</v>
      </c>
      <c r="BT71" s="7">
        <f t="shared" si="149"/>
        <v>0</v>
      </c>
      <c r="BU71" s="7">
        <f t="shared" si="149"/>
        <v>0</v>
      </c>
      <c r="BV71" s="7">
        <f t="shared" si="149"/>
        <v>0</v>
      </c>
      <c r="BW71" s="7">
        <f t="shared" si="149"/>
        <v>0</v>
      </c>
      <c r="BX71" s="7">
        <f t="shared" si="149"/>
        <v>0</v>
      </c>
      <c r="BY71" s="7">
        <f t="shared" si="149"/>
        <v>0</v>
      </c>
      <c r="BZ71" s="7">
        <f t="shared" si="149"/>
        <v>0</v>
      </c>
      <c r="CA71" s="7">
        <f t="shared" si="149"/>
        <v>0</v>
      </c>
      <c r="CB71" s="7">
        <f t="shared" si="149"/>
        <v>0</v>
      </c>
      <c r="CC71" s="7">
        <f t="shared" si="149"/>
        <v>0</v>
      </c>
      <c r="CD71" s="7">
        <f t="shared" si="149"/>
        <v>0</v>
      </c>
      <c r="CE71" s="7">
        <f t="shared" si="149"/>
        <v>0</v>
      </c>
      <c r="CF71" s="7">
        <f t="shared" si="149"/>
        <v>0</v>
      </c>
      <c r="CG71" s="7">
        <f t="shared" si="149"/>
        <v>0</v>
      </c>
      <c r="CH71" s="7">
        <f t="shared" si="149"/>
        <v>0</v>
      </c>
      <c r="CI71" s="7">
        <f t="shared" si="149"/>
        <v>0</v>
      </c>
      <c r="CJ71" s="7">
        <f t="shared" si="149"/>
        <v>0</v>
      </c>
      <c r="CK71" s="7">
        <f t="shared" si="149"/>
        <v>0</v>
      </c>
      <c r="CL71" s="7">
        <f t="shared" si="149"/>
        <v>0</v>
      </c>
      <c r="CM71" s="7">
        <f t="shared" si="149"/>
        <v>0</v>
      </c>
      <c r="CN71" s="7">
        <f t="shared" si="149"/>
        <v>0</v>
      </c>
      <c r="CO71" s="7">
        <f t="shared" si="149"/>
        <v>0</v>
      </c>
      <c r="CP71" s="7">
        <f t="shared" si="149"/>
        <v>0</v>
      </c>
      <c r="CQ71">
        <f>0</f>
        <v>0</v>
      </c>
      <c r="CR71">
        <v>32.076000000000001</v>
      </c>
    </row>
    <row r="72" spans="1:96" x14ac:dyDescent="0.25">
      <c r="A72" s="5" t="s">
        <v>20</v>
      </c>
      <c r="B72" s="6"/>
      <c r="C72" s="6">
        <v>235</v>
      </c>
      <c r="D72" s="6"/>
      <c r="E72" s="6">
        <v>99.474999999999994</v>
      </c>
      <c r="F72" s="6">
        <v>168.84799999999998</v>
      </c>
      <c r="G72" s="6"/>
      <c r="H72" s="6"/>
      <c r="I72" s="6"/>
      <c r="J72" s="6"/>
      <c r="K72" s="6"/>
      <c r="L72" s="6"/>
      <c r="M72" s="6"/>
      <c r="N72" s="6">
        <v>3.1760000000000002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>
        <v>9.7200000000000006</v>
      </c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>
        <v>516.21899999999994</v>
      </c>
      <c r="AX72" t="s">
        <v>20</v>
      </c>
      <c r="AY72" s="7">
        <f>(0)/516.219</f>
        <v>0</v>
      </c>
      <c r="AZ72" s="7">
        <v>0.45523314717203361</v>
      </c>
      <c r="BA72" s="7">
        <f>(0)/516.219</f>
        <v>0</v>
      </c>
      <c r="BB72" s="7">
        <v>0.19269922261675762</v>
      </c>
      <c r="BC72" s="7">
        <v>0.32708598482427031</v>
      </c>
      <c r="BD72" s="7">
        <f t="shared" ref="BD72:BJ72" si="150">(0)/516.219</f>
        <v>0</v>
      </c>
      <c r="BE72" s="7">
        <f t="shared" si="150"/>
        <v>0</v>
      </c>
      <c r="BF72" s="7">
        <f t="shared" si="150"/>
        <v>0</v>
      </c>
      <c r="BG72" s="7">
        <f t="shared" si="150"/>
        <v>0</v>
      </c>
      <c r="BH72" s="7">
        <f t="shared" si="150"/>
        <v>0</v>
      </c>
      <c r="BI72" s="7">
        <f t="shared" si="150"/>
        <v>0</v>
      </c>
      <c r="BJ72" s="7">
        <f t="shared" si="150"/>
        <v>0</v>
      </c>
      <c r="BK72" s="7">
        <v>6.1524275549718248E-3</v>
      </c>
      <c r="BL72" s="7">
        <f t="shared" ref="BL72:CD72" si="151">(0)/516.219</f>
        <v>0</v>
      </c>
      <c r="BM72" s="7">
        <f t="shared" si="151"/>
        <v>0</v>
      </c>
      <c r="BN72" s="7">
        <f t="shared" si="151"/>
        <v>0</v>
      </c>
      <c r="BO72" s="7">
        <f t="shared" si="151"/>
        <v>0</v>
      </c>
      <c r="BP72" s="7">
        <f t="shared" si="151"/>
        <v>0</v>
      </c>
      <c r="BQ72" s="7">
        <f t="shared" si="151"/>
        <v>0</v>
      </c>
      <c r="BR72" s="7">
        <f t="shared" si="151"/>
        <v>0</v>
      </c>
      <c r="BS72" s="7">
        <f t="shared" si="151"/>
        <v>0</v>
      </c>
      <c r="BT72" s="7">
        <f t="shared" si="151"/>
        <v>0</v>
      </c>
      <c r="BU72" s="7">
        <f t="shared" si="151"/>
        <v>0</v>
      </c>
      <c r="BV72" s="7">
        <f t="shared" si="151"/>
        <v>0</v>
      </c>
      <c r="BW72" s="7">
        <f t="shared" si="151"/>
        <v>0</v>
      </c>
      <c r="BX72" s="7">
        <f t="shared" si="151"/>
        <v>0</v>
      </c>
      <c r="BY72" s="7">
        <f t="shared" si="151"/>
        <v>0</v>
      </c>
      <c r="BZ72" s="7">
        <f t="shared" si="151"/>
        <v>0</v>
      </c>
      <c r="CA72" s="7">
        <f t="shared" si="151"/>
        <v>0</v>
      </c>
      <c r="CB72" s="7">
        <f t="shared" si="151"/>
        <v>0</v>
      </c>
      <c r="CC72" s="7">
        <f t="shared" si="151"/>
        <v>0</v>
      </c>
      <c r="CD72" s="7">
        <f t="shared" si="151"/>
        <v>0</v>
      </c>
      <c r="CE72" s="7">
        <v>1.8829217831966668E-2</v>
      </c>
      <c r="CF72" s="7">
        <f t="shared" ref="CF72:CP72" si="152">(0)/516.219</f>
        <v>0</v>
      </c>
      <c r="CG72" s="7">
        <f t="shared" si="152"/>
        <v>0</v>
      </c>
      <c r="CH72" s="7">
        <f t="shared" si="152"/>
        <v>0</v>
      </c>
      <c r="CI72" s="7">
        <f t="shared" si="152"/>
        <v>0</v>
      </c>
      <c r="CJ72" s="7">
        <f t="shared" si="152"/>
        <v>0</v>
      </c>
      <c r="CK72" s="7">
        <f t="shared" si="152"/>
        <v>0</v>
      </c>
      <c r="CL72" s="7">
        <f t="shared" si="152"/>
        <v>0</v>
      </c>
      <c r="CM72" s="7">
        <f t="shared" si="152"/>
        <v>0</v>
      </c>
      <c r="CN72" s="7">
        <f t="shared" si="152"/>
        <v>0</v>
      </c>
      <c r="CO72" s="7">
        <f t="shared" si="152"/>
        <v>0</v>
      </c>
      <c r="CP72" s="7">
        <f t="shared" si="152"/>
        <v>0</v>
      </c>
      <c r="CQ72">
        <f>0</f>
        <v>0</v>
      </c>
      <c r="CR72">
        <v>516.21899999999994</v>
      </c>
    </row>
    <row r="73" spans="1:96" x14ac:dyDescent="0.25">
      <c r="A73" s="5" t="s">
        <v>14</v>
      </c>
      <c r="B73" s="6">
        <v>1.0640000000000001</v>
      </c>
      <c r="C73" s="6"/>
      <c r="D73" s="6">
        <v>2</v>
      </c>
      <c r="E73" s="6">
        <v>54.942</v>
      </c>
      <c r="F73" s="6">
        <v>20.048000000000002</v>
      </c>
      <c r="G73" s="6">
        <v>30.456</v>
      </c>
      <c r="H73" s="6">
        <v>15.36</v>
      </c>
      <c r="I73" s="6"/>
      <c r="J73" s="6"/>
      <c r="K73" s="6"/>
      <c r="L73" s="6">
        <v>174.66399999999999</v>
      </c>
      <c r="M73" s="6"/>
      <c r="N73" s="6">
        <v>611.30600000000004</v>
      </c>
      <c r="O73" s="6">
        <v>19.788</v>
      </c>
      <c r="P73" s="6">
        <v>19.788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>
        <v>2</v>
      </c>
      <c r="AH73" s="6">
        <v>63.680000000000007</v>
      </c>
      <c r="AI73" s="6"/>
      <c r="AJ73" s="6"/>
      <c r="AK73" s="6"/>
      <c r="AL73" s="6"/>
      <c r="AM73" s="6">
        <v>4.6080000000000005</v>
      </c>
      <c r="AN73" s="6"/>
      <c r="AO73" s="6"/>
      <c r="AP73" s="6"/>
      <c r="AQ73" s="6"/>
      <c r="AR73" s="6">
        <v>20</v>
      </c>
      <c r="AS73" s="6"/>
      <c r="AT73" s="6"/>
      <c r="AU73" s="6">
        <v>1039.704</v>
      </c>
      <c r="AX73" t="s">
        <v>14</v>
      </c>
      <c r="AY73" s="7">
        <v>1.0233681894077546E-3</v>
      </c>
      <c r="AZ73" s="7">
        <f>(0)/1039.704</f>
        <v>0</v>
      </c>
      <c r="BA73" s="7">
        <v>1.9236244161799899E-3</v>
      </c>
      <c r="BB73" s="7">
        <v>5.2843886336880502E-2</v>
      </c>
      <c r="BC73" s="7">
        <v>1.9282411147788218E-2</v>
      </c>
      <c r="BD73" s="7">
        <v>2.9292952609588883E-2</v>
      </c>
      <c r="BE73" s="7">
        <v>1.4773435516262321E-2</v>
      </c>
      <c r="BF73" s="7">
        <f>(0)/1039.704</f>
        <v>0</v>
      </c>
      <c r="BG73" s="7">
        <f>(0)/1039.704</f>
        <v>0</v>
      </c>
      <c r="BH73" s="7">
        <f>(0)/1039.704</f>
        <v>0</v>
      </c>
      <c r="BI73" s="7">
        <v>0.16799396751383086</v>
      </c>
      <c r="BJ73" s="7">
        <f>(0)/1039.704</f>
        <v>0</v>
      </c>
      <c r="BK73" s="7">
        <v>0.58796157367866242</v>
      </c>
      <c r="BL73" s="7">
        <v>1.9032339973684819E-2</v>
      </c>
      <c r="BM73" s="7">
        <v>1.9032339973684819E-2</v>
      </c>
      <c r="BN73" s="7">
        <f t="shared" ref="BN73:CC73" si="153">(0)/1039.704</f>
        <v>0</v>
      </c>
      <c r="BO73" s="7">
        <f t="shared" si="153"/>
        <v>0</v>
      </c>
      <c r="BP73" s="7">
        <f t="shared" si="153"/>
        <v>0</v>
      </c>
      <c r="BQ73" s="7">
        <f t="shared" si="153"/>
        <v>0</v>
      </c>
      <c r="BR73" s="7">
        <f t="shared" si="153"/>
        <v>0</v>
      </c>
      <c r="BS73" s="7">
        <f t="shared" si="153"/>
        <v>0</v>
      </c>
      <c r="BT73" s="7">
        <f t="shared" si="153"/>
        <v>0</v>
      </c>
      <c r="BU73" s="7">
        <f t="shared" si="153"/>
        <v>0</v>
      </c>
      <c r="BV73" s="7">
        <f t="shared" si="153"/>
        <v>0</v>
      </c>
      <c r="BW73" s="7">
        <f t="shared" si="153"/>
        <v>0</v>
      </c>
      <c r="BX73" s="7">
        <f t="shared" si="153"/>
        <v>0</v>
      </c>
      <c r="BY73" s="7">
        <f t="shared" si="153"/>
        <v>0</v>
      </c>
      <c r="BZ73" s="7">
        <f t="shared" si="153"/>
        <v>0</v>
      </c>
      <c r="CA73" s="7">
        <f t="shared" si="153"/>
        <v>0</v>
      </c>
      <c r="CB73" s="7">
        <f t="shared" si="153"/>
        <v>0</v>
      </c>
      <c r="CC73" s="7">
        <f t="shared" si="153"/>
        <v>0</v>
      </c>
      <c r="CD73" s="7">
        <v>1.9236244161799899E-3</v>
      </c>
      <c r="CE73" s="7">
        <v>6.1248201411170884E-2</v>
      </c>
      <c r="CF73" s="7">
        <f>(0)/1039.704</f>
        <v>0</v>
      </c>
      <c r="CG73" s="7">
        <f>(0)/1039.704</f>
        <v>0</v>
      </c>
      <c r="CH73" s="7">
        <f>(0)/1039.704</f>
        <v>0</v>
      </c>
      <c r="CI73" s="7">
        <f>(0)/1039.704</f>
        <v>0</v>
      </c>
      <c r="CJ73" s="7">
        <v>4.4320306548786973E-3</v>
      </c>
      <c r="CK73" s="7">
        <f>(0)/1039.704</f>
        <v>0</v>
      </c>
      <c r="CL73" s="7">
        <f>(0)/1039.704</f>
        <v>0</v>
      </c>
      <c r="CM73" s="7">
        <f>(0)/1039.704</f>
        <v>0</v>
      </c>
      <c r="CN73" s="7">
        <f>(0)/1039.704</f>
        <v>0</v>
      </c>
      <c r="CO73" s="7">
        <v>1.9236244161799899E-2</v>
      </c>
      <c r="CP73" s="7">
        <f>(0)/1039.704</f>
        <v>0</v>
      </c>
      <c r="CQ73">
        <f>0</f>
        <v>0</v>
      </c>
      <c r="CR73">
        <v>1039.704</v>
      </c>
    </row>
    <row r="74" spans="1:96" x14ac:dyDescent="0.25">
      <c r="A74" s="5" t="s">
        <v>98</v>
      </c>
      <c r="B74" s="6"/>
      <c r="C74" s="6"/>
      <c r="D74" s="6"/>
      <c r="E74" s="6"/>
      <c r="F74" s="6">
        <v>73.031999999999996</v>
      </c>
      <c r="G74" s="6"/>
      <c r="H74" s="6">
        <v>9384.009</v>
      </c>
      <c r="I74" s="6"/>
      <c r="J74" s="6"/>
      <c r="K74" s="6"/>
      <c r="L74" s="6"/>
      <c r="M74" s="6"/>
      <c r="N74" s="6"/>
      <c r="O74" s="6"/>
      <c r="P74" s="6"/>
      <c r="Q74" s="6">
        <v>4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>
        <v>18.134999999999998</v>
      </c>
      <c r="AD74" s="6"/>
      <c r="AE74" s="6"/>
      <c r="AF74" s="6"/>
      <c r="AG74" s="6"/>
      <c r="AH74" s="6">
        <v>1.8</v>
      </c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>
        <v>9480.9759999999987</v>
      </c>
      <c r="AX74" t="s">
        <v>98</v>
      </c>
      <c r="AY74" s="7">
        <f>(0)/9480.976</f>
        <v>0</v>
      </c>
      <c r="AZ74" s="7">
        <f>(0)/9480.976</f>
        <v>0</v>
      </c>
      <c r="BA74" s="7">
        <f>(0)/9480.976</f>
        <v>0</v>
      </c>
      <c r="BB74" s="7">
        <f>(0)/9480.976</f>
        <v>0</v>
      </c>
      <c r="BC74" s="7">
        <v>7.7030044164229511E-3</v>
      </c>
      <c r="BD74" s="7">
        <f>(0)/9480.976</f>
        <v>0</v>
      </c>
      <c r="BE74" s="7">
        <v>0.98977246646336847</v>
      </c>
      <c r="BF74" s="7">
        <f t="shared" ref="BF74:BM74" si="154">(0)/9480.976</f>
        <v>0</v>
      </c>
      <c r="BG74" s="7">
        <f t="shared" si="154"/>
        <v>0</v>
      </c>
      <c r="BH74" s="7">
        <f t="shared" si="154"/>
        <v>0</v>
      </c>
      <c r="BI74" s="7">
        <f t="shared" si="154"/>
        <v>0</v>
      </c>
      <c r="BJ74" s="7">
        <f t="shared" si="154"/>
        <v>0</v>
      </c>
      <c r="BK74" s="7">
        <f t="shared" si="154"/>
        <v>0</v>
      </c>
      <c r="BL74" s="7">
        <f t="shared" si="154"/>
        <v>0</v>
      </c>
      <c r="BM74" s="7">
        <f t="shared" si="154"/>
        <v>0</v>
      </c>
      <c r="BN74" s="7">
        <v>4.2189749241006418E-4</v>
      </c>
      <c r="BO74" s="7">
        <f t="shared" ref="BO74:BY74" si="155">(0)/9480.976</f>
        <v>0</v>
      </c>
      <c r="BP74" s="7">
        <f t="shared" si="155"/>
        <v>0</v>
      </c>
      <c r="BQ74" s="7">
        <f t="shared" si="155"/>
        <v>0</v>
      </c>
      <c r="BR74" s="7">
        <f t="shared" si="155"/>
        <v>0</v>
      </c>
      <c r="BS74" s="7">
        <f t="shared" si="155"/>
        <v>0</v>
      </c>
      <c r="BT74" s="7">
        <f t="shared" si="155"/>
        <v>0</v>
      </c>
      <c r="BU74" s="7">
        <f t="shared" si="155"/>
        <v>0</v>
      </c>
      <c r="BV74" s="7">
        <f t="shared" si="155"/>
        <v>0</v>
      </c>
      <c r="BW74" s="7">
        <f t="shared" si="155"/>
        <v>0</v>
      </c>
      <c r="BX74" s="7">
        <f t="shared" si="155"/>
        <v>0</v>
      </c>
      <c r="BY74" s="7">
        <f t="shared" si="155"/>
        <v>0</v>
      </c>
      <c r="BZ74" s="7">
        <v>1.9127777562141283E-3</v>
      </c>
      <c r="CA74" s="7">
        <f>(0)/9480.976</f>
        <v>0</v>
      </c>
      <c r="CB74" s="7">
        <f>(0)/9480.976</f>
        <v>0</v>
      </c>
      <c r="CC74" s="7">
        <f>(0)/9480.976</f>
        <v>0</v>
      </c>
      <c r="CD74" s="7">
        <f>(0)/9480.976</f>
        <v>0</v>
      </c>
      <c r="CE74" s="7">
        <v>1.8985387158452889E-4</v>
      </c>
      <c r="CF74" s="7">
        <f t="shared" ref="CF74:CP74" si="156">(0)/9480.976</f>
        <v>0</v>
      </c>
      <c r="CG74" s="7">
        <f t="shared" si="156"/>
        <v>0</v>
      </c>
      <c r="CH74" s="7">
        <f t="shared" si="156"/>
        <v>0</v>
      </c>
      <c r="CI74" s="7">
        <f t="shared" si="156"/>
        <v>0</v>
      </c>
      <c r="CJ74" s="7">
        <f t="shared" si="156"/>
        <v>0</v>
      </c>
      <c r="CK74" s="7">
        <f t="shared" si="156"/>
        <v>0</v>
      </c>
      <c r="CL74" s="7">
        <f t="shared" si="156"/>
        <v>0</v>
      </c>
      <c r="CM74" s="7">
        <f t="shared" si="156"/>
        <v>0</v>
      </c>
      <c r="CN74" s="7">
        <f t="shared" si="156"/>
        <v>0</v>
      </c>
      <c r="CO74" s="7">
        <f t="shared" si="156"/>
        <v>0</v>
      </c>
      <c r="CP74" s="7">
        <f t="shared" si="156"/>
        <v>0</v>
      </c>
      <c r="CQ74">
        <f>0</f>
        <v>0</v>
      </c>
      <c r="CR74">
        <v>9480.9759999999987</v>
      </c>
    </row>
    <row r="75" spans="1:96" x14ac:dyDescent="0.25">
      <c r="A75" s="5" t="s">
        <v>70</v>
      </c>
      <c r="B75" s="6"/>
      <c r="C75" s="6"/>
      <c r="D75" s="6"/>
      <c r="E75" s="6"/>
      <c r="F75" s="6">
        <v>105.366</v>
      </c>
      <c r="G75" s="6">
        <v>291.78500000000003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>
        <v>3.6</v>
      </c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>
        <v>400.75100000000003</v>
      </c>
      <c r="AX75" t="s">
        <v>70</v>
      </c>
      <c r="AY75" s="7">
        <f>(0)/400.751</f>
        <v>0</v>
      </c>
      <c r="AZ75" s="7">
        <f>(0)/400.751</f>
        <v>0</v>
      </c>
      <c r="BA75" s="7">
        <f>(0)/400.751</f>
        <v>0</v>
      </c>
      <c r="BB75" s="7">
        <f>(0)/400.751</f>
        <v>0</v>
      </c>
      <c r="BC75" s="7">
        <v>0.26292136513695535</v>
      </c>
      <c r="BD75" s="7">
        <v>0.72809550069744056</v>
      </c>
      <c r="BE75" s="7">
        <f t="shared" ref="BE75:CD75" si="157">(0)/400.751</f>
        <v>0</v>
      </c>
      <c r="BF75" s="7">
        <f t="shared" si="157"/>
        <v>0</v>
      </c>
      <c r="BG75" s="7">
        <f t="shared" si="157"/>
        <v>0</v>
      </c>
      <c r="BH75" s="7">
        <f t="shared" si="157"/>
        <v>0</v>
      </c>
      <c r="BI75" s="7">
        <f t="shared" si="157"/>
        <v>0</v>
      </c>
      <c r="BJ75" s="7">
        <f t="shared" si="157"/>
        <v>0</v>
      </c>
      <c r="BK75" s="7">
        <f t="shared" si="157"/>
        <v>0</v>
      </c>
      <c r="BL75" s="7">
        <f t="shared" si="157"/>
        <v>0</v>
      </c>
      <c r="BM75" s="7">
        <f t="shared" si="157"/>
        <v>0</v>
      </c>
      <c r="BN75" s="7">
        <f t="shared" si="157"/>
        <v>0</v>
      </c>
      <c r="BO75" s="7">
        <f t="shared" si="157"/>
        <v>0</v>
      </c>
      <c r="BP75" s="7">
        <f t="shared" si="157"/>
        <v>0</v>
      </c>
      <c r="BQ75" s="7">
        <f t="shared" si="157"/>
        <v>0</v>
      </c>
      <c r="BR75" s="7">
        <f t="shared" si="157"/>
        <v>0</v>
      </c>
      <c r="BS75" s="7">
        <f t="shared" si="157"/>
        <v>0</v>
      </c>
      <c r="BT75" s="7">
        <f t="shared" si="157"/>
        <v>0</v>
      </c>
      <c r="BU75" s="7">
        <f t="shared" si="157"/>
        <v>0</v>
      </c>
      <c r="BV75" s="7">
        <f t="shared" si="157"/>
        <v>0</v>
      </c>
      <c r="BW75" s="7">
        <f t="shared" si="157"/>
        <v>0</v>
      </c>
      <c r="BX75" s="7">
        <f t="shared" si="157"/>
        <v>0</v>
      </c>
      <c r="BY75" s="7">
        <f t="shared" si="157"/>
        <v>0</v>
      </c>
      <c r="BZ75" s="7">
        <f t="shared" si="157"/>
        <v>0</v>
      </c>
      <c r="CA75" s="7">
        <f t="shared" si="157"/>
        <v>0</v>
      </c>
      <c r="CB75" s="7">
        <f t="shared" si="157"/>
        <v>0</v>
      </c>
      <c r="CC75" s="7">
        <f t="shared" si="157"/>
        <v>0</v>
      </c>
      <c r="CD75" s="7">
        <f t="shared" si="157"/>
        <v>0</v>
      </c>
      <c r="CE75" s="7">
        <v>8.9831341656040776E-3</v>
      </c>
      <c r="CF75" s="7">
        <f t="shared" ref="CF75:CP75" si="158">(0)/400.751</f>
        <v>0</v>
      </c>
      <c r="CG75" s="7">
        <f t="shared" si="158"/>
        <v>0</v>
      </c>
      <c r="CH75" s="7">
        <f t="shared" si="158"/>
        <v>0</v>
      </c>
      <c r="CI75" s="7">
        <f t="shared" si="158"/>
        <v>0</v>
      </c>
      <c r="CJ75" s="7">
        <f t="shared" si="158"/>
        <v>0</v>
      </c>
      <c r="CK75" s="7">
        <f t="shared" si="158"/>
        <v>0</v>
      </c>
      <c r="CL75" s="7">
        <f t="shared" si="158"/>
        <v>0</v>
      </c>
      <c r="CM75" s="7">
        <f t="shared" si="158"/>
        <v>0</v>
      </c>
      <c r="CN75" s="7">
        <f t="shared" si="158"/>
        <v>0</v>
      </c>
      <c r="CO75" s="7">
        <f t="shared" si="158"/>
        <v>0</v>
      </c>
      <c r="CP75" s="7">
        <f t="shared" si="158"/>
        <v>0</v>
      </c>
      <c r="CQ75">
        <f>0</f>
        <v>0</v>
      </c>
      <c r="CR75">
        <v>400.75100000000003</v>
      </c>
    </row>
    <row r="76" spans="1:96" x14ac:dyDescent="0.25">
      <c r="A76" s="5" t="s">
        <v>95</v>
      </c>
      <c r="B76" s="6"/>
      <c r="C76" s="6"/>
      <c r="D76" s="6"/>
      <c r="E76" s="6"/>
      <c r="F76" s="6">
        <v>190.92599999999999</v>
      </c>
      <c r="G76" s="6">
        <v>57.225999999999999</v>
      </c>
      <c r="H76" s="6"/>
      <c r="I76" s="6"/>
      <c r="J76" s="6"/>
      <c r="K76" s="6">
        <v>3.5979999999999999</v>
      </c>
      <c r="L76" s="6"/>
      <c r="M76" s="6"/>
      <c r="N76" s="6"/>
      <c r="O76" s="6"/>
      <c r="P76" s="6"/>
      <c r="Q76" s="6"/>
      <c r="R76" s="6">
        <v>3.5979999999999999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>
        <v>26.91</v>
      </c>
      <c r="AD76" s="6"/>
      <c r="AE76" s="6"/>
      <c r="AF76" s="6">
        <v>5</v>
      </c>
      <c r="AG76" s="6">
        <v>6</v>
      </c>
      <c r="AH76" s="6">
        <v>94.218999999999994</v>
      </c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>
        <v>387.47700000000003</v>
      </c>
      <c r="AX76" t="s">
        <v>95</v>
      </c>
      <c r="AY76" s="7">
        <f>(0)/387.477</f>
        <v>0</v>
      </c>
      <c r="AZ76" s="7">
        <f>(0)/387.477</f>
        <v>0</v>
      </c>
      <c r="BA76" s="7">
        <f>(0)/387.477</f>
        <v>0</v>
      </c>
      <c r="BB76" s="7">
        <f>(0)/387.477</f>
        <v>0</v>
      </c>
      <c r="BC76" s="7">
        <v>0.49274150465705052</v>
      </c>
      <c r="BD76" s="7">
        <v>0.14768876604288769</v>
      </c>
      <c r="BE76" s="7">
        <f>(0)/387.477</f>
        <v>0</v>
      </c>
      <c r="BF76" s="7">
        <f>(0)/387.477</f>
        <v>0</v>
      </c>
      <c r="BG76" s="7">
        <f>(0)/387.477</f>
        <v>0</v>
      </c>
      <c r="BH76" s="7">
        <v>9.2857124422868961E-3</v>
      </c>
      <c r="BI76" s="7">
        <f t="shared" ref="BI76:BN76" si="159">(0)/387.477</f>
        <v>0</v>
      </c>
      <c r="BJ76" s="7">
        <f t="shared" si="159"/>
        <v>0</v>
      </c>
      <c r="BK76" s="7">
        <f t="shared" si="159"/>
        <v>0</v>
      </c>
      <c r="BL76" s="7">
        <f t="shared" si="159"/>
        <v>0</v>
      </c>
      <c r="BM76" s="7">
        <f t="shared" si="159"/>
        <v>0</v>
      </c>
      <c r="BN76" s="7">
        <f t="shared" si="159"/>
        <v>0</v>
      </c>
      <c r="BO76" s="7">
        <v>9.2857124422868961E-3</v>
      </c>
      <c r="BP76" s="7">
        <f t="shared" ref="BP76:BY76" si="160">(0)/387.477</f>
        <v>0</v>
      </c>
      <c r="BQ76" s="7">
        <f t="shared" si="160"/>
        <v>0</v>
      </c>
      <c r="BR76" s="7">
        <f t="shared" si="160"/>
        <v>0</v>
      </c>
      <c r="BS76" s="7">
        <f t="shared" si="160"/>
        <v>0</v>
      </c>
      <c r="BT76" s="7">
        <f t="shared" si="160"/>
        <v>0</v>
      </c>
      <c r="BU76" s="7">
        <f t="shared" si="160"/>
        <v>0</v>
      </c>
      <c r="BV76" s="7">
        <f t="shared" si="160"/>
        <v>0</v>
      </c>
      <c r="BW76" s="7">
        <f t="shared" si="160"/>
        <v>0</v>
      </c>
      <c r="BX76" s="7">
        <f t="shared" si="160"/>
        <v>0</v>
      </c>
      <c r="BY76" s="7">
        <f t="shared" si="160"/>
        <v>0</v>
      </c>
      <c r="BZ76" s="7">
        <v>6.9449283441339743E-2</v>
      </c>
      <c r="CA76" s="7">
        <f>(0)/387.477</f>
        <v>0</v>
      </c>
      <c r="CB76" s="7">
        <f>(0)/387.477</f>
        <v>0</v>
      </c>
      <c r="CC76" s="7">
        <v>1.290399172079891E-2</v>
      </c>
      <c r="CD76" s="7">
        <v>1.5484790064958693E-2</v>
      </c>
      <c r="CE76" s="7">
        <v>0.2431602391883905</v>
      </c>
      <c r="CF76" s="7">
        <f t="shared" ref="CF76:CP76" si="161">(0)/387.477</f>
        <v>0</v>
      </c>
      <c r="CG76" s="7">
        <f t="shared" si="161"/>
        <v>0</v>
      </c>
      <c r="CH76" s="7">
        <f t="shared" si="161"/>
        <v>0</v>
      </c>
      <c r="CI76" s="7">
        <f t="shared" si="161"/>
        <v>0</v>
      </c>
      <c r="CJ76" s="7">
        <f t="shared" si="161"/>
        <v>0</v>
      </c>
      <c r="CK76" s="7">
        <f t="shared" si="161"/>
        <v>0</v>
      </c>
      <c r="CL76" s="7">
        <f t="shared" si="161"/>
        <v>0</v>
      </c>
      <c r="CM76" s="7">
        <f t="shared" si="161"/>
        <v>0</v>
      </c>
      <c r="CN76" s="7">
        <f t="shared" si="161"/>
        <v>0</v>
      </c>
      <c r="CO76" s="7">
        <f t="shared" si="161"/>
        <v>0</v>
      </c>
      <c r="CP76" s="7">
        <f t="shared" si="161"/>
        <v>0</v>
      </c>
      <c r="CQ76">
        <f>0</f>
        <v>0</v>
      </c>
      <c r="CR76">
        <v>387.47700000000003</v>
      </c>
    </row>
    <row r="77" spans="1:96" x14ac:dyDescent="0.25">
      <c r="A77" s="5" t="s">
        <v>68</v>
      </c>
      <c r="B77" s="6"/>
      <c r="C77" s="6"/>
      <c r="D77" s="6"/>
      <c r="E77" s="6"/>
      <c r="F77" s="6">
        <v>7.0200000000000005</v>
      </c>
      <c r="G77" s="6">
        <v>0.75600000000000001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>
        <v>5.1750000000000007</v>
      </c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>
        <v>12.951000000000001</v>
      </c>
      <c r="AX77" t="s">
        <v>68</v>
      </c>
      <c r="AY77" s="7">
        <f>(0)/12.951</f>
        <v>0</v>
      </c>
      <c r="AZ77" s="7">
        <f>(0)/12.951</f>
        <v>0</v>
      </c>
      <c r="BA77" s="7">
        <f>(0)/12.951</f>
        <v>0</v>
      </c>
      <c r="BB77" s="7">
        <f>(0)/12.951</f>
        <v>0</v>
      </c>
      <c r="BC77" s="7">
        <v>0.54204308547602498</v>
      </c>
      <c r="BD77" s="7">
        <v>5.8373870743571921E-2</v>
      </c>
      <c r="BE77" s="7">
        <f t="shared" ref="BE77:CD77" si="162">(0)/12.951</f>
        <v>0</v>
      </c>
      <c r="BF77" s="7">
        <f t="shared" si="162"/>
        <v>0</v>
      </c>
      <c r="BG77" s="7">
        <f t="shared" si="162"/>
        <v>0</v>
      </c>
      <c r="BH77" s="7">
        <f t="shared" si="162"/>
        <v>0</v>
      </c>
      <c r="BI77" s="7">
        <f t="shared" si="162"/>
        <v>0</v>
      </c>
      <c r="BJ77" s="7">
        <f t="shared" si="162"/>
        <v>0</v>
      </c>
      <c r="BK77" s="7">
        <f t="shared" si="162"/>
        <v>0</v>
      </c>
      <c r="BL77" s="7">
        <f t="shared" si="162"/>
        <v>0</v>
      </c>
      <c r="BM77" s="7">
        <f t="shared" si="162"/>
        <v>0</v>
      </c>
      <c r="BN77" s="7">
        <f t="shared" si="162"/>
        <v>0</v>
      </c>
      <c r="BO77" s="7">
        <f t="shared" si="162"/>
        <v>0</v>
      </c>
      <c r="BP77" s="7">
        <f t="shared" si="162"/>
        <v>0</v>
      </c>
      <c r="BQ77" s="7">
        <f t="shared" si="162"/>
        <v>0</v>
      </c>
      <c r="BR77" s="7">
        <f t="shared" si="162"/>
        <v>0</v>
      </c>
      <c r="BS77" s="7">
        <f t="shared" si="162"/>
        <v>0</v>
      </c>
      <c r="BT77" s="7">
        <f t="shared" si="162"/>
        <v>0</v>
      </c>
      <c r="BU77" s="7">
        <f t="shared" si="162"/>
        <v>0</v>
      </c>
      <c r="BV77" s="7">
        <f t="shared" si="162"/>
        <v>0</v>
      </c>
      <c r="BW77" s="7">
        <f t="shared" si="162"/>
        <v>0</v>
      </c>
      <c r="BX77" s="7">
        <f t="shared" si="162"/>
        <v>0</v>
      </c>
      <c r="BY77" s="7">
        <f t="shared" si="162"/>
        <v>0</v>
      </c>
      <c r="BZ77" s="7">
        <f t="shared" si="162"/>
        <v>0</v>
      </c>
      <c r="CA77" s="7">
        <f t="shared" si="162"/>
        <v>0</v>
      </c>
      <c r="CB77" s="7">
        <f t="shared" si="162"/>
        <v>0</v>
      </c>
      <c r="CC77" s="7">
        <f t="shared" si="162"/>
        <v>0</v>
      </c>
      <c r="CD77" s="7">
        <f t="shared" si="162"/>
        <v>0</v>
      </c>
      <c r="CE77" s="7">
        <v>0.3995830437804031</v>
      </c>
      <c r="CF77" s="7">
        <f t="shared" ref="CF77:CP77" si="163">(0)/12.951</f>
        <v>0</v>
      </c>
      <c r="CG77" s="7">
        <f t="shared" si="163"/>
        <v>0</v>
      </c>
      <c r="CH77" s="7">
        <f t="shared" si="163"/>
        <v>0</v>
      </c>
      <c r="CI77" s="7">
        <f t="shared" si="163"/>
        <v>0</v>
      </c>
      <c r="CJ77" s="7">
        <f t="shared" si="163"/>
        <v>0</v>
      </c>
      <c r="CK77" s="7">
        <f t="shared" si="163"/>
        <v>0</v>
      </c>
      <c r="CL77" s="7">
        <f t="shared" si="163"/>
        <v>0</v>
      </c>
      <c r="CM77" s="7">
        <f t="shared" si="163"/>
        <v>0</v>
      </c>
      <c r="CN77" s="7">
        <f t="shared" si="163"/>
        <v>0</v>
      </c>
      <c r="CO77" s="7">
        <f t="shared" si="163"/>
        <v>0</v>
      </c>
      <c r="CP77" s="7">
        <f t="shared" si="163"/>
        <v>0</v>
      </c>
      <c r="CQ77">
        <f>0</f>
        <v>0</v>
      </c>
      <c r="CR77">
        <v>12.951000000000001</v>
      </c>
    </row>
    <row r="78" spans="1:96" x14ac:dyDescent="0.25">
      <c r="A78" s="5" t="s">
        <v>672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>
        <v>102.078</v>
      </c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>
        <v>102.078</v>
      </c>
      <c r="AX78" t="s">
        <v>672</v>
      </c>
      <c r="AY78" s="7">
        <f t="shared" ref="AY78:CF78" si="164">(0)/102.078</f>
        <v>0</v>
      </c>
      <c r="AZ78" s="7">
        <f t="shared" si="164"/>
        <v>0</v>
      </c>
      <c r="BA78" s="7">
        <f t="shared" si="164"/>
        <v>0</v>
      </c>
      <c r="BB78" s="7">
        <f t="shared" si="164"/>
        <v>0</v>
      </c>
      <c r="BC78" s="7">
        <f t="shared" si="164"/>
        <v>0</v>
      </c>
      <c r="BD78" s="7">
        <f t="shared" si="164"/>
        <v>0</v>
      </c>
      <c r="BE78" s="7">
        <f t="shared" si="164"/>
        <v>0</v>
      </c>
      <c r="BF78" s="7">
        <f t="shared" si="164"/>
        <v>0</v>
      </c>
      <c r="BG78" s="7">
        <f t="shared" si="164"/>
        <v>0</v>
      </c>
      <c r="BH78" s="7">
        <f t="shared" si="164"/>
        <v>0</v>
      </c>
      <c r="BI78" s="7">
        <f t="shared" si="164"/>
        <v>0</v>
      </c>
      <c r="BJ78" s="7">
        <f t="shared" si="164"/>
        <v>0</v>
      </c>
      <c r="BK78" s="7">
        <f t="shared" si="164"/>
        <v>0</v>
      </c>
      <c r="BL78" s="7">
        <f t="shared" si="164"/>
        <v>0</v>
      </c>
      <c r="BM78" s="7">
        <f t="shared" si="164"/>
        <v>0</v>
      </c>
      <c r="BN78" s="7">
        <f t="shared" si="164"/>
        <v>0</v>
      </c>
      <c r="BO78" s="7">
        <f t="shared" si="164"/>
        <v>0</v>
      </c>
      <c r="BP78" s="7">
        <f t="shared" si="164"/>
        <v>0</v>
      </c>
      <c r="BQ78" s="7">
        <f t="shared" si="164"/>
        <v>0</v>
      </c>
      <c r="BR78" s="7">
        <f t="shared" si="164"/>
        <v>0</v>
      </c>
      <c r="BS78" s="7">
        <f t="shared" si="164"/>
        <v>0</v>
      </c>
      <c r="BT78" s="7">
        <f t="shared" si="164"/>
        <v>0</v>
      </c>
      <c r="BU78" s="7">
        <f t="shared" si="164"/>
        <v>0</v>
      </c>
      <c r="BV78" s="7">
        <f t="shared" si="164"/>
        <v>0</v>
      </c>
      <c r="BW78" s="7">
        <f t="shared" si="164"/>
        <v>0</v>
      </c>
      <c r="BX78" s="7">
        <f t="shared" si="164"/>
        <v>0</v>
      </c>
      <c r="BY78" s="7">
        <f t="shared" si="164"/>
        <v>0</v>
      </c>
      <c r="BZ78" s="7">
        <f t="shared" si="164"/>
        <v>0</v>
      </c>
      <c r="CA78" s="7">
        <f t="shared" si="164"/>
        <v>0</v>
      </c>
      <c r="CB78" s="7">
        <f t="shared" si="164"/>
        <v>0</v>
      </c>
      <c r="CC78" s="7">
        <f t="shared" si="164"/>
        <v>0</v>
      </c>
      <c r="CD78" s="7">
        <f t="shared" si="164"/>
        <v>0</v>
      </c>
      <c r="CE78" s="7">
        <f t="shared" si="164"/>
        <v>0</v>
      </c>
      <c r="CF78" s="7">
        <f t="shared" si="164"/>
        <v>0</v>
      </c>
      <c r="CG78" s="7">
        <v>1</v>
      </c>
      <c r="CH78" s="7">
        <f t="shared" ref="CH78:CP78" si="165">(0)/102.078</f>
        <v>0</v>
      </c>
      <c r="CI78" s="7">
        <f t="shared" si="165"/>
        <v>0</v>
      </c>
      <c r="CJ78" s="7">
        <f t="shared" si="165"/>
        <v>0</v>
      </c>
      <c r="CK78" s="7">
        <f t="shared" si="165"/>
        <v>0</v>
      </c>
      <c r="CL78" s="7">
        <f t="shared" si="165"/>
        <v>0</v>
      </c>
      <c r="CM78" s="7">
        <f t="shared" si="165"/>
        <v>0</v>
      </c>
      <c r="CN78" s="7">
        <f t="shared" si="165"/>
        <v>0</v>
      </c>
      <c r="CO78" s="7">
        <f t="shared" si="165"/>
        <v>0</v>
      </c>
      <c r="CP78" s="7">
        <f t="shared" si="165"/>
        <v>0</v>
      </c>
      <c r="CQ78">
        <f>0</f>
        <v>0</v>
      </c>
      <c r="CR78">
        <v>102.078</v>
      </c>
    </row>
    <row r="79" spans="1:96" x14ac:dyDescent="0.25">
      <c r="A79" s="5" t="s">
        <v>46</v>
      </c>
      <c r="B79" s="6"/>
      <c r="C79" s="6"/>
      <c r="D79" s="6"/>
      <c r="E79" s="6">
        <v>14</v>
      </c>
      <c r="F79" s="6">
        <v>18.222000000000001</v>
      </c>
      <c r="G79" s="6"/>
      <c r="H79" s="6"/>
      <c r="I79" s="6"/>
      <c r="J79" s="6">
        <v>19.276999999999997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>
        <v>16.483999999999998</v>
      </c>
      <c r="AD79" s="6"/>
      <c r="AE79" s="6"/>
      <c r="AF79" s="6"/>
      <c r="AG79" s="6"/>
      <c r="AH79" s="6">
        <v>6.218</v>
      </c>
      <c r="AI79" s="6"/>
      <c r="AJ79" s="6"/>
      <c r="AK79" s="6"/>
      <c r="AL79" s="6">
        <v>6.9009999999999998</v>
      </c>
      <c r="AM79" s="6"/>
      <c r="AN79" s="6"/>
      <c r="AO79" s="6"/>
      <c r="AP79" s="6"/>
      <c r="AQ79" s="6"/>
      <c r="AR79" s="6"/>
      <c r="AS79" s="6"/>
      <c r="AT79" s="6"/>
      <c r="AU79" s="6">
        <v>81.10199999999999</v>
      </c>
      <c r="AX79" t="s">
        <v>46</v>
      </c>
      <c r="AY79" s="7">
        <f>(0)/81.102</f>
        <v>0</v>
      </c>
      <c r="AZ79" s="7">
        <f>(0)/81.102</f>
        <v>0</v>
      </c>
      <c r="BA79" s="7">
        <f>(0)/81.102</f>
        <v>0</v>
      </c>
      <c r="BB79" s="7">
        <v>0.17262213015708616</v>
      </c>
      <c r="BC79" s="7">
        <v>0.22468003255160174</v>
      </c>
      <c r="BD79" s="7">
        <f>(0)/81.102</f>
        <v>0</v>
      </c>
      <c r="BE79" s="7">
        <f>(0)/81.102</f>
        <v>0</v>
      </c>
      <c r="BF79" s="7">
        <f>(0)/81.102</f>
        <v>0</v>
      </c>
      <c r="BG79" s="7">
        <v>0.23768834307415354</v>
      </c>
      <c r="BH79" s="7">
        <f t="shared" ref="BH79:BY79" si="166">(0)/81.102</f>
        <v>0</v>
      </c>
      <c r="BI79" s="7">
        <f t="shared" si="166"/>
        <v>0</v>
      </c>
      <c r="BJ79" s="7">
        <f t="shared" si="166"/>
        <v>0</v>
      </c>
      <c r="BK79" s="7">
        <f t="shared" si="166"/>
        <v>0</v>
      </c>
      <c r="BL79" s="7">
        <f t="shared" si="166"/>
        <v>0</v>
      </c>
      <c r="BM79" s="7">
        <f t="shared" si="166"/>
        <v>0</v>
      </c>
      <c r="BN79" s="7">
        <f t="shared" si="166"/>
        <v>0</v>
      </c>
      <c r="BO79" s="7">
        <f t="shared" si="166"/>
        <v>0</v>
      </c>
      <c r="BP79" s="7">
        <f t="shared" si="166"/>
        <v>0</v>
      </c>
      <c r="BQ79" s="7">
        <f t="shared" si="166"/>
        <v>0</v>
      </c>
      <c r="BR79" s="7">
        <f t="shared" si="166"/>
        <v>0</v>
      </c>
      <c r="BS79" s="7">
        <f t="shared" si="166"/>
        <v>0</v>
      </c>
      <c r="BT79" s="7">
        <f t="shared" si="166"/>
        <v>0</v>
      </c>
      <c r="BU79" s="7">
        <f t="shared" si="166"/>
        <v>0</v>
      </c>
      <c r="BV79" s="7">
        <f t="shared" si="166"/>
        <v>0</v>
      </c>
      <c r="BW79" s="7">
        <f t="shared" si="166"/>
        <v>0</v>
      </c>
      <c r="BX79" s="7">
        <f t="shared" si="166"/>
        <v>0</v>
      </c>
      <c r="BY79" s="7">
        <f t="shared" si="166"/>
        <v>0</v>
      </c>
      <c r="BZ79" s="7">
        <v>0.20325022810781485</v>
      </c>
      <c r="CA79" s="7">
        <f>(0)/81.102</f>
        <v>0</v>
      </c>
      <c r="CB79" s="7">
        <f>(0)/81.102</f>
        <v>0</v>
      </c>
      <c r="CC79" s="7">
        <f>(0)/81.102</f>
        <v>0</v>
      </c>
      <c r="CD79" s="7">
        <f>(0)/81.102</f>
        <v>0</v>
      </c>
      <c r="CE79" s="7">
        <v>7.6668886094054409E-2</v>
      </c>
      <c r="CF79" s="7">
        <f>(0)/81.102</f>
        <v>0</v>
      </c>
      <c r="CG79" s="7">
        <f>(0)/81.102</f>
        <v>0</v>
      </c>
      <c r="CH79" s="7">
        <f>(0)/81.102</f>
        <v>0</v>
      </c>
      <c r="CI79" s="7">
        <v>8.5090380015289402E-2</v>
      </c>
      <c r="CJ79" s="7">
        <f t="shared" ref="CJ79:CP79" si="167">(0)/81.102</f>
        <v>0</v>
      </c>
      <c r="CK79" s="7">
        <f t="shared" si="167"/>
        <v>0</v>
      </c>
      <c r="CL79" s="7">
        <f t="shared" si="167"/>
        <v>0</v>
      </c>
      <c r="CM79" s="7">
        <f t="shared" si="167"/>
        <v>0</v>
      </c>
      <c r="CN79" s="7">
        <f t="shared" si="167"/>
        <v>0</v>
      </c>
      <c r="CO79" s="7">
        <f t="shared" si="167"/>
        <v>0</v>
      </c>
      <c r="CP79" s="7">
        <f t="shared" si="167"/>
        <v>0</v>
      </c>
      <c r="CQ79">
        <f>0</f>
        <v>0</v>
      </c>
      <c r="CR79">
        <v>81.10199999999999</v>
      </c>
    </row>
    <row r="80" spans="1:96" x14ac:dyDescent="0.25">
      <c r="A80" s="5" t="s">
        <v>84</v>
      </c>
      <c r="B80" s="6"/>
      <c r="C80" s="6"/>
      <c r="D80" s="6"/>
      <c r="E80" s="6"/>
      <c r="F80" s="6">
        <v>22.026</v>
      </c>
      <c r="G80" s="6">
        <v>2.177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>
        <v>24.202999999999999</v>
      </c>
      <c r="AX80" t="s">
        <v>84</v>
      </c>
      <c r="AY80" s="7">
        <f>(0)/24.203</f>
        <v>0</v>
      </c>
      <c r="AZ80" s="7">
        <f>(0)/24.203</f>
        <v>0</v>
      </c>
      <c r="BA80" s="7">
        <f>(0)/24.203</f>
        <v>0</v>
      </c>
      <c r="BB80" s="7">
        <f>(0)/24.203</f>
        <v>0</v>
      </c>
      <c r="BC80" s="7">
        <v>0.91005247283394619</v>
      </c>
      <c r="BD80" s="7">
        <v>8.9947527166053795E-2</v>
      </c>
      <c r="BE80" s="7">
        <f t="shared" ref="BE80:CP80" si="168">(0)/24.203</f>
        <v>0</v>
      </c>
      <c r="BF80" s="7">
        <f t="shared" si="168"/>
        <v>0</v>
      </c>
      <c r="BG80" s="7">
        <f t="shared" si="168"/>
        <v>0</v>
      </c>
      <c r="BH80" s="7">
        <f t="shared" si="168"/>
        <v>0</v>
      </c>
      <c r="BI80" s="7">
        <f t="shared" si="168"/>
        <v>0</v>
      </c>
      <c r="BJ80" s="7">
        <f t="shared" si="168"/>
        <v>0</v>
      </c>
      <c r="BK80" s="7">
        <f t="shared" si="168"/>
        <v>0</v>
      </c>
      <c r="BL80" s="7">
        <f t="shared" si="168"/>
        <v>0</v>
      </c>
      <c r="BM80" s="7">
        <f t="shared" si="168"/>
        <v>0</v>
      </c>
      <c r="BN80" s="7">
        <f t="shared" si="168"/>
        <v>0</v>
      </c>
      <c r="BO80" s="7">
        <f t="shared" si="168"/>
        <v>0</v>
      </c>
      <c r="BP80" s="7">
        <f t="shared" si="168"/>
        <v>0</v>
      </c>
      <c r="BQ80" s="7">
        <f t="shared" si="168"/>
        <v>0</v>
      </c>
      <c r="BR80" s="7">
        <f t="shared" si="168"/>
        <v>0</v>
      </c>
      <c r="BS80" s="7">
        <f t="shared" si="168"/>
        <v>0</v>
      </c>
      <c r="BT80" s="7">
        <f t="shared" si="168"/>
        <v>0</v>
      </c>
      <c r="BU80" s="7">
        <f t="shared" si="168"/>
        <v>0</v>
      </c>
      <c r="BV80" s="7">
        <f t="shared" si="168"/>
        <v>0</v>
      </c>
      <c r="BW80" s="7">
        <f t="shared" si="168"/>
        <v>0</v>
      </c>
      <c r="BX80" s="7">
        <f t="shared" si="168"/>
        <v>0</v>
      </c>
      <c r="BY80" s="7">
        <f t="shared" si="168"/>
        <v>0</v>
      </c>
      <c r="BZ80" s="7">
        <f t="shared" si="168"/>
        <v>0</v>
      </c>
      <c r="CA80" s="7">
        <f t="shared" si="168"/>
        <v>0</v>
      </c>
      <c r="CB80" s="7">
        <f t="shared" si="168"/>
        <v>0</v>
      </c>
      <c r="CC80" s="7">
        <f t="shared" si="168"/>
        <v>0</v>
      </c>
      <c r="CD80" s="7">
        <f t="shared" si="168"/>
        <v>0</v>
      </c>
      <c r="CE80" s="7">
        <f t="shared" si="168"/>
        <v>0</v>
      </c>
      <c r="CF80" s="7">
        <f t="shared" si="168"/>
        <v>0</v>
      </c>
      <c r="CG80" s="7">
        <f t="shared" si="168"/>
        <v>0</v>
      </c>
      <c r="CH80" s="7">
        <f t="shared" si="168"/>
        <v>0</v>
      </c>
      <c r="CI80" s="7">
        <f t="shared" si="168"/>
        <v>0</v>
      </c>
      <c r="CJ80" s="7">
        <f t="shared" si="168"/>
        <v>0</v>
      </c>
      <c r="CK80" s="7">
        <f t="shared" si="168"/>
        <v>0</v>
      </c>
      <c r="CL80" s="7">
        <f t="shared" si="168"/>
        <v>0</v>
      </c>
      <c r="CM80" s="7">
        <f t="shared" si="168"/>
        <v>0</v>
      </c>
      <c r="CN80" s="7">
        <f t="shared" si="168"/>
        <v>0</v>
      </c>
      <c r="CO80" s="7">
        <f t="shared" si="168"/>
        <v>0</v>
      </c>
      <c r="CP80" s="7">
        <f t="shared" si="168"/>
        <v>0</v>
      </c>
      <c r="CQ80">
        <f>0</f>
        <v>0</v>
      </c>
      <c r="CR80">
        <v>24.202999999999999</v>
      </c>
    </row>
    <row r="81" spans="1:96" x14ac:dyDescent="0.25">
      <c r="A81" s="5" t="s">
        <v>179</v>
      </c>
      <c r="B81" s="6"/>
      <c r="C81" s="6"/>
      <c r="D81" s="6"/>
      <c r="E81" s="6"/>
      <c r="F81" s="6"/>
      <c r="G81" s="6"/>
      <c r="H81" s="6">
        <v>11.588000000000001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>
        <v>11.588000000000001</v>
      </c>
      <c r="AX81" t="s">
        <v>179</v>
      </c>
      <c r="AY81" s="7">
        <f t="shared" ref="AY81:BD81" si="169">(0)/11.588</f>
        <v>0</v>
      </c>
      <c r="AZ81" s="7">
        <f t="shared" si="169"/>
        <v>0</v>
      </c>
      <c r="BA81" s="7">
        <f t="shared" si="169"/>
        <v>0</v>
      </c>
      <c r="BB81" s="7">
        <f t="shared" si="169"/>
        <v>0</v>
      </c>
      <c r="BC81" s="7">
        <f t="shared" si="169"/>
        <v>0</v>
      </c>
      <c r="BD81" s="7">
        <f t="shared" si="169"/>
        <v>0</v>
      </c>
      <c r="BE81" s="7">
        <v>1</v>
      </c>
      <c r="BF81" s="7">
        <f t="shared" ref="BF81:CP81" si="170">(0)/11.588</f>
        <v>0</v>
      </c>
      <c r="BG81" s="7">
        <f t="shared" si="170"/>
        <v>0</v>
      </c>
      <c r="BH81" s="7">
        <f t="shared" si="170"/>
        <v>0</v>
      </c>
      <c r="BI81" s="7">
        <f t="shared" si="170"/>
        <v>0</v>
      </c>
      <c r="BJ81" s="7">
        <f t="shared" si="170"/>
        <v>0</v>
      </c>
      <c r="BK81" s="7">
        <f t="shared" si="170"/>
        <v>0</v>
      </c>
      <c r="BL81" s="7">
        <f t="shared" si="170"/>
        <v>0</v>
      </c>
      <c r="BM81" s="7">
        <f t="shared" si="170"/>
        <v>0</v>
      </c>
      <c r="BN81" s="7">
        <f t="shared" si="170"/>
        <v>0</v>
      </c>
      <c r="BO81" s="7">
        <f t="shared" si="170"/>
        <v>0</v>
      </c>
      <c r="BP81" s="7">
        <f t="shared" si="170"/>
        <v>0</v>
      </c>
      <c r="BQ81" s="7">
        <f t="shared" si="170"/>
        <v>0</v>
      </c>
      <c r="BR81" s="7">
        <f t="shared" si="170"/>
        <v>0</v>
      </c>
      <c r="BS81" s="7">
        <f t="shared" si="170"/>
        <v>0</v>
      </c>
      <c r="BT81" s="7">
        <f t="shared" si="170"/>
        <v>0</v>
      </c>
      <c r="BU81" s="7">
        <f t="shared" si="170"/>
        <v>0</v>
      </c>
      <c r="BV81" s="7">
        <f t="shared" si="170"/>
        <v>0</v>
      </c>
      <c r="BW81" s="7">
        <f t="shared" si="170"/>
        <v>0</v>
      </c>
      <c r="BX81" s="7">
        <f t="shared" si="170"/>
        <v>0</v>
      </c>
      <c r="BY81" s="7">
        <f t="shared" si="170"/>
        <v>0</v>
      </c>
      <c r="BZ81" s="7">
        <f t="shared" si="170"/>
        <v>0</v>
      </c>
      <c r="CA81" s="7">
        <f t="shared" si="170"/>
        <v>0</v>
      </c>
      <c r="CB81" s="7">
        <f t="shared" si="170"/>
        <v>0</v>
      </c>
      <c r="CC81" s="7">
        <f t="shared" si="170"/>
        <v>0</v>
      </c>
      <c r="CD81" s="7">
        <f t="shared" si="170"/>
        <v>0</v>
      </c>
      <c r="CE81" s="7">
        <f t="shared" si="170"/>
        <v>0</v>
      </c>
      <c r="CF81" s="7">
        <f t="shared" si="170"/>
        <v>0</v>
      </c>
      <c r="CG81" s="7">
        <f t="shared" si="170"/>
        <v>0</v>
      </c>
      <c r="CH81" s="7">
        <f t="shared" si="170"/>
        <v>0</v>
      </c>
      <c r="CI81" s="7">
        <f t="shared" si="170"/>
        <v>0</v>
      </c>
      <c r="CJ81" s="7">
        <f t="shared" si="170"/>
        <v>0</v>
      </c>
      <c r="CK81" s="7">
        <f t="shared" si="170"/>
        <v>0</v>
      </c>
      <c r="CL81" s="7">
        <f t="shared" si="170"/>
        <v>0</v>
      </c>
      <c r="CM81" s="7">
        <f t="shared" si="170"/>
        <v>0</v>
      </c>
      <c r="CN81" s="7">
        <f t="shared" si="170"/>
        <v>0</v>
      </c>
      <c r="CO81" s="7">
        <f t="shared" si="170"/>
        <v>0</v>
      </c>
      <c r="CP81" s="7">
        <f t="shared" si="170"/>
        <v>0</v>
      </c>
      <c r="CQ81">
        <f>0</f>
        <v>0</v>
      </c>
      <c r="CR81">
        <v>11.588000000000001</v>
      </c>
    </row>
    <row r="82" spans="1:96" x14ac:dyDescent="0.25">
      <c r="A82" s="5" t="s">
        <v>643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>
        <v>6.75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>
        <v>6.75</v>
      </c>
      <c r="AX82" t="s">
        <v>643</v>
      </c>
      <c r="AY82" s="7">
        <f t="shared" ref="AY82:CD82" si="171">(0)/6.75</f>
        <v>0</v>
      </c>
      <c r="AZ82" s="7">
        <f t="shared" si="171"/>
        <v>0</v>
      </c>
      <c r="BA82" s="7">
        <f t="shared" si="171"/>
        <v>0</v>
      </c>
      <c r="BB82" s="7">
        <f t="shared" si="171"/>
        <v>0</v>
      </c>
      <c r="BC82" s="7">
        <f t="shared" si="171"/>
        <v>0</v>
      </c>
      <c r="BD82" s="7">
        <f t="shared" si="171"/>
        <v>0</v>
      </c>
      <c r="BE82" s="7">
        <f t="shared" si="171"/>
        <v>0</v>
      </c>
      <c r="BF82" s="7">
        <f t="shared" si="171"/>
        <v>0</v>
      </c>
      <c r="BG82" s="7">
        <f t="shared" si="171"/>
        <v>0</v>
      </c>
      <c r="BH82" s="7">
        <f t="shared" si="171"/>
        <v>0</v>
      </c>
      <c r="BI82" s="7">
        <f t="shared" si="171"/>
        <v>0</v>
      </c>
      <c r="BJ82" s="7">
        <f t="shared" si="171"/>
        <v>0</v>
      </c>
      <c r="BK82" s="7">
        <f t="shared" si="171"/>
        <v>0</v>
      </c>
      <c r="BL82" s="7">
        <f t="shared" si="171"/>
        <v>0</v>
      </c>
      <c r="BM82" s="7">
        <f t="shared" si="171"/>
        <v>0</v>
      </c>
      <c r="BN82" s="7">
        <f t="shared" si="171"/>
        <v>0</v>
      </c>
      <c r="BO82" s="7">
        <f t="shared" si="171"/>
        <v>0</v>
      </c>
      <c r="BP82" s="7">
        <f t="shared" si="171"/>
        <v>0</v>
      </c>
      <c r="BQ82" s="7">
        <f t="shared" si="171"/>
        <v>0</v>
      </c>
      <c r="BR82" s="7">
        <f t="shared" si="171"/>
        <v>0</v>
      </c>
      <c r="BS82" s="7">
        <f t="shared" si="171"/>
        <v>0</v>
      </c>
      <c r="BT82" s="7">
        <f t="shared" si="171"/>
        <v>0</v>
      </c>
      <c r="BU82" s="7">
        <f t="shared" si="171"/>
        <v>0</v>
      </c>
      <c r="BV82" s="7">
        <f t="shared" si="171"/>
        <v>0</v>
      </c>
      <c r="BW82" s="7">
        <f t="shared" si="171"/>
        <v>0</v>
      </c>
      <c r="BX82" s="7">
        <f t="shared" si="171"/>
        <v>0</v>
      </c>
      <c r="BY82" s="7">
        <f t="shared" si="171"/>
        <v>0</v>
      </c>
      <c r="BZ82" s="7">
        <f t="shared" si="171"/>
        <v>0</v>
      </c>
      <c r="CA82" s="7">
        <f t="shared" si="171"/>
        <v>0</v>
      </c>
      <c r="CB82" s="7">
        <f t="shared" si="171"/>
        <v>0</v>
      </c>
      <c r="CC82" s="7">
        <f t="shared" si="171"/>
        <v>0</v>
      </c>
      <c r="CD82" s="7">
        <f t="shared" si="171"/>
        <v>0</v>
      </c>
      <c r="CE82" s="7">
        <v>1</v>
      </c>
      <c r="CF82" s="7">
        <f t="shared" ref="CF82:CP82" si="172">(0)/6.75</f>
        <v>0</v>
      </c>
      <c r="CG82" s="7">
        <f t="shared" si="172"/>
        <v>0</v>
      </c>
      <c r="CH82" s="7">
        <f t="shared" si="172"/>
        <v>0</v>
      </c>
      <c r="CI82" s="7">
        <f t="shared" si="172"/>
        <v>0</v>
      </c>
      <c r="CJ82" s="7">
        <f t="shared" si="172"/>
        <v>0</v>
      </c>
      <c r="CK82" s="7">
        <f t="shared" si="172"/>
        <v>0</v>
      </c>
      <c r="CL82" s="7">
        <f t="shared" si="172"/>
        <v>0</v>
      </c>
      <c r="CM82" s="7">
        <f t="shared" si="172"/>
        <v>0</v>
      </c>
      <c r="CN82" s="7">
        <f t="shared" si="172"/>
        <v>0</v>
      </c>
      <c r="CO82" s="7">
        <f t="shared" si="172"/>
        <v>0</v>
      </c>
      <c r="CP82" s="7">
        <f t="shared" si="172"/>
        <v>0</v>
      </c>
      <c r="CQ82">
        <f>0</f>
        <v>0</v>
      </c>
      <c r="CR82">
        <v>6.75</v>
      </c>
    </row>
    <row r="83" spans="1:96" x14ac:dyDescent="0.25">
      <c r="A83" s="5" t="s">
        <v>178</v>
      </c>
      <c r="B83" s="6"/>
      <c r="C83" s="6"/>
      <c r="D83" s="6"/>
      <c r="E83" s="6"/>
      <c r="F83" s="6"/>
      <c r="G83" s="6"/>
      <c r="H83" s="6">
        <v>4298.2809999999999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>
        <v>4298.2809999999999</v>
      </c>
      <c r="AX83" t="s">
        <v>178</v>
      </c>
      <c r="AY83" s="7">
        <f t="shared" ref="AY83:BD83" si="173">(0)/4298.281</f>
        <v>0</v>
      </c>
      <c r="AZ83" s="7">
        <f t="shared" si="173"/>
        <v>0</v>
      </c>
      <c r="BA83" s="7">
        <f t="shared" si="173"/>
        <v>0</v>
      </c>
      <c r="BB83" s="7">
        <f t="shared" si="173"/>
        <v>0</v>
      </c>
      <c r="BC83" s="7">
        <f t="shared" si="173"/>
        <v>0</v>
      </c>
      <c r="BD83" s="7">
        <f t="shared" si="173"/>
        <v>0</v>
      </c>
      <c r="BE83" s="7">
        <v>1</v>
      </c>
      <c r="BF83" s="7">
        <f t="shared" ref="BF83:CP83" si="174">(0)/4298.281</f>
        <v>0</v>
      </c>
      <c r="BG83" s="7">
        <f t="shared" si="174"/>
        <v>0</v>
      </c>
      <c r="BH83" s="7">
        <f t="shared" si="174"/>
        <v>0</v>
      </c>
      <c r="BI83" s="7">
        <f t="shared" si="174"/>
        <v>0</v>
      </c>
      <c r="BJ83" s="7">
        <f t="shared" si="174"/>
        <v>0</v>
      </c>
      <c r="BK83" s="7">
        <f t="shared" si="174"/>
        <v>0</v>
      </c>
      <c r="BL83" s="7">
        <f t="shared" si="174"/>
        <v>0</v>
      </c>
      <c r="BM83" s="7">
        <f t="shared" si="174"/>
        <v>0</v>
      </c>
      <c r="BN83" s="7">
        <f t="shared" si="174"/>
        <v>0</v>
      </c>
      <c r="BO83" s="7">
        <f t="shared" si="174"/>
        <v>0</v>
      </c>
      <c r="BP83" s="7">
        <f t="shared" si="174"/>
        <v>0</v>
      </c>
      <c r="BQ83" s="7">
        <f t="shared" si="174"/>
        <v>0</v>
      </c>
      <c r="BR83" s="7">
        <f t="shared" si="174"/>
        <v>0</v>
      </c>
      <c r="BS83" s="7">
        <f t="shared" si="174"/>
        <v>0</v>
      </c>
      <c r="BT83" s="7">
        <f t="shared" si="174"/>
        <v>0</v>
      </c>
      <c r="BU83" s="7">
        <f t="shared" si="174"/>
        <v>0</v>
      </c>
      <c r="BV83" s="7">
        <f t="shared" si="174"/>
        <v>0</v>
      </c>
      <c r="BW83" s="7">
        <f t="shared" si="174"/>
        <v>0</v>
      </c>
      <c r="BX83" s="7">
        <f t="shared" si="174"/>
        <v>0</v>
      </c>
      <c r="BY83" s="7">
        <f t="shared" si="174"/>
        <v>0</v>
      </c>
      <c r="BZ83" s="7">
        <f t="shared" si="174"/>
        <v>0</v>
      </c>
      <c r="CA83" s="7">
        <f t="shared" si="174"/>
        <v>0</v>
      </c>
      <c r="CB83" s="7">
        <f t="shared" si="174"/>
        <v>0</v>
      </c>
      <c r="CC83" s="7">
        <f t="shared" si="174"/>
        <v>0</v>
      </c>
      <c r="CD83" s="7">
        <f t="shared" si="174"/>
        <v>0</v>
      </c>
      <c r="CE83" s="7">
        <f t="shared" si="174"/>
        <v>0</v>
      </c>
      <c r="CF83" s="7">
        <f t="shared" si="174"/>
        <v>0</v>
      </c>
      <c r="CG83" s="7">
        <f t="shared" si="174"/>
        <v>0</v>
      </c>
      <c r="CH83" s="7">
        <f t="shared" si="174"/>
        <v>0</v>
      </c>
      <c r="CI83" s="7">
        <f t="shared" si="174"/>
        <v>0</v>
      </c>
      <c r="CJ83" s="7">
        <f t="shared" si="174"/>
        <v>0</v>
      </c>
      <c r="CK83" s="7">
        <f t="shared" si="174"/>
        <v>0</v>
      </c>
      <c r="CL83" s="7">
        <f t="shared" si="174"/>
        <v>0</v>
      </c>
      <c r="CM83" s="7">
        <f t="shared" si="174"/>
        <v>0</v>
      </c>
      <c r="CN83" s="7">
        <f t="shared" si="174"/>
        <v>0</v>
      </c>
      <c r="CO83" s="7">
        <f t="shared" si="174"/>
        <v>0</v>
      </c>
      <c r="CP83" s="7">
        <f t="shared" si="174"/>
        <v>0</v>
      </c>
      <c r="CQ83">
        <f>0</f>
        <v>0</v>
      </c>
      <c r="CR83">
        <v>4298.2809999999999</v>
      </c>
    </row>
    <row r="84" spans="1:96" x14ac:dyDescent="0.25">
      <c r="A84" s="5" t="s">
        <v>185</v>
      </c>
      <c r="B84" s="6"/>
      <c r="C84" s="6"/>
      <c r="D84" s="6"/>
      <c r="E84" s="6"/>
      <c r="F84" s="6"/>
      <c r="G84" s="6"/>
      <c r="H84" s="6">
        <v>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>
        <v>0</v>
      </c>
      <c r="AX84" t="s">
        <v>185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>
        <f>0</f>
        <v>0</v>
      </c>
      <c r="CR84">
        <v>0</v>
      </c>
    </row>
    <row r="85" spans="1:96" x14ac:dyDescent="0.25">
      <c r="A85" s="5" t="s">
        <v>186</v>
      </c>
      <c r="B85" s="6"/>
      <c r="C85" s="6"/>
      <c r="D85" s="6"/>
      <c r="E85" s="6"/>
      <c r="F85" s="6"/>
      <c r="G85" s="6"/>
      <c r="H85" s="6">
        <v>40286.075000000004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>
        <v>40286.075000000004</v>
      </c>
      <c r="AX85" t="s">
        <v>186</v>
      </c>
      <c r="AY85" s="7">
        <f t="shared" ref="AY85:BD85" si="175">(0)/40286.075</f>
        <v>0</v>
      </c>
      <c r="AZ85" s="7">
        <f t="shared" si="175"/>
        <v>0</v>
      </c>
      <c r="BA85" s="7">
        <f t="shared" si="175"/>
        <v>0</v>
      </c>
      <c r="BB85" s="7">
        <f t="shared" si="175"/>
        <v>0</v>
      </c>
      <c r="BC85" s="7">
        <f t="shared" si="175"/>
        <v>0</v>
      </c>
      <c r="BD85" s="7">
        <f t="shared" si="175"/>
        <v>0</v>
      </c>
      <c r="BE85" s="7">
        <v>1</v>
      </c>
      <c r="BF85" s="7">
        <f t="shared" ref="BF85:CP85" si="176">(0)/40286.075</f>
        <v>0</v>
      </c>
      <c r="BG85" s="7">
        <f t="shared" si="176"/>
        <v>0</v>
      </c>
      <c r="BH85" s="7">
        <f t="shared" si="176"/>
        <v>0</v>
      </c>
      <c r="BI85" s="7">
        <f t="shared" si="176"/>
        <v>0</v>
      </c>
      <c r="BJ85" s="7">
        <f t="shared" si="176"/>
        <v>0</v>
      </c>
      <c r="BK85" s="7">
        <f t="shared" si="176"/>
        <v>0</v>
      </c>
      <c r="BL85" s="7">
        <f t="shared" si="176"/>
        <v>0</v>
      </c>
      <c r="BM85" s="7">
        <f t="shared" si="176"/>
        <v>0</v>
      </c>
      <c r="BN85" s="7">
        <f t="shared" si="176"/>
        <v>0</v>
      </c>
      <c r="BO85" s="7">
        <f t="shared" si="176"/>
        <v>0</v>
      </c>
      <c r="BP85" s="7">
        <f t="shared" si="176"/>
        <v>0</v>
      </c>
      <c r="BQ85" s="7">
        <f t="shared" si="176"/>
        <v>0</v>
      </c>
      <c r="BR85" s="7">
        <f t="shared" si="176"/>
        <v>0</v>
      </c>
      <c r="BS85" s="7">
        <f t="shared" si="176"/>
        <v>0</v>
      </c>
      <c r="BT85" s="7">
        <f t="shared" si="176"/>
        <v>0</v>
      </c>
      <c r="BU85" s="7">
        <f t="shared" si="176"/>
        <v>0</v>
      </c>
      <c r="BV85" s="7">
        <f t="shared" si="176"/>
        <v>0</v>
      </c>
      <c r="BW85" s="7">
        <f t="shared" si="176"/>
        <v>0</v>
      </c>
      <c r="BX85" s="7">
        <f t="shared" si="176"/>
        <v>0</v>
      </c>
      <c r="BY85" s="7">
        <f t="shared" si="176"/>
        <v>0</v>
      </c>
      <c r="BZ85" s="7">
        <f t="shared" si="176"/>
        <v>0</v>
      </c>
      <c r="CA85" s="7">
        <f t="shared" si="176"/>
        <v>0</v>
      </c>
      <c r="CB85" s="7">
        <f t="shared" si="176"/>
        <v>0</v>
      </c>
      <c r="CC85" s="7">
        <f t="shared" si="176"/>
        <v>0</v>
      </c>
      <c r="CD85" s="7">
        <f t="shared" si="176"/>
        <v>0</v>
      </c>
      <c r="CE85" s="7">
        <f t="shared" si="176"/>
        <v>0</v>
      </c>
      <c r="CF85" s="7">
        <f t="shared" si="176"/>
        <v>0</v>
      </c>
      <c r="CG85" s="7">
        <f t="shared" si="176"/>
        <v>0</v>
      </c>
      <c r="CH85" s="7">
        <f t="shared" si="176"/>
        <v>0</v>
      </c>
      <c r="CI85" s="7">
        <f t="shared" si="176"/>
        <v>0</v>
      </c>
      <c r="CJ85" s="7">
        <f t="shared" si="176"/>
        <v>0</v>
      </c>
      <c r="CK85" s="7">
        <f t="shared" si="176"/>
        <v>0</v>
      </c>
      <c r="CL85" s="7">
        <f t="shared" si="176"/>
        <v>0</v>
      </c>
      <c r="CM85" s="7">
        <f t="shared" si="176"/>
        <v>0</v>
      </c>
      <c r="CN85" s="7">
        <f t="shared" si="176"/>
        <v>0</v>
      </c>
      <c r="CO85" s="7">
        <f t="shared" si="176"/>
        <v>0</v>
      </c>
      <c r="CP85" s="7">
        <f t="shared" si="176"/>
        <v>0</v>
      </c>
      <c r="CQ85">
        <f>0</f>
        <v>0</v>
      </c>
      <c r="CR85">
        <v>40286.075000000004</v>
      </c>
    </row>
    <row r="86" spans="1:96" x14ac:dyDescent="0.25">
      <c r="A86" s="5" t="s">
        <v>846</v>
      </c>
      <c r="B86" s="6" t="e">
        <v>#VALUE!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/>
      <c r="AU86" s="6" t="e">
        <v>#VALUE!</v>
      </c>
      <c r="AX86" t="s">
        <v>846</v>
      </c>
      <c r="AY86" t="e">
        <v>#VALUE!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R86" t="e">
        <v>#VALUE!</v>
      </c>
    </row>
    <row r="87" spans="1:96" x14ac:dyDescent="0.25">
      <c r="A87" s="5" t="s">
        <v>847</v>
      </c>
      <c r="B87" s="6" t="e">
        <v>#VALUE!</v>
      </c>
      <c r="C87" s="6">
        <v>235</v>
      </c>
      <c r="D87" s="6">
        <v>495.46000000000004</v>
      </c>
      <c r="E87" s="6">
        <v>7087.1069999999991</v>
      </c>
      <c r="F87" s="6">
        <v>1320.6120000000001</v>
      </c>
      <c r="G87" s="6">
        <v>10254.325999999999</v>
      </c>
      <c r="H87" s="6">
        <v>55515.337</v>
      </c>
      <c r="I87" s="6">
        <v>1.143</v>
      </c>
      <c r="J87" s="6">
        <v>58.914999999999992</v>
      </c>
      <c r="K87" s="6">
        <v>289.25600000000003</v>
      </c>
      <c r="L87" s="6">
        <v>202.83599999999998</v>
      </c>
      <c r="M87" s="6">
        <v>127.965</v>
      </c>
      <c r="N87" s="6">
        <v>6174.4149999999991</v>
      </c>
      <c r="O87" s="6">
        <v>9628.898000000001</v>
      </c>
      <c r="P87" s="6">
        <v>9628.898000000001</v>
      </c>
      <c r="Q87" s="6">
        <v>1537.404</v>
      </c>
      <c r="R87" s="6">
        <v>27.256</v>
      </c>
      <c r="S87" s="6">
        <v>1300.6969999999999</v>
      </c>
      <c r="T87" s="6">
        <v>6834.8270000000002</v>
      </c>
      <c r="U87" s="6">
        <v>391.608</v>
      </c>
      <c r="V87" s="6">
        <v>411.31000000000006</v>
      </c>
      <c r="W87" s="6">
        <v>646</v>
      </c>
      <c r="X87" s="6">
        <v>727.53099999999995</v>
      </c>
      <c r="Y87" s="6">
        <v>2</v>
      </c>
      <c r="Z87" s="6">
        <v>154.55000000000001</v>
      </c>
      <c r="AA87" s="6">
        <v>479</v>
      </c>
      <c r="AB87" s="6">
        <v>118</v>
      </c>
      <c r="AC87" s="6">
        <v>11745.253000000002</v>
      </c>
      <c r="AD87" s="6">
        <v>2</v>
      </c>
      <c r="AE87" s="6">
        <v>207.86699999999999</v>
      </c>
      <c r="AF87" s="6">
        <v>4682.6079999999993</v>
      </c>
      <c r="AG87" s="6">
        <v>4394.3680000000004</v>
      </c>
      <c r="AH87" s="6">
        <v>5761.2860000000046</v>
      </c>
      <c r="AI87" s="6">
        <v>7558.7340000000004</v>
      </c>
      <c r="AJ87" s="6">
        <v>105.89400000000001</v>
      </c>
      <c r="AK87" s="6">
        <v>31</v>
      </c>
      <c r="AL87" s="6">
        <v>2397.5839999999998</v>
      </c>
      <c r="AM87" s="6">
        <v>42.975999999999999</v>
      </c>
      <c r="AN87" s="6">
        <v>198</v>
      </c>
      <c r="AO87" s="6">
        <v>2007.3579999999997</v>
      </c>
      <c r="AP87" s="6">
        <v>306</v>
      </c>
      <c r="AQ87" s="6">
        <v>1163.433</v>
      </c>
      <c r="AR87" s="6">
        <v>4779.1710000000003</v>
      </c>
      <c r="AS87" s="6">
        <v>1709.655</v>
      </c>
      <c r="AT87" s="6"/>
      <c r="AU87" s="6" t="e">
        <v>#VALUE!</v>
      </c>
      <c r="AX87" t="s">
        <v>847</v>
      </c>
      <c r="AY87" t="e">
        <v>#VALUE!</v>
      </c>
      <c r="AZ87">
        <v>235</v>
      </c>
      <c r="BA87">
        <v>495.46000000000004</v>
      </c>
      <c r="BB87">
        <v>7087.1069999999991</v>
      </c>
      <c r="BC87">
        <v>1320.6120000000001</v>
      </c>
      <c r="BD87">
        <v>10254.325999999999</v>
      </c>
      <c r="BE87">
        <v>55515.337</v>
      </c>
      <c r="BF87">
        <v>1.143</v>
      </c>
      <c r="BG87">
        <v>58.914999999999992</v>
      </c>
      <c r="BH87">
        <v>289.25600000000003</v>
      </c>
      <c r="BI87">
        <v>202.83599999999998</v>
      </c>
      <c r="BJ87">
        <v>127.965</v>
      </c>
      <c r="BK87">
        <v>6174.4149999999991</v>
      </c>
      <c r="BL87">
        <v>9628.898000000001</v>
      </c>
      <c r="BM87">
        <v>9628.898000000001</v>
      </c>
      <c r="BN87">
        <v>1537.404</v>
      </c>
      <c r="BO87">
        <v>27.256</v>
      </c>
      <c r="BP87">
        <v>1300.6969999999999</v>
      </c>
      <c r="BQ87">
        <v>6834.8270000000002</v>
      </c>
      <c r="BR87">
        <v>391.608</v>
      </c>
      <c r="BS87">
        <v>411.31000000000006</v>
      </c>
      <c r="BT87">
        <v>646</v>
      </c>
      <c r="BU87">
        <v>727.53099999999995</v>
      </c>
      <c r="BV87">
        <v>2</v>
      </c>
      <c r="BW87">
        <v>154.55000000000001</v>
      </c>
      <c r="BX87">
        <v>479</v>
      </c>
      <c r="BY87">
        <v>118</v>
      </c>
      <c r="BZ87">
        <v>11745.253000000002</v>
      </c>
      <c r="CA87">
        <v>2</v>
      </c>
      <c r="CB87">
        <v>207.86699999999999</v>
      </c>
      <c r="CC87">
        <v>4682.6079999999993</v>
      </c>
      <c r="CD87">
        <v>4394.3680000000004</v>
      </c>
      <c r="CE87">
        <v>5761.2860000000046</v>
      </c>
      <c r="CF87">
        <v>7558.7340000000004</v>
      </c>
      <c r="CG87">
        <v>105.89400000000001</v>
      </c>
      <c r="CH87">
        <v>31</v>
      </c>
      <c r="CI87">
        <v>2397.5839999999998</v>
      </c>
      <c r="CJ87">
        <v>42.975999999999999</v>
      </c>
      <c r="CK87">
        <v>198</v>
      </c>
      <c r="CL87">
        <v>2007.3579999999997</v>
      </c>
      <c r="CM87">
        <v>306</v>
      </c>
      <c r="CN87">
        <v>1163.433</v>
      </c>
      <c r="CO87">
        <v>4779.1710000000003</v>
      </c>
      <c r="CP87">
        <v>1709.655</v>
      </c>
      <c r="CR87" t="e">
        <v>#VALUE!</v>
      </c>
    </row>
    <row r="90" spans="1:96" x14ac:dyDescent="0.25">
      <c r="AY90">
        <f>SUM(AU5:AU85)</f>
        <v>160878.272</v>
      </c>
    </row>
    <row r="92" spans="1:96" x14ac:dyDescent="0.25">
      <c r="AX92" t="s">
        <v>51</v>
      </c>
      <c r="AY92">
        <f>(AU5/AY$90)*100</f>
        <v>2.9597651322361291</v>
      </c>
      <c r="AZ92" s="8">
        <f>MAX(AY5:CP5)</f>
        <v>0.94043643559049983</v>
      </c>
      <c r="BA92">
        <f t="shared" ref="BA92:BA155" si="177">AY92*AZ92</f>
        <v>2.7834709711451895</v>
      </c>
      <c r="BB92" s="6">
        <f>COUNTIF(AY5:CP5, "&lt;.05") - COUNTIF(AY5:CP5, "=0")</f>
        <v>8</v>
      </c>
      <c r="BC92">
        <f>COUNTIF(AY5:CP5, "&gt;.05")</f>
        <v>1</v>
      </c>
    </row>
    <row r="93" spans="1:96" x14ac:dyDescent="0.25">
      <c r="AX93" t="s">
        <v>436</v>
      </c>
      <c r="AY93">
        <f t="shared" ref="AY93:AY156" si="178">(AU6/AY$90)*100</f>
        <v>1.8647639377926684E-3</v>
      </c>
      <c r="AZ93" s="8">
        <f t="shared" ref="AZ93:AZ156" si="179">MAX(AY6:CP6)</f>
        <v>1</v>
      </c>
      <c r="BA93">
        <f t="shared" si="177"/>
        <v>1.8647639377926684E-3</v>
      </c>
      <c r="BB93" s="6">
        <f t="shared" ref="BB93:BB156" si="180">COUNTIF(AY6:CP6, "&lt;.05") - COUNTIF(AY6:CP6, "=0")</f>
        <v>0</v>
      </c>
      <c r="BC93">
        <f t="shared" ref="BC93:BC156" si="181">COUNTIF(AY6:CP6, "&gt;.05")</f>
        <v>1</v>
      </c>
    </row>
    <row r="94" spans="1:96" x14ac:dyDescent="0.25">
      <c r="AX94" t="s">
        <v>50</v>
      </c>
      <c r="AY94">
        <f t="shared" si="178"/>
        <v>4.5089992015826721E-3</v>
      </c>
      <c r="AZ94" s="8">
        <f t="shared" si="179"/>
        <v>1</v>
      </c>
      <c r="BA94">
        <f t="shared" si="177"/>
        <v>4.5089992015826721E-3</v>
      </c>
      <c r="BB94" s="6">
        <f t="shared" si="180"/>
        <v>0</v>
      </c>
      <c r="BC94">
        <f t="shared" si="181"/>
        <v>1</v>
      </c>
    </row>
    <row r="95" spans="1:96" x14ac:dyDescent="0.25">
      <c r="AX95" t="s">
        <v>237</v>
      </c>
      <c r="AY95">
        <f t="shared" si="178"/>
        <v>1.4918111502341347E-2</v>
      </c>
      <c r="AZ95" s="8">
        <f t="shared" si="179"/>
        <v>0.66666666666666663</v>
      </c>
      <c r="BA95">
        <f t="shared" si="177"/>
        <v>9.9454076682275634E-3</v>
      </c>
      <c r="BB95" s="6">
        <f t="shared" si="180"/>
        <v>0</v>
      </c>
      <c r="BC95">
        <f t="shared" si="181"/>
        <v>2</v>
      </c>
    </row>
    <row r="96" spans="1:96" x14ac:dyDescent="0.25">
      <c r="AX96" t="s">
        <v>67</v>
      </c>
      <c r="AY96">
        <f t="shared" si="178"/>
        <v>7.7947132599733536E-3</v>
      </c>
      <c r="AZ96" s="8">
        <f t="shared" si="179"/>
        <v>1</v>
      </c>
      <c r="BA96">
        <f t="shared" si="177"/>
        <v>7.7947132599733536E-3</v>
      </c>
      <c r="BB96" s="6">
        <f t="shared" si="180"/>
        <v>0</v>
      </c>
      <c r="BC96">
        <f t="shared" si="181"/>
        <v>1</v>
      </c>
    </row>
    <row r="97" spans="50:55" x14ac:dyDescent="0.25">
      <c r="AX97" t="s">
        <v>412</v>
      </c>
      <c r="AY97">
        <f t="shared" si="178"/>
        <v>4.3826925241961821E-2</v>
      </c>
      <c r="AZ97" s="8">
        <f t="shared" si="179"/>
        <v>0.90769841720088507</v>
      </c>
      <c r="BA97">
        <f t="shared" si="177"/>
        <v>3.9781630672910261E-2</v>
      </c>
      <c r="BB97" s="6">
        <f t="shared" si="180"/>
        <v>0</v>
      </c>
      <c r="BC97">
        <f t="shared" si="181"/>
        <v>2</v>
      </c>
    </row>
    <row r="98" spans="50:55" x14ac:dyDescent="0.25">
      <c r="AX98" t="s">
        <v>52</v>
      </c>
      <c r="AY98">
        <f t="shared" si="178"/>
        <v>0.22260743824995838</v>
      </c>
      <c r="AZ98" s="8">
        <f t="shared" si="179"/>
        <v>0.45987596578867268</v>
      </c>
      <c r="BA98">
        <f t="shared" si="177"/>
        <v>0.10237181065694193</v>
      </c>
      <c r="BB98" s="6">
        <f t="shared" si="180"/>
        <v>1</v>
      </c>
      <c r="BC98">
        <f t="shared" si="181"/>
        <v>3</v>
      </c>
    </row>
    <row r="99" spans="50:55" x14ac:dyDescent="0.25">
      <c r="AX99" t="s">
        <v>31</v>
      </c>
      <c r="AY99">
        <f t="shared" si="178"/>
        <v>4.9114152593583302E-2</v>
      </c>
      <c r="AZ99" s="8">
        <f t="shared" si="179"/>
        <v>0.8341559723593287</v>
      </c>
      <c r="BA99">
        <f t="shared" si="177"/>
        <v>4.0968863713304923E-2</v>
      </c>
      <c r="BB99" s="6">
        <f t="shared" si="180"/>
        <v>0</v>
      </c>
      <c r="BC99">
        <f t="shared" si="181"/>
        <v>2</v>
      </c>
    </row>
    <row r="100" spans="50:55" x14ac:dyDescent="0.25">
      <c r="AX100" t="s">
        <v>143</v>
      </c>
      <c r="AY100">
        <f t="shared" si="178"/>
        <v>1.4619444694184682</v>
      </c>
      <c r="AZ100" s="8">
        <f t="shared" si="179"/>
        <v>0.37014163985559223</v>
      </c>
      <c r="BA100">
        <f t="shared" si="177"/>
        <v>0.54112652328836552</v>
      </c>
      <c r="BB100" s="6">
        <f t="shared" si="180"/>
        <v>12</v>
      </c>
      <c r="BC100">
        <f t="shared" si="181"/>
        <v>3</v>
      </c>
    </row>
    <row r="101" spans="50:55" x14ac:dyDescent="0.25">
      <c r="AX101" t="s">
        <v>199</v>
      </c>
      <c r="AY101">
        <f t="shared" si="178"/>
        <v>3.7394732832535645E-2</v>
      </c>
      <c r="AZ101" s="8">
        <f t="shared" si="179"/>
        <v>0.69581117021276595</v>
      </c>
      <c r="BA101">
        <f t="shared" si="177"/>
        <v>2.6019672812000367E-2</v>
      </c>
      <c r="BB101" s="6">
        <f t="shared" si="180"/>
        <v>0</v>
      </c>
      <c r="BC101">
        <f t="shared" si="181"/>
        <v>2</v>
      </c>
    </row>
    <row r="102" spans="50:55" x14ac:dyDescent="0.25">
      <c r="AX102" t="s">
        <v>210</v>
      </c>
      <c r="AY102">
        <f t="shared" si="178"/>
        <v>2.1051941681720698E-2</v>
      </c>
      <c r="AZ102" s="8">
        <f t="shared" si="179"/>
        <v>0.53997874099444898</v>
      </c>
      <c r="BA102">
        <f t="shared" si="177"/>
        <v>1.1367600964784105E-2</v>
      </c>
      <c r="BB102" s="6">
        <f t="shared" si="180"/>
        <v>0</v>
      </c>
      <c r="BC102">
        <f t="shared" si="181"/>
        <v>2</v>
      </c>
    </row>
    <row r="103" spans="50:55" x14ac:dyDescent="0.25">
      <c r="AX103" t="s">
        <v>274</v>
      </c>
      <c r="AY103">
        <f t="shared" si="178"/>
        <v>5.2387434892388705E-3</v>
      </c>
      <c r="AZ103" s="8">
        <f t="shared" si="179"/>
        <v>0.56525866160417648</v>
      </c>
      <c r="BA103">
        <f t="shared" si="177"/>
        <v>2.9612451332147573E-3</v>
      </c>
      <c r="BB103" s="6">
        <f t="shared" si="180"/>
        <v>0</v>
      </c>
      <c r="BC103">
        <f t="shared" si="181"/>
        <v>2</v>
      </c>
    </row>
    <row r="104" spans="50:55" x14ac:dyDescent="0.25">
      <c r="AX104" t="s">
        <v>226</v>
      </c>
      <c r="AY104">
        <f t="shared" si="178"/>
        <v>0.31822507392421523</v>
      </c>
      <c r="AZ104" s="8">
        <f t="shared" si="179"/>
        <v>0.27150823802873303</v>
      </c>
      <c r="BA104">
        <f t="shared" si="177"/>
        <v>8.640072911772699E-2</v>
      </c>
      <c r="BB104" s="6">
        <f t="shared" si="180"/>
        <v>1</v>
      </c>
      <c r="BC104">
        <f t="shared" si="181"/>
        <v>4</v>
      </c>
    </row>
    <row r="105" spans="50:55" x14ac:dyDescent="0.25">
      <c r="AX105" t="s">
        <v>12</v>
      </c>
      <c r="AY105">
        <f t="shared" si="178"/>
        <v>0.24043768943515256</v>
      </c>
      <c r="AZ105" s="8">
        <f t="shared" si="179"/>
        <v>0.61908627446925124</v>
      </c>
      <c r="BA105">
        <f t="shared" si="177"/>
        <v>0.14885167339440344</v>
      </c>
      <c r="BB105" s="6">
        <f t="shared" si="180"/>
        <v>0</v>
      </c>
      <c r="BC105">
        <f t="shared" si="181"/>
        <v>4</v>
      </c>
    </row>
    <row r="106" spans="50:55" x14ac:dyDescent="0.25">
      <c r="AX106" t="s">
        <v>208</v>
      </c>
      <c r="AY106">
        <f t="shared" si="178"/>
        <v>4.5061398968780572E-2</v>
      </c>
      <c r="AZ106" s="8">
        <f t="shared" si="179"/>
        <v>0.7149281319833366</v>
      </c>
      <c r="BA106">
        <f t="shared" si="177"/>
        <v>3.2215661789306148E-2</v>
      </c>
      <c r="BB106" s="6">
        <f t="shared" si="180"/>
        <v>0</v>
      </c>
      <c r="BC106">
        <f t="shared" si="181"/>
        <v>4</v>
      </c>
    </row>
    <row r="107" spans="50:55" x14ac:dyDescent="0.25">
      <c r="AX107" t="s">
        <v>263</v>
      </c>
      <c r="AY107">
        <f t="shared" si="178"/>
        <v>7.7186308913114135E-2</v>
      </c>
      <c r="AZ107" s="8">
        <f t="shared" si="179"/>
        <v>0.41070738306919213</v>
      </c>
      <c r="BA107">
        <f t="shared" si="177"/>
        <v>3.1700986942475369E-2</v>
      </c>
      <c r="BB107" s="6">
        <f t="shared" si="180"/>
        <v>1</v>
      </c>
      <c r="BC107">
        <f t="shared" si="181"/>
        <v>3</v>
      </c>
    </row>
    <row r="108" spans="50:55" x14ac:dyDescent="0.25">
      <c r="AX108" t="s">
        <v>218</v>
      </c>
      <c r="AY108">
        <f t="shared" si="178"/>
        <v>0.27748433299930025</v>
      </c>
      <c r="AZ108" s="8">
        <f t="shared" si="179"/>
        <v>0.23569258890890032</v>
      </c>
      <c r="BA108">
        <f t="shared" si="177"/>
        <v>6.5401000826264474E-2</v>
      </c>
      <c r="BB108" s="6">
        <f t="shared" si="180"/>
        <v>3</v>
      </c>
      <c r="BC108">
        <f t="shared" si="181"/>
        <v>6</v>
      </c>
    </row>
    <row r="109" spans="50:55" x14ac:dyDescent="0.25">
      <c r="AX109" t="s">
        <v>267</v>
      </c>
      <c r="AY109">
        <f t="shared" si="178"/>
        <v>0.2262580244521771</v>
      </c>
      <c r="AZ109" s="8">
        <f t="shared" si="179"/>
        <v>1</v>
      </c>
      <c r="BA109">
        <f t="shared" si="177"/>
        <v>0.2262580244521771</v>
      </c>
      <c r="BB109" s="6">
        <f t="shared" si="180"/>
        <v>0</v>
      </c>
      <c r="BC109">
        <f t="shared" si="181"/>
        <v>1</v>
      </c>
    </row>
    <row r="110" spans="50:55" x14ac:dyDescent="0.25">
      <c r="AX110" t="s">
        <v>25</v>
      </c>
      <c r="AY110">
        <f t="shared" si="178"/>
        <v>0.1034247806938155</v>
      </c>
      <c r="AZ110" s="8">
        <f t="shared" si="179"/>
        <v>0.94958771065221059</v>
      </c>
      <c r="BA110">
        <f t="shared" si="177"/>
        <v>9.8210900723747205E-2</v>
      </c>
      <c r="BB110" s="6">
        <f t="shared" si="180"/>
        <v>2</v>
      </c>
      <c r="BC110">
        <f t="shared" si="181"/>
        <v>1</v>
      </c>
    </row>
    <row r="111" spans="50:55" x14ac:dyDescent="0.25">
      <c r="AX111" t="s">
        <v>13</v>
      </c>
      <c r="AY111">
        <f t="shared" si="178"/>
        <v>1.7494941765659942</v>
      </c>
      <c r="AZ111" s="8">
        <f t="shared" si="179"/>
        <v>0.39828662140671567</v>
      </c>
      <c r="BA111">
        <f t="shared" si="177"/>
        <v>0.69680012475519393</v>
      </c>
      <c r="BB111" s="6">
        <f t="shared" si="180"/>
        <v>5</v>
      </c>
      <c r="BC111">
        <f t="shared" si="181"/>
        <v>4</v>
      </c>
    </row>
    <row r="112" spans="50:55" x14ac:dyDescent="0.25">
      <c r="AX112" t="s">
        <v>275</v>
      </c>
      <c r="AY112">
        <f t="shared" si="178"/>
        <v>1.8034268791748336</v>
      </c>
      <c r="AZ112" s="8">
        <f t="shared" si="179"/>
        <v>0.19143617978287139</v>
      </c>
      <c r="BA112">
        <f t="shared" si="177"/>
        <v>0.3452411522669761</v>
      </c>
      <c r="BB112" s="6">
        <f t="shared" si="180"/>
        <v>2</v>
      </c>
      <c r="BC112">
        <f t="shared" si="181"/>
        <v>7</v>
      </c>
    </row>
    <row r="113" spans="50:55" x14ac:dyDescent="0.25">
      <c r="AX113" t="s">
        <v>598</v>
      </c>
      <c r="AY113">
        <f t="shared" si="178"/>
        <v>6.5070316021295899E-2</v>
      </c>
      <c r="AZ113" s="8">
        <f t="shared" si="179"/>
        <v>0.5636009323296779</v>
      </c>
      <c r="BA113">
        <f t="shared" si="177"/>
        <v>3.6673690776589142E-2</v>
      </c>
      <c r="BB113" s="6">
        <f t="shared" si="180"/>
        <v>0</v>
      </c>
      <c r="BC113">
        <f t="shared" si="181"/>
        <v>2</v>
      </c>
    </row>
    <row r="114" spans="50:55" x14ac:dyDescent="0.25">
      <c r="AX114" t="s">
        <v>105</v>
      </c>
      <c r="AY114">
        <f t="shared" si="178"/>
        <v>8.1130906229524888E-2</v>
      </c>
      <c r="AZ114" s="8">
        <f t="shared" si="179"/>
        <v>0.38883866321386434</v>
      </c>
      <c r="BA114">
        <f t="shared" si="177"/>
        <v>3.1546833123617835E-2</v>
      </c>
      <c r="BB114" s="6">
        <f t="shared" si="180"/>
        <v>2</v>
      </c>
      <c r="BC114">
        <f t="shared" si="181"/>
        <v>4</v>
      </c>
    </row>
    <row r="115" spans="50:55" x14ac:dyDescent="0.25">
      <c r="AX115" t="s">
        <v>390</v>
      </c>
      <c r="AY115">
        <f t="shared" si="178"/>
        <v>3.988108474959254E-3</v>
      </c>
      <c r="AZ115" s="8">
        <f t="shared" si="179"/>
        <v>1</v>
      </c>
      <c r="BA115">
        <f t="shared" si="177"/>
        <v>3.988108474959254E-3</v>
      </c>
      <c r="BB115" s="6">
        <f t="shared" si="180"/>
        <v>0</v>
      </c>
      <c r="BC115">
        <f t="shared" si="181"/>
        <v>1</v>
      </c>
    </row>
    <row r="116" spans="50:55" x14ac:dyDescent="0.25">
      <c r="AX116" t="s">
        <v>205</v>
      </c>
      <c r="AY116">
        <f t="shared" si="178"/>
        <v>0.72385039043681421</v>
      </c>
      <c r="AZ116" s="8">
        <f t="shared" si="179"/>
        <v>0.87431022964007421</v>
      </c>
      <c r="BA116">
        <f t="shared" si="177"/>
        <v>0.63286980108786839</v>
      </c>
      <c r="BB116" s="6">
        <f t="shared" si="180"/>
        <v>5</v>
      </c>
      <c r="BC116">
        <f t="shared" si="181"/>
        <v>2</v>
      </c>
    </row>
    <row r="117" spans="50:55" x14ac:dyDescent="0.25">
      <c r="AX117" t="s">
        <v>224</v>
      </c>
      <c r="AY117">
        <f t="shared" si="178"/>
        <v>9.5202414904108374E-3</v>
      </c>
      <c r="AZ117" s="8">
        <f t="shared" si="179"/>
        <v>0.5</v>
      </c>
      <c r="BA117">
        <f t="shared" si="177"/>
        <v>4.7601207452054187E-3</v>
      </c>
      <c r="BB117" s="6">
        <f t="shared" si="180"/>
        <v>0</v>
      </c>
      <c r="BC117">
        <f t="shared" si="181"/>
        <v>2</v>
      </c>
    </row>
    <row r="118" spans="50:55" x14ac:dyDescent="0.25">
      <c r="AX118" t="s">
        <v>40</v>
      </c>
      <c r="AY118">
        <f t="shared" si="178"/>
        <v>9.0207333902741077E-2</v>
      </c>
      <c r="AZ118" s="8">
        <f t="shared" si="179"/>
        <v>0.49329538877098206</v>
      </c>
      <c r="BA118">
        <f t="shared" si="177"/>
        <v>4.449886184754645E-2</v>
      </c>
      <c r="BB118" s="6">
        <f t="shared" si="180"/>
        <v>8</v>
      </c>
      <c r="BC118">
        <f t="shared" si="181"/>
        <v>5</v>
      </c>
    </row>
    <row r="119" spans="50:55" x14ac:dyDescent="0.25">
      <c r="AX119" t="s">
        <v>97</v>
      </c>
      <c r="AY119">
        <f t="shared" si="178"/>
        <v>4.9434891990883644E-3</v>
      </c>
      <c r="AZ119" s="8">
        <f t="shared" si="179"/>
        <v>0.45014459952219288</v>
      </c>
      <c r="BA119">
        <f t="shared" si="177"/>
        <v>2.2252849657659179E-3</v>
      </c>
      <c r="BB119" s="6">
        <f t="shared" si="180"/>
        <v>0</v>
      </c>
      <c r="BC119">
        <f t="shared" si="181"/>
        <v>5</v>
      </c>
    </row>
    <row r="120" spans="50:55" x14ac:dyDescent="0.25">
      <c r="AX120" t="s">
        <v>160</v>
      </c>
      <c r="AY120">
        <f t="shared" si="178"/>
        <v>1.591016591724705E-2</v>
      </c>
      <c r="AZ120" s="8">
        <f t="shared" si="179"/>
        <v>0.70464135021097041</v>
      </c>
      <c r="BA120">
        <f t="shared" si="177"/>
        <v>1.1210960794009524E-2</v>
      </c>
      <c r="BB120" s="6">
        <f t="shared" si="180"/>
        <v>0</v>
      </c>
      <c r="BC120">
        <f t="shared" si="181"/>
        <v>2</v>
      </c>
    </row>
    <row r="121" spans="50:55" x14ac:dyDescent="0.25">
      <c r="AX121" t="s">
        <v>589</v>
      </c>
      <c r="AY121">
        <f t="shared" si="178"/>
        <v>1.5076616437053724E-2</v>
      </c>
      <c r="AZ121" s="8">
        <f t="shared" si="179"/>
        <v>1</v>
      </c>
      <c r="BA121">
        <f t="shared" si="177"/>
        <v>1.5076616437053724E-2</v>
      </c>
      <c r="BB121" s="6">
        <f t="shared" si="180"/>
        <v>0</v>
      </c>
      <c r="BC121">
        <f t="shared" si="181"/>
        <v>1</v>
      </c>
    </row>
    <row r="122" spans="50:55" x14ac:dyDescent="0.25">
      <c r="AX122" t="s">
        <v>42</v>
      </c>
      <c r="AY122">
        <f t="shared" si="178"/>
        <v>4.6689337886473573E-2</v>
      </c>
      <c r="AZ122" s="8">
        <f t="shared" si="179"/>
        <v>0.4783193322061427</v>
      </c>
      <c r="BA122">
        <f t="shared" si="177"/>
        <v>2.2332412919004997E-2</v>
      </c>
      <c r="BB122" s="6">
        <f t="shared" si="180"/>
        <v>2</v>
      </c>
      <c r="BC122">
        <f t="shared" si="181"/>
        <v>6</v>
      </c>
    </row>
    <row r="123" spans="50:55" x14ac:dyDescent="0.25">
      <c r="AX123" t="s">
        <v>27</v>
      </c>
      <c r="AY123">
        <f t="shared" si="178"/>
        <v>0.47525062924594319</v>
      </c>
      <c r="AZ123" s="8">
        <f t="shared" si="179"/>
        <v>0.98620017656868186</v>
      </c>
      <c r="BA123">
        <f t="shared" si="177"/>
        <v>0.46869225447672636</v>
      </c>
      <c r="BB123" s="6">
        <f t="shared" si="180"/>
        <v>1</v>
      </c>
      <c r="BC123">
        <f t="shared" si="181"/>
        <v>1</v>
      </c>
    </row>
    <row r="124" spans="50:55" x14ac:dyDescent="0.25">
      <c r="AX124" t="s">
        <v>58</v>
      </c>
      <c r="AY124">
        <f t="shared" si="178"/>
        <v>3.1300044048210558</v>
      </c>
      <c r="AZ124" s="8">
        <f t="shared" si="179"/>
        <v>1</v>
      </c>
      <c r="BA124">
        <f t="shared" si="177"/>
        <v>3.1300044048210558</v>
      </c>
      <c r="BB124" s="6">
        <f t="shared" si="180"/>
        <v>0</v>
      </c>
      <c r="BC124">
        <f t="shared" si="181"/>
        <v>1</v>
      </c>
    </row>
    <row r="125" spans="50:55" x14ac:dyDescent="0.25">
      <c r="AX125" t="s">
        <v>44</v>
      </c>
      <c r="AY125">
        <f t="shared" si="178"/>
        <v>2.4573125698416254</v>
      </c>
      <c r="AZ125" s="8">
        <f t="shared" si="179"/>
        <v>0.30869136074785458</v>
      </c>
      <c r="BA125">
        <f t="shared" si="177"/>
        <v>0.75855116096721875</v>
      </c>
      <c r="BB125" s="6">
        <f t="shared" si="180"/>
        <v>14</v>
      </c>
      <c r="BC125">
        <f t="shared" si="181"/>
        <v>6</v>
      </c>
    </row>
    <row r="126" spans="50:55" x14ac:dyDescent="0.25">
      <c r="AX126" t="s">
        <v>28</v>
      </c>
      <c r="AY126">
        <f t="shared" si="178"/>
        <v>0.51859955333185093</v>
      </c>
      <c r="AZ126" s="8">
        <f t="shared" si="179"/>
        <v>0.51932006414850995</v>
      </c>
      <c r="BA126">
        <f t="shared" si="177"/>
        <v>0.26931915330368544</v>
      </c>
      <c r="BB126" s="6">
        <f t="shared" si="180"/>
        <v>6</v>
      </c>
      <c r="BC126">
        <f t="shared" si="181"/>
        <v>3</v>
      </c>
    </row>
    <row r="127" spans="50:55" x14ac:dyDescent="0.25">
      <c r="AX127" t="s">
        <v>188</v>
      </c>
      <c r="AY127">
        <f t="shared" si="178"/>
        <v>0.50209701407036489</v>
      </c>
      <c r="AZ127" s="8">
        <f t="shared" si="179"/>
        <v>0.30269942371853203</v>
      </c>
      <c r="BA127">
        <f t="shared" si="177"/>
        <v>0.15198447680989513</v>
      </c>
      <c r="BB127" s="6">
        <f t="shared" si="180"/>
        <v>3</v>
      </c>
      <c r="BC127">
        <f t="shared" si="181"/>
        <v>5</v>
      </c>
    </row>
    <row r="128" spans="50:55" x14ac:dyDescent="0.25">
      <c r="AX128" t="s">
        <v>29</v>
      </c>
      <c r="AY128">
        <f t="shared" si="178"/>
        <v>1.2051273151417241</v>
      </c>
      <c r="AZ128" s="8">
        <f t="shared" si="179"/>
        <v>0.23386569341258559</v>
      </c>
      <c r="BA128">
        <f t="shared" si="177"/>
        <v>0.28183793520606687</v>
      </c>
      <c r="BB128" s="6">
        <f t="shared" si="180"/>
        <v>9</v>
      </c>
      <c r="BC128">
        <f t="shared" si="181"/>
        <v>6</v>
      </c>
    </row>
    <row r="129" spans="50:55" x14ac:dyDescent="0.25">
      <c r="AX129" t="s">
        <v>251</v>
      </c>
      <c r="AY129">
        <f t="shared" si="178"/>
        <v>0.35376933934248128</v>
      </c>
      <c r="AZ129" s="8">
        <f t="shared" si="179"/>
        <v>0.35080946975953103</v>
      </c>
      <c r="BA129">
        <f t="shared" si="177"/>
        <v>0.12410563435191546</v>
      </c>
      <c r="BB129" s="6">
        <f t="shared" si="180"/>
        <v>3</v>
      </c>
      <c r="BC129">
        <f t="shared" si="181"/>
        <v>5</v>
      </c>
    </row>
    <row r="130" spans="50:55" x14ac:dyDescent="0.25">
      <c r="AX130" t="s">
        <v>80</v>
      </c>
      <c r="AY130">
        <f t="shared" si="178"/>
        <v>5.4089541687767504</v>
      </c>
      <c r="AZ130" s="8">
        <f t="shared" si="179"/>
        <v>0.90158060969230391</v>
      </c>
      <c r="BA130">
        <f t="shared" si="177"/>
        <v>4.8766081972834714</v>
      </c>
      <c r="BB130" s="6">
        <f t="shared" si="180"/>
        <v>10</v>
      </c>
      <c r="BC130">
        <f t="shared" si="181"/>
        <v>1</v>
      </c>
    </row>
    <row r="131" spans="50:55" x14ac:dyDescent="0.25">
      <c r="AX131" t="s">
        <v>252</v>
      </c>
      <c r="AY131">
        <f t="shared" si="178"/>
        <v>1.2754357530642797</v>
      </c>
      <c r="AZ131" s="8">
        <f t="shared" si="179"/>
        <v>0.28064344297648175</v>
      </c>
      <c r="BA131">
        <f t="shared" si="177"/>
        <v>0.35794268103526122</v>
      </c>
      <c r="BB131" s="6">
        <f t="shared" si="180"/>
        <v>11</v>
      </c>
      <c r="BC131">
        <f t="shared" si="181"/>
        <v>4</v>
      </c>
    </row>
    <row r="132" spans="50:55" x14ac:dyDescent="0.25">
      <c r="AX132" t="s">
        <v>72</v>
      </c>
      <c r="AY132">
        <f t="shared" si="178"/>
        <v>2.2398922832786272E-2</v>
      </c>
      <c r="AZ132" s="8">
        <f t="shared" si="179"/>
        <v>0.41626196753156647</v>
      </c>
      <c r="BA132">
        <f t="shared" si="177"/>
        <v>9.3238196889633418E-3</v>
      </c>
      <c r="BB132" s="6">
        <f t="shared" si="180"/>
        <v>0</v>
      </c>
      <c r="BC132">
        <f t="shared" si="181"/>
        <v>4</v>
      </c>
    </row>
    <row r="133" spans="50:55" x14ac:dyDescent="0.25">
      <c r="AX133" t="s">
        <v>91</v>
      </c>
      <c r="AY133">
        <f t="shared" si="178"/>
        <v>0.35728068983734484</v>
      </c>
      <c r="AZ133" s="8">
        <f t="shared" si="179"/>
        <v>0.9746427807170307</v>
      </c>
      <c r="BA133">
        <f t="shared" si="177"/>
        <v>0.34822104503956874</v>
      </c>
      <c r="BB133" s="6">
        <f t="shared" si="180"/>
        <v>3</v>
      </c>
      <c r="BC133">
        <f t="shared" si="181"/>
        <v>1</v>
      </c>
    </row>
    <row r="134" spans="50:55" x14ac:dyDescent="0.25">
      <c r="AX134" t="s">
        <v>189</v>
      </c>
      <c r="AY134">
        <f t="shared" si="178"/>
        <v>8.1099205242582406E-2</v>
      </c>
      <c r="AZ134" s="8">
        <f t="shared" si="179"/>
        <v>0.23818319779874461</v>
      </c>
      <c r="BA134">
        <f t="shared" si="177"/>
        <v>1.931646804361499E-2</v>
      </c>
      <c r="BB134" s="6">
        <f t="shared" si="180"/>
        <v>0</v>
      </c>
      <c r="BC134">
        <f t="shared" si="181"/>
        <v>7</v>
      </c>
    </row>
    <row r="135" spans="50:55" x14ac:dyDescent="0.25">
      <c r="AX135" t="s">
        <v>81</v>
      </c>
      <c r="AY135">
        <f t="shared" si="178"/>
        <v>8.216398545106203E-2</v>
      </c>
      <c r="AZ135" s="8">
        <f t="shared" si="179"/>
        <v>0.49101252799128486</v>
      </c>
      <c r="BA135">
        <f t="shared" si="177"/>
        <v>4.0343546206165121E-2</v>
      </c>
      <c r="BB135" s="6">
        <f t="shared" si="180"/>
        <v>0</v>
      </c>
      <c r="BC135">
        <f t="shared" si="181"/>
        <v>3</v>
      </c>
    </row>
    <row r="136" spans="50:55" x14ac:dyDescent="0.25">
      <c r="AX136" t="s">
        <v>257</v>
      </c>
      <c r="AY136">
        <f t="shared" si="178"/>
        <v>0.78577609287101247</v>
      </c>
      <c r="AZ136" s="8">
        <f t="shared" si="179"/>
        <v>0.84408172176723673</v>
      </c>
      <c r="BA136">
        <f t="shared" si="177"/>
        <v>0.66325923739409631</v>
      </c>
      <c r="BB136" s="6">
        <f t="shared" si="180"/>
        <v>5</v>
      </c>
      <c r="BC136">
        <f t="shared" si="181"/>
        <v>2</v>
      </c>
    </row>
    <row r="137" spans="50:55" x14ac:dyDescent="0.25">
      <c r="AX137" t="s">
        <v>16</v>
      </c>
      <c r="AY137">
        <f t="shared" si="178"/>
        <v>6.301348139791059E-2</v>
      </c>
      <c r="AZ137" s="8">
        <f t="shared" si="179"/>
        <v>0.65636498150431566</v>
      </c>
      <c r="BA137">
        <f t="shared" si="177"/>
        <v>4.1359842552262126E-2</v>
      </c>
      <c r="BB137" s="6">
        <f t="shared" si="180"/>
        <v>2</v>
      </c>
      <c r="BC137">
        <f t="shared" si="181"/>
        <v>2</v>
      </c>
    </row>
    <row r="138" spans="50:55" x14ac:dyDescent="0.25">
      <c r="AX138" t="s">
        <v>82</v>
      </c>
      <c r="AY138">
        <f t="shared" si="178"/>
        <v>1.2684149168384899</v>
      </c>
      <c r="AZ138" s="8">
        <f t="shared" si="179"/>
        <v>0.69319525003381344</v>
      </c>
      <c r="BA138">
        <f t="shared" si="177"/>
        <v>0.87925919542447573</v>
      </c>
      <c r="BB138" s="6">
        <f t="shared" si="180"/>
        <v>9</v>
      </c>
      <c r="BC138">
        <f t="shared" si="181"/>
        <v>2</v>
      </c>
    </row>
    <row r="139" spans="50:55" x14ac:dyDescent="0.25">
      <c r="AX139" t="s">
        <v>43</v>
      </c>
      <c r="AY139">
        <f t="shared" si="178"/>
        <v>12.343538224975465</v>
      </c>
      <c r="AZ139" s="8">
        <f t="shared" si="179"/>
        <v>0.45439453812004205</v>
      </c>
      <c r="BA139">
        <f t="shared" si="177"/>
        <v>5.6088363505048102</v>
      </c>
      <c r="BB139" s="6">
        <f t="shared" si="180"/>
        <v>12</v>
      </c>
      <c r="BC139">
        <f t="shared" si="181"/>
        <v>4</v>
      </c>
    </row>
    <row r="140" spans="50:55" x14ac:dyDescent="0.25">
      <c r="AX140" t="s">
        <v>74</v>
      </c>
      <c r="AY140">
        <f t="shared" si="178"/>
        <v>2.8046049624401736E-3</v>
      </c>
      <c r="AZ140" s="8">
        <f t="shared" si="179"/>
        <v>1</v>
      </c>
      <c r="BA140">
        <f t="shared" si="177"/>
        <v>2.8046049624401736E-3</v>
      </c>
      <c r="BB140" s="6">
        <f t="shared" si="180"/>
        <v>0</v>
      </c>
      <c r="BC140">
        <f t="shared" si="181"/>
        <v>1</v>
      </c>
    </row>
    <row r="141" spans="50:55" x14ac:dyDescent="0.25">
      <c r="AX141" t="s">
        <v>535</v>
      </c>
      <c r="AY141">
        <f t="shared" si="178"/>
        <v>9.5447320567938462E-2</v>
      </c>
      <c r="AZ141" s="8">
        <f t="shared" si="179"/>
        <v>0.94861742448910491</v>
      </c>
      <c r="BA141">
        <f t="shared" si="177"/>
        <v>9.0542991411543761E-2</v>
      </c>
      <c r="BB141" s="6">
        <f t="shared" si="180"/>
        <v>2</v>
      </c>
      <c r="BC141">
        <f t="shared" si="181"/>
        <v>1</v>
      </c>
    </row>
    <row r="142" spans="50:55" x14ac:dyDescent="0.25">
      <c r="AX142" t="s">
        <v>83</v>
      </c>
      <c r="AY142">
        <f t="shared" si="178"/>
        <v>5.3223682064412028</v>
      </c>
      <c r="AZ142" s="8">
        <f t="shared" si="179"/>
        <v>0.83777582664197314</v>
      </c>
      <c r="BA142">
        <f t="shared" si="177"/>
        <v>4.4589514238442343</v>
      </c>
      <c r="BB142" s="6">
        <f t="shared" si="180"/>
        <v>6</v>
      </c>
      <c r="BC142">
        <f t="shared" si="181"/>
        <v>3</v>
      </c>
    </row>
    <row r="143" spans="50:55" x14ac:dyDescent="0.25">
      <c r="AX143" t="s">
        <v>285</v>
      </c>
      <c r="AY143">
        <f t="shared" si="178"/>
        <v>0.42205326521657321</v>
      </c>
      <c r="AZ143" s="8">
        <f t="shared" si="179"/>
        <v>0.49496459457548841</v>
      </c>
      <c r="BA143">
        <f t="shared" si="177"/>
        <v>0.20890142330718225</v>
      </c>
      <c r="BB143" s="6">
        <f t="shared" si="180"/>
        <v>2</v>
      </c>
      <c r="BC143">
        <f t="shared" si="181"/>
        <v>2</v>
      </c>
    </row>
    <row r="144" spans="50:55" x14ac:dyDescent="0.25">
      <c r="AX144" t="s">
        <v>191</v>
      </c>
      <c r="AY144">
        <f t="shared" si="178"/>
        <v>0.99958681803842331</v>
      </c>
      <c r="AZ144" s="8">
        <f t="shared" si="179"/>
        <v>0.90595963729029838</v>
      </c>
      <c r="BA144">
        <f t="shared" si="177"/>
        <v>0.90558531111025342</v>
      </c>
      <c r="BB144" s="6">
        <f t="shared" si="180"/>
        <v>8</v>
      </c>
      <c r="BC144">
        <f t="shared" si="181"/>
        <v>1</v>
      </c>
    </row>
    <row r="145" spans="50:55" x14ac:dyDescent="0.25">
      <c r="AX145" t="s">
        <v>194</v>
      </c>
      <c r="AY145">
        <f t="shared" si="178"/>
        <v>2.4457062790928039</v>
      </c>
      <c r="AZ145" s="8">
        <f t="shared" si="179"/>
        <v>0.43754654209692956</v>
      </c>
      <c r="BA145">
        <f t="shared" si="177"/>
        <v>1.0701103254018045</v>
      </c>
      <c r="BB145" s="6">
        <f t="shared" si="180"/>
        <v>3</v>
      </c>
      <c r="BC145">
        <f t="shared" si="181"/>
        <v>3</v>
      </c>
    </row>
    <row r="146" spans="50:55" x14ac:dyDescent="0.25">
      <c r="AX146" t="s">
        <v>162</v>
      </c>
      <c r="AY146">
        <f t="shared" si="178"/>
        <v>2.0666936303244232</v>
      </c>
      <c r="AZ146" s="8">
        <f t="shared" si="179"/>
        <v>0.51182290026560506</v>
      </c>
      <c r="BA146">
        <f t="shared" si="177"/>
        <v>1.0577811278330986</v>
      </c>
      <c r="BB146" s="6">
        <f t="shared" si="180"/>
        <v>5</v>
      </c>
      <c r="BC146">
        <f t="shared" si="181"/>
        <v>4</v>
      </c>
    </row>
    <row r="147" spans="50:55" x14ac:dyDescent="0.25">
      <c r="AX147" t="s">
        <v>75</v>
      </c>
      <c r="AY147">
        <f t="shared" si="178"/>
        <v>3.5521888251012539E-2</v>
      </c>
      <c r="AZ147" s="8">
        <f t="shared" si="179"/>
        <v>0.40555059758167544</v>
      </c>
      <c r="BA147">
        <f t="shared" si="177"/>
        <v>1.4405923007427631E-2</v>
      </c>
      <c r="BB147" s="6">
        <f t="shared" si="180"/>
        <v>0</v>
      </c>
      <c r="BC147">
        <f t="shared" si="181"/>
        <v>6</v>
      </c>
    </row>
    <row r="148" spans="50:55" x14ac:dyDescent="0.25">
      <c r="AX148" t="s">
        <v>161</v>
      </c>
      <c r="AY148">
        <f t="shared" si="178"/>
        <v>6.5559505760976855E-2</v>
      </c>
      <c r="AZ148" s="8">
        <f t="shared" si="179"/>
        <v>0.87771994197457115</v>
      </c>
      <c r="BA148">
        <f t="shared" si="177"/>
        <v>5.7542885592406168E-2</v>
      </c>
      <c r="BB148" s="6">
        <f t="shared" si="180"/>
        <v>1</v>
      </c>
      <c r="BC148">
        <f t="shared" si="181"/>
        <v>2</v>
      </c>
    </row>
    <row r="149" spans="50:55" x14ac:dyDescent="0.25">
      <c r="AX149" t="s">
        <v>192</v>
      </c>
      <c r="AY149">
        <f t="shared" si="178"/>
        <v>6.1089834430842229</v>
      </c>
      <c r="AZ149" s="8">
        <f t="shared" si="179"/>
        <v>0.44797017753410728</v>
      </c>
      <c r="BA149">
        <f t="shared" si="177"/>
        <v>2.7366423975513614</v>
      </c>
      <c r="BB149" s="6">
        <f t="shared" si="180"/>
        <v>7</v>
      </c>
      <c r="BC149">
        <f t="shared" si="181"/>
        <v>3</v>
      </c>
    </row>
    <row r="150" spans="50:55" x14ac:dyDescent="0.25">
      <c r="AX150" t="s">
        <v>77</v>
      </c>
      <c r="AY150">
        <f t="shared" si="178"/>
        <v>2.1704335561237258</v>
      </c>
      <c r="AZ150" s="8">
        <f t="shared" si="179"/>
        <v>0.46897606820178722</v>
      </c>
      <c r="BA150">
        <f t="shared" si="177"/>
        <v>1.0178813954441279</v>
      </c>
      <c r="BB150" s="6">
        <f t="shared" si="180"/>
        <v>9</v>
      </c>
      <c r="BC150">
        <f t="shared" si="181"/>
        <v>5</v>
      </c>
    </row>
    <row r="151" spans="50:55" x14ac:dyDescent="0.25">
      <c r="AX151" t="s">
        <v>76</v>
      </c>
      <c r="AY151">
        <f t="shared" si="178"/>
        <v>1.1744283280218227E-2</v>
      </c>
      <c r="AZ151" s="8">
        <f t="shared" si="179"/>
        <v>1</v>
      </c>
      <c r="BA151">
        <f t="shared" si="177"/>
        <v>1.1744283280218227E-2</v>
      </c>
      <c r="BB151" s="6">
        <f t="shared" si="180"/>
        <v>0</v>
      </c>
      <c r="BC151">
        <f t="shared" si="181"/>
        <v>1</v>
      </c>
    </row>
    <row r="152" spans="50:55" x14ac:dyDescent="0.25">
      <c r="AX152" t="s">
        <v>545</v>
      </c>
      <c r="AY152">
        <f t="shared" si="178"/>
        <v>1.2400680186321246E-2</v>
      </c>
      <c r="AZ152" s="8">
        <f t="shared" si="179"/>
        <v>1</v>
      </c>
      <c r="BA152">
        <f t="shared" si="177"/>
        <v>1.2400680186321246E-2</v>
      </c>
      <c r="BB152" s="6">
        <f t="shared" si="180"/>
        <v>0</v>
      </c>
      <c r="BC152">
        <f t="shared" si="181"/>
        <v>1</v>
      </c>
    </row>
    <row r="153" spans="50:55" x14ac:dyDescent="0.25">
      <c r="AX153" t="s">
        <v>543</v>
      </c>
      <c r="AY153">
        <f t="shared" si="178"/>
        <v>9.7581232100752549E-2</v>
      </c>
      <c r="AZ153" s="8">
        <f t="shared" si="179"/>
        <v>1</v>
      </c>
      <c r="BA153">
        <f t="shared" si="177"/>
        <v>9.7581232100752549E-2</v>
      </c>
      <c r="BB153" s="6">
        <f t="shared" si="180"/>
        <v>0</v>
      </c>
      <c r="BC153">
        <f t="shared" si="181"/>
        <v>1</v>
      </c>
    </row>
    <row r="154" spans="50:55" x14ac:dyDescent="0.25">
      <c r="AX154" t="s">
        <v>163</v>
      </c>
      <c r="AY154">
        <f t="shared" si="178"/>
        <v>0.24511513897911585</v>
      </c>
      <c r="AZ154" s="8">
        <f t="shared" si="179"/>
        <v>0.98931878063686651</v>
      </c>
      <c r="BA154">
        <f t="shared" si="177"/>
        <v>0.24249701041045496</v>
      </c>
      <c r="BB154" s="6">
        <f t="shared" si="180"/>
        <v>1</v>
      </c>
      <c r="BC154">
        <f t="shared" si="181"/>
        <v>1</v>
      </c>
    </row>
    <row r="155" spans="50:55" x14ac:dyDescent="0.25">
      <c r="AX155" t="s">
        <v>164</v>
      </c>
      <c r="AY155">
        <f t="shared" si="178"/>
        <v>3.3565750880268034E-3</v>
      </c>
      <c r="AZ155" s="8">
        <f t="shared" si="179"/>
        <v>1</v>
      </c>
      <c r="BA155">
        <f t="shared" si="177"/>
        <v>3.3565750880268034E-3</v>
      </c>
      <c r="BB155" s="6">
        <f t="shared" si="180"/>
        <v>0</v>
      </c>
      <c r="BC155">
        <f t="shared" si="181"/>
        <v>1</v>
      </c>
    </row>
    <row r="156" spans="50:55" x14ac:dyDescent="0.25">
      <c r="AX156" t="s">
        <v>32</v>
      </c>
      <c r="AY156">
        <f t="shared" si="178"/>
        <v>3.5517170398249922</v>
      </c>
      <c r="AZ156" s="8">
        <f t="shared" si="179"/>
        <v>0.60009965101144735</v>
      </c>
      <c r="BA156">
        <f t="shared" ref="BA156:BA171" si="182">AY156*AZ156</f>
        <v>2.1313841560903888</v>
      </c>
      <c r="BB156" s="6">
        <f t="shared" si="180"/>
        <v>12</v>
      </c>
      <c r="BC156">
        <f t="shared" si="181"/>
        <v>3</v>
      </c>
    </row>
    <row r="157" spans="50:55" x14ac:dyDescent="0.25">
      <c r="AX157" t="s">
        <v>276</v>
      </c>
      <c r="AY157">
        <f t="shared" ref="AY157:AY172" si="183">(AU70/AY$90)*100</f>
        <v>5.352431930646296E-2</v>
      </c>
      <c r="AZ157" s="8">
        <f t="shared" ref="AZ157:AZ172" si="184">MAX(AY70:CP70)</f>
        <v>0.94021530850433754</v>
      </c>
      <c r="BA157">
        <f t="shared" si="182"/>
        <v>5.032438438921074E-2</v>
      </c>
      <c r="BB157" s="6">
        <f t="shared" ref="BB157:BB172" si="185">COUNTIF(AY70:CP70, "&lt;.05") - COUNTIF(AY70:CP70, "=0")</f>
        <v>2</v>
      </c>
      <c r="BC157">
        <f t="shared" ref="BC157:BC172" si="186">COUNTIF(AY70:CP70, "&gt;.05")</f>
        <v>1</v>
      </c>
    </row>
    <row r="158" spans="50:55" x14ac:dyDescent="0.25">
      <c r="AX158" t="s">
        <v>438</v>
      </c>
      <c r="AY158">
        <f t="shared" si="183"/>
        <v>1.9938056022879212E-2</v>
      </c>
      <c r="AZ158" s="8">
        <f t="shared" si="184"/>
        <v>1</v>
      </c>
      <c r="BA158">
        <f t="shared" si="182"/>
        <v>1.9938056022879212E-2</v>
      </c>
      <c r="BB158" s="6">
        <f t="shared" si="185"/>
        <v>0</v>
      </c>
      <c r="BC158">
        <f t="shared" si="186"/>
        <v>1</v>
      </c>
    </row>
    <row r="159" spans="50:55" x14ac:dyDescent="0.25">
      <c r="AX159" t="s">
        <v>20</v>
      </c>
      <c r="AY159">
        <f t="shared" si="183"/>
        <v>0.32087552506779782</v>
      </c>
      <c r="AZ159" s="8">
        <f t="shared" si="184"/>
        <v>0.45523314717203361</v>
      </c>
      <c r="BA159">
        <f t="shared" si="182"/>
        <v>0.14607317512709236</v>
      </c>
      <c r="BB159" s="6">
        <f t="shared" si="185"/>
        <v>2</v>
      </c>
      <c r="BC159">
        <f t="shared" si="186"/>
        <v>3</v>
      </c>
    </row>
    <row r="160" spans="50:55" x14ac:dyDescent="0.25">
      <c r="AX160" t="s">
        <v>14</v>
      </c>
      <c r="AY160">
        <f t="shared" si="183"/>
        <v>0.64626750839292946</v>
      </c>
      <c r="AZ160" s="8">
        <f t="shared" si="184"/>
        <v>0.58796157367866242</v>
      </c>
      <c r="BA160">
        <f t="shared" si="182"/>
        <v>0.379980461252095</v>
      </c>
      <c r="BB160" s="6">
        <f t="shared" si="185"/>
        <v>10</v>
      </c>
      <c r="BC160">
        <f t="shared" si="186"/>
        <v>4</v>
      </c>
    </row>
    <row r="161" spans="50:55" x14ac:dyDescent="0.25">
      <c r="AX161" t="s">
        <v>98</v>
      </c>
      <c r="AY161">
        <f t="shared" si="183"/>
        <v>5.8932607132925936</v>
      </c>
      <c r="AZ161" s="8">
        <f t="shared" si="184"/>
        <v>0.98977246646336847</v>
      </c>
      <c r="BA161">
        <f t="shared" si="182"/>
        <v>5.8329871917072804</v>
      </c>
      <c r="BB161" s="6">
        <f t="shared" si="185"/>
        <v>4</v>
      </c>
      <c r="BC161">
        <f t="shared" si="186"/>
        <v>1</v>
      </c>
    </row>
    <row r="162" spans="50:55" x14ac:dyDescent="0.25">
      <c r="AX162" t="s">
        <v>70</v>
      </c>
      <c r="AY162">
        <f t="shared" si="183"/>
        <v>0.24910200427811657</v>
      </c>
      <c r="AZ162" s="8">
        <f t="shared" si="184"/>
        <v>0.72809550069744056</v>
      </c>
      <c r="BA162">
        <f t="shared" si="182"/>
        <v>0.18137004852961128</v>
      </c>
      <c r="BB162" s="6">
        <f t="shared" si="185"/>
        <v>1</v>
      </c>
      <c r="BC162">
        <f t="shared" si="186"/>
        <v>2</v>
      </c>
    </row>
    <row r="163" spans="50:55" x14ac:dyDescent="0.25">
      <c r="AX163" t="s">
        <v>95</v>
      </c>
      <c r="AY163">
        <f t="shared" si="183"/>
        <v>0.24085104544136329</v>
      </c>
      <c r="AZ163" s="8">
        <f t="shared" si="184"/>
        <v>0.49274150465705052</v>
      </c>
      <c r="BA163">
        <f t="shared" si="182"/>
        <v>0.11867730652900099</v>
      </c>
      <c r="BB163" s="6">
        <f t="shared" si="185"/>
        <v>4</v>
      </c>
      <c r="BC163">
        <f t="shared" si="186"/>
        <v>4</v>
      </c>
    </row>
    <row r="164" spans="50:55" x14ac:dyDescent="0.25">
      <c r="AX164" t="s">
        <v>68</v>
      </c>
      <c r="AY164">
        <f t="shared" si="183"/>
        <v>8.0501859194509508E-3</v>
      </c>
      <c r="AZ164" s="8">
        <f t="shared" si="184"/>
        <v>0.54204308547602498</v>
      </c>
      <c r="BA164">
        <f t="shared" si="182"/>
        <v>4.3635476144348448E-3</v>
      </c>
      <c r="BB164" s="6">
        <f t="shared" si="185"/>
        <v>0</v>
      </c>
      <c r="BC164">
        <f t="shared" si="186"/>
        <v>3</v>
      </c>
    </row>
    <row r="165" spans="50:55" x14ac:dyDescent="0.25">
      <c r="AX165" t="s">
        <v>672</v>
      </c>
      <c r="AY165">
        <f t="shared" si="183"/>
        <v>6.3450457747333336E-2</v>
      </c>
      <c r="AZ165" s="8">
        <f t="shared" si="184"/>
        <v>1</v>
      </c>
      <c r="BA165">
        <f t="shared" si="182"/>
        <v>6.3450457747333336E-2</v>
      </c>
      <c r="BB165" s="6">
        <f t="shared" si="185"/>
        <v>0</v>
      </c>
      <c r="BC165">
        <f t="shared" si="186"/>
        <v>1</v>
      </c>
    </row>
    <row r="166" spans="50:55" x14ac:dyDescent="0.25">
      <c r="AX166" t="s">
        <v>46</v>
      </c>
      <c r="AY166">
        <f t="shared" si="183"/>
        <v>5.0412028294286995E-2</v>
      </c>
      <c r="AZ166" s="8">
        <f t="shared" si="184"/>
        <v>0.23768834307415354</v>
      </c>
      <c r="BA166">
        <f t="shared" si="182"/>
        <v>1.1982351476276423E-2</v>
      </c>
      <c r="BB166" s="6">
        <f t="shared" si="185"/>
        <v>0</v>
      </c>
      <c r="BC166">
        <f t="shared" si="186"/>
        <v>6</v>
      </c>
    </row>
    <row r="167" spans="50:55" x14ac:dyDescent="0.25">
      <c r="AX167" t="s">
        <v>84</v>
      </c>
      <c r="AY167">
        <f t="shared" si="183"/>
        <v>1.5044293862131986E-2</v>
      </c>
      <c r="AZ167" s="8">
        <f t="shared" si="184"/>
        <v>0.91005247283394619</v>
      </c>
      <c r="BA167">
        <f t="shared" si="182"/>
        <v>1.3691096831273772E-2</v>
      </c>
      <c r="BB167" s="6">
        <f t="shared" si="185"/>
        <v>0</v>
      </c>
      <c r="BC167">
        <f t="shared" si="186"/>
        <v>2</v>
      </c>
    </row>
    <row r="168" spans="50:55" x14ac:dyDescent="0.25">
      <c r="AX168" t="s">
        <v>179</v>
      </c>
      <c r="AY168">
        <f t="shared" si="183"/>
        <v>7.2029615037138145E-3</v>
      </c>
      <c r="AZ168" s="8">
        <f t="shared" si="184"/>
        <v>1</v>
      </c>
      <c r="BA168">
        <f t="shared" si="182"/>
        <v>7.2029615037138145E-3</v>
      </c>
      <c r="BB168" s="6">
        <f t="shared" si="185"/>
        <v>0</v>
      </c>
      <c r="BC168">
        <f t="shared" si="186"/>
        <v>1</v>
      </c>
    </row>
    <row r="169" spans="50:55" x14ac:dyDescent="0.25">
      <c r="AX169" t="s">
        <v>643</v>
      </c>
      <c r="AY169">
        <f t="shared" si="183"/>
        <v>4.1957188600335038E-3</v>
      </c>
      <c r="AZ169" s="8">
        <f t="shared" si="184"/>
        <v>1</v>
      </c>
      <c r="BA169">
        <f t="shared" si="182"/>
        <v>4.1957188600335038E-3</v>
      </c>
      <c r="BB169" s="6">
        <f t="shared" si="185"/>
        <v>0</v>
      </c>
      <c r="BC169">
        <f t="shared" si="186"/>
        <v>1</v>
      </c>
    </row>
    <row r="170" spans="50:55" x14ac:dyDescent="0.25">
      <c r="AX170" t="s">
        <v>178</v>
      </c>
      <c r="AY170">
        <f t="shared" si="183"/>
        <v>2.6717598010998032</v>
      </c>
      <c r="AZ170" s="8">
        <f t="shared" si="184"/>
        <v>1</v>
      </c>
      <c r="BA170">
        <f t="shared" si="182"/>
        <v>2.6717598010998032</v>
      </c>
      <c r="BB170" s="6">
        <f t="shared" si="185"/>
        <v>0</v>
      </c>
      <c r="BC170">
        <f t="shared" si="186"/>
        <v>1</v>
      </c>
    </row>
    <row r="171" spans="50:55" x14ac:dyDescent="0.25">
      <c r="AX171" t="s">
        <v>185</v>
      </c>
      <c r="AY171">
        <f t="shared" si="183"/>
        <v>0</v>
      </c>
      <c r="AZ171" s="8">
        <f t="shared" si="184"/>
        <v>0</v>
      </c>
      <c r="BA171">
        <f t="shared" si="182"/>
        <v>0</v>
      </c>
      <c r="BB171" s="6">
        <f t="shared" si="185"/>
        <v>0</v>
      </c>
      <c r="BC171">
        <f t="shared" si="186"/>
        <v>0</v>
      </c>
    </row>
    <row r="172" spans="50:55" x14ac:dyDescent="0.25">
      <c r="AX172" t="s">
        <v>186</v>
      </c>
      <c r="AY172">
        <f t="shared" si="183"/>
        <v>25.04133995173693</v>
      </c>
      <c r="AZ172" s="8">
        <f t="shared" si="184"/>
        <v>1</v>
      </c>
      <c r="BA172">
        <f>AY172*AZ172</f>
        <v>25.04133995173693</v>
      </c>
      <c r="BB172" s="6">
        <f t="shared" si="185"/>
        <v>0</v>
      </c>
      <c r="BC172">
        <f t="shared" si="186"/>
        <v>1</v>
      </c>
    </row>
    <row r="173" spans="50:55" x14ac:dyDescent="0.25">
      <c r="BA173">
        <f>SUM(BA92:BA172)</f>
        <v>72.804860808052439</v>
      </c>
      <c r="BB173">
        <f>SUM(BB92:BB172)</f>
        <v>219</v>
      </c>
      <c r="BC173">
        <f>SUM(BC92:BC172)</f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6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801</v>
      </c>
      <c r="E2" t="str">
        <f>E1</f>
        <v>Total Lines of Code for Commit</v>
      </c>
      <c r="F2" t="e">
        <f>C2*E2</f>
        <v>#VALUE!</v>
      </c>
    </row>
    <row r="3" spans="1:6" x14ac:dyDescent="0.25">
      <c r="A3" t="str">
        <f t="shared" ref="A3:A11" si="0">A2</f>
        <v>A. Jesse</v>
      </c>
      <c r="B3" t="s">
        <v>11</v>
      </c>
      <c r="E3" s="3">
        <v>133</v>
      </c>
      <c r="F3">
        <f t="shared" ref="F3:F66" si="1">C3*E3</f>
        <v>0</v>
      </c>
    </row>
    <row r="4" spans="1:6" x14ac:dyDescent="0.25">
      <c r="A4" t="str">
        <f t="shared" si="0"/>
        <v>A. Jesse</v>
      </c>
      <c r="E4" s="3">
        <f t="shared" ref="E4:E8" si="2">E3</f>
        <v>133</v>
      </c>
      <c r="F4">
        <f t="shared" si="1"/>
        <v>0</v>
      </c>
    </row>
    <row r="5" spans="1:6" x14ac:dyDescent="0.25">
      <c r="A5" t="str">
        <f t="shared" si="0"/>
        <v>A. Jesse</v>
      </c>
      <c r="C5" s="1">
        <v>0.438</v>
      </c>
      <c r="D5" t="s">
        <v>12</v>
      </c>
      <c r="E5" s="3">
        <f t="shared" si="2"/>
        <v>133</v>
      </c>
      <c r="F5">
        <f t="shared" si="1"/>
        <v>58.253999999999998</v>
      </c>
    </row>
    <row r="6" spans="1:6" x14ac:dyDescent="0.25">
      <c r="A6" t="str">
        <f t="shared" si="0"/>
        <v>A. Jesse</v>
      </c>
      <c r="C6" s="1">
        <v>0.55200000000000005</v>
      </c>
      <c r="D6" t="s">
        <v>13</v>
      </c>
      <c r="E6" s="3">
        <f t="shared" si="2"/>
        <v>133</v>
      </c>
      <c r="F6">
        <f t="shared" si="1"/>
        <v>73.416000000000011</v>
      </c>
    </row>
    <row r="7" spans="1:6" x14ac:dyDescent="0.25">
      <c r="A7" t="str">
        <f t="shared" si="0"/>
        <v>A. Jesse</v>
      </c>
      <c r="C7" s="1">
        <v>8.0000000000000002E-3</v>
      </c>
      <c r="D7" t="s">
        <v>14</v>
      </c>
      <c r="E7" s="3">
        <f t="shared" si="2"/>
        <v>133</v>
      </c>
      <c r="F7">
        <f t="shared" si="1"/>
        <v>1.0640000000000001</v>
      </c>
    </row>
    <row r="8" spans="1:6" x14ac:dyDescent="0.25">
      <c r="A8" t="str">
        <f t="shared" si="0"/>
        <v>A. Jesse</v>
      </c>
      <c r="E8" s="3">
        <f t="shared" si="2"/>
        <v>133</v>
      </c>
      <c r="F8">
        <f t="shared" si="1"/>
        <v>0</v>
      </c>
    </row>
    <row r="9" spans="1:6" x14ac:dyDescent="0.25">
      <c r="A9" t="str">
        <f t="shared" si="0"/>
        <v>A. Jesse</v>
      </c>
      <c r="B9" t="s">
        <v>15</v>
      </c>
      <c r="E9" s="3">
        <v>2</v>
      </c>
      <c r="F9">
        <f t="shared" si="1"/>
        <v>0</v>
      </c>
    </row>
    <row r="10" spans="1:6" x14ac:dyDescent="0.25">
      <c r="A10" t="str">
        <f t="shared" si="0"/>
        <v>A. Jesse</v>
      </c>
      <c r="E10" s="3">
        <f t="shared" ref="E10:E12" si="3">E9</f>
        <v>2</v>
      </c>
      <c r="F10">
        <f t="shared" si="1"/>
        <v>0</v>
      </c>
    </row>
    <row r="11" spans="1:6" x14ac:dyDescent="0.25">
      <c r="A11" t="str">
        <f t="shared" si="0"/>
        <v>A. Jesse</v>
      </c>
      <c r="C11" s="1">
        <v>1</v>
      </c>
      <c r="D11" t="s">
        <v>16</v>
      </c>
      <c r="E11" s="3">
        <f t="shared" si="3"/>
        <v>2</v>
      </c>
      <c r="F11">
        <f t="shared" si="1"/>
        <v>2</v>
      </c>
    </row>
    <row r="12" spans="1:6" x14ac:dyDescent="0.25">
      <c r="A12" t="s">
        <v>802</v>
      </c>
      <c r="E12" s="3">
        <f t="shared" si="3"/>
        <v>2</v>
      </c>
      <c r="F12">
        <f t="shared" si="1"/>
        <v>0</v>
      </c>
    </row>
    <row r="13" spans="1:6" x14ac:dyDescent="0.25">
      <c r="A13" t="str">
        <f t="shared" ref="A13:A19" si="4">A12</f>
        <v>Alvin Richards</v>
      </c>
      <c r="B13" t="s">
        <v>19</v>
      </c>
      <c r="E13" s="3">
        <v>36</v>
      </c>
      <c r="F13">
        <f t="shared" si="1"/>
        <v>0</v>
      </c>
    </row>
    <row r="14" spans="1:6" x14ac:dyDescent="0.25">
      <c r="A14" t="str">
        <f t="shared" si="4"/>
        <v>Alvin Richards</v>
      </c>
      <c r="E14" s="3">
        <f t="shared" ref="E14:E16" si="5">E13</f>
        <v>36</v>
      </c>
      <c r="F14">
        <f t="shared" si="1"/>
        <v>0</v>
      </c>
    </row>
    <row r="15" spans="1:6" x14ac:dyDescent="0.25">
      <c r="A15" t="str">
        <f t="shared" si="4"/>
        <v>Alvin Richards</v>
      </c>
      <c r="C15" s="1">
        <v>1</v>
      </c>
      <c r="D15" t="s">
        <v>20</v>
      </c>
      <c r="E15" s="3">
        <f t="shared" si="5"/>
        <v>36</v>
      </c>
      <c r="F15">
        <f t="shared" si="1"/>
        <v>36</v>
      </c>
    </row>
    <row r="16" spans="1:6" x14ac:dyDescent="0.25">
      <c r="A16" t="str">
        <f t="shared" si="4"/>
        <v>Alvin Richards</v>
      </c>
      <c r="E16" s="3">
        <f t="shared" si="5"/>
        <v>36</v>
      </c>
      <c r="F16">
        <f t="shared" si="1"/>
        <v>0</v>
      </c>
    </row>
    <row r="17" spans="1:6" x14ac:dyDescent="0.25">
      <c r="A17" t="str">
        <f t="shared" si="4"/>
        <v>Alvin Richards</v>
      </c>
      <c r="B17" t="s">
        <v>21</v>
      </c>
      <c r="E17" s="3">
        <v>199</v>
      </c>
      <c r="F17">
        <f t="shared" si="1"/>
        <v>0</v>
      </c>
    </row>
    <row r="18" spans="1:6" x14ac:dyDescent="0.25">
      <c r="A18" t="str">
        <f t="shared" si="4"/>
        <v>Alvin Richards</v>
      </c>
      <c r="E18" s="3">
        <f t="shared" ref="E18:E20" si="6">E17</f>
        <v>199</v>
      </c>
      <c r="F18">
        <f t="shared" si="1"/>
        <v>0</v>
      </c>
    </row>
    <row r="19" spans="1:6" x14ac:dyDescent="0.25">
      <c r="A19" t="str">
        <f t="shared" si="4"/>
        <v>Alvin Richards</v>
      </c>
      <c r="C19" s="1">
        <v>1</v>
      </c>
      <c r="D19" t="s">
        <v>20</v>
      </c>
      <c r="E19" s="3">
        <f t="shared" si="6"/>
        <v>199</v>
      </c>
      <c r="F19">
        <f t="shared" si="1"/>
        <v>199</v>
      </c>
    </row>
    <row r="20" spans="1:6" x14ac:dyDescent="0.25">
      <c r="A20" t="s">
        <v>803</v>
      </c>
      <c r="E20" s="3">
        <f t="shared" si="6"/>
        <v>199</v>
      </c>
      <c r="F20">
        <f t="shared" si="1"/>
        <v>0</v>
      </c>
    </row>
    <row r="21" spans="1:6" x14ac:dyDescent="0.25">
      <c r="A21" t="str">
        <f t="shared" ref="A21:A55" si="7">A20</f>
        <v>Amalia Hawkins</v>
      </c>
      <c r="B21" t="s">
        <v>24</v>
      </c>
      <c r="E21" s="3">
        <v>158</v>
      </c>
      <c r="F21">
        <f t="shared" si="1"/>
        <v>0</v>
      </c>
    </row>
    <row r="22" spans="1:6" x14ac:dyDescent="0.25">
      <c r="A22" t="str">
        <f t="shared" si="7"/>
        <v>Amalia Hawkins</v>
      </c>
      <c r="E22" s="3">
        <f t="shared" ref="E22:E24" si="8">E21</f>
        <v>158</v>
      </c>
      <c r="F22">
        <f t="shared" si="1"/>
        <v>0</v>
      </c>
    </row>
    <row r="23" spans="1:6" x14ac:dyDescent="0.25">
      <c r="A23" t="str">
        <f t="shared" si="7"/>
        <v>Amalia Hawkins</v>
      </c>
      <c r="C23" s="1">
        <v>1</v>
      </c>
      <c r="D23" t="s">
        <v>25</v>
      </c>
      <c r="E23" s="3">
        <f t="shared" si="8"/>
        <v>158</v>
      </c>
      <c r="F23">
        <f t="shared" si="1"/>
        <v>158</v>
      </c>
    </row>
    <row r="24" spans="1:6" x14ac:dyDescent="0.25">
      <c r="A24" t="str">
        <f t="shared" si="7"/>
        <v>Amalia Hawkins</v>
      </c>
      <c r="E24" s="3">
        <f t="shared" si="8"/>
        <v>158</v>
      </c>
      <c r="F24">
        <f t="shared" si="1"/>
        <v>0</v>
      </c>
    </row>
    <row r="25" spans="1:6" x14ac:dyDescent="0.25">
      <c r="A25" t="str">
        <f t="shared" si="7"/>
        <v>Amalia Hawkins</v>
      </c>
      <c r="B25" t="s">
        <v>26</v>
      </c>
      <c r="E25" s="3">
        <v>124</v>
      </c>
      <c r="F25">
        <f t="shared" si="1"/>
        <v>0</v>
      </c>
    </row>
    <row r="26" spans="1:6" x14ac:dyDescent="0.25">
      <c r="A26" t="str">
        <f t="shared" si="7"/>
        <v>Amalia Hawkins</v>
      </c>
      <c r="E26" s="3">
        <f t="shared" ref="E26:E30" si="9">E25</f>
        <v>124</v>
      </c>
      <c r="F26">
        <f t="shared" si="1"/>
        <v>0</v>
      </c>
    </row>
    <row r="27" spans="1:6" x14ac:dyDescent="0.25">
      <c r="A27" t="str">
        <f t="shared" si="7"/>
        <v>Amalia Hawkins</v>
      </c>
      <c r="C27" s="1">
        <v>2.8000000000000001E-2</v>
      </c>
      <c r="D27" t="s">
        <v>27</v>
      </c>
      <c r="E27" s="3">
        <f t="shared" si="9"/>
        <v>124</v>
      </c>
      <c r="F27">
        <f t="shared" si="1"/>
        <v>3.472</v>
      </c>
    </row>
    <row r="28" spans="1:6" x14ac:dyDescent="0.25">
      <c r="A28" t="str">
        <f t="shared" si="7"/>
        <v>Amalia Hawkins</v>
      </c>
      <c r="C28" s="1">
        <v>0.91600000000000004</v>
      </c>
      <c r="D28" t="s">
        <v>28</v>
      </c>
      <c r="E28" s="3">
        <f t="shared" si="9"/>
        <v>124</v>
      </c>
      <c r="F28">
        <f t="shared" si="1"/>
        <v>113.584</v>
      </c>
    </row>
    <row r="29" spans="1:6" x14ac:dyDescent="0.25">
      <c r="A29" t="str">
        <f t="shared" si="7"/>
        <v>Amalia Hawkins</v>
      </c>
      <c r="C29" s="1">
        <v>5.5E-2</v>
      </c>
      <c r="D29" t="s">
        <v>29</v>
      </c>
      <c r="E29" s="3">
        <f t="shared" si="9"/>
        <v>124</v>
      </c>
      <c r="F29">
        <f t="shared" si="1"/>
        <v>6.82</v>
      </c>
    </row>
    <row r="30" spans="1:6" x14ac:dyDescent="0.25">
      <c r="A30" t="str">
        <f t="shared" si="7"/>
        <v>Amalia Hawkins</v>
      </c>
      <c r="E30" s="3">
        <f t="shared" si="9"/>
        <v>124</v>
      </c>
      <c r="F30">
        <f t="shared" si="1"/>
        <v>0</v>
      </c>
    </row>
    <row r="31" spans="1:6" x14ac:dyDescent="0.25">
      <c r="A31" t="str">
        <f t="shared" si="7"/>
        <v>Amalia Hawkins</v>
      </c>
      <c r="B31" t="s">
        <v>30</v>
      </c>
      <c r="E31" s="3">
        <v>78</v>
      </c>
      <c r="F31">
        <f t="shared" si="1"/>
        <v>0</v>
      </c>
    </row>
    <row r="32" spans="1:6" x14ac:dyDescent="0.25">
      <c r="A32" t="str">
        <f t="shared" si="7"/>
        <v>Amalia Hawkins</v>
      </c>
      <c r="E32" s="3">
        <f t="shared" ref="E32:E36" si="10">E31</f>
        <v>78</v>
      </c>
      <c r="F32">
        <f t="shared" si="1"/>
        <v>0</v>
      </c>
    </row>
    <row r="33" spans="1:6" x14ac:dyDescent="0.25">
      <c r="A33" t="str">
        <f t="shared" si="7"/>
        <v>Amalia Hawkins</v>
      </c>
      <c r="C33" s="1">
        <v>0.84499999999999997</v>
      </c>
      <c r="D33" t="s">
        <v>31</v>
      </c>
      <c r="E33" s="3">
        <f t="shared" si="10"/>
        <v>78</v>
      </c>
      <c r="F33">
        <f t="shared" si="1"/>
        <v>65.91</v>
      </c>
    </row>
    <row r="34" spans="1:6" x14ac:dyDescent="0.25">
      <c r="A34" t="str">
        <f t="shared" si="7"/>
        <v>Amalia Hawkins</v>
      </c>
      <c r="C34" s="1">
        <v>8.7999999999999995E-2</v>
      </c>
      <c r="D34" t="s">
        <v>28</v>
      </c>
      <c r="E34" s="3">
        <f t="shared" si="10"/>
        <v>78</v>
      </c>
      <c r="F34">
        <f t="shared" si="1"/>
        <v>6.8639999999999999</v>
      </c>
    </row>
    <row r="35" spans="1:6" x14ac:dyDescent="0.25">
      <c r="A35" t="str">
        <f t="shared" si="7"/>
        <v>Amalia Hawkins</v>
      </c>
      <c r="C35" s="1">
        <v>6.5000000000000002E-2</v>
      </c>
      <c r="D35" t="s">
        <v>32</v>
      </c>
      <c r="E35" s="3">
        <f t="shared" si="10"/>
        <v>78</v>
      </c>
      <c r="F35">
        <f t="shared" si="1"/>
        <v>5.07</v>
      </c>
    </row>
    <row r="36" spans="1:6" x14ac:dyDescent="0.25">
      <c r="A36" t="str">
        <f t="shared" si="7"/>
        <v>Amalia Hawkins</v>
      </c>
      <c r="E36" s="3">
        <f t="shared" si="10"/>
        <v>78</v>
      </c>
      <c r="F36">
        <f t="shared" si="1"/>
        <v>0</v>
      </c>
    </row>
    <row r="37" spans="1:6" x14ac:dyDescent="0.25">
      <c r="A37" t="str">
        <f t="shared" si="7"/>
        <v>Amalia Hawkins</v>
      </c>
      <c r="B37" t="s">
        <v>33</v>
      </c>
      <c r="E37" s="3">
        <v>67</v>
      </c>
      <c r="F37">
        <f t="shared" si="1"/>
        <v>0</v>
      </c>
    </row>
    <row r="38" spans="1:6" x14ac:dyDescent="0.25">
      <c r="A38" t="str">
        <f t="shared" si="7"/>
        <v>Amalia Hawkins</v>
      </c>
      <c r="E38" s="3">
        <f t="shared" ref="E38:E42" si="11">E37</f>
        <v>67</v>
      </c>
      <c r="F38">
        <f t="shared" si="1"/>
        <v>0</v>
      </c>
    </row>
    <row r="39" spans="1:6" x14ac:dyDescent="0.25">
      <c r="A39" t="str">
        <f t="shared" si="7"/>
        <v>Amalia Hawkins</v>
      </c>
      <c r="C39" s="1">
        <v>5.2999999999999999E-2</v>
      </c>
      <c r="D39" t="s">
        <v>27</v>
      </c>
      <c r="E39" s="3">
        <f t="shared" si="11"/>
        <v>67</v>
      </c>
      <c r="F39">
        <f t="shared" si="1"/>
        <v>3.5509999999999997</v>
      </c>
    </row>
    <row r="40" spans="1:6" x14ac:dyDescent="0.25">
      <c r="A40" t="str">
        <f t="shared" si="7"/>
        <v>Amalia Hawkins</v>
      </c>
      <c r="C40" s="1">
        <v>0.84</v>
      </c>
      <c r="D40" t="s">
        <v>28</v>
      </c>
      <c r="E40" s="3">
        <f t="shared" si="11"/>
        <v>67</v>
      </c>
      <c r="F40">
        <f t="shared" si="1"/>
        <v>56.28</v>
      </c>
    </row>
    <row r="41" spans="1:6" x14ac:dyDescent="0.25">
      <c r="A41" t="str">
        <f t="shared" si="7"/>
        <v>Amalia Hawkins</v>
      </c>
      <c r="C41" s="1">
        <v>0.105</v>
      </c>
      <c r="D41" t="s">
        <v>29</v>
      </c>
      <c r="E41" s="3">
        <f t="shared" si="11"/>
        <v>67</v>
      </c>
      <c r="F41">
        <f t="shared" si="1"/>
        <v>7.0350000000000001</v>
      </c>
    </row>
    <row r="42" spans="1:6" x14ac:dyDescent="0.25">
      <c r="A42" t="str">
        <f t="shared" si="7"/>
        <v>Amalia Hawkins</v>
      </c>
      <c r="E42" s="3">
        <f t="shared" si="11"/>
        <v>67</v>
      </c>
      <c r="F42">
        <f t="shared" si="1"/>
        <v>0</v>
      </c>
    </row>
    <row r="43" spans="1:6" x14ac:dyDescent="0.25">
      <c r="A43" t="str">
        <f t="shared" si="7"/>
        <v>Amalia Hawkins</v>
      </c>
      <c r="B43" t="s">
        <v>34</v>
      </c>
      <c r="E43" s="3">
        <v>2</v>
      </c>
      <c r="F43">
        <f t="shared" si="1"/>
        <v>0</v>
      </c>
    </row>
    <row r="44" spans="1:6" x14ac:dyDescent="0.25">
      <c r="A44" t="str">
        <f t="shared" si="7"/>
        <v>Amalia Hawkins</v>
      </c>
      <c r="E44" s="3">
        <f t="shared" ref="E44:E46" si="12">E43</f>
        <v>2</v>
      </c>
      <c r="F44">
        <f t="shared" si="1"/>
        <v>0</v>
      </c>
    </row>
    <row r="45" spans="1:6" x14ac:dyDescent="0.25">
      <c r="A45" t="str">
        <f t="shared" si="7"/>
        <v>Amalia Hawkins</v>
      </c>
      <c r="C45" s="1">
        <v>1</v>
      </c>
      <c r="D45" t="s">
        <v>14</v>
      </c>
      <c r="E45" s="3">
        <f t="shared" si="12"/>
        <v>2</v>
      </c>
      <c r="F45">
        <f t="shared" si="1"/>
        <v>2</v>
      </c>
    </row>
    <row r="46" spans="1:6" x14ac:dyDescent="0.25">
      <c r="A46" t="str">
        <f t="shared" si="7"/>
        <v>Amalia Hawkins</v>
      </c>
      <c r="E46" s="3">
        <f t="shared" si="12"/>
        <v>2</v>
      </c>
      <c r="F46">
        <f t="shared" si="1"/>
        <v>0</v>
      </c>
    </row>
    <row r="47" spans="1:6" x14ac:dyDescent="0.25">
      <c r="A47" t="str">
        <f t="shared" si="7"/>
        <v>Amalia Hawkins</v>
      </c>
      <c r="B47" t="s">
        <v>35</v>
      </c>
      <c r="E47" s="3">
        <v>4</v>
      </c>
      <c r="F47">
        <f t="shared" si="1"/>
        <v>0</v>
      </c>
    </row>
    <row r="48" spans="1:6" x14ac:dyDescent="0.25">
      <c r="A48" t="str">
        <f t="shared" si="7"/>
        <v>Amalia Hawkins</v>
      </c>
      <c r="E48" s="3">
        <f t="shared" ref="E48:E50" si="13">E47</f>
        <v>4</v>
      </c>
      <c r="F48">
        <f t="shared" si="1"/>
        <v>0</v>
      </c>
    </row>
    <row r="49" spans="1:6" x14ac:dyDescent="0.25">
      <c r="A49" t="str">
        <f t="shared" si="7"/>
        <v>Amalia Hawkins</v>
      </c>
      <c r="C49" s="1">
        <v>1</v>
      </c>
      <c r="D49" t="s">
        <v>28</v>
      </c>
      <c r="E49" s="3">
        <f t="shared" si="13"/>
        <v>4</v>
      </c>
      <c r="F49">
        <f t="shared" si="1"/>
        <v>4</v>
      </c>
    </row>
    <row r="50" spans="1:6" x14ac:dyDescent="0.25">
      <c r="A50" t="str">
        <f t="shared" si="7"/>
        <v>Amalia Hawkins</v>
      </c>
      <c r="E50" s="3">
        <f t="shared" si="13"/>
        <v>4</v>
      </c>
      <c r="F50">
        <f t="shared" si="1"/>
        <v>0</v>
      </c>
    </row>
    <row r="51" spans="1:6" x14ac:dyDescent="0.25">
      <c r="A51" t="str">
        <f t="shared" si="7"/>
        <v>Amalia Hawkins</v>
      </c>
      <c r="B51" t="s">
        <v>36</v>
      </c>
      <c r="E51" s="3">
        <v>63</v>
      </c>
      <c r="F51">
        <f t="shared" si="1"/>
        <v>0</v>
      </c>
    </row>
    <row r="52" spans="1:6" x14ac:dyDescent="0.25">
      <c r="A52" t="str">
        <f t="shared" si="7"/>
        <v>Amalia Hawkins</v>
      </c>
      <c r="E52" s="3">
        <f t="shared" ref="E52:E56" si="14">E51</f>
        <v>63</v>
      </c>
      <c r="F52">
        <f t="shared" si="1"/>
        <v>0</v>
      </c>
    </row>
    <row r="53" spans="1:6" x14ac:dyDescent="0.25">
      <c r="A53" t="str">
        <f t="shared" si="7"/>
        <v>Amalia Hawkins</v>
      </c>
      <c r="C53" s="1">
        <v>5.6000000000000001E-2</v>
      </c>
      <c r="D53" t="s">
        <v>27</v>
      </c>
      <c r="E53" s="3">
        <f t="shared" si="14"/>
        <v>63</v>
      </c>
      <c r="F53">
        <f t="shared" si="1"/>
        <v>3.528</v>
      </c>
    </row>
    <row r="54" spans="1:6" x14ac:dyDescent="0.25">
      <c r="A54" t="str">
        <f t="shared" si="7"/>
        <v>Amalia Hawkins</v>
      </c>
      <c r="C54" s="1">
        <v>0.83199999999999996</v>
      </c>
      <c r="D54" t="s">
        <v>28</v>
      </c>
      <c r="E54" s="3">
        <f t="shared" si="14"/>
        <v>63</v>
      </c>
      <c r="F54">
        <f t="shared" si="1"/>
        <v>52.415999999999997</v>
      </c>
    </row>
    <row r="55" spans="1:6" x14ac:dyDescent="0.25">
      <c r="A55" t="str">
        <f t="shared" si="7"/>
        <v>Amalia Hawkins</v>
      </c>
      <c r="C55" s="1">
        <v>0.11</v>
      </c>
      <c r="D55" t="s">
        <v>29</v>
      </c>
      <c r="E55" s="3">
        <f t="shared" si="14"/>
        <v>63</v>
      </c>
      <c r="F55">
        <f t="shared" si="1"/>
        <v>6.93</v>
      </c>
    </row>
    <row r="56" spans="1:6" x14ac:dyDescent="0.25">
      <c r="A56" t="s">
        <v>804</v>
      </c>
      <c r="E56" s="3">
        <f t="shared" si="14"/>
        <v>63</v>
      </c>
      <c r="F56">
        <f t="shared" si="1"/>
        <v>0</v>
      </c>
    </row>
    <row r="57" spans="1:6" x14ac:dyDescent="0.25">
      <c r="A57" t="str">
        <f t="shared" ref="A57:A88" si="15">A56</f>
        <v>Andreas Nilsson</v>
      </c>
      <c r="B57" t="s">
        <v>39</v>
      </c>
      <c r="E57" s="3">
        <v>575</v>
      </c>
      <c r="F57">
        <f t="shared" si="1"/>
        <v>0</v>
      </c>
    </row>
    <row r="58" spans="1:6" x14ac:dyDescent="0.25">
      <c r="A58" t="str">
        <f t="shared" si="15"/>
        <v>Andreas Nilsson</v>
      </c>
      <c r="E58" s="3">
        <f t="shared" ref="E58:E63" si="16">E57</f>
        <v>575</v>
      </c>
      <c r="F58">
        <f t="shared" si="1"/>
        <v>0</v>
      </c>
    </row>
    <row r="59" spans="1:6" x14ac:dyDescent="0.25">
      <c r="A59" t="str">
        <f t="shared" si="15"/>
        <v>Andreas Nilsson</v>
      </c>
      <c r="C59" s="1">
        <v>0.77500000000000002</v>
      </c>
      <c r="D59" t="s">
        <v>29</v>
      </c>
      <c r="E59" s="3">
        <f t="shared" si="16"/>
        <v>575</v>
      </c>
      <c r="F59">
        <f t="shared" si="1"/>
        <v>445.625</v>
      </c>
    </row>
    <row r="60" spans="1:6" x14ac:dyDescent="0.25">
      <c r="A60" t="str">
        <f t="shared" si="15"/>
        <v>Andreas Nilsson</v>
      </c>
      <c r="C60" s="1">
        <v>0.17299999999999999</v>
      </c>
      <c r="D60" t="s">
        <v>20</v>
      </c>
      <c r="E60" s="3">
        <f t="shared" si="16"/>
        <v>575</v>
      </c>
      <c r="F60">
        <f t="shared" si="1"/>
        <v>99.474999999999994</v>
      </c>
    </row>
    <row r="61" spans="1:6" x14ac:dyDescent="0.25">
      <c r="A61" t="str">
        <f t="shared" si="15"/>
        <v>Andreas Nilsson</v>
      </c>
      <c r="C61" s="1">
        <v>4.4999999999999998E-2</v>
      </c>
      <c r="D61" t="s">
        <v>14</v>
      </c>
      <c r="E61" s="3">
        <f t="shared" si="16"/>
        <v>575</v>
      </c>
      <c r="F61">
        <f t="shared" si="1"/>
        <v>25.875</v>
      </c>
    </row>
    <row r="62" spans="1:6" x14ac:dyDescent="0.25">
      <c r="A62" t="str">
        <f t="shared" si="15"/>
        <v>Andreas Nilsson</v>
      </c>
      <c r="C62" s="1">
        <v>5.0000000000000001E-3</v>
      </c>
      <c r="D62" t="s">
        <v>40</v>
      </c>
      <c r="E62" s="3">
        <f t="shared" si="16"/>
        <v>575</v>
      </c>
      <c r="F62">
        <f t="shared" si="1"/>
        <v>2.875</v>
      </c>
    </row>
    <row r="63" spans="1:6" x14ac:dyDescent="0.25">
      <c r="A63" t="str">
        <f t="shared" si="15"/>
        <v>Andreas Nilsson</v>
      </c>
      <c r="E63" s="3">
        <f t="shared" si="16"/>
        <v>575</v>
      </c>
      <c r="F63">
        <f t="shared" si="1"/>
        <v>0</v>
      </c>
    </row>
    <row r="64" spans="1:6" x14ac:dyDescent="0.25">
      <c r="A64" t="str">
        <f t="shared" si="15"/>
        <v>Andreas Nilsson</v>
      </c>
      <c r="B64" t="s">
        <v>41</v>
      </c>
      <c r="E64" s="3">
        <v>313</v>
      </c>
      <c r="F64">
        <f t="shared" si="1"/>
        <v>0</v>
      </c>
    </row>
    <row r="65" spans="1:6" x14ac:dyDescent="0.25">
      <c r="A65" t="str">
        <f t="shared" si="15"/>
        <v>Andreas Nilsson</v>
      </c>
      <c r="E65" s="3">
        <f t="shared" ref="E65:E73" si="17">E64</f>
        <v>313</v>
      </c>
      <c r="F65">
        <f t="shared" si="1"/>
        <v>0</v>
      </c>
    </row>
    <row r="66" spans="1:6" x14ac:dyDescent="0.25">
      <c r="A66" t="str">
        <f t="shared" si="15"/>
        <v>Andreas Nilsson</v>
      </c>
      <c r="C66" s="1">
        <v>0.06</v>
      </c>
      <c r="D66" t="s">
        <v>42</v>
      </c>
      <c r="E66" s="3">
        <f t="shared" si="17"/>
        <v>313</v>
      </c>
      <c r="F66">
        <f t="shared" si="1"/>
        <v>18.779999999999998</v>
      </c>
    </row>
    <row r="67" spans="1:6" x14ac:dyDescent="0.25">
      <c r="A67" t="str">
        <f t="shared" si="15"/>
        <v>Andreas Nilsson</v>
      </c>
      <c r="C67" s="1">
        <v>0.87</v>
      </c>
      <c r="D67" t="s">
        <v>28</v>
      </c>
      <c r="E67" s="3">
        <f t="shared" si="17"/>
        <v>313</v>
      </c>
      <c r="F67">
        <f t="shared" ref="F67:F130" si="18">C67*E67</f>
        <v>272.31</v>
      </c>
    </row>
    <row r="68" spans="1:6" x14ac:dyDescent="0.25">
      <c r="A68" t="str">
        <f t="shared" si="15"/>
        <v>Andreas Nilsson</v>
      </c>
      <c r="C68" s="1">
        <v>7.0000000000000001E-3</v>
      </c>
      <c r="D68" t="s">
        <v>29</v>
      </c>
      <c r="E68" s="3">
        <f t="shared" si="17"/>
        <v>313</v>
      </c>
      <c r="F68">
        <f t="shared" si="18"/>
        <v>2.1909999999999998</v>
      </c>
    </row>
    <row r="69" spans="1:6" x14ac:dyDescent="0.25">
      <c r="A69" t="str">
        <f t="shared" si="15"/>
        <v>Andreas Nilsson</v>
      </c>
      <c r="C69" s="1">
        <v>2.5000000000000001E-2</v>
      </c>
      <c r="D69" t="s">
        <v>43</v>
      </c>
      <c r="E69" s="3">
        <f t="shared" si="17"/>
        <v>313</v>
      </c>
      <c r="F69">
        <f t="shared" si="18"/>
        <v>7.8250000000000002</v>
      </c>
    </row>
    <row r="70" spans="1:6" x14ac:dyDescent="0.25">
      <c r="A70" t="str">
        <f t="shared" si="15"/>
        <v>Andreas Nilsson</v>
      </c>
      <c r="C70" s="1">
        <v>0.01</v>
      </c>
      <c r="D70" t="s">
        <v>44</v>
      </c>
      <c r="E70" s="3">
        <f t="shared" si="17"/>
        <v>313</v>
      </c>
      <c r="F70">
        <f t="shared" si="18"/>
        <v>3.13</v>
      </c>
    </row>
    <row r="71" spans="1:6" x14ac:dyDescent="0.25">
      <c r="A71" t="str">
        <f t="shared" si="15"/>
        <v>Andreas Nilsson</v>
      </c>
      <c r="C71" s="1">
        <v>7.0000000000000001E-3</v>
      </c>
      <c r="D71" t="s">
        <v>32</v>
      </c>
      <c r="E71" s="3">
        <f t="shared" si="17"/>
        <v>313</v>
      </c>
      <c r="F71">
        <f t="shared" si="18"/>
        <v>2.1909999999999998</v>
      </c>
    </row>
    <row r="72" spans="1:6" x14ac:dyDescent="0.25">
      <c r="A72" t="str">
        <f t="shared" si="15"/>
        <v>Andreas Nilsson</v>
      </c>
      <c r="C72" s="1">
        <v>1.7999999999999999E-2</v>
      </c>
      <c r="D72" t="s">
        <v>40</v>
      </c>
      <c r="E72" s="3">
        <f t="shared" si="17"/>
        <v>313</v>
      </c>
      <c r="F72">
        <f t="shared" si="18"/>
        <v>5.6339999999999995</v>
      </c>
    </row>
    <row r="73" spans="1:6" x14ac:dyDescent="0.25">
      <c r="A73" t="str">
        <f t="shared" si="15"/>
        <v>Andreas Nilsson</v>
      </c>
      <c r="E73" s="3">
        <f t="shared" si="17"/>
        <v>313</v>
      </c>
      <c r="F73">
        <f t="shared" si="18"/>
        <v>0</v>
      </c>
    </row>
    <row r="74" spans="1:6" x14ac:dyDescent="0.25">
      <c r="A74" t="str">
        <f t="shared" si="15"/>
        <v>Andreas Nilsson</v>
      </c>
      <c r="B74" t="s">
        <v>45</v>
      </c>
      <c r="E74" s="3">
        <v>5</v>
      </c>
      <c r="F74">
        <f t="shared" si="18"/>
        <v>0</v>
      </c>
    </row>
    <row r="75" spans="1:6" x14ac:dyDescent="0.25">
      <c r="A75" t="str">
        <f t="shared" si="15"/>
        <v>Andreas Nilsson</v>
      </c>
      <c r="E75" s="3">
        <f t="shared" ref="E75:E77" si="19">E74</f>
        <v>5</v>
      </c>
      <c r="F75">
        <f t="shared" si="18"/>
        <v>0</v>
      </c>
    </row>
    <row r="76" spans="1:6" x14ac:dyDescent="0.25">
      <c r="A76" t="str">
        <f t="shared" si="15"/>
        <v>Andreas Nilsson</v>
      </c>
      <c r="C76" s="1">
        <v>1</v>
      </c>
      <c r="D76" t="s">
        <v>46</v>
      </c>
      <c r="E76" s="3">
        <f t="shared" si="19"/>
        <v>5</v>
      </c>
      <c r="F76">
        <f t="shared" si="18"/>
        <v>5</v>
      </c>
    </row>
    <row r="77" spans="1:6" x14ac:dyDescent="0.25">
      <c r="A77" t="str">
        <f t="shared" si="15"/>
        <v>Andreas Nilsson</v>
      </c>
      <c r="E77" s="3">
        <f t="shared" si="19"/>
        <v>5</v>
      </c>
      <c r="F77">
        <f t="shared" si="18"/>
        <v>0</v>
      </c>
    </row>
    <row r="78" spans="1:6" x14ac:dyDescent="0.25">
      <c r="A78" t="str">
        <f t="shared" si="15"/>
        <v>Andreas Nilsson</v>
      </c>
      <c r="B78" t="s">
        <v>47</v>
      </c>
      <c r="E78" s="3">
        <v>20</v>
      </c>
      <c r="F78">
        <f t="shared" si="18"/>
        <v>0</v>
      </c>
    </row>
    <row r="79" spans="1:6" x14ac:dyDescent="0.25">
      <c r="A79" t="str">
        <f t="shared" si="15"/>
        <v>Andreas Nilsson</v>
      </c>
      <c r="E79" s="3">
        <f t="shared" ref="E79:E81" si="20">E78</f>
        <v>20</v>
      </c>
      <c r="F79">
        <f t="shared" si="18"/>
        <v>0</v>
      </c>
    </row>
    <row r="80" spans="1:6" x14ac:dyDescent="0.25">
      <c r="A80" t="str">
        <f t="shared" si="15"/>
        <v>Andreas Nilsson</v>
      </c>
      <c r="C80" s="1">
        <v>1</v>
      </c>
      <c r="D80" t="s">
        <v>14</v>
      </c>
      <c r="E80" s="3">
        <f t="shared" si="20"/>
        <v>20</v>
      </c>
      <c r="F80">
        <f t="shared" si="18"/>
        <v>20</v>
      </c>
    </row>
    <row r="81" spans="1:6" x14ac:dyDescent="0.25">
      <c r="A81" t="str">
        <f t="shared" si="15"/>
        <v>Andreas Nilsson</v>
      </c>
      <c r="E81" s="3">
        <f t="shared" si="20"/>
        <v>20</v>
      </c>
      <c r="F81">
        <f t="shared" si="18"/>
        <v>0</v>
      </c>
    </row>
    <row r="82" spans="1:6" x14ac:dyDescent="0.25">
      <c r="A82" t="str">
        <f t="shared" si="15"/>
        <v>Andreas Nilsson</v>
      </c>
      <c r="B82" t="s">
        <v>48</v>
      </c>
      <c r="E82" s="3">
        <v>15</v>
      </c>
      <c r="F82">
        <f t="shared" si="18"/>
        <v>0</v>
      </c>
    </row>
    <row r="83" spans="1:6" x14ac:dyDescent="0.25">
      <c r="A83" t="str">
        <f t="shared" si="15"/>
        <v>Andreas Nilsson</v>
      </c>
      <c r="E83" s="3">
        <f t="shared" ref="E83:E85" si="21">E82</f>
        <v>15</v>
      </c>
      <c r="F83">
        <f t="shared" si="18"/>
        <v>0</v>
      </c>
    </row>
    <row r="84" spans="1:6" x14ac:dyDescent="0.25">
      <c r="A84" t="str">
        <f t="shared" si="15"/>
        <v>Andreas Nilsson</v>
      </c>
      <c r="C84" s="1">
        <v>1</v>
      </c>
      <c r="D84" t="s">
        <v>28</v>
      </c>
      <c r="E84" s="3">
        <f t="shared" si="21"/>
        <v>15</v>
      </c>
      <c r="F84">
        <f t="shared" si="18"/>
        <v>15</v>
      </c>
    </row>
    <row r="85" spans="1:6" x14ac:dyDescent="0.25">
      <c r="A85" t="str">
        <f t="shared" si="15"/>
        <v>Andreas Nilsson</v>
      </c>
      <c r="E85" s="3">
        <f t="shared" si="21"/>
        <v>15</v>
      </c>
      <c r="F85">
        <f t="shared" si="18"/>
        <v>0</v>
      </c>
    </row>
    <row r="86" spans="1:6" x14ac:dyDescent="0.25">
      <c r="A86" t="str">
        <f t="shared" si="15"/>
        <v>Andreas Nilsson</v>
      </c>
      <c r="B86" t="s">
        <v>49</v>
      </c>
      <c r="E86" s="3">
        <v>117</v>
      </c>
      <c r="F86">
        <f t="shared" si="18"/>
        <v>0</v>
      </c>
    </row>
    <row r="87" spans="1:6" x14ac:dyDescent="0.25">
      <c r="A87" t="str">
        <f t="shared" si="15"/>
        <v>Andreas Nilsson</v>
      </c>
      <c r="E87" s="3">
        <f t="shared" ref="E87:E94" si="22">E86</f>
        <v>117</v>
      </c>
      <c r="F87">
        <f t="shared" si="18"/>
        <v>0</v>
      </c>
    </row>
    <row r="88" spans="1:6" x14ac:dyDescent="0.25">
      <c r="A88" t="str">
        <f t="shared" si="15"/>
        <v>Andreas Nilsson</v>
      </c>
      <c r="C88" s="1">
        <v>6.2E-2</v>
      </c>
      <c r="D88" t="s">
        <v>50</v>
      </c>
      <c r="E88" s="3">
        <f t="shared" si="22"/>
        <v>117</v>
      </c>
      <c r="F88">
        <f t="shared" si="18"/>
        <v>7.2539999999999996</v>
      </c>
    </row>
    <row r="89" spans="1:6" x14ac:dyDescent="0.25">
      <c r="A89" t="str">
        <f t="shared" ref="A89:A120" si="23">A88</f>
        <v>Andreas Nilsson</v>
      </c>
      <c r="C89" s="1">
        <v>8.0000000000000002E-3</v>
      </c>
      <c r="D89" t="s">
        <v>51</v>
      </c>
      <c r="E89" s="3">
        <f t="shared" si="22"/>
        <v>117</v>
      </c>
      <c r="F89">
        <f t="shared" si="18"/>
        <v>0.93600000000000005</v>
      </c>
    </row>
    <row r="90" spans="1:6" x14ac:dyDescent="0.25">
      <c r="A90" t="str">
        <f t="shared" si="23"/>
        <v>Andreas Nilsson</v>
      </c>
      <c r="C90" s="1">
        <v>5.1999999999999998E-2</v>
      </c>
      <c r="D90" t="s">
        <v>52</v>
      </c>
      <c r="E90" s="3">
        <f t="shared" si="22"/>
        <v>117</v>
      </c>
      <c r="F90">
        <f t="shared" si="18"/>
        <v>6.0839999999999996</v>
      </c>
    </row>
    <row r="91" spans="1:6" x14ac:dyDescent="0.25">
      <c r="A91" t="str">
        <f t="shared" si="23"/>
        <v>Andreas Nilsson</v>
      </c>
      <c r="C91" s="1">
        <v>0.13500000000000001</v>
      </c>
      <c r="D91" t="s">
        <v>27</v>
      </c>
      <c r="E91" s="3">
        <f t="shared" si="22"/>
        <v>117</v>
      </c>
      <c r="F91">
        <f t="shared" si="18"/>
        <v>15.795000000000002</v>
      </c>
    </row>
    <row r="92" spans="1:6" x14ac:dyDescent="0.25">
      <c r="A92" t="str">
        <f t="shared" si="23"/>
        <v>Andreas Nilsson</v>
      </c>
      <c r="C92" s="1">
        <v>0.70799999999999996</v>
      </c>
      <c r="D92" t="s">
        <v>28</v>
      </c>
      <c r="E92" s="3">
        <f t="shared" si="22"/>
        <v>117</v>
      </c>
      <c r="F92">
        <f t="shared" si="18"/>
        <v>82.835999999999999</v>
      </c>
    </row>
    <row r="93" spans="1:6" x14ac:dyDescent="0.25">
      <c r="A93" t="str">
        <f t="shared" si="23"/>
        <v>Andreas Nilsson</v>
      </c>
      <c r="C93" s="1">
        <v>3.1E-2</v>
      </c>
      <c r="D93" t="s">
        <v>14</v>
      </c>
      <c r="E93" s="3">
        <f t="shared" si="22"/>
        <v>117</v>
      </c>
      <c r="F93">
        <f t="shared" si="18"/>
        <v>3.6269999999999998</v>
      </c>
    </row>
    <row r="94" spans="1:6" x14ac:dyDescent="0.25">
      <c r="A94" t="str">
        <f t="shared" si="23"/>
        <v>Andreas Nilsson</v>
      </c>
      <c r="E94" s="3">
        <f t="shared" si="22"/>
        <v>117</v>
      </c>
      <c r="F94">
        <f t="shared" si="18"/>
        <v>0</v>
      </c>
    </row>
    <row r="95" spans="1:6" x14ac:dyDescent="0.25">
      <c r="A95" t="str">
        <f t="shared" si="23"/>
        <v>Andreas Nilsson</v>
      </c>
      <c r="B95" t="s">
        <v>53</v>
      </c>
      <c r="E95" s="3">
        <v>95</v>
      </c>
      <c r="F95">
        <f t="shared" si="18"/>
        <v>0</v>
      </c>
    </row>
    <row r="96" spans="1:6" x14ac:dyDescent="0.25">
      <c r="A96" t="str">
        <f t="shared" si="23"/>
        <v>Andreas Nilsson</v>
      </c>
      <c r="E96" s="3">
        <f t="shared" ref="E96:E99" si="24">E95</f>
        <v>95</v>
      </c>
      <c r="F96">
        <f t="shared" si="18"/>
        <v>0</v>
      </c>
    </row>
    <row r="97" spans="1:6" x14ac:dyDescent="0.25">
      <c r="A97" t="str">
        <f t="shared" si="23"/>
        <v>Andreas Nilsson</v>
      </c>
      <c r="C97" s="1">
        <v>0.68600000000000005</v>
      </c>
      <c r="D97" t="s">
        <v>27</v>
      </c>
      <c r="E97" s="3">
        <f t="shared" si="24"/>
        <v>95</v>
      </c>
      <c r="F97">
        <f t="shared" si="18"/>
        <v>65.17</v>
      </c>
    </row>
    <row r="98" spans="1:6" x14ac:dyDescent="0.25">
      <c r="A98" t="str">
        <f t="shared" si="23"/>
        <v>Andreas Nilsson</v>
      </c>
      <c r="C98" s="1">
        <v>0.313</v>
      </c>
      <c r="D98" t="s">
        <v>28</v>
      </c>
      <c r="E98" s="3">
        <f t="shared" si="24"/>
        <v>95</v>
      </c>
      <c r="F98">
        <f t="shared" si="18"/>
        <v>29.734999999999999</v>
      </c>
    </row>
    <row r="99" spans="1:6" x14ac:dyDescent="0.25">
      <c r="A99" t="str">
        <f t="shared" si="23"/>
        <v>Andreas Nilsson</v>
      </c>
      <c r="E99" s="3">
        <f t="shared" si="24"/>
        <v>95</v>
      </c>
      <c r="F99">
        <f t="shared" si="18"/>
        <v>0</v>
      </c>
    </row>
    <row r="100" spans="1:6" x14ac:dyDescent="0.25">
      <c r="A100" t="str">
        <f t="shared" si="23"/>
        <v>Andreas Nilsson</v>
      </c>
      <c r="B100" t="s">
        <v>54</v>
      </c>
      <c r="E100" s="3">
        <v>1</v>
      </c>
      <c r="F100">
        <f t="shared" si="18"/>
        <v>0</v>
      </c>
    </row>
    <row r="101" spans="1:6" x14ac:dyDescent="0.25">
      <c r="A101" t="str">
        <f t="shared" si="23"/>
        <v>Andreas Nilsson</v>
      </c>
      <c r="E101" s="3">
        <f t="shared" ref="E101:E103" si="25">E100</f>
        <v>1</v>
      </c>
      <c r="F101">
        <f t="shared" si="18"/>
        <v>0</v>
      </c>
    </row>
    <row r="102" spans="1:6" x14ac:dyDescent="0.25">
      <c r="A102" t="str">
        <f t="shared" si="23"/>
        <v>Andreas Nilsson</v>
      </c>
      <c r="C102" s="1">
        <v>1</v>
      </c>
      <c r="D102" t="s">
        <v>28</v>
      </c>
      <c r="E102" s="3">
        <f t="shared" si="25"/>
        <v>1</v>
      </c>
      <c r="F102">
        <f t="shared" si="18"/>
        <v>1</v>
      </c>
    </row>
    <row r="103" spans="1:6" x14ac:dyDescent="0.25">
      <c r="A103" t="str">
        <f t="shared" si="23"/>
        <v>Andreas Nilsson</v>
      </c>
      <c r="E103" s="3">
        <f t="shared" si="25"/>
        <v>1</v>
      </c>
      <c r="F103">
        <f t="shared" si="18"/>
        <v>0</v>
      </c>
    </row>
    <row r="104" spans="1:6" x14ac:dyDescent="0.25">
      <c r="A104" t="str">
        <f t="shared" si="23"/>
        <v>Andreas Nilsson</v>
      </c>
      <c r="B104" t="s">
        <v>55</v>
      </c>
      <c r="E104" s="3">
        <v>3</v>
      </c>
      <c r="F104">
        <f t="shared" si="18"/>
        <v>0</v>
      </c>
    </row>
    <row r="105" spans="1:6" x14ac:dyDescent="0.25">
      <c r="A105" t="str">
        <f t="shared" si="23"/>
        <v>Andreas Nilsson</v>
      </c>
      <c r="E105" s="3">
        <f t="shared" ref="E105:E107" si="26">E104</f>
        <v>3</v>
      </c>
      <c r="F105">
        <f t="shared" si="18"/>
        <v>0</v>
      </c>
    </row>
    <row r="106" spans="1:6" x14ac:dyDescent="0.25">
      <c r="A106" t="str">
        <f t="shared" si="23"/>
        <v>Andreas Nilsson</v>
      </c>
      <c r="C106" s="1">
        <v>1</v>
      </c>
      <c r="D106" t="s">
        <v>29</v>
      </c>
      <c r="E106" s="3">
        <f t="shared" si="26"/>
        <v>3</v>
      </c>
      <c r="F106">
        <f t="shared" si="18"/>
        <v>3</v>
      </c>
    </row>
    <row r="107" spans="1:6" x14ac:dyDescent="0.25">
      <c r="A107" t="str">
        <f t="shared" si="23"/>
        <v>Andreas Nilsson</v>
      </c>
      <c r="E107" s="3">
        <f t="shared" si="26"/>
        <v>3</v>
      </c>
      <c r="F107">
        <f t="shared" si="18"/>
        <v>0</v>
      </c>
    </row>
    <row r="108" spans="1:6" x14ac:dyDescent="0.25">
      <c r="A108" t="str">
        <f t="shared" si="23"/>
        <v>Andreas Nilsson</v>
      </c>
      <c r="B108" t="s">
        <v>56</v>
      </c>
      <c r="E108" s="3">
        <v>170</v>
      </c>
      <c r="F108">
        <f t="shared" si="18"/>
        <v>0</v>
      </c>
    </row>
    <row r="109" spans="1:6" x14ac:dyDescent="0.25">
      <c r="A109" t="str">
        <f t="shared" si="23"/>
        <v>Andreas Nilsson</v>
      </c>
      <c r="E109" s="3">
        <f t="shared" ref="E109:E113" si="27">E108</f>
        <v>170</v>
      </c>
      <c r="F109">
        <f t="shared" si="18"/>
        <v>0</v>
      </c>
    </row>
    <row r="110" spans="1:6" x14ac:dyDescent="0.25">
      <c r="A110" t="str">
        <f t="shared" si="23"/>
        <v>Andreas Nilsson</v>
      </c>
      <c r="C110" s="1">
        <v>3.3000000000000002E-2</v>
      </c>
      <c r="D110" t="s">
        <v>51</v>
      </c>
      <c r="E110" s="3">
        <f t="shared" si="27"/>
        <v>170</v>
      </c>
      <c r="F110">
        <f t="shared" si="18"/>
        <v>5.61</v>
      </c>
    </row>
    <row r="111" spans="1:6" x14ac:dyDescent="0.25">
      <c r="A111" t="str">
        <f t="shared" si="23"/>
        <v>Andreas Nilsson</v>
      </c>
      <c r="C111" s="1">
        <v>0.93300000000000005</v>
      </c>
      <c r="D111" t="s">
        <v>52</v>
      </c>
      <c r="E111" s="3">
        <f t="shared" si="27"/>
        <v>170</v>
      </c>
      <c r="F111">
        <f t="shared" si="18"/>
        <v>158.61000000000001</v>
      </c>
    </row>
    <row r="112" spans="1:6" x14ac:dyDescent="0.25">
      <c r="A112" t="str">
        <f t="shared" si="23"/>
        <v>Andreas Nilsson</v>
      </c>
      <c r="C112" s="1">
        <v>3.2000000000000001E-2</v>
      </c>
      <c r="D112" t="s">
        <v>14</v>
      </c>
      <c r="E112" s="3">
        <f t="shared" si="27"/>
        <v>170</v>
      </c>
      <c r="F112">
        <f t="shared" si="18"/>
        <v>5.44</v>
      </c>
    </row>
    <row r="113" spans="1:6" x14ac:dyDescent="0.25">
      <c r="A113" t="str">
        <f t="shared" si="23"/>
        <v>Andreas Nilsson</v>
      </c>
      <c r="E113" s="3">
        <f t="shared" si="27"/>
        <v>170</v>
      </c>
      <c r="F113">
        <f t="shared" si="18"/>
        <v>0</v>
      </c>
    </row>
    <row r="114" spans="1:6" x14ac:dyDescent="0.25">
      <c r="A114" t="str">
        <f t="shared" si="23"/>
        <v>Andreas Nilsson</v>
      </c>
      <c r="B114" t="s">
        <v>57</v>
      </c>
      <c r="E114" s="3">
        <v>2</v>
      </c>
      <c r="F114">
        <f t="shared" si="18"/>
        <v>0</v>
      </c>
    </row>
    <row r="115" spans="1:6" x14ac:dyDescent="0.25">
      <c r="A115" t="str">
        <f t="shared" si="23"/>
        <v>Andreas Nilsson</v>
      </c>
      <c r="E115" s="3">
        <f t="shared" ref="E115:E117" si="28">E114</f>
        <v>2</v>
      </c>
      <c r="F115">
        <f t="shared" si="18"/>
        <v>0</v>
      </c>
    </row>
    <row r="116" spans="1:6" x14ac:dyDescent="0.25">
      <c r="A116" t="str">
        <f t="shared" si="23"/>
        <v>Andreas Nilsson</v>
      </c>
      <c r="C116" s="1">
        <v>1</v>
      </c>
      <c r="D116" t="s">
        <v>58</v>
      </c>
      <c r="E116" s="3">
        <f t="shared" si="28"/>
        <v>2</v>
      </c>
      <c r="F116">
        <f t="shared" si="18"/>
        <v>2</v>
      </c>
    </row>
    <row r="117" spans="1:6" x14ac:dyDescent="0.25">
      <c r="A117" t="str">
        <f t="shared" si="23"/>
        <v>Andreas Nilsson</v>
      </c>
      <c r="E117" s="3">
        <f t="shared" si="28"/>
        <v>2</v>
      </c>
      <c r="F117">
        <f t="shared" si="18"/>
        <v>0</v>
      </c>
    </row>
    <row r="118" spans="1:6" x14ac:dyDescent="0.25">
      <c r="A118" t="str">
        <f t="shared" si="23"/>
        <v>Andreas Nilsson</v>
      </c>
      <c r="B118" t="s">
        <v>59</v>
      </c>
      <c r="E118" s="3">
        <v>1471</v>
      </c>
      <c r="F118">
        <f t="shared" si="18"/>
        <v>0</v>
      </c>
    </row>
    <row r="119" spans="1:6" x14ac:dyDescent="0.25">
      <c r="A119" t="str">
        <f t="shared" si="23"/>
        <v>Andreas Nilsson</v>
      </c>
      <c r="E119" s="3">
        <f t="shared" ref="E119:E121" si="29">E118</f>
        <v>1471</v>
      </c>
      <c r="F119">
        <f t="shared" si="18"/>
        <v>0</v>
      </c>
    </row>
    <row r="120" spans="1:6" x14ac:dyDescent="0.25">
      <c r="A120" t="str">
        <f t="shared" si="23"/>
        <v>Andreas Nilsson</v>
      </c>
      <c r="C120" s="1">
        <v>1</v>
      </c>
      <c r="D120" t="s">
        <v>58</v>
      </c>
      <c r="E120" s="3">
        <f t="shared" si="29"/>
        <v>1471</v>
      </c>
      <c r="F120">
        <f t="shared" si="18"/>
        <v>1471</v>
      </c>
    </row>
    <row r="121" spans="1:6" x14ac:dyDescent="0.25">
      <c r="A121" t="str">
        <f t="shared" ref="A121:A138" si="30">A120</f>
        <v>Andreas Nilsson</v>
      </c>
      <c r="E121" s="3">
        <f t="shared" si="29"/>
        <v>1471</v>
      </c>
      <c r="F121">
        <f t="shared" si="18"/>
        <v>0</v>
      </c>
    </row>
    <row r="122" spans="1:6" x14ac:dyDescent="0.25">
      <c r="A122" t="str">
        <f t="shared" si="30"/>
        <v>Andreas Nilsson</v>
      </c>
      <c r="B122" t="s">
        <v>60</v>
      </c>
      <c r="E122" s="3">
        <v>4287</v>
      </c>
      <c r="F122">
        <f t="shared" si="18"/>
        <v>0</v>
      </c>
    </row>
    <row r="123" spans="1:6" x14ac:dyDescent="0.25">
      <c r="A123" t="str">
        <f t="shared" si="30"/>
        <v>Andreas Nilsson</v>
      </c>
      <c r="E123" s="3">
        <f t="shared" ref="E123:E129" si="31">E122</f>
        <v>4287</v>
      </c>
      <c r="F123">
        <f t="shared" si="18"/>
        <v>0</v>
      </c>
    </row>
    <row r="124" spans="1:6" x14ac:dyDescent="0.25">
      <c r="A124" t="str">
        <f t="shared" si="30"/>
        <v>Andreas Nilsson</v>
      </c>
      <c r="C124" s="1">
        <v>4.0000000000000001E-3</v>
      </c>
      <c r="D124" t="s">
        <v>42</v>
      </c>
      <c r="E124" s="3">
        <f t="shared" si="31"/>
        <v>4287</v>
      </c>
      <c r="F124">
        <f t="shared" si="18"/>
        <v>17.148</v>
      </c>
    </row>
    <row r="125" spans="1:6" x14ac:dyDescent="0.25">
      <c r="A125" t="str">
        <f t="shared" si="30"/>
        <v>Andreas Nilsson</v>
      </c>
      <c r="C125" s="1">
        <v>0.83099999999999996</v>
      </c>
      <c r="D125" t="s">
        <v>58</v>
      </c>
      <c r="E125" s="3">
        <f t="shared" si="31"/>
        <v>4287</v>
      </c>
      <c r="F125">
        <f t="shared" si="18"/>
        <v>3562.4969999999998</v>
      </c>
    </row>
    <row r="126" spans="1:6" x14ac:dyDescent="0.25">
      <c r="A126" t="str">
        <f t="shared" si="30"/>
        <v>Andreas Nilsson</v>
      </c>
      <c r="C126" s="1">
        <v>0.157</v>
      </c>
      <c r="D126" t="s">
        <v>27</v>
      </c>
      <c r="E126" s="3">
        <f t="shared" si="31"/>
        <v>4287</v>
      </c>
      <c r="F126">
        <f t="shared" si="18"/>
        <v>673.05899999999997</v>
      </c>
    </row>
    <row r="127" spans="1:6" x14ac:dyDescent="0.25">
      <c r="A127" t="str">
        <f t="shared" si="30"/>
        <v>Andreas Nilsson</v>
      </c>
      <c r="C127" s="1">
        <v>5.0000000000000001E-3</v>
      </c>
      <c r="D127" t="s">
        <v>28</v>
      </c>
      <c r="E127" s="3">
        <f t="shared" si="31"/>
        <v>4287</v>
      </c>
      <c r="F127">
        <f t="shared" si="18"/>
        <v>21.434999999999999</v>
      </c>
    </row>
    <row r="128" spans="1:6" x14ac:dyDescent="0.25">
      <c r="A128" t="str">
        <f t="shared" si="30"/>
        <v>Andreas Nilsson</v>
      </c>
      <c r="C128" s="1">
        <v>0</v>
      </c>
      <c r="D128" t="s">
        <v>40</v>
      </c>
      <c r="E128" s="3">
        <f t="shared" si="31"/>
        <v>4287</v>
      </c>
      <c r="F128">
        <f t="shared" si="18"/>
        <v>0</v>
      </c>
    </row>
    <row r="129" spans="1:6" x14ac:dyDescent="0.25">
      <c r="A129" t="str">
        <f t="shared" si="30"/>
        <v>Andreas Nilsson</v>
      </c>
      <c r="E129" s="3">
        <f t="shared" si="31"/>
        <v>4287</v>
      </c>
      <c r="F129">
        <f t="shared" si="18"/>
        <v>0</v>
      </c>
    </row>
    <row r="130" spans="1:6" x14ac:dyDescent="0.25">
      <c r="A130" t="str">
        <f t="shared" si="30"/>
        <v>Andreas Nilsson</v>
      </c>
      <c r="B130" t="s">
        <v>61</v>
      </c>
      <c r="E130" s="3">
        <v>9</v>
      </c>
      <c r="F130">
        <f t="shared" si="18"/>
        <v>0</v>
      </c>
    </row>
    <row r="131" spans="1:6" x14ac:dyDescent="0.25">
      <c r="A131" t="str">
        <f t="shared" si="30"/>
        <v>Andreas Nilsson</v>
      </c>
      <c r="E131" s="3">
        <f t="shared" ref="E131:E133" si="32">E130</f>
        <v>9</v>
      </c>
      <c r="F131">
        <f t="shared" ref="F131:F194" si="33">C131*E131</f>
        <v>0</v>
      </c>
    </row>
    <row r="132" spans="1:6" x14ac:dyDescent="0.25">
      <c r="A132" t="str">
        <f t="shared" si="30"/>
        <v>Andreas Nilsson</v>
      </c>
      <c r="C132" s="1">
        <v>1</v>
      </c>
      <c r="D132" t="s">
        <v>46</v>
      </c>
      <c r="E132" s="3">
        <f t="shared" si="32"/>
        <v>9</v>
      </c>
      <c r="F132">
        <f t="shared" si="33"/>
        <v>9</v>
      </c>
    </row>
    <row r="133" spans="1:6" x14ac:dyDescent="0.25">
      <c r="A133" t="str">
        <f t="shared" si="30"/>
        <v>Andreas Nilsson</v>
      </c>
      <c r="E133" s="3">
        <f t="shared" si="32"/>
        <v>9</v>
      </c>
      <c r="F133">
        <f t="shared" si="33"/>
        <v>0</v>
      </c>
    </row>
    <row r="134" spans="1:6" x14ac:dyDescent="0.25">
      <c r="A134" t="str">
        <f t="shared" si="30"/>
        <v>Andreas Nilsson</v>
      </c>
      <c r="B134" t="s">
        <v>62</v>
      </c>
      <c r="E134" s="3">
        <v>20</v>
      </c>
      <c r="F134">
        <f t="shared" si="33"/>
        <v>0</v>
      </c>
    </row>
    <row r="135" spans="1:6" x14ac:dyDescent="0.25">
      <c r="A135" t="str">
        <f t="shared" si="30"/>
        <v>Andreas Nilsson</v>
      </c>
      <c r="E135" s="3">
        <f t="shared" ref="E135:E139" si="34">E134</f>
        <v>20</v>
      </c>
      <c r="F135">
        <f t="shared" si="33"/>
        <v>0</v>
      </c>
    </row>
    <row r="136" spans="1:6" x14ac:dyDescent="0.25">
      <c r="A136" t="str">
        <f t="shared" si="30"/>
        <v>Andreas Nilsson</v>
      </c>
      <c r="C136" s="1">
        <v>0.54800000000000004</v>
      </c>
      <c r="D136" t="s">
        <v>28</v>
      </c>
      <c r="E136" s="3">
        <f t="shared" si="34"/>
        <v>20</v>
      </c>
      <c r="F136">
        <f t="shared" si="33"/>
        <v>10.96</v>
      </c>
    </row>
    <row r="137" spans="1:6" x14ac:dyDescent="0.25">
      <c r="A137" t="str">
        <f t="shared" si="30"/>
        <v>Andreas Nilsson</v>
      </c>
      <c r="C137" s="1">
        <v>0.13</v>
      </c>
      <c r="D137" t="s">
        <v>29</v>
      </c>
      <c r="E137" s="3">
        <f t="shared" si="34"/>
        <v>20</v>
      </c>
      <c r="F137">
        <f t="shared" si="33"/>
        <v>2.6</v>
      </c>
    </row>
    <row r="138" spans="1:6" x14ac:dyDescent="0.25">
      <c r="A138" t="str">
        <f t="shared" si="30"/>
        <v>Andreas Nilsson</v>
      </c>
      <c r="C138" s="1">
        <v>0.32</v>
      </c>
      <c r="D138" t="s">
        <v>44</v>
      </c>
      <c r="E138" s="3">
        <f t="shared" si="34"/>
        <v>20</v>
      </c>
      <c r="F138">
        <f t="shared" si="33"/>
        <v>6.4</v>
      </c>
    </row>
    <row r="139" spans="1:6" x14ac:dyDescent="0.25">
      <c r="A139" t="s">
        <v>805</v>
      </c>
      <c r="E139" s="3">
        <f t="shared" si="34"/>
        <v>20</v>
      </c>
      <c r="F139">
        <f t="shared" si="33"/>
        <v>0</v>
      </c>
    </row>
    <row r="140" spans="1:6" x14ac:dyDescent="0.25">
      <c r="A140" t="str">
        <f t="shared" ref="A140:A171" si="35">A139</f>
        <v>Andrew Morrow</v>
      </c>
      <c r="B140" t="s">
        <v>65</v>
      </c>
      <c r="E140" s="3">
        <v>10</v>
      </c>
      <c r="F140">
        <f t="shared" si="33"/>
        <v>0</v>
      </c>
    </row>
    <row r="141" spans="1:6" x14ac:dyDescent="0.25">
      <c r="A141" t="str">
        <f t="shared" si="35"/>
        <v>Andrew Morrow</v>
      </c>
      <c r="E141" s="3">
        <f t="shared" ref="E141:E143" si="36">E140</f>
        <v>10</v>
      </c>
      <c r="F141">
        <f t="shared" si="33"/>
        <v>0</v>
      </c>
    </row>
    <row r="142" spans="1:6" x14ac:dyDescent="0.25">
      <c r="A142" t="str">
        <f t="shared" si="35"/>
        <v>Andrew Morrow</v>
      </c>
      <c r="C142" s="1">
        <v>1</v>
      </c>
      <c r="D142" t="s">
        <v>51</v>
      </c>
      <c r="E142" s="3">
        <f t="shared" si="36"/>
        <v>10</v>
      </c>
      <c r="F142">
        <f t="shared" si="33"/>
        <v>10</v>
      </c>
    </row>
    <row r="143" spans="1:6" x14ac:dyDescent="0.25">
      <c r="A143" t="str">
        <f t="shared" si="35"/>
        <v>Andrew Morrow</v>
      </c>
      <c r="E143" s="3">
        <f t="shared" si="36"/>
        <v>10</v>
      </c>
      <c r="F143">
        <f t="shared" si="33"/>
        <v>0</v>
      </c>
    </row>
    <row r="144" spans="1:6" x14ac:dyDescent="0.25">
      <c r="A144" t="str">
        <f t="shared" si="35"/>
        <v>Andrew Morrow</v>
      </c>
      <c r="B144" t="s">
        <v>66</v>
      </c>
      <c r="E144" s="3">
        <v>60</v>
      </c>
      <c r="F144">
        <f t="shared" si="33"/>
        <v>0</v>
      </c>
    </row>
    <row r="145" spans="1:6" x14ac:dyDescent="0.25">
      <c r="A145" t="str">
        <f t="shared" si="35"/>
        <v>Andrew Morrow</v>
      </c>
      <c r="E145" s="3">
        <f t="shared" ref="E145:E148" si="37">E144</f>
        <v>60</v>
      </c>
      <c r="F145">
        <f t="shared" si="33"/>
        <v>0</v>
      </c>
    </row>
    <row r="146" spans="1:6" x14ac:dyDescent="0.25">
      <c r="A146" t="str">
        <f t="shared" si="35"/>
        <v>Andrew Morrow</v>
      </c>
      <c r="C146" s="1">
        <v>0.20899999999999999</v>
      </c>
      <c r="D146" t="s">
        <v>67</v>
      </c>
      <c r="E146" s="3">
        <f t="shared" si="37"/>
        <v>60</v>
      </c>
      <c r="F146">
        <f t="shared" si="33"/>
        <v>12.54</v>
      </c>
    </row>
    <row r="147" spans="1:6" x14ac:dyDescent="0.25">
      <c r="A147" t="str">
        <f t="shared" si="35"/>
        <v>Andrew Morrow</v>
      </c>
      <c r="C147" s="1">
        <v>0.11700000000000001</v>
      </c>
      <c r="D147" t="s">
        <v>68</v>
      </c>
      <c r="E147" s="3">
        <f t="shared" si="37"/>
        <v>60</v>
      </c>
      <c r="F147">
        <f t="shared" si="33"/>
        <v>7.0200000000000005</v>
      </c>
    </row>
    <row r="148" spans="1:6" x14ac:dyDescent="0.25">
      <c r="A148" t="str">
        <f t="shared" si="35"/>
        <v>Andrew Morrow</v>
      </c>
      <c r="E148" s="3">
        <f t="shared" si="37"/>
        <v>60</v>
      </c>
      <c r="F148">
        <f t="shared" si="33"/>
        <v>0</v>
      </c>
    </row>
    <row r="149" spans="1:6" x14ac:dyDescent="0.25">
      <c r="A149" t="str">
        <f t="shared" si="35"/>
        <v>Andrew Morrow</v>
      </c>
      <c r="B149" t="s">
        <v>69</v>
      </c>
      <c r="E149" s="3">
        <v>3</v>
      </c>
      <c r="F149">
        <f t="shared" si="33"/>
        <v>0</v>
      </c>
    </row>
    <row r="150" spans="1:6" x14ac:dyDescent="0.25">
      <c r="A150" t="str">
        <f t="shared" si="35"/>
        <v>Andrew Morrow</v>
      </c>
      <c r="E150" s="3">
        <f t="shared" ref="E150:E152" si="38">E149</f>
        <v>3</v>
      </c>
      <c r="F150">
        <f t="shared" si="33"/>
        <v>0</v>
      </c>
    </row>
    <row r="151" spans="1:6" x14ac:dyDescent="0.25">
      <c r="A151" t="str">
        <f t="shared" si="35"/>
        <v>Andrew Morrow</v>
      </c>
      <c r="C151" s="1">
        <v>1</v>
      </c>
      <c r="D151" t="s">
        <v>70</v>
      </c>
      <c r="E151" s="3">
        <f t="shared" si="38"/>
        <v>3</v>
      </c>
      <c r="F151">
        <f t="shared" si="33"/>
        <v>3</v>
      </c>
    </row>
    <row r="152" spans="1:6" x14ac:dyDescent="0.25">
      <c r="A152" t="str">
        <f t="shared" si="35"/>
        <v>Andrew Morrow</v>
      </c>
      <c r="E152" s="3">
        <f t="shared" si="38"/>
        <v>3</v>
      </c>
      <c r="F152">
        <f t="shared" si="33"/>
        <v>0</v>
      </c>
    </row>
    <row r="153" spans="1:6" x14ac:dyDescent="0.25">
      <c r="A153" t="str">
        <f t="shared" si="35"/>
        <v>Andrew Morrow</v>
      </c>
      <c r="B153" t="s">
        <v>71</v>
      </c>
      <c r="E153" s="3">
        <v>15</v>
      </c>
      <c r="F153">
        <f t="shared" si="33"/>
        <v>0</v>
      </c>
    </row>
    <row r="154" spans="1:6" x14ac:dyDescent="0.25">
      <c r="A154" t="str">
        <f t="shared" si="35"/>
        <v>Andrew Morrow</v>
      </c>
      <c r="E154" s="3">
        <f t="shared" ref="E154:E156" si="39">E153</f>
        <v>15</v>
      </c>
      <c r="F154">
        <f t="shared" si="33"/>
        <v>0</v>
      </c>
    </row>
    <row r="155" spans="1:6" x14ac:dyDescent="0.25">
      <c r="A155" t="str">
        <f t="shared" si="35"/>
        <v>Andrew Morrow</v>
      </c>
      <c r="C155" s="1">
        <v>1</v>
      </c>
      <c r="D155" t="s">
        <v>72</v>
      </c>
      <c r="E155" s="3">
        <f t="shared" si="39"/>
        <v>15</v>
      </c>
      <c r="F155">
        <f t="shared" si="33"/>
        <v>15</v>
      </c>
    </row>
    <row r="156" spans="1:6" x14ac:dyDescent="0.25">
      <c r="A156" t="str">
        <f t="shared" si="35"/>
        <v>Andrew Morrow</v>
      </c>
      <c r="E156" s="3">
        <f t="shared" si="39"/>
        <v>15</v>
      </c>
      <c r="F156">
        <f t="shared" si="33"/>
        <v>0</v>
      </c>
    </row>
    <row r="157" spans="1:6" x14ac:dyDescent="0.25">
      <c r="A157" t="str">
        <f t="shared" si="35"/>
        <v>Andrew Morrow</v>
      </c>
      <c r="B157" t="s">
        <v>73</v>
      </c>
      <c r="E157" s="3">
        <v>282</v>
      </c>
      <c r="F157">
        <f t="shared" si="33"/>
        <v>0</v>
      </c>
    </row>
    <row r="158" spans="1:6" x14ac:dyDescent="0.25">
      <c r="A158" t="str">
        <f t="shared" si="35"/>
        <v>Andrew Morrow</v>
      </c>
      <c r="E158" s="3">
        <f t="shared" ref="E158:E164" si="40">E157</f>
        <v>282</v>
      </c>
      <c r="F158">
        <f t="shared" si="33"/>
        <v>0</v>
      </c>
    </row>
    <row r="159" spans="1:6" x14ac:dyDescent="0.25">
      <c r="A159" t="str">
        <f t="shared" si="35"/>
        <v>Andrew Morrow</v>
      </c>
      <c r="C159" s="1">
        <v>1.6E-2</v>
      </c>
      <c r="D159" t="s">
        <v>74</v>
      </c>
      <c r="E159" s="3">
        <f t="shared" si="40"/>
        <v>282</v>
      </c>
      <c r="F159">
        <f t="shared" si="33"/>
        <v>4.5120000000000005</v>
      </c>
    </row>
    <row r="160" spans="1:6" x14ac:dyDescent="0.25">
      <c r="A160" t="str">
        <f t="shared" si="35"/>
        <v>Andrew Morrow</v>
      </c>
      <c r="C160" s="1">
        <v>6.8000000000000005E-2</v>
      </c>
      <c r="D160" t="s">
        <v>75</v>
      </c>
      <c r="E160" s="3">
        <f t="shared" si="40"/>
        <v>282</v>
      </c>
      <c r="F160">
        <f t="shared" si="33"/>
        <v>19.176000000000002</v>
      </c>
    </row>
    <row r="161" spans="1:6" x14ac:dyDescent="0.25">
      <c r="A161" t="str">
        <f t="shared" si="35"/>
        <v>Andrew Morrow</v>
      </c>
      <c r="C161" s="1">
        <v>6.7000000000000004E-2</v>
      </c>
      <c r="D161" t="s">
        <v>76</v>
      </c>
      <c r="E161" s="3">
        <f t="shared" si="40"/>
        <v>282</v>
      </c>
      <c r="F161">
        <f t="shared" si="33"/>
        <v>18.894000000000002</v>
      </c>
    </row>
    <row r="162" spans="1:6" x14ac:dyDescent="0.25">
      <c r="A162" t="str">
        <f t="shared" si="35"/>
        <v>Andrew Morrow</v>
      </c>
      <c r="C162" s="1">
        <v>0.48399999999999999</v>
      </c>
      <c r="D162" t="s">
        <v>77</v>
      </c>
      <c r="E162" s="3">
        <f t="shared" si="40"/>
        <v>282</v>
      </c>
      <c r="F162">
        <f t="shared" si="33"/>
        <v>136.488</v>
      </c>
    </row>
    <row r="163" spans="1:6" x14ac:dyDescent="0.25">
      <c r="A163" t="str">
        <f t="shared" si="35"/>
        <v>Andrew Morrow</v>
      </c>
      <c r="C163" s="1">
        <v>0.36299999999999999</v>
      </c>
      <c r="D163" t="s">
        <v>70</v>
      </c>
      <c r="E163" s="3">
        <f t="shared" si="40"/>
        <v>282</v>
      </c>
      <c r="F163">
        <f t="shared" si="33"/>
        <v>102.366</v>
      </c>
    </row>
    <row r="164" spans="1:6" x14ac:dyDescent="0.25">
      <c r="A164" t="str">
        <f t="shared" si="35"/>
        <v>Andrew Morrow</v>
      </c>
      <c r="E164" s="3">
        <f t="shared" si="40"/>
        <v>282</v>
      </c>
      <c r="F164">
        <f t="shared" si="33"/>
        <v>0</v>
      </c>
    </row>
    <row r="165" spans="1:6" x14ac:dyDescent="0.25">
      <c r="A165" t="str">
        <f t="shared" si="35"/>
        <v>Andrew Morrow</v>
      </c>
      <c r="B165" t="s">
        <v>78</v>
      </c>
      <c r="E165" s="3">
        <v>95</v>
      </c>
      <c r="F165">
        <f t="shared" si="33"/>
        <v>0</v>
      </c>
    </row>
    <row r="166" spans="1:6" x14ac:dyDescent="0.25">
      <c r="A166" t="str">
        <f t="shared" si="35"/>
        <v>Andrew Morrow</v>
      </c>
      <c r="E166" s="3">
        <f t="shared" ref="E166:E168" si="41">E165</f>
        <v>95</v>
      </c>
      <c r="F166">
        <f t="shared" si="33"/>
        <v>0</v>
      </c>
    </row>
    <row r="167" spans="1:6" x14ac:dyDescent="0.25">
      <c r="A167" t="str">
        <f t="shared" si="35"/>
        <v>Andrew Morrow</v>
      </c>
      <c r="C167" s="1">
        <v>1</v>
      </c>
      <c r="D167" t="s">
        <v>77</v>
      </c>
      <c r="E167" s="3">
        <f t="shared" si="41"/>
        <v>95</v>
      </c>
      <c r="F167">
        <f t="shared" si="33"/>
        <v>95</v>
      </c>
    </row>
    <row r="168" spans="1:6" x14ac:dyDescent="0.25">
      <c r="A168" t="str">
        <f t="shared" si="35"/>
        <v>Andrew Morrow</v>
      </c>
      <c r="E168" s="3">
        <f t="shared" si="41"/>
        <v>95</v>
      </c>
      <c r="F168">
        <f t="shared" si="33"/>
        <v>0</v>
      </c>
    </row>
    <row r="169" spans="1:6" x14ac:dyDescent="0.25">
      <c r="A169" t="str">
        <f t="shared" si="35"/>
        <v>Andrew Morrow</v>
      </c>
      <c r="B169" t="s">
        <v>79</v>
      </c>
      <c r="E169" s="3">
        <v>488</v>
      </c>
      <c r="F169">
        <f t="shared" si="33"/>
        <v>0</v>
      </c>
    </row>
    <row r="170" spans="1:6" x14ac:dyDescent="0.25">
      <c r="A170" t="str">
        <f t="shared" si="35"/>
        <v>Andrew Morrow</v>
      </c>
      <c r="E170" s="3">
        <f t="shared" ref="E170:E180" si="42">E169</f>
        <v>488</v>
      </c>
      <c r="F170">
        <f t="shared" si="33"/>
        <v>0</v>
      </c>
    </row>
    <row r="171" spans="1:6" x14ac:dyDescent="0.25">
      <c r="A171" t="str">
        <f t="shared" si="35"/>
        <v>Andrew Morrow</v>
      </c>
      <c r="C171" s="1">
        <v>1.9E-2</v>
      </c>
      <c r="D171" t="s">
        <v>28</v>
      </c>
      <c r="E171" s="3">
        <f t="shared" si="42"/>
        <v>488</v>
      </c>
      <c r="F171">
        <f t="shared" si="33"/>
        <v>9.2720000000000002</v>
      </c>
    </row>
    <row r="172" spans="1:6" x14ac:dyDescent="0.25">
      <c r="A172" t="str">
        <f t="shared" ref="A172:A203" si="43">A171</f>
        <v>Andrew Morrow</v>
      </c>
      <c r="C172" s="1">
        <v>2.4E-2</v>
      </c>
      <c r="D172" t="s">
        <v>80</v>
      </c>
      <c r="E172" s="3">
        <f t="shared" si="42"/>
        <v>488</v>
      </c>
      <c r="F172">
        <f t="shared" si="33"/>
        <v>11.712</v>
      </c>
    </row>
    <row r="173" spans="1:6" x14ac:dyDescent="0.25">
      <c r="A173" t="str">
        <f t="shared" si="43"/>
        <v>Andrew Morrow</v>
      </c>
      <c r="C173" s="1">
        <v>0.13300000000000001</v>
      </c>
      <c r="D173" t="s">
        <v>81</v>
      </c>
      <c r="E173" s="3">
        <f t="shared" si="42"/>
        <v>488</v>
      </c>
      <c r="F173">
        <f t="shared" si="33"/>
        <v>64.903999999999996</v>
      </c>
    </row>
    <row r="174" spans="1:6" x14ac:dyDescent="0.25">
      <c r="A174" t="str">
        <f t="shared" si="43"/>
        <v>Andrew Morrow</v>
      </c>
      <c r="C174" s="1">
        <v>0.13</v>
      </c>
      <c r="D174" t="s">
        <v>82</v>
      </c>
      <c r="E174" s="3">
        <f t="shared" si="42"/>
        <v>488</v>
      </c>
      <c r="F174">
        <f t="shared" si="33"/>
        <v>63.440000000000005</v>
      </c>
    </row>
    <row r="175" spans="1:6" x14ac:dyDescent="0.25">
      <c r="A175" t="str">
        <f t="shared" si="43"/>
        <v>Andrew Morrow</v>
      </c>
      <c r="C175" s="1">
        <v>8.0000000000000002E-3</v>
      </c>
      <c r="D175" t="s">
        <v>83</v>
      </c>
      <c r="E175" s="3">
        <f t="shared" si="42"/>
        <v>488</v>
      </c>
      <c r="F175">
        <f t="shared" si="33"/>
        <v>3.9039999999999999</v>
      </c>
    </row>
    <row r="176" spans="1:6" x14ac:dyDescent="0.25">
      <c r="A176" t="str">
        <f t="shared" si="43"/>
        <v>Andrew Morrow</v>
      </c>
      <c r="C176" s="1">
        <v>0.21099999999999999</v>
      </c>
      <c r="D176" t="s">
        <v>44</v>
      </c>
      <c r="E176" s="3">
        <f t="shared" si="42"/>
        <v>488</v>
      </c>
      <c r="F176">
        <f t="shared" si="33"/>
        <v>102.968</v>
      </c>
    </row>
    <row r="177" spans="1:6" x14ac:dyDescent="0.25">
      <c r="A177" t="str">
        <f t="shared" si="43"/>
        <v>Andrew Morrow</v>
      </c>
      <c r="C177" s="1">
        <v>8.5000000000000006E-2</v>
      </c>
      <c r="D177" t="s">
        <v>32</v>
      </c>
      <c r="E177" s="3">
        <f t="shared" si="42"/>
        <v>488</v>
      </c>
      <c r="F177">
        <f t="shared" si="33"/>
        <v>41.480000000000004</v>
      </c>
    </row>
    <row r="178" spans="1:6" x14ac:dyDescent="0.25">
      <c r="A178" t="str">
        <f t="shared" si="43"/>
        <v>Andrew Morrow</v>
      </c>
      <c r="C178" s="1">
        <v>0.34599999999999997</v>
      </c>
      <c r="D178" t="s">
        <v>20</v>
      </c>
      <c r="E178" s="3">
        <f t="shared" si="42"/>
        <v>488</v>
      </c>
      <c r="F178">
        <f t="shared" si="33"/>
        <v>168.84799999999998</v>
      </c>
    </row>
    <row r="179" spans="1:6" x14ac:dyDescent="0.25">
      <c r="A179" t="str">
        <f t="shared" si="43"/>
        <v>Andrew Morrow</v>
      </c>
      <c r="C179" s="1">
        <v>0.04</v>
      </c>
      <c r="D179" t="s">
        <v>84</v>
      </c>
      <c r="E179" s="3">
        <f t="shared" si="42"/>
        <v>488</v>
      </c>
      <c r="F179">
        <f t="shared" si="33"/>
        <v>19.52</v>
      </c>
    </row>
    <row r="180" spans="1:6" x14ac:dyDescent="0.25">
      <c r="A180" t="str">
        <f t="shared" si="43"/>
        <v>Andrew Morrow</v>
      </c>
      <c r="E180" s="3">
        <f t="shared" si="42"/>
        <v>488</v>
      </c>
      <c r="F180">
        <f t="shared" si="33"/>
        <v>0</v>
      </c>
    </row>
    <row r="181" spans="1:6" x14ac:dyDescent="0.25">
      <c r="A181" t="str">
        <f t="shared" si="43"/>
        <v>Andrew Morrow</v>
      </c>
      <c r="B181" t="s">
        <v>85</v>
      </c>
      <c r="E181" s="3">
        <v>2</v>
      </c>
      <c r="F181">
        <f t="shared" si="33"/>
        <v>0</v>
      </c>
    </row>
    <row r="182" spans="1:6" x14ac:dyDescent="0.25">
      <c r="A182" t="str">
        <f t="shared" si="43"/>
        <v>Andrew Morrow</v>
      </c>
      <c r="E182" s="3">
        <f t="shared" ref="E182:E184" si="44">E181</f>
        <v>2</v>
      </c>
      <c r="F182">
        <f t="shared" si="33"/>
        <v>0</v>
      </c>
    </row>
    <row r="183" spans="1:6" x14ac:dyDescent="0.25">
      <c r="A183" t="str">
        <f t="shared" si="43"/>
        <v>Andrew Morrow</v>
      </c>
      <c r="C183" s="1">
        <v>1</v>
      </c>
      <c r="D183" t="s">
        <v>80</v>
      </c>
      <c r="E183" s="3">
        <f t="shared" si="44"/>
        <v>2</v>
      </c>
      <c r="F183">
        <f t="shared" si="33"/>
        <v>2</v>
      </c>
    </row>
    <row r="184" spans="1:6" x14ac:dyDescent="0.25">
      <c r="A184" t="str">
        <f t="shared" si="43"/>
        <v>Andrew Morrow</v>
      </c>
      <c r="E184" s="3">
        <f t="shared" si="44"/>
        <v>2</v>
      </c>
      <c r="F184">
        <f t="shared" si="33"/>
        <v>0</v>
      </c>
    </row>
    <row r="185" spans="1:6" x14ac:dyDescent="0.25">
      <c r="A185" t="str">
        <f t="shared" si="43"/>
        <v>Andrew Morrow</v>
      </c>
      <c r="B185" t="s">
        <v>86</v>
      </c>
      <c r="E185" s="3">
        <v>1</v>
      </c>
      <c r="F185">
        <f t="shared" si="33"/>
        <v>0</v>
      </c>
    </row>
    <row r="186" spans="1:6" x14ac:dyDescent="0.25">
      <c r="A186" t="str">
        <f t="shared" si="43"/>
        <v>Andrew Morrow</v>
      </c>
      <c r="E186" s="3">
        <f t="shared" ref="E186:E188" si="45">E185</f>
        <v>1</v>
      </c>
      <c r="F186">
        <f t="shared" si="33"/>
        <v>0</v>
      </c>
    </row>
    <row r="187" spans="1:6" x14ac:dyDescent="0.25">
      <c r="A187" t="str">
        <f t="shared" si="43"/>
        <v>Andrew Morrow</v>
      </c>
      <c r="C187" s="1">
        <v>1</v>
      </c>
      <c r="D187" t="s">
        <v>32</v>
      </c>
      <c r="E187" s="3">
        <f t="shared" si="45"/>
        <v>1</v>
      </c>
      <c r="F187">
        <f t="shared" si="33"/>
        <v>1</v>
      </c>
    </row>
    <row r="188" spans="1:6" x14ac:dyDescent="0.25">
      <c r="A188" t="str">
        <f t="shared" si="43"/>
        <v>Andrew Morrow</v>
      </c>
      <c r="E188" s="3">
        <f t="shared" si="45"/>
        <v>1</v>
      </c>
      <c r="F188">
        <f t="shared" si="33"/>
        <v>0</v>
      </c>
    </row>
    <row r="189" spans="1:6" x14ac:dyDescent="0.25">
      <c r="A189" t="str">
        <f t="shared" si="43"/>
        <v>Andrew Morrow</v>
      </c>
      <c r="B189" t="s">
        <v>87</v>
      </c>
      <c r="E189" s="3">
        <v>8</v>
      </c>
      <c r="F189">
        <f t="shared" si="33"/>
        <v>0</v>
      </c>
    </row>
    <row r="190" spans="1:6" x14ac:dyDescent="0.25">
      <c r="A190" t="str">
        <f t="shared" si="43"/>
        <v>Andrew Morrow</v>
      </c>
      <c r="E190" s="3">
        <f t="shared" ref="E190:E192" si="46">E189</f>
        <v>8</v>
      </c>
      <c r="F190">
        <f t="shared" si="33"/>
        <v>0</v>
      </c>
    </row>
    <row r="191" spans="1:6" x14ac:dyDescent="0.25">
      <c r="A191" t="str">
        <f t="shared" si="43"/>
        <v>Andrew Morrow</v>
      </c>
      <c r="C191" s="1">
        <v>1</v>
      </c>
      <c r="D191" t="s">
        <v>32</v>
      </c>
      <c r="E191" s="3">
        <f t="shared" si="46"/>
        <v>8</v>
      </c>
      <c r="F191">
        <f t="shared" si="33"/>
        <v>8</v>
      </c>
    </row>
    <row r="192" spans="1:6" x14ac:dyDescent="0.25">
      <c r="A192" t="str">
        <f t="shared" si="43"/>
        <v>Andrew Morrow</v>
      </c>
      <c r="E192" s="3">
        <f t="shared" si="46"/>
        <v>8</v>
      </c>
      <c r="F192">
        <f t="shared" si="33"/>
        <v>0</v>
      </c>
    </row>
    <row r="193" spans="1:6" x14ac:dyDescent="0.25">
      <c r="A193" t="str">
        <f t="shared" si="43"/>
        <v>Andrew Morrow</v>
      </c>
      <c r="B193" t="s">
        <v>88</v>
      </c>
      <c r="E193" s="3">
        <v>2</v>
      </c>
      <c r="F193">
        <f t="shared" si="33"/>
        <v>0</v>
      </c>
    </row>
    <row r="194" spans="1:6" x14ac:dyDescent="0.25">
      <c r="A194" t="str">
        <f t="shared" si="43"/>
        <v>Andrew Morrow</v>
      </c>
      <c r="E194" s="3">
        <f t="shared" ref="E194:E196" si="47">E193</f>
        <v>2</v>
      </c>
      <c r="F194">
        <f t="shared" si="33"/>
        <v>0</v>
      </c>
    </row>
    <row r="195" spans="1:6" x14ac:dyDescent="0.25">
      <c r="A195" t="str">
        <f t="shared" si="43"/>
        <v>Andrew Morrow</v>
      </c>
      <c r="C195" s="1">
        <v>1</v>
      </c>
      <c r="D195" t="s">
        <v>46</v>
      </c>
      <c r="E195" s="3">
        <f t="shared" si="47"/>
        <v>2</v>
      </c>
      <c r="F195">
        <f t="shared" ref="F195:F258" si="48">C195*E195</f>
        <v>2</v>
      </c>
    </row>
    <row r="196" spans="1:6" x14ac:dyDescent="0.25">
      <c r="A196" t="str">
        <f t="shared" si="43"/>
        <v>Andrew Morrow</v>
      </c>
      <c r="E196" s="3">
        <f t="shared" si="47"/>
        <v>2</v>
      </c>
      <c r="F196">
        <f t="shared" si="48"/>
        <v>0</v>
      </c>
    </row>
    <row r="197" spans="1:6" x14ac:dyDescent="0.25">
      <c r="A197" t="str">
        <f t="shared" si="43"/>
        <v>Andrew Morrow</v>
      </c>
      <c r="B197" t="s">
        <v>89</v>
      </c>
      <c r="E197" s="3">
        <v>7</v>
      </c>
      <c r="F197">
        <f t="shared" si="48"/>
        <v>0</v>
      </c>
    </row>
    <row r="198" spans="1:6" x14ac:dyDescent="0.25">
      <c r="A198" t="str">
        <f t="shared" si="43"/>
        <v>Andrew Morrow</v>
      </c>
      <c r="E198" s="3">
        <f t="shared" ref="E198:E200" si="49">E197</f>
        <v>7</v>
      </c>
      <c r="F198">
        <f t="shared" si="48"/>
        <v>0</v>
      </c>
    </row>
    <row r="199" spans="1:6" x14ac:dyDescent="0.25">
      <c r="A199" t="str">
        <f t="shared" si="43"/>
        <v>Andrew Morrow</v>
      </c>
      <c r="C199" s="1">
        <v>1</v>
      </c>
      <c r="D199" t="s">
        <v>44</v>
      </c>
      <c r="E199" s="3">
        <f t="shared" si="49"/>
        <v>7</v>
      </c>
      <c r="F199">
        <f t="shared" si="48"/>
        <v>7</v>
      </c>
    </row>
    <row r="200" spans="1:6" x14ac:dyDescent="0.25">
      <c r="A200" t="str">
        <f t="shared" si="43"/>
        <v>Andrew Morrow</v>
      </c>
      <c r="E200" s="3">
        <f t="shared" si="49"/>
        <v>7</v>
      </c>
      <c r="F200">
        <f t="shared" si="48"/>
        <v>0</v>
      </c>
    </row>
    <row r="201" spans="1:6" x14ac:dyDescent="0.25">
      <c r="A201" t="str">
        <f t="shared" si="43"/>
        <v>Andrew Morrow</v>
      </c>
      <c r="B201" t="s">
        <v>90</v>
      </c>
      <c r="E201" s="3">
        <v>4</v>
      </c>
      <c r="F201">
        <f t="shared" si="48"/>
        <v>0</v>
      </c>
    </row>
    <row r="202" spans="1:6" x14ac:dyDescent="0.25">
      <c r="A202" t="str">
        <f t="shared" si="43"/>
        <v>Andrew Morrow</v>
      </c>
      <c r="E202" s="3">
        <f t="shared" ref="E202:E204" si="50">E201</f>
        <v>4</v>
      </c>
      <c r="F202">
        <f t="shared" si="48"/>
        <v>0</v>
      </c>
    </row>
    <row r="203" spans="1:6" x14ac:dyDescent="0.25">
      <c r="A203" t="str">
        <f t="shared" si="43"/>
        <v>Andrew Morrow</v>
      </c>
      <c r="C203" s="1">
        <v>1</v>
      </c>
      <c r="D203" t="s">
        <v>91</v>
      </c>
      <c r="E203" s="3">
        <f t="shared" si="50"/>
        <v>4</v>
      </c>
      <c r="F203">
        <f t="shared" si="48"/>
        <v>4</v>
      </c>
    </row>
    <row r="204" spans="1:6" x14ac:dyDescent="0.25">
      <c r="A204" t="str">
        <f t="shared" ref="A204:A229" si="51">A203</f>
        <v>Andrew Morrow</v>
      </c>
      <c r="E204" s="3">
        <f t="shared" si="50"/>
        <v>4</v>
      </c>
      <c r="F204">
        <f t="shared" si="48"/>
        <v>0</v>
      </c>
    </row>
    <row r="205" spans="1:6" x14ac:dyDescent="0.25">
      <c r="A205" t="str">
        <f t="shared" si="51"/>
        <v>Andrew Morrow</v>
      </c>
      <c r="B205" t="s">
        <v>92</v>
      </c>
      <c r="E205" s="3">
        <v>4</v>
      </c>
      <c r="F205">
        <f t="shared" si="48"/>
        <v>0</v>
      </c>
    </row>
    <row r="206" spans="1:6" x14ac:dyDescent="0.25">
      <c r="A206" t="str">
        <f t="shared" si="51"/>
        <v>Andrew Morrow</v>
      </c>
      <c r="E206" s="3">
        <f t="shared" ref="E206:E208" si="52">E205</f>
        <v>4</v>
      </c>
      <c r="F206">
        <f t="shared" si="48"/>
        <v>0</v>
      </c>
    </row>
    <row r="207" spans="1:6" x14ac:dyDescent="0.25">
      <c r="A207" t="str">
        <f t="shared" si="51"/>
        <v>Andrew Morrow</v>
      </c>
      <c r="C207" s="1">
        <v>1</v>
      </c>
      <c r="D207" t="s">
        <v>75</v>
      </c>
      <c r="E207" s="3">
        <f t="shared" si="52"/>
        <v>4</v>
      </c>
      <c r="F207">
        <f t="shared" si="48"/>
        <v>4</v>
      </c>
    </row>
    <row r="208" spans="1:6" x14ac:dyDescent="0.25">
      <c r="A208" t="str">
        <f t="shared" si="51"/>
        <v>Andrew Morrow</v>
      </c>
      <c r="E208" s="3">
        <f t="shared" si="52"/>
        <v>4</v>
      </c>
      <c r="F208">
        <f t="shared" si="48"/>
        <v>0</v>
      </c>
    </row>
    <row r="209" spans="1:6" x14ac:dyDescent="0.25">
      <c r="A209" t="str">
        <f t="shared" si="51"/>
        <v>Andrew Morrow</v>
      </c>
      <c r="B209" t="s">
        <v>93</v>
      </c>
      <c r="E209" s="3">
        <v>13</v>
      </c>
      <c r="F209">
        <f t="shared" si="48"/>
        <v>0</v>
      </c>
    </row>
    <row r="210" spans="1:6" x14ac:dyDescent="0.25">
      <c r="A210" t="str">
        <f t="shared" si="51"/>
        <v>Andrew Morrow</v>
      </c>
      <c r="E210" s="3">
        <f t="shared" ref="E210:E212" si="53">E209</f>
        <v>13</v>
      </c>
      <c r="F210">
        <f t="shared" si="48"/>
        <v>0</v>
      </c>
    </row>
    <row r="211" spans="1:6" x14ac:dyDescent="0.25">
      <c r="A211" t="str">
        <f t="shared" si="51"/>
        <v>Andrew Morrow</v>
      </c>
      <c r="C211" s="1">
        <v>1</v>
      </c>
      <c r="D211" t="s">
        <v>46</v>
      </c>
      <c r="E211" s="3">
        <f t="shared" si="53"/>
        <v>13</v>
      </c>
      <c r="F211">
        <f t="shared" si="48"/>
        <v>13</v>
      </c>
    </row>
    <row r="212" spans="1:6" x14ac:dyDescent="0.25">
      <c r="A212" t="str">
        <f t="shared" si="51"/>
        <v>Andrew Morrow</v>
      </c>
      <c r="E212" s="3">
        <f t="shared" si="53"/>
        <v>13</v>
      </c>
      <c r="F212">
        <f t="shared" si="48"/>
        <v>0</v>
      </c>
    </row>
    <row r="213" spans="1:6" x14ac:dyDescent="0.25">
      <c r="A213" t="str">
        <f t="shared" si="51"/>
        <v>Andrew Morrow</v>
      </c>
      <c r="B213" t="s">
        <v>94</v>
      </c>
      <c r="E213" s="3">
        <v>13</v>
      </c>
      <c r="F213">
        <f t="shared" si="48"/>
        <v>0</v>
      </c>
    </row>
    <row r="214" spans="1:6" x14ac:dyDescent="0.25">
      <c r="A214" t="str">
        <f t="shared" si="51"/>
        <v>Andrew Morrow</v>
      </c>
      <c r="E214" s="3">
        <f t="shared" ref="E214:E216" si="54">E213</f>
        <v>13</v>
      </c>
      <c r="F214">
        <f t="shared" si="48"/>
        <v>0</v>
      </c>
    </row>
    <row r="215" spans="1:6" x14ac:dyDescent="0.25">
      <c r="A215" t="str">
        <f t="shared" si="51"/>
        <v>Andrew Morrow</v>
      </c>
      <c r="C215" s="1">
        <v>1</v>
      </c>
      <c r="D215" t="s">
        <v>95</v>
      </c>
      <c r="E215" s="3">
        <f t="shared" si="54"/>
        <v>13</v>
      </c>
      <c r="F215">
        <f t="shared" si="48"/>
        <v>13</v>
      </c>
    </row>
    <row r="216" spans="1:6" x14ac:dyDescent="0.25">
      <c r="A216" t="str">
        <f t="shared" si="51"/>
        <v>Andrew Morrow</v>
      </c>
      <c r="E216" s="3">
        <f t="shared" si="54"/>
        <v>13</v>
      </c>
      <c r="F216">
        <f t="shared" si="48"/>
        <v>0</v>
      </c>
    </row>
    <row r="217" spans="1:6" x14ac:dyDescent="0.25">
      <c r="A217" t="str">
        <f t="shared" si="51"/>
        <v>Andrew Morrow</v>
      </c>
      <c r="B217" t="s">
        <v>96</v>
      </c>
      <c r="E217" s="3">
        <v>358</v>
      </c>
      <c r="F217">
        <f t="shared" si="48"/>
        <v>0</v>
      </c>
    </row>
    <row r="218" spans="1:6" x14ac:dyDescent="0.25">
      <c r="A218" t="str">
        <f t="shared" si="51"/>
        <v>Andrew Morrow</v>
      </c>
      <c r="E218" s="3">
        <f t="shared" ref="E218:E230" si="55">E217</f>
        <v>358</v>
      </c>
      <c r="F218">
        <f t="shared" si="48"/>
        <v>0</v>
      </c>
    </row>
    <row r="219" spans="1:6" x14ac:dyDescent="0.25">
      <c r="A219" t="str">
        <f t="shared" si="51"/>
        <v>Andrew Morrow</v>
      </c>
      <c r="C219" s="1">
        <v>0.01</v>
      </c>
      <c r="D219" t="s">
        <v>97</v>
      </c>
      <c r="E219" s="3">
        <f t="shared" si="55"/>
        <v>358</v>
      </c>
      <c r="F219">
        <f t="shared" si="48"/>
        <v>3.58</v>
      </c>
    </row>
    <row r="220" spans="1:6" x14ac:dyDescent="0.25">
      <c r="A220" t="str">
        <f t="shared" si="51"/>
        <v>Andrew Morrow</v>
      </c>
      <c r="C220" s="1">
        <v>1.2999999999999999E-2</v>
      </c>
      <c r="D220" t="s">
        <v>42</v>
      </c>
      <c r="E220" s="3">
        <f t="shared" si="55"/>
        <v>358</v>
      </c>
      <c r="F220">
        <f t="shared" si="48"/>
        <v>4.6539999999999999</v>
      </c>
    </row>
    <row r="221" spans="1:6" x14ac:dyDescent="0.25">
      <c r="A221" t="str">
        <f t="shared" si="51"/>
        <v>Andrew Morrow</v>
      </c>
      <c r="C221" s="1">
        <v>0.13900000000000001</v>
      </c>
      <c r="D221" t="s">
        <v>44</v>
      </c>
      <c r="E221" s="3">
        <f t="shared" si="55"/>
        <v>358</v>
      </c>
      <c r="F221">
        <f t="shared" si="48"/>
        <v>49.762000000000008</v>
      </c>
    </row>
    <row r="222" spans="1:6" x14ac:dyDescent="0.25">
      <c r="A222" t="str">
        <f t="shared" si="51"/>
        <v>Andrew Morrow</v>
      </c>
      <c r="C222" s="1">
        <v>2.3E-2</v>
      </c>
      <c r="D222" t="s">
        <v>77</v>
      </c>
      <c r="E222" s="3">
        <f t="shared" si="55"/>
        <v>358</v>
      </c>
      <c r="F222">
        <f t="shared" si="48"/>
        <v>8.234</v>
      </c>
    </row>
    <row r="223" spans="1:6" x14ac:dyDescent="0.25">
      <c r="A223" t="str">
        <f t="shared" si="51"/>
        <v>Andrew Morrow</v>
      </c>
      <c r="C223" s="1">
        <v>0.03</v>
      </c>
      <c r="D223" t="s">
        <v>32</v>
      </c>
      <c r="E223" s="3">
        <f t="shared" si="55"/>
        <v>358</v>
      </c>
      <c r="F223">
        <f t="shared" si="48"/>
        <v>10.74</v>
      </c>
    </row>
    <row r="224" spans="1:6" x14ac:dyDescent="0.25">
      <c r="A224" t="str">
        <f t="shared" si="51"/>
        <v>Andrew Morrow</v>
      </c>
      <c r="C224" s="1">
        <v>5.6000000000000001E-2</v>
      </c>
      <c r="D224" t="s">
        <v>14</v>
      </c>
      <c r="E224" s="3">
        <f t="shared" si="55"/>
        <v>358</v>
      </c>
      <c r="F224">
        <f t="shared" si="48"/>
        <v>20.048000000000002</v>
      </c>
    </row>
    <row r="225" spans="1:6" x14ac:dyDescent="0.25">
      <c r="A225" t="str">
        <f t="shared" si="51"/>
        <v>Andrew Morrow</v>
      </c>
      <c r="C225" s="1">
        <v>0.20399999999999999</v>
      </c>
      <c r="D225" t="s">
        <v>98</v>
      </c>
      <c r="E225" s="3">
        <f t="shared" si="55"/>
        <v>358</v>
      </c>
      <c r="F225">
        <f t="shared" si="48"/>
        <v>73.031999999999996</v>
      </c>
    </row>
    <row r="226" spans="1:6" x14ac:dyDescent="0.25">
      <c r="A226" t="str">
        <f t="shared" si="51"/>
        <v>Andrew Morrow</v>
      </c>
      <c r="C226" s="1">
        <v>8.9999999999999993E-3</v>
      </c>
      <c r="D226" t="s">
        <v>46</v>
      </c>
      <c r="E226" s="3">
        <f t="shared" si="55"/>
        <v>358</v>
      </c>
      <c r="F226">
        <f t="shared" si="48"/>
        <v>3.222</v>
      </c>
    </row>
    <row r="227" spans="1:6" x14ac:dyDescent="0.25">
      <c r="A227" t="str">
        <f t="shared" si="51"/>
        <v>Andrew Morrow</v>
      </c>
      <c r="C227" s="1">
        <v>7.0000000000000001E-3</v>
      </c>
      <c r="D227" t="s">
        <v>84</v>
      </c>
      <c r="E227" s="3">
        <f t="shared" si="55"/>
        <v>358</v>
      </c>
      <c r="F227">
        <f t="shared" si="48"/>
        <v>2.5060000000000002</v>
      </c>
    </row>
    <row r="228" spans="1:6" x14ac:dyDescent="0.25">
      <c r="A228" t="str">
        <f t="shared" si="51"/>
        <v>Andrew Morrow</v>
      </c>
      <c r="C228" s="1">
        <v>0.497</v>
      </c>
      <c r="D228" t="s">
        <v>95</v>
      </c>
      <c r="E228" s="3">
        <f t="shared" si="55"/>
        <v>358</v>
      </c>
      <c r="F228">
        <f t="shared" si="48"/>
        <v>177.92599999999999</v>
      </c>
    </row>
    <row r="229" spans="1:6" x14ac:dyDescent="0.25">
      <c r="A229" t="str">
        <f t="shared" si="51"/>
        <v>Andrew Morrow</v>
      </c>
      <c r="C229" s="1">
        <v>8.0000000000000002E-3</v>
      </c>
      <c r="D229" t="s">
        <v>40</v>
      </c>
      <c r="E229" s="3">
        <f t="shared" si="55"/>
        <v>358</v>
      </c>
      <c r="F229">
        <f t="shared" si="48"/>
        <v>2.8639999999999999</v>
      </c>
    </row>
    <row r="230" spans="1:6" x14ac:dyDescent="0.25">
      <c r="A230" t="s">
        <v>806</v>
      </c>
      <c r="E230" s="3">
        <f t="shared" si="55"/>
        <v>358</v>
      </c>
      <c r="F230">
        <f t="shared" si="48"/>
        <v>0</v>
      </c>
    </row>
    <row r="231" spans="1:6" x14ac:dyDescent="0.25">
      <c r="A231" t="str">
        <f t="shared" ref="A231:A294" si="56">A230</f>
        <v>Andy Schwerin</v>
      </c>
      <c r="B231" t="s">
        <v>101</v>
      </c>
      <c r="E231" s="3">
        <v>19</v>
      </c>
      <c r="F231">
        <f t="shared" si="48"/>
        <v>0</v>
      </c>
    </row>
    <row r="232" spans="1:6" x14ac:dyDescent="0.25">
      <c r="A232" t="str">
        <f t="shared" si="56"/>
        <v>Andy Schwerin</v>
      </c>
      <c r="E232" s="3">
        <f t="shared" ref="E232:E234" si="57">E231</f>
        <v>19</v>
      </c>
      <c r="F232">
        <f t="shared" si="48"/>
        <v>0</v>
      </c>
    </row>
    <row r="233" spans="1:6" x14ac:dyDescent="0.25">
      <c r="A233" t="str">
        <f t="shared" si="56"/>
        <v>Andy Schwerin</v>
      </c>
      <c r="C233" s="1">
        <v>1</v>
      </c>
      <c r="D233" t="s">
        <v>43</v>
      </c>
      <c r="E233" s="3">
        <f t="shared" si="57"/>
        <v>19</v>
      </c>
      <c r="F233">
        <f t="shared" si="48"/>
        <v>19</v>
      </c>
    </row>
    <row r="234" spans="1:6" x14ac:dyDescent="0.25">
      <c r="A234" t="str">
        <f t="shared" si="56"/>
        <v>Andy Schwerin</v>
      </c>
      <c r="E234" s="3">
        <f t="shared" si="57"/>
        <v>19</v>
      </c>
      <c r="F234">
        <f t="shared" si="48"/>
        <v>0</v>
      </c>
    </row>
    <row r="235" spans="1:6" x14ac:dyDescent="0.25">
      <c r="A235" t="str">
        <f t="shared" si="56"/>
        <v>Andy Schwerin</v>
      </c>
      <c r="B235" t="s">
        <v>102</v>
      </c>
      <c r="E235" s="3">
        <v>11</v>
      </c>
      <c r="F235">
        <f t="shared" si="48"/>
        <v>0</v>
      </c>
    </row>
    <row r="236" spans="1:6" x14ac:dyDescent="0.25">
      <c r="A236" t="str">
        <f t="shared" si="56"/>
        <v>Andy Schwerin</v>
      </c>
      <c r="E236" s="3">
        <f t="shared" ref="E236:E238" si="58">E235</f>
        <v>11</v>
      </c>
      <c r="F236">
        <f t="shared" si="48"/>
        <v>0</v>
      </c>
    </row>
    <row r="237" spans="1:6" x14ac:dyDescent="0.25">
      <c r="A237" t="str">
        <f t="shared" si="56"/>
        <v>Andy Schwerin</v>
      </c>
      <c r="C237" s="1">
        <v>1</v>
      </c>
      <c r="D237" t="s">
        <v>13</v>
      </c>
      <c r="E237" s="3">
        <f t="shared" si="58"/>
        <v>11</v>
      </c>
      <c r="F237">
        <f t="shared" si="48"/>
        <v>11</v>
      </c>
    </row>
    <row r="238" spans="1:6" x14ac:dyDescent="0.25">
      <c r="A238" t="str">
        <f t="shared" si="56"/>
        <v>Andy Schwerin</v>
      </c>
      <c r="E238" s="3">
        <f t="shared" si="58"/>
        <v>11</v>
      </c>
      <c r="F238">
        <f t="shared" si="48"/>
        <v>0</v>
      </c>
    </row>
    <row r="239" spans="1:6" x14ac:dyDescent="0.25">
      <c r="A239" t="str">
        <f t="shared" si="56"/>
        <v>Andy Schwerin</v>
      </c>
      <c r="B239" t="s">
        <v>103</v>
      </c>
      <c r="E239" s="3">
        <v>83</v>
      </c>
      <c r="F239">
        <f t="shared" si="48"/>
        <v>0</v>
      </c>
    </row>
    <row r="240" spans="1:6" x14ac:dyDescent="0.25">
      <c r="A240" t="str">
        <f t="shared" si="56"/>
        <v>Andy Schwerin</v>
      </c>
      <c r="E240" s="3">
        <f t="shared" ref="E240:E242" si="59">E239</f>
        <v>83</v>
      </c>
      <c r="F240">
        <f t="shared" si="48"/>
        <v>0</v>
      </c>
    </row>
    <row r="241" spans="1:6" x14ac:dyDescent="0.25">
      <c r="A241" t="str">
        <f t="shared" si="56"/>
        <v>Andy Schwerin</v>
      </c>
      <c r="C241" s="1">
        <v>1</v>
      </c>
      <c r="D241" t="s">
        <v>43</v>
      </c>
      <c r="E241" s="3">
        <f t="shared" si="59"/>
        <v>83</v>
      </c>
      <c r="F241">
        <f t="shared" si="48"/>
        <v>83</v>
      </c>
    </row>
    <row r="242" spans="1:6" x14ac:dyDescent="0.25">
      <c r="A242" t="str">
        <f t="shared" si="56"/>
        <v>Andy Schwerin</v>
      </c>
      <c r="E242" s="3">
        <f t="shared" si="59"/>
        <v>83</v>
      </c>
      <c r="F242">
        <f t="shared" si="48"/>
        <v>0</v>
      </c>
    </row>
    <row r="243" spans="1:6" x14ac:dyDescent="0.25">
      <c r="A243" t="str">
        <f t="shared" si="56"/>
        <v>Andy Schwerin</v>
      </c>
      <c r="B243" t="s">
        <v>104</v>
      </c>
      <c r="E243" s="3">
        <v>7</v>
      </c>
      <c r="F243">
        <f t="shared" si="48"/>
        <v>0</v>
      </c>
    </row>
    <row r="244" spans="1:6" x14ac:dyDescent="0.25">
      <c r="A244" t="str">
        <f t="shared" si="56"/>
        <v>Andy Schwerin</v>
      </c>
      <c r="E244" s="3">
        <f t="shared" ref="E244:E246" si="60">E243</f>
        <v>7</v>
      </c>
      <c r="F244">
        <f t="shared" si="48"/>
        <v>0</v>
      </c>
    </row>
    <row r="245" spans="1:6" x14ac:dyDescent="0.25">
      <c r="A245" t="str">
        <f t="shared" si="56"/>
        <v>Andy Schwerin</v>
      </c>
      <c r="C245" s="1">
        <v>1</v>
      </c>
      <c r="D245" t="s">
        <v>105</v>
      </c>
      <c r="E245" s="3">
        <f t="shared" si="60"/>
        <v>7</v>
      </c>
      <c r="F245">
        <f t="shared" si="48"/>
        <v>7</v>
      </c>
    </row>
    <row r="246" spans="1:6" x14ac:dyDescent="0.25">
      <c r="A246" t="str">
        <f t="shared" si="56"/>
        <v>Andy Schwerin</v>
      </c>
      <c r="E246" s="3">
        <f t="shared" si="60"/>
        <v>7</v>
      </c>
      <c r="F246">
        <f t="shared" si="48"/>
        <v>0</v>
      </c>
    </row>
    <row r="247" spans="1:6" x14ac:dyDescent="0.25">
      <c r="A247" t="str">
        <f t="shared" si="56"/>
        <v>Andy Schwerin</v>
      </c>
      <c r="B247" t="s">
        <v>106</v>
      </c>
      <c r="E247" s="3">
        <v>21</v>
      </c>
      <c r="F247">
        <f t="shared" si="48"/>
        <v>0</v>
      </c>
    </row>
    <row r="248" spans="1:6" x14ac:dyDescent="0.25">
      <c r="A248" t="str">
        <f t="shared" si="56"/>
        <v>Andy Schwerin</v>
      </c>
      <c r="E248" s="3">
        <f t="shared" ref="E248:E250" si="61">E247</f>
        <v>21</v>
      </c>
      <c r="F248">
        <f t="shared" si="48"/>
        <v>0</v>
      </c>
    </row>
    <row r="249" spans="1:6" x14ac:dyDescent="0.25">
      <c r="A249" t="str">
        <f t="shared" si="56"/>
        <v>Andy Schwerin</v>
      </c>
      <c r="C249" s="1">
        <v>1</v>
      </c>
      <c r="D249" t="s">
        <v>14</v>
      </c>
      <c r="E249" s="3">
        <f t="shared" si="61"/>
        <v>21</v>
      </c>
      <c r="F249">
        <f t="shared" si="48"/>
        <v>21</v>
      </c>
    </row>
    <row r="250" spans="1:6" x14ac:dyDescent="0.25">
      <c r="A250" t="str">
        <f t="shared" si="56"/>
        <v>Andy Schwerin</v>
      </c>
      <c r="E250" s="3">
        <f t="shared" si="61"/>
        <v>21</v>
      </c>
      <c r="F250">
        <f t="shared" si="48"/>
        <v>0</v>
      </c>
    </row>
    <row r="251" spans="1:6" x14ac:dyDescent="0.25">
      <c r="A251" t="str">
        <f t="shared" si="56"/>
        <v>Andy Schwerin</v>
      </c>
      <c r="B251" t="s">
        <v>107</v>
      </c>
      <c r="E251" s="3">
        <v>197</v>
      </c>
      <c r="F251">
        <f t="shared" si="48"/>
        <v>0</v>
      </c>
    </row>
    <row r="252" spans="1:6" x14ac:dyDescent="0.25">
      <c r="A252" t="str">
        <f t="shared" si="56"/>
        <v>Andy Schwerin</v>
      </c>
      <c r="E252" s="3">
        <f t="shared" ref="E252:E256" si="62">E251</f>
        <v>197</v>
      </c>
      <c r="F252">
        <f t="shared" si="48"/>
        <v>0</v>
      </c>
    </row>
    <row r="253" spans="1:6" x14ac:dyDescent="0.25">
      <c r="A253" t="str">
        <f t="shared" si="56"/>
        <v>Andy Schwerin</v>
      </c>
      <c r="C253" s="1">
        <v>0.90400000000000003</v>
      </c>
      <c r="D253" t="s">
        <v>13</v>
      </c>
      <c r="E253" s="3">
        <f t="shared" si="62"/>
        <v>197</v>
      </c>
      <c r="F253">
        <f t="shared" si="48"/>
        <v>178.08799999999999</v>
      </c>
    </row>
    <row r="254" spans="1:6" x14ac:dyDescent="0.25">
      <c r="A254" t="str">
        <f t="shared" si="56"/>
        <v>Andy Schwerin</v>
      </c>
      <c r="C254" s="1">
        <v>4.5999999999999999E-2</v>
      </c>
      <c r="D254" t="s">
        <v>43</v>
      </c>
      <c r="E254" s="3">
        <f t="shared" si="62"/>
        <v>197</v>
      </c>
      <c r="F254">
        <f t="shared" si="48"/>
        <v>9.0619999999999994</v>
      </c>
    </row>
    <row r="255" spans="1:6" x14ac:dyDescent="0.25">
      <c r="A255" t="str">
        <f t="shared" si="56"/>
        <v>Andy Schwerin</v>
      </c>
      <c r="C255" s="1">
        <v>4.8000000000000001E-2</v>
      </c>
      <c r="D255" t="s">
        <v>14</v>
      </c>
      <c r="E255" s="3">
        <f t="shared" si="62"/>
        <v>197</v>
      </c>
      <c r="F255">
        <f t="shared" si="48"/>
        <v>9.4559999999999995</v>
      </c>
    </row>
    <row r="256" spans="1:6" x14ac:dyDescent="0.25">
      <c r="A256" t="str">
        <f t="shared" si="56"/>
        <v>Andy Schwerin</v>
      </c>
      <c r="E256" s="3">
        <f t="shared" si="62"/>
        <v>197</v>
      </c>
      <c r="F256">
        <f t="shared" si="48"/>
        <v>0</v>
      </c>
    </row>
    <row r="257" spans="1:6" x14ac:dyDescent="0.25">
      <c r="A257" t="str">
        <f t="shared" si="56"/>
        <v>Andy Schwerin</v>
      </c>
      <c r="B257" t="s">
        <v>108</v>
      </c>
      <c r="E257" s="3">
        <v>40</v>
      </c>
      <c r="F257">
        <f t="shared" si="48"/>
        <v>0</v>
      </c>
    </row>
    <row r="258" spans="1:6" x14ac:dyDescent="0.25">
      <c r="A258" t="str">
        <f t="shared" si="56"/>
        <v>Andy Schwerin</v>
      </c>
      <c r="E258" s="3">
        <f t="shared" ref="E258:E260" si="63">E257</f>
        <v>40</v>
      </c>
      <c r="F258">
        <f t="shared" si="48"/>
        <v>0</v>
      </c>
    </row>
    <row r="259" spans="1:6" x14ac:dyDescent="0.25">
      <c r="A259" t="str">
        <f t="shared" si="56"/>
        <v>Andy Schwerin</v>
      </c>
      <c r="C259" s="1">
        <v>1</v>
      </c>
      <c r="D259" t="s">
        <v>43</v>
      </c>
      <c r="E259" s="3">
        <f t="shared" si="63"/>
        <v>40</v>
      </c>
      <c r="F259">
        <f t="shared" ref="F259:F322" si="64">C259*E259</f>
        <v>40</v>
      </c>
    </row>
    <row r="260" spans="1:6" x14ac:dyDescent="0.25">
      <c r="A260" t="str">
        <f t="shared" si="56"/>
        <v>Andy Schwerin</v>
      </c>
      <c r="E260" s="3">
        <f t="shared" si="63"/>
        <v>40</v>
      </c>
      <c r="F260">
        <f t="shared" si="64"/>
        <v>0</v>
      </c>
    </row>
    <row r="261" spans="1:6" x14ac:dyDescent="0.25">
      <c r="A261" t="str">
        <f t="shared" si="56"/>
        <v>Andy Schwerin</v>
      </c>
      <c r="B261" t="s">
        <v>109</v>
      </c>
      <c r="E261" s="3">
        <v>70</v>
      </c>
      <c r="F261">
        <f t="shared" si="64"/>
        <v>0</v>
      </c>
    </row>
    <row r="262" spans="1:6" x14ac:dyDescent="0.25">
      <c r="A262" t="str">
        <f t="shared" si="56"/>
        <v>Andy Schwerin</v>
      </c>
      <c r="E262" s="3">
        <f t="shared" ref="E262:E264" si="65">E261</f>
        <v>70</v>
      </c>
      <c r="F262">
        <f t="shared" si="64"/>
        <v>0</v>
      </c>
    </row>
    <row r="263" spans="1:6" x14ac:dyDescent="0.25">
      <c r="A263" t="str">
        <f t="shared" si="56"/>
        <v>Andy Schwerin</v>
      </c>
      <c r="C263" s="1">
        <v>1</v>
      </c>
      <c r="D263" t="s">
        <v>43</v>
      </c>
      <c r="E263" s="3">
        <f t="shared" si="65"/>
        <v>70</v>
      </c>
      <c r="F263">
        <f t="shared" si="64"/>
        <v>70</v>
      </c>
    </row>
    <row r="264" spans="1:6" x14ac:dyDescent="0.25">
      <c r="A264" t="str">
        <f t="shared" si="56"/>
        <v>Andy Schwerin</v>
      </c>
      <c r="E264" s="3">
        <f t="shared" si="65"/>
        <v>70</v>
      </c>
      <c r="F264">
        <f t="shared" si="64"/>
        <v>0</v>
      </c>
    </row>
    <row r="265" spans="1:6" x14ac:dyDescent="0.25">
      <c r="A265" t="str">
        <f t="shared" si="56"/>
        <v>Andy Schwerin</v>
      </c>
      <c r="B265" t="s">
        <v>110</v>
      </c>
      <c r="E265" s="3">
        <v>39</v>
      </c>
      <c r="F265">
        <f t="shared" si="64"/>
        <v>0</v>
      </c>
    </row>
    <row r="266" spans="1:6" x14ac:dyDescent="0.25">
      <c r="A266" t="str">
        <f t="shared" si="56"/>
        <v>Andy Schwerin</v>
      </c>
      <c r="E266" s="3">
        <f t="shared" ref="E266:E268" si="66">E265</f>
        <v>39</v>
      </c>
      <c r="F266">
        <f t="shared" si="64"/>
        <v>0</v>
      </c>
    </row>
    <row r="267" spans="1:6" x14ac:dyDescent="0.25">
      <c r="A267" t="str">
        <f t="shared" si="56"/>
        <v>Andy Schwerin</v>
      </c>
      <c r="C267" s="1">
        <v>1</v>
      </c>
      <c r="D267" t="s">
        <v>43</v>
      </c>
      <c r="E267" s="3">
        <f t="shared" si="66"/>
        <v>39</v>
      </c>
      <c r="F267">
        <f t="shared" si="64"/>
        <v>39</v>
      </c>
    </row>
    <row r="268" spans="1:6" x14ac:dyDescent="0.25">
      <c r="A268" t="str">
        <f t="shared" si="56"/>
        <v>Andy Schwerin</v>
      </c>
      <c r="E268" s="3">
        <f t="shared" si="66"/>
        <v>39</v>
      </c>
      <c r="F268">
        <f t="shared" si="64"/>
        <v>0</v>
      </c>
    </row>
    <row r="269" spans="1:6" x14ac:dyDescent="0.25">
      <c r="A269" t="str">
        <f t="shared" si="56"/>
        <v>Andy Schwerin</v>
      </c>
      <c r="B269" t="s">
        <v>111</v>
      </c>
      <c r="E269" s="3">
        <v>65</v>
      </c>
      <c r="F269">
        <f t="shared" si="64"/>
        <v>0</v>
      </c>
    </row>
    <row r="270" spans="1:6" x14ac:dyDescent="0.25">
      <c r="A270" t="str">
        <f t="shared" si="56"/>
        <v>Andy Schwerin</v>
      </c>
      <c r="E270" s="3">
        <f t="shared" ref="E270:E272" si="67">E269</f>
        <v>65</v>
      </c>
      <c r="F270">
        <f t="shared" si="64"/>
        <v>0</v>
      </c>
    </row>
    <row r="271" spans="1:6" x14ac:dyDescent="0.25">
      <c r="A271" t="str">
        <f t="shared" si="56"/>
        <v>Andy Schwerin</v>
      </c>
      <c r="C271" s="1">
        <v>1</v>
      </c>
      <c r="D271" t="s">
        <v>43</v>
      </c>
      <c r="E271" s="3">
        <f t="shared" si="67"/>
        <v>65</v>
      </c>
      <c r="F271">
        <f t="shared" si="64"/>
        <v>65</v>
      </c>
    </row>
    <row r="272" spans="1:6" x14ac:dyDescent="0.25">
      <c r="A272" t="str">
        <f t="shared" si="56"/>
        <v>Andy Schwerin</v>
      </c>
      <c r="E272" s="3">
        <f t="shared" si="67"/>
        <v>65</v>
      </c>
      <c r="F272">
        <f t="shared" si="64"/>
        <v>0</v>
      </c>
    </row>
    <row r="273" spans="1:6" x14ac:dyDescent="0.25">
      <c r="A273" t="str">
        <f t="shared" si="56"/>
        <v>Andy Schwerin</v>
      </c>
      <c r="B273" t="s">
        <v>112</v>
      </c>
      <c r="E273" s="3">
        <v>12</v>
      </c>
      <c r="F273">
        <f t="shared" si="64"/>
        <v>0</v>
      </c>
    </row>
    <row r="274" spans="1:6" x14ac:dyDescent="0.25">
      <c r="A274" t="str">
        <f t="shared" si="56"/>
        <v>Andy Schwerin</v>
      </c>
      <c r="E274" s="3">
        <f t="shared" ref="E274:E276" si="68">E273</f>
        <v>12</v>
      </c>
      <c r="F274">
        <f t="shared" si="64"/>
        <v>0</v>
      </c>
    </row>
    <row r="275" spans="1:6" x14ac:dyDescent="0.25">
      <c r="A275" t="str">
        <f t="shared" si="56"/>
        <v>Andy Schwerin</v>
      </c>
      <c r="C275" s="1">
        <v>1</v>
      </c>
      <c r="D275" t="s">
        <v>43</v>
      </c>
      <c r="E275" s="3">
        <f t="shared" si="68"/>
        <v>12</v>
      </c>
      <c r="F275">
        <f t="shared" si="64"/>
        <v>12</v>
      </c>
    </row>
    <row r="276" spans="1:6" x14ac:dyDescent="0.25">
      <c r="A276" t="str">
        <f t="shared" si="56"/>
        <v>Andy Schwerin</v>
      </c>
      <c r="E276" s="3">
        <f t="shared" si="68"/>
        <v>12</v>
      </c>
      <c r="F276">
        <f t="shared" si="64"/>
        <v>0</v>
      </c>
    </row>
    <row r="277" spans="1:6" x14ac:dyDescent="0.25">
      <c r="A277" t="str">
        <f t="shared" si="56"/>
        <v>Andy Schwerin</v>
      </c>
      <c r="B277" t="s">
        <v>113</v>
      </c>
      <c r="E277" s="3">
        <v>1</v>
      </c>
      <c r="F277">
        <f t="shared" si="64"/>
        <v>0</v>
      </c>
    </row>
    <row r="278" spans="1:6" x14ac:dyDescent="0.25">
      <c r="A278" t="str">
        <f t="shared" si="56"/>
        <v>Andy Schwerin</v>
      </c>
      <c r="E278" s="3">
        <f t="shared" ref="E278:E280" si="69">E277</f>
        <v>1</v>
      </c>
      <c r="F278">
        <f t="shared" si="64"/>
        <v>0</v>
      </c>
    </row>
    <row r="279" spans="1:6" x14ac:dyDescent="0.25">
      <c r="A279" t="str">
        <f t="shared" si="56"/>
        <v>Andy Schwerin</v>
      </c>
      <c r="C279" s="1">
        <v>1</v>
      </c>
      <c r="D279" t="s">
        <v>70</v>
      </c>
      <c r="E279" s="3">
        <f t="shared" si="69"/>
        <v>1</v>
      </c>
      <c r="F279">
        <f t="shared" si="64"/>
        <v>1</v>
      </c>
    </row>
    <row r="280" spans="1:6" x14ac:dyDescent="0.25">
      <c r="A280" t="str">
        <f t="shared" si="56"/>
        <v>Andy Schwerin</v>
      </c>
      <c r="E280" s="3">
        <f t="shared" si="69"/>
        <v>1</v>
      </c>
      <c r="F280">
        <f t="shared" si="64"/>
        <v>0</v>
      </c>
    </row>
    <row r="281" spans="1:6" x14ac:dyDescent="0.25">
      <c r="A281" t="str">
        <f t="shared" si="56"/>
        <v>Andy Schwerin</v>
      </c>
      <c r="B281" t="s">
        <v>114</v>
      </c>
      <c r="E281" s="3">
        <v>21</v>
      </c>
      <c r="F281">
        <f t="shared" si="64"/>
        <v>0</v>
      </c>
    </row>
    <row r="282" spans="1:6" x14ac:dyDescent="0.25">
      <c r="A282" t="str">
        <f t="shared" si="56"/>
        <v>Andy Schwerin</v>
      </c>
      <c r="E282" s="3">
        <f t="shared" ref="E282:E284" si="70">E281</f>
        <v>21</v>
      </c>
      <c r="F282">
        <f t="shared" si="64"/>
        <v>0</v>
      </c>
    </row>
    <row r="283" spans="1:6" x14ac:dyDescent="0.25">
      <c r="A283" t="str">
        <f t="shared" si="56"/>
        <v>Andy Schwerin</v>
      </c>
      <c r="C283" s="1">
        <v>1</v>
      </c>
      <c r="D283" t="s">
        <v>43</v>
      </c>
      <c r="E283" s="3">
        <f t="shared" si="70"/>
        <v>21</v>
      </c>
      <c r="F283">
        <f t="shared" si="64"/>
        <v>21</v>
      </c>
    </row>
    <row r="284" spans="1:6" x14ac:dyDescent="0.25">
      <c r="A284" t="str">
        <f t="shared" si="56"/>
        <v>Andy Schwerin</v>
      </c>
      <c r="E284" s="3">
        <f t="shared" si="70"/>
        <v>21</v>
      </c>
      <c r="F284">
        <f t="shared" si="64"/>
        <v>0</v>
      </c>
    </row>
    <row r="285" spans="1:6" x14ac:dyDescent="0.25">
      <c r="A285" t="str">
        <f t="shared" si="56"/>
        <v>Andy Schwerin</v>
      </c>
      <c r="B285" t="s">
        <v>115</v>
      </c>
      <c r="E285" s="3">
        <v>35</v>
      </c>
      <c r="F285">
        <f t="shared" si="64"/>
        <v>0</v>
      </c>
    </row>
    <row r="286" spans="1:6" x14ac:dyDescent="0.25">
      <c r="A286" t="str">
        <f t="shared" si="56"/>
        <v>Andy Schwerin</v>
      </c>
      <c r="E286" s="3">
        <f t="shared" ref="E286:E289" si="71">E285</f>
        <v>35</v>
      </c>
      <c r="F286">
        <f t="shared" si="64"/>
        <v>0</v>
      </c>
    </row>
    <row r="287" spans="1:6" x14ac:dyDescent="0.25">
      <c r="A287" t="str">
        <f t="shared" si="56"/>
        <v>Andy Schwerin</v>
      </c>
      <c r="C287" s="1">
        <v>3.5000000000000003E-2</v>
      </c>
      <c r="D287" t="s">
        <v>13</v>
      </c>
      <c r="E287" s="3">
        <f t="shared" si="71"/>
        <v>35</v>
      </c>
      <c r="F287">
        <f t="shared" si="64"/>
        <v>1.2250000000000001</v>
      </c>
    </row>
    <row r="288" spans="1:6" x14ac:dyDescent="0.25">
      <c r="A288" t="str">
        <f t="shared" si="56"/>
        <v>Andy Schwerin</v>
      </c>
      <c r="C288" s="1">
        <v>0.96399999999999997</v>
      </c>
      <c r="D288" t="s">
        <v>43</v>
      </c>
      <c r="E288" s="3">
        <f t="shared" si="71"/>
        <v>35</v>
      </c>
      <c r="F288">
        <f t="shared" si="64"/>
        <v>33.74</v>
      </c>
    </row>
    <row r="289" spans="1:6" x14ac:dyDescent="0.25">
      <c r="A289" t="str">
        <f t="shared" si="56"/>
        <v>Andy Schwerin</v>
      </c>
      <c r="E289" s="3">
        <f t="shared" si="71"/>
        <v>35</v>
      </c>
      <c r="F289">
        <f t="shared" si="64"/>
        <v>0</v>
      </c>
    </row>
    <row r="290" spans="1:6" x14ac:dyDescent="0.25">
      <c r="A290" t="str">
        <f t="shared" si="56"/>
        <v>Andy Schwerin</v>
      </c>
      <c r="B290" t="s">
        <v>116</v>
      </c>
      <c r="E290" s="3">
        <v>130</v>
      </c>
      <c r="F290">
        <f t="shared" si="64"/>
        <v>0</v>
      </c>
    </row>
    <row r="291" spans="1:6" x14ac:dyDescent="0.25">
      <c r="A291" t="str">
        <f t="shared" si="56"/>
        <v>Andy Schwerin</v>
      </c>
      <c r="E291" s="3">
        <f t="shared" ref="E291:E293" si="72">E290</f>
        <v>130</v>
      </c>
      <c r="F291">
        <f t="shared" si="64"/>
        <v>0</v>
      </c>
    </row>
    <row r="292" spans="1:6" x14ac:dyDescent="0.25">
      <c r="A292" t="str">
        <f t="shared" si="56"/>
        <v>Andy Schwerin</v>
      </c>
      <c r="C292" s="1">
        <v>1</v>
      </c>
      <c r="D292" t="s">
        <v>43</v>
      </c>
      <c r="E292" s="3">
        <f t="shared" si="72"/>
        <v>130</v>
      </c>
      <c r="F292">
        <f t="shared" si="64"/>
        <v>130</v>
      </c>
    </row>
    <row r="293" spans="1:6" x14ac:dyDescent="0.25">
      <c r="A293" t="str">
        <f t="shared" si="56"/>
        <v>Andy Schwerin</v>
      </c>
      <c r="E293" s="3">
        <f t="shared" si="72"/>
        <v>130</v>
      </c>
      <c r="F293">
        <f t="shared" si="64"/>
        <v>0</v>
      </c>
    </row>
    <row r="294" spans="1:6" x14ac:dyDescent="0.25">
      <c r="A294" t="str">
        <f t="shared" si="56"/>
        <v>Andy Schwerin</v>
      </c>
      <c r="B294" t="s">
        <v>117</v>
      </c>
      <c r="E294" s="3">
        <v>137</v>
      </c>
      <c r="F294">
        <f t="shared" si="64"/>
        <v>0</v>
      </c>
    </row>
    <row r="295" spans="1:6" x14ac:dyDescent="0.25">
      <c r="A295" t="str">
        <f t="shared" ref="A295:A358" si="73">A294</f>
        <v>Andy Schwerin</v>
      </c>
      <c r="E295" s="3">
        <f t="shared" ref="E295:E297" si="74">E294</f>
        <v>137</v>
      </c>
      <c r="F295">
        <f t="shared" si="64"/>
        <v>0</v>
      </c>
    </row>
    <row r="296" spans="1:6" x14ac:dyDescent="0.25">
      <c r="A296" t="str">
        <f t="shared" si="73"/>
        <v>Andy Schwerin</v>
      </c>
      <c r="C296" s="1">
        <v>1</v>
      </c>
      <c r="D296" t="s">
        <v>43</v>
      </c>
      <c r="E296" s="3">
        <f t="shared" si="74"/>
        <v>137</v>
      </c>
      <c r="F296">
        <f t="shared" si="64"/>
        <v>137</v>
      </c>
    </row>
    <row r="297" spans="1:6" x14ac:dyDescent="0.25">
      <c r="A297" t="str">
        <f t="shared" si="73"/>
        <v>Andy Schwerin</v>
      </c>
      <c r="E297" s="3">
        <f t="shared" si="74"/>
        <v>137</v>
      </c>
      <c r="F297">
        <f t="shared" si="64"/>
        <v>0</v>
      </c>
    </row>
    <row r="298" spans="1:6" x14ac:dyDescent="0.25">
      <c r="A298" t="str">
        <f t="shared" si="73"/>
        <v>Andy Schwerin</v>
      </c>
      <c r="B298" t="s">
        <v>118</v>
      </c>
      <c r="E298" s="3">
        <v>130</v>
      </c>
      <c r="F298">
        <f t="shared" si="64"/>
        <v>0</v>
      </c>
    </row>
    <row r="299" spans="1:6" x14ac:dyDescent="0.25">
      <c r="A299" t="str">
        <f t="shared" si="73"/>
        <v>Andy Schwerin</v>
      </c>
      <c r="E299" s="3">
        <f t="shared" ref="E299:E301" si="75">E298</f>
        <v>130</v>
      </c>
      <c r="F299">
        <f t="shared" si="64"/>
        <v>0</v>
      </c>
    </row>
    <row r="300" spans="1:6" x14ac:dyDescent="0.25">
      <c r="A300" t="str">
        <f t="shared" si="73"/>
        <v>Andy Schwerin</v>
      </c>
      <c r="C300" s="1">
        <v>1</v>
      </c>
      <c r="D300" t="s">
        <v>43</v>
      </c>
      <c r="E300" s="3">
        <f t="shared" si="75"/>
        <v>130</v>
      </c>
      <c r="F300">
        <f t="shared" si="64"/>
        <v>130</v>
      </c>
    </row>
    <row r="301" spans="1:6" x14ac:dyDescent="0.25">
      <c r="A301" t="str">
        <f t="shared" si="73"/>
        <v>Andy Schwerin</v>
      </c>
      <c r="E301" s="3">
        <f t="shared" si="75"/>
        <v>130</v>
      </c>
      <c r="F301">
        <f t="shared" si="64"/>
        <v>0</v>
      </c>
    </row>
    <row r="302" spans="1:6" x14ac:dyDescent="0.25">
      <c r="A302" t="str">
        <f t="shared" si="73"/>
        <v>Andy Schwerin</v>
      </c>
      <c r="B302" t="s">
        <v>119</v>
      </c>
      <c r="E302" s="3">
        <v>247</v>
      </c>
      <c r="F302">
        <f t="shared" si="64"/>
        <v>0</v>
      </c>
    </row>
    <row r="303" spans="1:6" x14ac:dyDescent="0.25">
      <c r="A303" t="str">
        <f t="shared" si="73"/>
        <v>Andy Schwerin</v>
      </c>
      <c r="E303" s="3">
        <f t="shared" ref="E303:E305" si="76">E302</f>
        <v>247</v>
      </c>
      <c r="F303">
        <f t="shared" si="64"/>
        <v>0</v>
      </c>
    </row>
    <row r="304" spans="1:6" x14ac:dyDescent="0.25">
      <c r="A304" t="str">
        <f t="shared" si="73"/>
        <v>Andy Schwerin</v>
      </c>
      <c r="C304" s="1">
        <v>1</v>
      </c>
      <c r="D304" t="s">
        <v>43</v>
      </c>
      <c r="E304" s="3">
        <f t="shared" si="76"/>
        <v>247</v>
      </c>
      <c r="F304">
        <f t="shared" si="64"/>
        <v>247</v>
      </c>
    </row>
    <row r="305" spans="1:6" x14ac:dyDescent="0.25">
      <c r="A305" t="str">
        <f t="shared" si="73"/>
        <v>Andy Schwerin</v>
      </c>
      <c r="E305" s="3">
        <f t="shared" si="76"/>
        <v>247</v>
      </c>
      <c r="F305">
        <f t="shared" si="64"/>
        <v>0</v>
      </c>
    </row>
    <row r="306" spans="1:6" x14ac:dyDescent="0.25">
      <c r="A306" t="str">
        <f t="shared" si="73"/>
        <v>Andy Schwerin</v>
      </c>
      <c r="B306" t="s">
        <v>120</v>
      </c>
      <c r="E306" s="3">
        <v>28</v>
      </c>
      <c r="F306">
        <f t="shared" si="64"/>
        <v>0</v>
      </c>
    </row>
    <row r="307" spans="1:6" x14ac:dyDescent="0.25">
      <c r="A307" t="str">
        <f t="shared" si="73"/>
        <v>Andy Schwerin</v>
      </c>
      <c r="E307" s="3">
        <f t="shared" ref="E307:E309" si="77">E306</f>
        <v>28</v>
      </c>
      <c r="F307">
        <f t="shared" si="64"/>
        <v>0</v>
      </c>
    </row>
    <row r="308" spans="1:6" x14ac:dyDescent="0.25">
      <c r="A308" t="str">
        <f t="shared" si="73"/>
        <v>Andy Schwerin</v>
      </c>
      <c r="C308" s="1">
        <v>1</v>
      </c>
      <c r="D308" t="s">
        <v>43</v>
      </c>
      <c r="E308" s="3">
        <f t="shared" si="77"/>
        <v>28</v>
      </c>
      <c r="F308">
        <f t="shared" si="64"/>
        <v>28</v>
      </c>
    </row>
    <row r="309" spans="1:6" x14ac:dyDescent="0.25">
      <c r="A309" t="str">
        <f t="shared" si="73"/>
        <v>Andy Schwerin</v>
      </c>
      <c r="E309" s="3">
        <f t="shared" si="77"/>
        <v>28</v>
      </c>
      <c r="F309">
        <f t="shared" si="64"/>
        <v>0</v>
      </c>
    </row>
    <row r="310" spans="1:6" x14ac:dyDescent="0.25">
      <c r="A310" t="str">
        <f t="shared" si="73"/>
        <v>Andy Schwerin</v>
      </c>
      <c r="B310" t="s">
        <v>121</v>
      </c>
      <c r="E310" s="3">
        <v>30</v>
      </c>
      <c r="F310">
        <f t="shared" si="64"/>
        <v>0</v>
      </c>
    </row>
    <row r="311" spans="1:6" x14ac:dyDescent="0.25">
      <c r="A311" t="str">
        <f t="shared" si="73"/>
        <v>Andy Schwerin</v>
      </c>
      <c r="E311" s="3">
        <f t="shared" ref="E311:E313" si="78">E310</f>
        <v>30</v>
      </c>
      <c r="F311">
        <f t="shared" si="64"/>
        <v>0</v>
      </c>
    </row>
    <row r="312" spans="1:6" x14ac:dyDescent="0.25">
      <c r="A312" t="str">
        <f t="shared" si="73"/>
        <v>Andy Schwerin</v>
      </c>
      <c r="C312" s="1">
        <v>1</v>
      </c>
      <c r="D312" t="s">
        <v>43</v>
      </c>
      <c r="E312" s="3">
        <f t="shared" si="78"/>
        <v>30</v>
      </c>
      <c r="F312">
        <f t="shared" si="64"/>
        <v>30</v>
      </c>
    </row>
    <row r="313" spans="1:6" x14ac:dyDescent="0.25">
      <c r="A313" t="str">
        <f t="shared" si="73"/>
        <v>Andy Schwerin</v>
      </c>
      <c r="E313" s="3">
        <f t="shared" si="78"/>
        <v>30</v>
      </c>
      <c r="F313">
        <f t="shared" si="64"/>
        <v>0</v>
      </c>
    </row>
    <row r="314" spans="1:6" x14ac:dyDescent="0.25">
      <c r="A314" t="str">
        <f t="shared" si="73"/>
        <v>Andy Schwerin</v>
      </c>
      <c r="B314" t="s">
        <v>122</v>
      </c>
      <c r="E314" s="3">
        <v>2</v>
      </c>
      <c r="F314">
        <f t="shared" si="64"/>
        <v>0</v>
      </c>
    </row>
    <row r="315" spans="1:6" x14ac:dyDescent="0.25">
      <c r="A315" t="str">
        <f t="shared" si="73"/>
        <v>Andy Schwerin</v>
      </c>
      <c r="E315" s="3">
        <f t="shared" ref="E315:E317" si="79">E314</f>
        <v>2</v>
      </c>
      <c r="F315">
        <f t="shared" si="64"/>
        <v>0</v>
      </c>
    </row>
    <row r="316" spans="1:6" x14ac:dyDescent="0.25">
      <c r="A316" t="str">
        <f t="shared" si="73"/>
        <v>Andy Schwerin</v>
      </c>
      <c r="C316" s="1">
        <v>1</v>
      </c>
      <c r="D316" t="s">
        <v>13</v>
      </c>
      <c r="E316" s="3">
        <f t="shared" si="79"/>
        <v>2</v>
      </c>
      <c r="F316">
        <f t="shared" si="64"/>
        <v>2</v>
      </c>
    </row>
    <row r="317" spans="1:6" x14ac:dyDescent="0.25">
      <c r="A317" t="str">
        <f t="shared" si="73"/>
        <v>Andy Schwerin</v>
      </c>
      <c r="E317" s="3">
        <f t="shared" si="79"/>
        <v>2</v>
      </c>
      <c r="F317">
        <f t="shared" si="64"/>
        <v>0</v>
      </c>
    </row>
    <row r="318" spans="1:6" x14ac:dyDescent="0.25">
      <c r="A318" t="str">
        <f t="shared" si="73"/>
        <v>Andy Schwerin</v>
      </c>
      <c r="B318" t="s">
        <v>123</v>
      </c>
      <c r="E318" s="3">
        <v>20</v>
      </c>
      <c r="F318">
        <f t="shared" si="64"/>
        <v>0</v>
      </c>
    </row>
    <row r="319" spans="1:6" x14ac:dyDescent="0.25">
      <c r="A319" t="str">
        <f t="shared" si="73"/>
        <v>Andy Schwerin</v>
      </c>
      <c r="E319" s="3">
        <f t="shared" ref="E319:E321" si="80">E318</f>
        <v>20</v>
      </c>
      <c r="F319">
        <f t="shared" si="64"/>
        <v>0</v>
      </c>
    </row>
    <row r="320" spans="1:6" x14ac:dyDescent="0.25">
      <c r="A320" t="str">
        <f t="shared" si="73"/>
        <v>Andy Schwerin</v>
      </c>
      <c r="C320" s="1">
        <v>1</v>
      </c>
      <c r="D320" t="s">
        <v>43</v>
      </c>
      <c r="E320" s="3">
        <f t="shared" si="80"/>
        <v>20</v>
      </c>
      <c r="F320">
        <f t="shared" si="64"/>
        <v>20</v>
      </c>
    </row>
    <row r="321" spans="1:6" x14ac:dyDescent="0.25">
      <c r="A321" t="str">
        <f t="shared" si="73"/>
        <v>Andy Schwerin</v>
      </c>
      <c r="E321" s="3">
        <f t="shared" si="80"/>
        <v>20</v>
      </c>
      <c r="F321">
        <f t="shared" si="64"/>
        <v>0</v>
      </c>
    </row>
    <row r="322" spans="1:6" x14ac:dyDescent="0.25">
      <c r="A322" t="str">
        <f t="shared" si="73"/>
        <v>Andy Schwerin</v>
      </c>
      <c r="B322" t="s">
        <v>124</v>
      </c>
      <c r="E322" s="3">
        <v>4</v>
      </c>
      <c r="F322">
        <f t="shared" si="64"/>
        <v>0</v>
      </c>
    </row>
    <row r="323" spans="1:6" x14ac:dyDescent="0.25">
      <c r="A323" t="str">
        <f t="shared" si="73"/>
        <v>Andy Schwerin</v>
      </c>
      <c r="E323" s="3">
        <f t="shared" ref="E323:E325" si="81">E322</f>
        <v>4</v>
      </c>
      <c r="F323">
        <f t="shared" ref="F323:F386" si="82">C323*E323</f>
        <v>0</v>
      </c>
    </row>
    <row r="324" spans="1:6" x14ac:dyDescent="0.25">
      <c r="A324" t="str">
        <f t="shared" si="73"/>
        <v>Andy Schwerin</v>
      </c>
      <c r="C324" s="1">
        <v>1</v>
      </c>
      <c r="D324" t="s">
        <v>43</v>
      </c>
      <c r="E324" s="3">
        <f t="shared" si="81"/>
        <v>4</v>
      </c>
      <c r="F324">
        <f t="shared" si="82"/>
        <v>4</v>
      </c>
    </row>
    <row r="325" spans="1:6" x14ac:dyDescent="0.25">
      <c r="A325" t="str">
        <f t="shared" si="73"/>
        <v>Andy Schwerin</v>
      </c>
      <c r="E325" s="3">
        <f t="shared" si="81"/>
        <v>4</v>
      </c>
      <c r="F325">
        <f t="shared" si="82"/>
        <v>0</v>
      </c>
    </row>
    <row r="326" spans="1:6" x14ac:dyDescent="0.25">
      <c r="A326" t="str">
        <f t="shared" si="73"/>
        <v>Andy Schwerin</v>
      </c>
      <c r="B326" t="s">
        <v>125</v>
      </c>
      <c r="E326" s="3">
        <v>428</v>
      </c>
      <c r="F326">
        <f t="shared" si="82"/>
        <v>0</v>
      </c>
    </row>
    <row r="327" spans="1:6" x14ac:dyDescent="0.25">
      <c r="A327" t="str">
        <f t="shared" si="73"/>
        <v>Andy Schwerin</v>
      </c>
      <c r="E327" s="3">
        <f t="shared" ref="E327:E329" si="83">E326</f>
        <v>428</v>
      </c>
      <c r="F327">
        <f t="shared" si="82"/>
        <v>0</v>
      </c>
    </row>
    <row r="328" spans="1:6" x14ac:dyDescent="0.25">
      <c r="A328" t="str">
        <f t="shared" si="73"/>
        <v>Andy Schwerin</v>
      </c>
      <c r="C328" s="1">
        <v>1</v>
      </c>
      <c r="D328" t="s">
        <v>43</v>
      </c>
      <c r="E328" s="3">
        <f t="shared" si="83"/>
        <v>428</v>
      </c>
      <c r="F328">
        <f t="shared" si="82"/>
        <v>428</v>
      </c>
    </row>
    <row r="329" spans="1:6" x14ac:dyDescent="0.25">
      <c r="A329" t="str">
        <f t="shared" si="73"/>
        <v>Andy Schwerin</v>
      </c>
      <c r="E329" s="3">
        <f t="shared" si="83"/>
        <v>428</v>
      </c>
      <c r="F329">
        <f t="shared" si="82"/>
        <v>0</v>
      </c>
    </row>
    <row r="330" spans="1:6" x14ac:dyDescent="0.25">
      <c r="A330" t="str">
        <f t="shared" si="73"/>
        <v>Andy Schwerin</v>
      </c>
      <c r="B330" t="s">
        <v>126</v>
      </c>
      <c r="E330" s="3">
        <v>45</v>
      </c>
      <c r="F330">
        <f t="shared" si="82"/>
        <v>0</v>
      </c>
    </row>
    <row r="331" spans="1:6" x14ac:dyDescent="0.25">
      <c r="A331" t="str">
        <f t="shared" si="73"/>
        <v>Andy Schwerin</v>
      </c>
      <c r="E331" s="3">
        <f t="shared" ref="E331:E333" si="84">E330</f>
        <v>45</v>
      </c>
      <c r="F331">
        <f t="shared" si="82"/>
        <v>0</v>
      </c>
    </row>
    <row r="332" spans="1:6" x14ac:dyDescent="0.25">
      <c r="A332" t="str">
        <f t="shared" si="73"/>
        <v>Andy Schwerin</v>
      </c>
      <c r="C332" s="1">
        <v>1</v>
      </c>
      <c r="D332" t="s">
        <v>13</v>
      </c>
      <c r="E332" s="3">
        <f t="shared" si="84"/>
        <v>45</v>
      </c>
      <c r="F332">
        <f t="shared" si="82"/>
        <v>45</v>
      </c>
    </row>
    <row r="333" spans="1:6" x14ac:dyDescent="0.25">
      <c r="A333" t="str">
        <f t="shared" si="73"/>
        <v>Andy Schwerin</v>
      </c>
      <c r="E333" s="3">
        <f t="shared" si="84"/>
        <v>45</v>
      </c>
      <c r="F333">
        <f t="shared" si="82"/>
        <v>0</v>
      </c>
    </row>
    <row r="334" spans="1:6" x14ac:dyDescent="0.25">
      <c r="A334" t="str">
        <f t="shared" si="73"/>
        <v>Andy Schwerin</v>
      </c>
      <c r="B334" t="s">
        <v>127</v>
      </c>
      <c r="E334" s="3">
        <v>14</v>
      </c>
      <c r="F334">
        <f t="shared" si="82"/>
        <v>0</v>
      </c>
    </row>
    <row r="335" spans="1:6" x14ac:dyDescent="0.25">
      <c r="A335" t="str">
        <f t="shared" si="73"/>
        <v>Andy Schwerin</v>
      </c>
      <c r="E335" s="3">
        <f t="shared" ref="E335:E337" si="85">E334</f>
        <v>14</v>
      </c>
      <c r="F335">
        <f t="shared" si="82"/>
        <v>0</v>
      </c>
    </row>
    <row r="336" spans="1:6" x14ac:dyDescent="0.25">
      <c r="A336" t="str">
        <f t="shared" si="73"/>
        <v>Andy Schwerin</v>
      </c>
      <c r="C336" s="1">
        <v>1</v>
      </c>
      <c r="D336" t="s">
        <v>43</v>
      </c>
      <c r="E336" s="3">
        <f t="shared" si="85"/>
        <v>14</v>
      </c>
      <c r="F336">
        <f t="shared" si="82"/>
        <v>14</v>
      </c>
    </row>
    <row r="337" spans="1:6" x14ac:dyDescent="0.25">
      <c r="A337" t="str">
        <f t="shared" si="73"/>
        <v>Andy Schwerin</v>
      </c>
      <c r="E337" s="3">
        <f t="shared" si="85"/>
        <v>14</v>
      </c>
      <c r="F337">
        <f t="shared" si="82"/>
        <v>0</v>
      </c>
    </row>
    <row r="338" spans="1:6" x14ac:dyDescent="0.25">
      <c r="A338" t="str">
        <f t="shared" si="73"/>
        <v>Andy Schwerin</v>
      </c>
      <c r="B338" t="s">
        <v>128</v>
      </c>
      <c r="E338" s="3">
        <v>138</v>
      </c>
      <c r="F338">
        <f t="shared" si="82"/>
        <v>0</v>
      </c>
    </row>
    <row r="339" spans="1:6" x14ac:dyDescent="0.25">
      <c r="A339" t="str">
        <f t="shared" si="73"/>
        <v>Andy Schwerin</v>
      </c>
      <c r="E339" s="3">
        <f t="shared" ref="E339:E341" si="86">E338</f>
        <v>138</v>
      </c>
      <c r="F339">
        <f t="shared" si="82"/>
        <v>0</v>
      </c>
    </row>
    <row r="340" spans="1:6" x14ac:dyDescent="0.25">
      <c r="A340" t="str">
        <f t="shared" si="73"/>
        <v>Andy Schwerin</v>
      </c>
      <c r="C340" s="1">
        <v>1</v>
      </c>
      <c r="D340" t="s">
        <v>43</v>
      </c>
      <c r="E340" s="3">
        <f t="shared" si="86"/>
        <v>138</v>
      </c>
      <c r="F340">
        <f t="shared" si="82"/>
        <v>138</v>
      </c>
    </row>
    <row r="341" spans="1:6" x14ac:dyDescent="0.25">
      <c r="A341" t="str">
        <f t="shared" si="73"/>
        <v>Andy Schwerin</v>
      </c>
      <c r="E341" s="3">
        <f t="shared" si="86"/>
        <v>138</v>
      </c>
      <c r="F341">
        <f t="shared" si="82"/>
        <v>0</v>
      </c>
    </row>
    <row r="342" spans="1:6" x14ac:dyDescent="0.25">
      <c r="A342" t="str">
        <f t="shared" si="73"/>
        <v>Andy Schwerin</v>
      </c>
      <c r="B342" t="s">
        <v>129</v>
      </c>
      <c r="E342" s="3">
        <v>140</v>
      </c>
      <c r="F342">
        <f t="shared" si="82"/>
        <v>0</v>
      </c>
    </row>
    <row r="343" spans="1:6" x14ac:dyDescent="0.25">
      <c r="A343" t="str">
        <f t="shared" si="73"/>
        <v>Andy Schwerin</v>
      </c>
      <c r="E343" s="3">
        <f t="shared" ref="E343:E345" si="87">E342</f>
        <v>140</v>
      </c>
      <c r="F343">
        <f t="shared" si="82"/>
        <v>0</v>
      </c>
    </row>
    <row r="344" spans="1:6" x14ac:dyDescent="0.25">
      <c r="A344" t="str">
        <f t="shared" si="73"/>
        <v>Andy Schwerin</v>
      </c>
      <c r="C344" s="1">
        <v>1</v>
      </c>
      <c r="D344" t="s">
        <v>43</v>
      </c>
      <c r="E344" s="3">
        <f t="shared" si="87"/>
        <v>140</v>
      </c>
      <c r="F344">
        <f t="shared" si="82"/>
        <v>140</v>
      </c>
    </row>
    <row r="345" spans="1:6" x14ac:dyDescent="0.25">
      <c r="A345" t="str">
        <f t="shared" si="73"/>
        <v>Andy Schwerin</v>
      </c>
      <c r="E345" s="3">
        <f t="shared" si="87"/>
        <v>140</v>
      </c>
      <c r="F345">
        <f t="shared" si="82"/>
        <v>0</v>
      </c>
    </row>
    <row r="346" spans="1:6" x14ac:dyDescent="0.25">
      <c r="A346" t="str">
        <f t="shared" si="73"/>
        <v>Andy Schwerin</v>
      </c>
      <c r="B346" t="s">
        <v>130</v>
      </c>
      <c r="E346" s="3">
        <v>6</v>
      </c>
      <c r="F346">
        <f t="shared" si="82"/>
        <v>0</v>
      </c>
    </row>
    <row r="347" spans="1:6" x14ac:dyDescent="0.25">
      <c r="A347" t="str">
        <f t="shared" si="73"/>
        <v>Andy Schwerin</v>
      </c>
      <c r="E347" s="3">
        <f t="shared" ref="E347:E349" si="88">E346</f>
        <v>6</v>
      </c>
      <c r="F347">
        <f t="shared" si="82"/>
        <v>0</v>
      </c>
    </row>
    <row r="348" spans="1:6" x14ac:dyDescent="0.25">
      <c r="A348" t="str">
        <f t="shared" si="73"/>
        <v>Andy Schwerin</v>
      </c>
      <c r="C348" s="1">
        <v>1</v>
      </c>
      <c r="D348" t="s">
        <v>43</v>
      </c>
      <c r="E348" s="3">
        <f t="shared" si="88"/>
        <v>6</v>
      </c>
      <c r="F348">
        <f t="shared" si="82"/>
        <v>6</v>
      </c>
    </row>
    <row r="349" spans="1:6" x14ac:dyDescent="0.25">
      <c r="A349" t="str">
        <f t="shared" si="73"/>
        <v>Andy Schwerin</v>
      </c>
      <c r="E349" s="3">
        <f t="shared" si="88"/>
        <v>6</v>
      </c>
      <c r="F349">
        <f t="shared" si="82"/>
        <v>0</v>
      </c>
    </row>
    <row r="350" spans="1:6" x14ac:dyDescent="0.25">
      <c r="A350" t="str">
        <f t="shared" si="73"/>
        <v>Andy Schwerin</v>
      </c>
      <c r="B350" t="s">
        <v>131</v>
      </c>
      <c r="E350" s="3">
        <v>11</v>
      </c>
      <c r="F350">
        <f t="shared" si="82"/>
        <v>0</v>
      </c>
    </row>
    <row r="351" spans="1:6" x14ac:dyDescent="0.25">
      <c r="A351" t="str">
        <f t="shared" si="73"/>
        <v>Andy Schwerin</v>
      </c>
      <c r="E351" s="3">
        <f t="shared" ref="E351:E353" si="89">E350</f>
        <v>11</v>
      </c>
      <c r="F351">
        <f t="shared" si="82"/>
        <v>0</v>
      </c>
    </row>
    <row r="352" spans="1:6" x14ac:dyDescent="0.25">
      <c r="A352" t="str">
        <f t="shared" si="73"/>
        <v>Andy Schwerin</v>
      </c>
      <c r="C352" s="1">
        <v>1</v>
      </c>
      <c r="D352" t="s">
        <v>13</v>
      </c>
      <c r="E352" s="3">
        <f t="shared" si="89"/>
        <v>11</v>
      </c>
      <c r="F352">
        <f t="shared" si="82"/>
        <v>11</v>
      </c>
    </row>
    <row r="353" spans="1:6" x14ac:dyDescent="0.25">
      <c r="A353" t="str">
        <f t="shared" si="73"/>
        <v>Andy Schwerin</v>
      </c>
      <c r="E353" s="3">
        <f t="shared" si="89"/>
        <v>11</v>
      </c>
      <c r="F353">
        <f t="shared" si="82"/>
        <v>0</v>
      </c>
    </row>
    <row r="354" spans="1:6" x14ac:dyDescent="0.25">
      <c r="A354" t="str">
        <f t="shared" si="73"/>
        <v>Andy Schwerin</v>
      </c>
      <c r="B354" s="2" t="s">
        <v>132</v>
      </c>
      <c r="E354" s="3">
        <v>8</v>
      </c>
      <c r="F354">
        <f t="shared" si="82"/>
        <v>0</v>
      </c>
    </row>
    <row r="355" spans="1:6" x14ac:dyDescent="0.25">
      <c r="A355" t="str">
        <f t="shared" si="73"/>
        <v>Andy Schwerin</v>
      </c>
      <c r="E355" s="3">
        <f t="shared" ref="E355:E357" si="90">E354</f>
        <v>8</v>
      </c>
      <c r="F355">
        <f t="shared" si="82"/>
        <v>0</v>
      </c>
    </row>
    <row r="356" spans="1:6" x14ac:dyDescent="0.25">
      <c r="A356" t="str">
        <f t="shared" si="73"/>
        <v>Andy Schwerin</v>
      </c>
      <c r="C356" s="1">
        <v>1</v>
      </c>
      <c r="D356" t="s">
        <v>44</v>
      </c>
      <c r="E356" s="3">
        <f t="shared" si="90"/>
        <v>8</v>
      </c>
      <c r="F356">
        <f t="shared" si="82"/>
        <v>8</v>
      </c>
    </row>
    <row r="357" spans="1:6" x14ac:dyDescent="0.25">
      <c r="A357" t="str">
        <f t="shared" si="73"/>
        <v>Andy Schwerin</v>
      </c>
      <c r="E357" s="3">
        <f t="shared" si="90"/>
        <v>8</v>
      </c>
      <c r="F357">
        <f t="shared" si="82"/>
        <v>0</v>
      </c>
    </row>
    <row r="358" spans="1:6" x14ac:dyDescent="0.25">
      <c r="A358" t="str">
        <f t="shared" si="73"/>
        <v>Andy Schwerin</v>
      </c>
      <c r="B358" t="s">
        <v>133</v>
      </c>
      <c r="E358" s="3">
        <v>59</v>
      </c>
      <c r="F358">
        <f t="shared" si="82"/>
        <v>0</v>
      </c>
    </row>
    <row r="359" spans="1:6" x14ac:dyDescent="0.25">
      <c r="A359" t="str">
        <f t="shared" ref="A359:A422" si="91">A358</f>
        <v>Andy Schwerin</v>
      </c>
      <c r="E359" s="3">
        <f t="shared" ref="E359:E361" si="92">E358</f>
        <v>59</v>
      </c>
      <c r="F359">
        <f t="shared" si="82"/>
        <v>0</v>
      </c>
    </row>
    <row r="360" spans="1:6" x14ac:dyDescent="0.25">
      <c r="A360" t="str">
        <f t="shared" si="91"/>
        <v>Andy Schwerin</v>
      </c>
      <c r="C360" s="1">
        <v>1</v>
      </c>
      <c r="D360" t="s">
        <v>43</v>
      </c>
      <c r="E360" s="3">
        <f t="shared" si="92"/>
        <v>59</v>
      </c>
      <c r="F360">
        <f t="shared" si="82"/>
        <v>59</v>
      </c>
    </row>
    <row r="361" spans="1:6" x14ac:dyDescent="0.25">
      <c r="A361" t="str">
        <f t="shared" si="91"/>
        <v>Andy Schwerin</v>
      </c>
      <c r="E361" s="3">
        <f t="shared" si="92"/>
        <v>59</v>
      </c>
      <c r="F361">
        <f t="shared" si="82"/>
        <v>0</v>
      </c>
    </row>
    <row r="362" spans="1:6" x14ac:dyDescent="0.25">
      <c r="A362" t="str">
        <f t="shared" si="91"/>
        <v>Andy Schwerin</v>
      </c>
      <c r="B362" t="s">
        <v>134</v>
      </c>
      <c r="E362" s="3">
        <v>3</v>
      </c>
      <c r="F362">
        <f t="shared" si="82"/>
        <v>0</v>
      </c>
    </row>
    <row r="363" spans="1:6" x14ac:dyDescent="0.25">
      <c r="A363" t="str">
        <f t="shared" si="91"/>
        <v>Andy Schwerin</v>
      </c>
      <c r="E363" s="3">
        <f t="shared" ref="E363:E365" si="93">E362</f>
        <v>3</v>
      </c>
      <c r="F363">
        <f t="shared" si="82"/>
        <v>0</v>
      </c>
    </row>
    <row r="364" spans="1:6" x14ac:dyDescent="0.25">
      <c r="A364" t="str">
        <f t="shared" si="91"/>
        <v>Andy Schwerin</v>
      </c>
      <c r="C364" s="1">
        <v>1</v>
      </c>
      <c r="D364" t="s">
        <v>43</v>
      </c>
      <c r="E364" s="3">
        <f t="shared" si="93"/>
        <v>3</v>
      </c>
      <c r="F364">
        <f t="shared" si="82"/>
        <v>3</v>
      </c>
    </row>
    <row r="365" spans="1:6" x14ac:dyDescent="0.25">
      <c r="A365" t="str">
        <f t="shared" si="91"/>
        <v>Andy Schwerin</v>
      </c>
      <c r="E365" s="3">
        <f t="shared" si="93"/>
        <v>3</v>
      </c>
      <c r="F365">
        <f t="shared" si="82"/>
        <v>0</v>
      </c>
    </row>
    <row r="366" spans="1:6" x14ac:dyDescent="0.25">
      <c r="A366" t="str">
        <f t="shared" si="91"/>
        <v>Andy Schwerin</v>
      </c>
      <c r="B366" t="s">
        <v>135</v>
      </c>
      <c r="E366" s="3">
        <v>13</v>
      </c>
      <c r="F366">
        <f t="shared" si="82"/>
        <v>0</v>
      </c>
    </row>
    <row r="367" spans="1:6" x14ac:dyDescent="0.25">
      <c r="A367" t="str">
        <f t="shared" si="91"/>
        <v>Andy Schwerin</v>
      </c>
      <c r="E367" s="3">
        <f t="shared" ref="E367:E369" si="94">E366</f>
        <v>13</v>
      </c>
      <c r="F367">
        <f t="shared" si="82"/>
        <v>0</v>
      </c>
    </row>
    <row r="368" spans="1:6" x14ac:dyDescent="0.25">
      <c r="A368" t="str">
        <f t="shared" si="91"/>
        <v>Andy Schwerin</v>
      </c>
      <c r="C368" s="1">
        <v>1</v>
      </c>
      <c r="D368" t="s">
        <v>43</v>
      </c>
      <c r="E368" s="3">
        <f t="shared" si="94"/>
        <v>13</v>
      </c>
      <c r="F368">
        <f t="shared" si="82"/>
        <v>13</v>
      </c>
    </row>
    <row r="369" spans="1:6" x14ac:dyDescent="0.25">
      <c r="A369" t="str">
        <f t="shared" si="91"/>
        <v>Andy Schwerin</v>
      </c>
      <c r="E369" s="3">
        <f t="shared" si="94"/>
        <v>13</v>
      </c>
      <c r="F369">
        <f t="shared" si="82"/>
        <v>0</v>
      </c>
    </row>
    <row r="370" spans="1:6" x14ac:dyDescent="0.25">
      <c r="A370" t="str">
        <f t="shared" si="91"/>
        <v>Andy Schwerin</v>
      </c>
      <c r="B370" t="s">
        <v>136</v>
      </c>
      <c r="E370" s="3">
        <v>247</v>
      </c>
      <c r="F370">
        <f t="shared" si="82"/>
        <v>0</v>
      </c>
    </row>
    <row r="371" spans="1:6" x14ac:dyDescent="0.25">
      <c r="A371" t="str">
        <f t="shared" si="91"/>
        <v>Andy Schwerin</v>
      </c>
      <c r="E371" s="3">
        <f t="shared" ref="E371:E373" si="95">E370</f>
        <v>247</v>
      </c>
      <c r="F371">
        <f t="shared" si="82"/>
        <v>0</v>
      </c>
    </row>
    <row r="372" spans="1:6" x14ac:dyDescent="0.25">
      <c r="A372" t="str">
        <f t="shared" si="91"/>
        <v>Andy Schwerin</v>
      </c>
      <c r="C372" s="1">
        <v>1</v>
      </c>
      <c r="D372" t="s">
        <v>13</v>
      </c>
      <c r="E372" s="3">
        <f t="shared" si="95"/>
        <v>247</v>
      </c>
      <c r="F372">
        <f t="shared" si="82"/>
        <v>247</v>
      </c>
    </row>
    <row r="373" spans="1:6" x14ac:dyDescent="0.25">
      <c r="A373" t="str">
        <f t="shared" si="91"/>
        <v>Andy Schwerin</v>
      </c>
      <c r="E373" s="3">
        <f t="shared" si="95"/>
        <v>247</v>
      </c>
      <c r="F373">
        <f t="shared" si="82"/>
        <v>0</v>
      </c>
    </row>
    <row r="374" spans="1:6" x14ac:dyDescent="0.25">
      <c r="A374" t="str">
        <f t="shared" si="91"/>
        <v>Andy Schwerin</v>
      </c>
      <c r="B374" t="s">
        <v>137</v>
      </c>
      <c r="E374" s="3">
        <v>171</v>
      </c>
      <c r="F374">
        <f t="shared" si="82"/>
        <v>0</v>
      </c>
    </row>
    <row r="375" spans="1:6" x14ac:dyDescent="0.25">
      <c r="A375" t="str">
        <f t="shared" si="91"/>
        <v>Andy Schwerin</v>
      </c>
      <c r="E375" s="3">
        <f t="shared" ref="E375:E377" si="96">E374</f>
        <v>171</v>
      </c>
      <c r="F375">
        <f t="shared" si="82"/>
        <v>0</v>
      </c>
    </row>
    <row r="376" spans="1:6" x14ac:dyDescent="0.25">
      <c r="A376" t="str">
        <f t="shared" si="91"/>
        <v>Andy Schwerin</v>
      </c>
      <c r="C376" s="1">
        <v>1</v>
      </c>
      <c r="D376" t="s">
        <v>13</v>
      </c>
      <c r="E376" s="3">
        <f t="shared" si="96"/>
        <v>171</v>
      </c>
      <c r="F376">
        <f t="shared" si="82"/>
        <v>171</v>
      </c>
    </row>
    <row r="377" spans="1:6" x14ac:dyDescent="0.25">
      <c r="A377" t="str">
        <f t="shared" si="91"/>
        <v>Andy Schwerin</v>
      </c>
      <c r="E377" s="3">
        <f t="shared" si="96"/>
        <v>171</v>
      </c>
      <c r="F377">
        <f t="shared" si="82"/>
        <v>0</v>
      </c>
    </row>
    <row r="378" spans="1:6" x14ac:dyDescent="0.25">
      <c r="A378" t="str">
        <f t="shared" si="91"/>
        <v>Andy Schwerin</v>
      </c>
      <c r="B378" t="s">
        <v>138</v>
      </c>
      <c r="E378" s="3">
        <v>4</v>
      </c>
      <c r="F378">
        <f t="shared" si="82"/>
        <v>0</v>
      </c>
    </row>
    <row r="379" spans="1:6" x14ac:dyDescent="0.25">
      <c r="A379" t="str">
        <f t="shared" si="91"/>
        <v>Andy Schwerin</v>
      </c>
      <c r="E379" s="3">
        <f t="shared" ref="E379:E381" si="97">E378</f>
        <v>4</v>
      </c>
      <c r="F379">
        <f t="shared" si="82"/>
        <v>0</v>
      </c>
    </row>
    <row r="380" spans="1:6" x14ac:dyDescent="0.25">
      <c r="A380" t="str">
        <f t="shared" si="91"/>
        <v>Andy Schwerin</v>
      </c>
      <c r="C380" s="1">
        <v>1</v>
      </c>
      <c r="D380" t="s">
        <v>43</v>
      </c>
      <c r="E380" s="3">
        <f t="shared" si="97"/>
        <v>4</v>
      </c>
      <c r="F380">
        <f t="shared" si="82"/>
        <v>4</v>
      </c>
    </row>
    <row r="381" spans="1:6" x14ac:dyDescent="0.25">
      <c r="A381" t="str">
        <f t="shared" si="91"/>
        <v>Andy Schwerin</v>
      </c>
      <c r="E381" s="3">
        <f t="shared" si="97"/>
        <v>4</v>
      </c>
      <c r="F381">
        <f t="shared" si="82"/>
        <v>0</v>
      </c>
    </row>
    <row r="382" spans="1:6" x14ac:dyDescent="0.25">
      <c r="A382" t="str">
        <f t="shared" si="91"/>
        <v>Andy Schwerin</v>
      </c>
      <c r="B382" t="s">
        <v>139</v>
      </c>
      <c r="E382" s="3">
        <v>7</v>
      </c>
      <c r="F382">
        <f t="shared" si="82"/>
        <v>0</v>
      </c>
    </row>
    <row r="383" spans="1:6" x14ac:dyDescent="0.25">
      <c r="A383" t="str">
        <f t="shared" si="91"/>
        <v>Andy Schwerin</v>
      </c>
      <c r="E383" s="3">
        <f t="shared" ref="E383:E385" si="98">E382</f>
        <v>7</v>
      </c>
      <c r="F383">
        <f t="shared" si="82"/>
        <v>0</v>
      </c>
    </row>
    <row r="384" spans="1:6" x14ac:dyDescent="0.25">
      <c r="A384" t="str">
        <f t="shared" si="91"/>
        <v>Andy Schwerin</v>
      </c>
      <c r="C384" s="1">
        <v>1</v>
      </c>
      <c r="D384" t="s">
        <v>43</v>
      </c>
      <c r="E384" s="3">
        <f t="shared" si="98"/>
        <v>7</v>
      </c>
      <c r="F384">
        <f t="shared" si="82"/>
        <v>7</v>
      </c>
    </row>
    <row r="385" spans="1:6" x14ac:dyDescent="0.25">
      <c r="A385" t="str">
        <f t="shared" si="91"/>
        <v>Andy Schwerin</v>
      </c>
      <c r="E385" s="3">
        <f t="shared" si="98"/>
        <v>7</v>
      </c>
      <c r="F385">
        <f t="shared" si="82"/>
        <v>0</v>
      </c>
    </row>
    <row r="386" spans="1:6" x14ac:dyDescent="0.25">
      <c r="A386" t="str">
        <f t="shared" si="91"/>
        <v>Andy Schwerin</v>
      </c>
      <c r="B386" t="s">
        <v>140</v>
      </c>
      <c r="E386" s="3">
        <v>38</v>
      </c>
      <c r="F386">
        <f t="shared" si="82"/>
        <v>0</v>
      </c>
    </row>
    <row r="387" spans="1:6" x14ac:dyDescent="0.25">
      <c r="A387" t="str">
        <f t="shared" si="91"/>
        <v>Andy Schwerin</v>
      </c>
      <c r="E387" s="3">
        <f t="shared" ref="E387:E390" si="99">E386</f>
        <v>38</v>
      </c>
      <c r="F387">
        <f t="shared" ref="F387:F450" si="100">C387*E387</f>
        <v>0</v>
      </c>
    </row>
    <row r="388" spans="1:6" x14ac:dyDescent="0.25">
      <c r="A388" t="str">
        <f t="shared" si="91"/>
        <v>Andy Schwerin</v>
      </c>
      <c r="C388" s="1">
        <v>3.6999999999999998E-2</v>
      </c>
      <c r="D388" t="s">
        <v>13</v>
      </c>
      <c r="E388" s="3">
        <f t="shared" si="99"/>
        <v>38</v>
      </c>
      <c r="F388">
        <f t="shared" si="100"/>
        <v>1.4059999999999999</v>
      </c>
    </row>
    <row r="389" spans="1:6" x14ac:dyDescent="0.25">
      <c r="A389" t="str">
        <f t="shared" si="91"/>
        <v>Andy Schwerin</v>
      </c>
      <c r="C389" s="1">
        <v>0.96199999999999997</v>
      </c>
      <c r="D389" t="s">
        <v>43</v>
      </c>
      <c r="E389" s="3">
        <f t="shared" si="99"/>
        <v>38</v>
      </c>
      <c r="F389">
        <f t="shared" si="100"/>
        <v>36.555999999999997</v>
      </c>
    </row>
    <row r="390" spans="1:6" x14ac:dyDescent="0.25">
      <c r="A390" t="str">
        <f t="shared" si="91"/>
        <v>Andy Schwerin</v>
      </c>
      <c r="E390" s="3">
        <f t="shared" si="99"/>
        <v>38</v>
      </c>
      <c r="F390">
        <f t="shared" si="100"/>
        <v>0</v>
      </c>
    </row>
    <row r="391" spans="1:6" x14ac:dyDescent="0.25">
      <c r="A391" t="str">
        <f t="shared" si="91"/>
        <v>Andy Schwerin</v>
      </c>
      <c r="B391" t="s">
        <v>141</v>
      </c>
      <c r="E391" s="3">
        <v>184</v>
      </c>
      <c r="F391">
        <f t="shared" si="100"/>
        <v>0</v>
      </c>
    </row>
    <row r="392" spans="1:6" x14ac:dyDescent="0.25">
      <c r="A392" t="str">
        <f t="shared" si="91"/>
        <v>Andy Schwerin</v>
      </c>
      <c r="E392" s="3">
        <f t="shared" ref="E392:E395" si="101">E391</f>
        <v>184</v>
      </c>
      <c r="F392">
        <f t="shared" si="100"/>
        <v>0</v>
      </c>
    </row>
    <row r="393" spans="1:6" x14ac:dyDescent="0.25">
      <c r="A393" t="str">
        <f t="shared" si="91"/>
        <v>Andy Schwerin</v>
      </c>
      <c r="C393" s="1">
        <v>6.0000000000000001E-3</v>
      </c>
      <c r="D393" t="s">
        <v>80</v>
      </c>
      <c r="E393" s="3">
        <f t="shared" si="101"/>
        <v>184</v>
      </c>
      <c r="F393">
        <f t="shared" si="100"/>
        <v>1.1040000000000001</v>
      </c>
    </row>
    <row r="394" spans="1:6" x14ac:dyDescent="0.25">
      <c r="A394" t="str">
        <f t="shared" si="91"/>
        <v>Andy Schwerin</v>
      </c>
      <c r="C394" s="1">
        <v>0.99299999999999999</v>
      </c>
      <c r="D394" t="s">
        <v>43</v>
      </c>
      <c r="E394" s="3">
        <f t="shared" si="101"/>
        <v>184</v>
      </c>
      <c r="F394">
        <f t="shared" si="100"/>
        <v>182.71199999999999</v>
      </c>
    </row>
    <row r="395" spans="1:6" x14ac:dyDescent="0.25">
      <c r="A395" t="str">
        <f t="shared" si="91"/>
        <v>Andy Schwerin</v>
      </c>
      <c r="E395" s="3">
        <f t="shared" si="101"/>
        <v>184</v>
      </c>
      <c r="F395">
        <f t="shared" si="100"/>
        <v>0</v>
      </c>
    </row>
    <row r="396" spans="1:6" x14ac:dyDescent="0.25">
      <c r="A396" t="str">
        <f t="shared" si="91"/>
        <v>Andy Schwerin</v>
      </c>
      <c r="B396" t="s">
        <v>142</v>
      </c>
      <c r="E396" s="3">
        <v>39</v>
      </c>
      <c r="F396">
        <f t="shared" si="100"/>
        <v>0</v>
      </c>
    </row>
    <row r="397" spans="1:6" x14ac:dyDescent="0.25">
      <c r="A397" t="str">
        <f t="shared" si="91"/>
        <v>Andy Schwerin</v>
      </c>
      <c r="E397" s="3">
        <f t="shared" ref="E397:E400" si="102">E396</f>
        <v>39</v>
      </c>
      <c r="F397">
        <f t="shared" si="100"/>
        <v>0</v>
      </c>
    </row>
    <row r="398" spans="1:6" x14ac:dyDescent="0.25">
      <c r="A398" t="str">
        <f t="shared" si="91"/>
        <v>Andy Schwerin</v>
      </c>
      <c r="C398" s="1">
        <v>3.5000000000000003E-2</v>
      </c>
      <c r="D398" t="s">
        <v>143</v>
      </c>
      <c r="E398" s="3">
        <f t="shared" si="102"/>
        <v>39</v>
      </c>
      <c r="F398">
        <f t="shared" si="100"/>
        <v>1.3650000000000002</v>
      </c>
    </row>
    <row r="399" spans="1:6" x14ac:dyDescent="0.25">
      <c r="A399" t="str">
        <f t="shared" si="91"/>
        <v>Andy Schwerin</v>
      </c>
      <c r="C399" s="1">
        <v>0.96399999999999997</v>
      </c>
      <c r="D399" t="s">
        <v>80</v>
      </c>
      <c r="E399" s="3">
        <f t="shared" si="102"/>
        <v>39</v>
      </c>
      <c r="F399">
        <f t="shared" si="100"/>
        <v>37.595999999999997</v>
      </c>
    </row>
    <row r="400" spans="1:6" x14ac:dyDescent="0.25">
      <c r="A400" t="str">
        <f t="shared" si="91"/>
        <v>Andy Schwerin</v>
      </c>
      <c r="E400" s="3">
        <f t="shared" si="102"/>
        <v>39</v>
      </c>
      <c r="F400">
        <f t="shared" si="100"/>
        <v>0</v>
      </c>
    </row>
    <row r="401" spans="1:6" x14ac:dyDescent="0.25">
      <c r="A401" t="str">
        <f t="shared" si="91"/>
        <v>Andy Schwerin</v>
      </c>
      <c r="B401" t="s">
        <v>144</v>
      </c>
      <c r="E401" s="3">
        <v>27</v>
      </c>
      <c r="F401">
        <f t="shared" si="100"/>
        <v>0</v>
      </c>
    </row>
    <row r="402" spans="1:6" x14ac:dyDescent="0.25">
      <c r="A402" t="str">
        <f t="shared" si="91"/>
        <v>Andy Schwerin</v>
      </c>
      <c r="E402" s="3">
        <f t="shared" ref="E402:E404" si="103">E401</f>
        <v>27</v>
      </c>
      <c r="F402">
        <f t="shared" si="100"/>
        <v>0</v>
      </c>
    </row>
    <row r="403" spans="1:6" x14ac:dyDescent="0.25">
      <c r="A403" t="str">
        <f t="shared" si="91"/>
        <v>Andy Schwerin</v>
      </c>
      <c r="C403" s="1">
        <v>1</v>
      </c>
      <c r="D403" t="s">
        <v>43</v>
      </c>
      <c r="E403" s="3">
        <f t="shared" si="103"/>
        <v>27</v>
      </c>
      <c r="F403">
        <f t="shared" si="100"/>
        <v>27</v>
      </c>
    </row>
    <row r="404" spans="1:6" x14ac:dyDescent="0.25">
      <c r="A404" t="str">
        <f t="shared" si="91"/>
        <v>Andy Schwerin</v>
      </c>
      <c r="E404" s="3">
        <f t="shared" si="103"/>
        <v>27</v>
      </c>
      <c r="F404">
        <f t="shared" si="100"/>
        <v>0</v>
      </c>
    </row>
    <row r="405" spans="1:6" x14ac:dyDescent="0.25">
      <c r="A405" t="str">
        <f t="shared" si="91"/>
        <v>Andy Schwerin</v>
      </c>
      <c r="B405" t="s">
        <v>145</v>
      </c>
      <c r="E405" s="3">
        <v>48</v>
      </c>
      <c r="F405">
        <f t="shared" si="100"/>
        <v>0</v>
      </c>
    </row>
    <row r="406" spans="1:6" x14ac:dyDescent="0.25">
      <c r="A406" t="str">
        <f t="shared" si="91"/>
        <v>Andy Schwerin</v>
      </c>
      <c r="E406" s="3">
        <f t="shared" ref="E406:E409" si="104">E405</f>
        <v>48</v>
      </c>
      <c r="F406">
        <f t="shared" si="100"/>
        <v>0</v>
      </c>
    </row>
    <row r="407" spans="1:6" x14ac:dyDescent="0.25">
      <c r="A407" t="str">
        <f t="shared" si="91"/>
        <v>Andy Schwerin</v>
      </c>
      <c r="C407" s="1">
        <v>0.252</v>
      </c>
      <c r="D407" t="s">
        <v>13</v>
      </c>
      <c r="E407" s="3">
        <f t="shared" si="104"/>
        <v>48</v>
      </c>
      <c r="F407">
        <f t="shared" si="100"/>
        <v>12.096</v>
      </c>
    </row>
    <row r="408" spans="1:6" x14ac:dyDescent="0.25">
      <c r="A408" t="str">
        <f t="shared" si="91"/>
        <v>Andy Schwerin</v>
      </c>
      <c r="C408" s="1">
        <v>0.747</v>
      </c>
      <c r="D408" t="s">
        <v>43</v>
      </c>
      <c r="E408" s="3">
        <f t="shared" si="104"/>
        <v>48</v>
      </c>
      <c r="F408">
        <f t="shared" si="100"/>
        <v>35.856000000000002</v>
      </c>
    </row>
    <row r="409" spans="1:6" x14ac:dyDescent="0.25">
      <c r="A409" t="str">
        <f t="shared" si="91"/>
        <v>Andy Schwerin</v>
      </c>
      <c r="E409" s="3">
        <f t="shared" si="104"/>
        <v>48</v>
      </c>
      <c r="F409">
        <f t="shared" si="100"/>
        <v>0</v>
      </c>
    </row>
    <row r="410" spans="1:6" x14ac:dyDescent="0.25">
      <c r="A410" t="str">
        <f t="shared" si="91"/>
        <v>Andy Schwerin</v>
      </c>
      <c r="B410" t="s">
        <v>146</v>
      </c>
      <c r="E410" s="3">
        <v>70</v>
      </c>
      <c r="F410">
        <f t="shared" si="100"/>
        <v>0</v>
      </c>
    </row>
    <row r="411" spans="1:6" x14ac:dyDescent="0.25">
      <c r="A411" t="str">
        <f t="shared" si="91"/>
        <v>Andy Schwerin</v>
      </c>
      <c r="E411" s="3">
        <f t="shared" ref="E411:E413" si="105">E410</f>
        <v>70</v>
      </c>
      <c r="F411">
        <f t="shared" si="100"/>
        <v>0</v>
      </c>
    </row>
    <row r="412" spans="1:6" x14ac:dyDescent="0.25">
      <c r="A412" t="str">
        <f t="shared" si="91"/>
        <v>Andy Schwerin</v>
      </c>
      <c r="C412" s="1">
        <v>1</v>
      </c>
      <c r="D412" t="s">
        <v>43</v>
      </c>
      <c r="E412" s="3">
        <f t="shared" si="105"/>
        <v>70</v>
      </c>
      <c r="F412">
        <f t="shared" si="100"/>
        <v>70</v>
      </c>
    </row>
    <row r="413" spans="1:6" x14ac:dyDescent="0.25">
      <c r="A413" t="str">
        <f t="shared" si="91"/>
        <v>Andy Schwerin</v>
      </c>
      <c r="E413" s="3">
        <f t="shared" si="105"/>
        <v>70</v>
      </c>
      <c r="F413">
        <f t="shared" si="100"/>
        <v>0</v>
      </c>
    </row>
    <row r="414" spans="1:6" x14ac:dyDescent="0.25">
      <c r="A414" t="str">
        <f t="shared" si="91"/>
        <v>Andy Schwerin</v>
      </c>
      <c r="B414" s="2" t="s">
        <v>147</v>
      </c>
      <c r="E414" s="3">
        <v>150</v>
      </c>
      <c r="F414">
        <f t="shared" si="100"/>
        <v>0</v>
      </c>
    </row>
    <row r="415" spans="1:6" x14ac:dyDescent="0.25">
      <c r="A415" t="str">
        <f t="shared" si="91"/>
        <v>Andy Schwerin</v>
      </c>
      <c r="E415" s="3">
        <f t="shared" ref="E415:E417" si="106">E414</f>
        <v>150</v>
      </c>
      <c r="F415">
        <f t="shared" si="100"/>
        <v>0</v>
      </c>
    </row>
    <row r="416" spans="1:6" x14ac:dyDescent="0.25">
      <c r="A416" t="str">
        <f t="shared" si="91"/>
        <v>Andy Schwerin</v>
      </c>
      <c r="C416" s="1">
        <v>1</v>
      </c>
      <c r="D416" t="s">
        <v>43</v>
      </c>
      <c r="E416" s="3">
        <f t="shared" si="106"/>
        <v>150</v>
      </c>
      <c r="F416">
        <f t="shared" si="100"/>
        <v>150</v>
      </c>
    </row>
    <row r="417" spans="1:6" x14ac:dyDescent="0.25">
      <c r="A417" t="str">
        <f t="shared" si="91"/>
        <v>Andy Schwerin</v>
      </c>
      <c r="E417" s="3">
        <f t="shared" si="106"/>
        <v>150</v>
      </c>
      <c r="F417">
        <f t="shared" si="100"/>
        <v>0</v>
      </c>
    </row>
    <row r="418" spans="1:6" x14ac:dyDescent="0.25">
      <c r="A418" t="str">
        <f t="shared" si="91"/>
        <v>Andy Schwerin</v>
      </c>
      <c r="B418" t="s">
        <v>148</v>
      </c>
      <c r="E418" s="3">
        <v>45</v>
      </c>
      <c r="F418">
        <f t="shared" si="100"/>
        <v>0</v>
      </c>
    </row>
    <row r="419" spans="1:6" x14ac:dyDescent="0.25">
      <c r="A419" t="str">
        <f t="shared" si="91"/>
        <v>Andy Schwerin</v>
      </c>
      <c r="E419" s="3">
        <f t="shared" ref="E419:E421" si="107">E418</f>
        <v>45</v>
      </c>
      <c r="F419">
        <f t="shared" si="100"/>
        <v>0</v>
      </c>
    </row>
    <row r="420" spans="1:6" x14ac:dyDescent="0.25">
      <c r="A420" t="str">
        <f t="shared" si="91"/>
        <v>Andy Schwerin</v>
      </c>
      <c r="C420" s="1">
        <v>1</v>
      </c>
      <c r="D420" t="s">
        <v>13</v>
      </c>
      <c r="E420" s="3">
        <f t="shared" si="107"/>
        <v>45</v>
      </c>
      <c r="F420">
        <f t="shared" si="100"/>
        <v>45</v>
      </c>
    </row>
    <row r="421" spans="1:6" x14ac:dyDescent="0.25">
      <c r="A421" t="str">
        <f t="shared" si="91"/>
        <v>Andy Schwerin</v>
      </c>
      <c r="E421" s="3">
        <f t="shared" si="107"/>
        <v>45</v>
      </c>
      <c r="F421">
        <f t="shared" si="100"/>
        <v>0</v>
      </c>
    </row>
    <row r="422" spans="1:6" x14ac:dyDescent="0.25">
      <c r="A422" t="str">
        <f t="shared" si="91"/>
        <v>Andy Schwerin</v>
      </c>
      <c r="B422" t="s">
        <v>149</v>
      </c>
      <c r="E422" s="3">
        <v>1</v>
      </c>
      <c r="F422">
        <f t="shared" si="100"/>
        <v>0</v>
      </c>
    </row>
    <row r="423" spans="1:6" x14ac:dyDescent="0.25">
      <c r="A423" t="str">
        <f t="shared" ref="A423:A486" si="108">A422</f>
        <v>Andy Schwerin</v>
      </c>
      <c r="E423" s="3">
        <f t="shared" ref="E423:E425" si="109">E422</f>
        <v>1</v>
      </c>
      <c r="F423">
        <f t="shared" si="100"/>
        <v>0</v>
      </c>
    </row>
    <row r="424" spans="1:6" x14ac:dyDescent="0.25">
      <c r="A424" t="str">
        <f t="shared" si="108"/>
        <v>Andy Schwerin</v>
      </c>
      <c r="C424" s="1">
        <v>1</v>
      </c>
      <c r="D424" t="s">
        <v>43</v>
      </c>
      <c r="E424" s="3">
        <f t="shared" si="109"/>
        <v>1</v>
      </c>
      <c r="F424">
        <f t="shared" si="100"/>
        <v>1</v>
      </c>
    </row>
    <row r="425" spans="1:6" x14ac:dyDescent="0.25">
      <c r="A425" t="str">
        <f t="shared" si="108"/>
        <v>Andy Schwerin</v>
      </c>
      <c r="E425" s="3">
        <f t="shared" si="109"/>
        <v>1</v>
      </c>
      <c r="F425">
        <f t="shared" si="100"/>
        <v>0</v>
      </c>
    </row>
    <row r="426" spans="1:6" x14ac:dyDescent="0.25">
      <c r="A426" t="str">
        <f t="shared" si="108"/>
        <v>Andy Schwerin</v>
      </c>
      <c r="B426" t="s">
        <v>150</v>
      </c>
      <c r="E426" s="3">
        <v>106</v>
      </c>
      <c r="F426">
        <f t="shared" si="100"/>
        <v>0</v>
      </c>
    </row>
    <row r="427" spans="1:6" x14ac:dyDescent="0.25">
      <c r="A427" t="str">
        <f t="shared" si="108"/>
        <v>Andy Schwerin</v>
      </c>
      <c r="E427" s="3">
        <f t="shared" ref="E427:E429" si="110">E426</f>
        <v>106</v>
      </c>
      <c r="F427">
        <f t="shared" si="100"/>
        <v>0</v>
      </c>
    </row>
    <row r="428" spans="1:6" x14ac:dyDescent="0.25">
      <c r="A428" t="str">
        <f t="shared" si="108"/>
        <v>Andy Schwerin</v>
      </c>
      <c r="C428" s="1">
        <v>1</v>
      </c>
      <c r="D428" t="s">
        <v>43</v>
      </c>
      <c r="E428" s="3">
        <f t="shared" si="110"/>
        <v>106</v>
      </c>
      <c r="F428">
        <f t="shared" si="100"/>
        <v>106</v>
      </c>
    </row>
    <row r="429" spans="1:6" x14ac:dyDescent="0.25">
      <c r="A429" t="str">
        <f t="shared" si="108"/>
        <v>Andy Schwerin</v>
      </c>
      <c r="E429" s="3">
        <f t="shared" si="110"/>
        <v>106</v>
      </c>
      <c r="F429">
        <f t="shared" si="100"/>
        <v>0</v>
      </c>
    </row>
    <row r="430" spans="1:6" x14ac:dyDescent="0.25">
      <c r="A430" t="str">
        <f t="shared" si="108"/>
        <v>Andy Schwerin</v>
      </c>
      <c r="B430" t="s">
        <v>151</v>
      </c>
      <c r="E430" s="3">
        <v>311</v>
      </c>
      <c r="F430">
        <f t="shared" si="100"/>
        <v>0</v>
      </c>
    </row>
    <row r="431" spans="1:6" x14ac:dyDescent="0.25">
      <c r="A431" t="str">
        <f t="shared" si="108"/>
        <v>Andy Schwerin</v>
      </c>
      <c r="E431" s="3">
        <f t="shared" ref="E431:E438" si="111">E430</f>
        <v>311</v>
      </c>
      <c r="F431">
        <f t="shared" si="100"/>
        <v>0</v>
      </c>
    </row>
    <row r="432" spans="1:6" x14ac:dyDescent="0.25">
      <c r="A432" t="str">
        <f t="shared" si="108"/>
        <v>Andy Schwerin</v>
      </c>
      <c r="C432" s="1">
        <v>1.6E-2</v>
      </c>
      <c r="D432" t="s">
        <v>42</v>
      </c>
      <c r="E432" s="3">
        <f t="shared" si="111"/>
        <v>311</v>
      </c>
      <c r="F432">
        <f t="shared" si="100"/>
        <v>4.976</v>
      </c>
    </row>
    <row r="433" spans="1:6" x14ac:dyDescent="0.25">
      <c r="A433" t="str">
        <f t="shared" si="108"/>
        <v>Andy Schwerin</v>
      </c>
      <c r="C433" s="1">
        <v>1E-3</v>
      </c>
      <c r="D433" t="s">
        <v>43</v>
      </c>
      <c r="E433" s="3">
        <f t="shared" si="111"/>
        <v>311</v>
      </c>
      <c r="F433">
        <f t="shared" si="100"/>
        <v>0.311</v>
      </c>
    </row>
    <row r="434" spans="1:6" x14ac:dyDescent="0.25">
      <c r="A434" t="str">
        <f t="shared" si="108"/>
        <v>Andy Schwerin</v>
      </c>
      <c r="C434" s="1">
        <v>1.2999999999999999E-2</v>
      </c>
      <c r="D434" t="s">
        <v>32</v>
      </c>
      <c r="E434" s="3">
        <f t="shared" si="111"/>
        <v>311</v>
      </c>
      <c r="F434">
        <f t="shared" si="100"/>
        <v>4.0430000000000001</v>
      </c>
    </row>
    <row r="435" spans="1:6" x14ac:dyDescent="0.25">
      <c r="A435" t="str">
        <f t="shared" si="108"/>
        <v>Andy Schwerin</v>
      </c>
      <c r="C435" s="1">
        <v>0.93500000000000005</v>
      </c>
      <c r="D435" t="s">
        <v>70</v>
      </c>
      <c r="E435" s="3">
        <f t="shared" si="111"/>
        <v>311</v>
      </c>
      <c r="F435">
        <f t="shared" si="100"/>
        <v>290.78500000000003</v>
      </c>
    </row>
    <row r="436" spans="1:6" x14ac:dyDescent="0.25">
      <c r="A436" t="str">
        <f t="shared" si="108"/>
        <v>Andy Schwerin</v>
      </c>
      <c r="C436" s="1">
        <v>7.0000000000000001E-3</v>
      </c>
      <c r="D436" t="s">
        <v>84</v>
      </c>
      <c r="E436" s="3">
        <f t="shared" si="111"/>
        <v>311</v>
      </c>
      <c r="F436">
        <f t="shared" si="100"/>
        <v>2.177</v>
      </c>
    </row>
    <row r="437" spans="1:6" x14ac:dyDescent="0.25">
      <c r="A437" t="str">
        <f t="shared" si="108"/>
        <v>Andy Schwerin</v>
      </c>
      <c r="C437" s="1">
        <v>2.5999999999999999E-2</v>
      </c>
      <c r="D437" t="s">
        <v>95</v>
      </c>
      <c r="E437" s="3">
        <f t="shared" si="111"/>
        <v>311</v>
      </c>
      <c r="F437">
        <f t="shared" si="100"/>
        <v>8.0860000000000003</v>
      </c>
    </row>
    <row r="438" spans="1:6" x14ac:dyDescent="0.25">
      <c r="A438" t="str">
        <f t="shared" si="108"/>
        <v>Andy Schwerin</v>
      </c>
      <c r="E438" s="3">
        <f t="shared" si="111"/>
        <v>311</v>
      </c>
      <c r="F438">
        <f t="shared" si="100"/>
        <v>0</v>
      </c>
    </row>
    <row r="439" spans="1:6" x14ac:dyDescent="0.25">
      <c r="A439" t="str">
        <f t="shared" si="108"/>
        <v>Andy Schwerin</v>
      </c>
      <c r="B439" t="s">
        <v>152</v>
      </c>
      <c r="E439" s="3">
        <v>295</v>
      </c>
      <c r="F439">
        <f t="shared" si="100"/>
        <v>0</v>
      </c>
    </row>
    <row r="440" spans="1:6" x14ac:dyDescent="0.25">
      <c r="A440" t="str">
        <f t="shared" si="108"/>
        <v>Andy Schwerin</v>
      </c>
      <c r="E440" s="3">
        <f t="shared" ref="E440:E442" si="112">E439</f>
        <v>295</v>
      </c>
      <c r="F440">
        <f t="shared" si="100"/>
        <v>0</v>
      </c>
    </row>
    <row r="441" spans="1:6" x14ac:dyDescent="0.25">
      <c r="A441" t="str">
        <f t="shared" si="108"/>
        <v>Andy Schwerin</v>
      </c>
      <c r="C441" s="1">
        <v>1</v>
      </c>
      <c r="D441" t="s">
        <v>43</v>
      </c>
      <c r="E441" s="3">
        <f t="shared" si="112"/>
        <v>295</v>
      </c>
      <c r="F441">
        <f t="shared" si="100"/>
        <v>295</v>
      </c>
    </row>
    <row r="442" spans="1:6" x14ac:dyDescent="0.25">
      <c r="A442" t="str">
        <f t="shared" si="108"/>
        <v>Andy Schwerin</v>
      </c>
      <c r="E442" s="3">
        <f t="shared" si="112"/>
        <v>295</v>
      </c>
      <c r="F442">
        <f t="shared" si="100"/>
        <v>0</v>
      </c>
    </row>
    <row r="443" spans="1:6" x14ac:dyDescent="0.25">
      <c r="A443" t="str">
        <f t="shared" si="108"/>
        <v>Andy Schwerin</v>
      </c>
      <c r="B443" t="s">
        <v>153</v>
      </c>
      <c r="E443" s="3">
        <v>14</v>
      </c>
      <c r="F443">
        <f t="shared" si="100"/>
        <v>0</v>
      </c>
    </row>
    <row r="444" spans="1:6" x14ac:dyDescent="0.25">
      <c r="A444" t="str">
        <f t="shared" si="108"/>
        <v>Andy Schwerin</v>
      </c>
      <c r="E444" s="3">
        <f t="shared" ref="E444:E446" si="113">E443</f>
        <v>14</v>
      </c>
      <c r="F444">
        <f t="shared" si="100"/>
        <v>0</v>
      </c>
    </row>
    <row r="445" spans="1:6" x14ac:dyDescent="0.25">
      <c r="A445" t="str">
        <f t="shared" si="108"/>
        <v>Andy Schwerin</v>
      </c>
      <c r="C445" s="1">
        <v>1</v>
      </c>
      <c r="D445" t="s">
        <v>43</v>
      </c>
      <c r="E445" s="3">
        <f t="shared" si="113"/>
        <v>14</v>
      </c>
      <c r="F445">
        <f t="shared" si="100"/>
        <v>14</v>
      </c>
    </row>
    <row r="446" spans="1:6" x14ac:dyDescent="0.25">
      <c r="A446" t="str">
        <f t="shared" si="108"/>
        <v>Andy Schwerin</v>
      </c>
      <c r="E446" s="3">
        <f t="shared" si="113"/>
        <v>14</v>
      </c>
      <c r="F446">
        <f t="shared" si="100"/>
        <v>0</v>
      </c>
    </row>
    <row r="447" spans="1:6" x14ac:dyDescent="0.25">
      <c r="A447" t="str">
        <f t="shared" si="108"/>
        <v>Andy Schwerin</v>
      </c>
      <c r="B447" t="s">
        <v>154</v>
      </c>
      <c r="E447" s="3">
        <v>9</v>
      </c>
      <c r="F447">
        <f t="shared" si="100"/>
        <v>0</v>
      </c>
    </row>
    <row r="448" spans="1:6" x14ac:dyDescent="0.25">
      <c r="A448" t="str">
        <f t="shared" si="108"/>
        <v>Andy Schwerin</v>
      </c>
      <c r="E448" s="3">
        <f t="shared" ref="E448:E450" si="114">E447</f>
        <v>9</v>
      </c>
      <c r="F448">
        <f t="shared" si="100"/>
        <v>0</v>
      </c>
    </row>
    <row r="449" spans="1:6" x14ac:dyDescent="0.25">
      <c r="A449" t="str">
        <f t="shared" si="108"/>
        <v>Andy Schwerin</v>
      </c>
      <c r="C449" s="1">
        <v>1</v>
      </c>
      <c r="D449" t="s">
        <v>43</v>
      </c>
      <c r="E449" s="3">
        <f t="shared" si="114"/>
        <v>9</v>
      </c>
      <c r="F449">
        <f t="shared" si="100"/>
        <v>9</v>
      </c>
    </row>
    <row r="450" spans="1:6" x14ac:dyDescent="0.25">
      <c r="A450" t="str">
        <f t="shared" si="108"/>
        <v>Andy Schwerin</v>
      </c>
      <c r="E450" s="3">
        <f t="shared" si="114"/>
        <v>9</v>
      </c>
      <c r="F450">
        <f t="shared" si="100"/>
        <v>0</v>
      </c>
    </row>
    <row r="451" spans="1:6" x14ac:dyDescent="0.25">
      <c r="A451" t="str">
        <f t="shared" si="108"/>
        <v>Andy Schwerin</v>
      </c>
      <c r="B451" t="s">
        <v>155</v>
      </c>
      <c r="E451" s="3">
        <v>14</v>
      </c>
      <c r="F451">
        <f t="shared" ref="F451:F514" si="115">C451*E451</f>
        <v>0</v>
      </c>
    </row>
    <row r="452" spans="1:6" x14ac:dyDescent="0.25">
      <c r="A452" t="str">
        <f t="shared" si="108"/>
        <v>Andy Schwerin</v>
      </c>
      <c r="E452" s="3">
        <f t="shared" ref="E452:E454" si="116">E451</f>
        <v>14</v>
      </c>
      <c r="F452">
        <f t="shared" si="115"/>
        <v>0</v>
      </c>
    </row>
    <row r="453" spans="1:6" x14ac:dyDescent="0.25">
      <c r="A453" t="str">
        <f t="shared" si="108"/>
        <v>Andy Schwerin</v>
      </c>
      <c r="C453" s="1">
        <v>1</v>
      </c>
      <c r="D453" t="s">
        <v>43</v>
      </c>
      <c r="E453" s="3">
        <f t="shared" si="116"/>
        <v>14</v>
      </c>
      <c r="F453">
        <f t="shared" si="115"/>
        <v>14</v>
      </c>
    </row>
    <row r="454" spans="1:6" x14ac:dyDescent="0.25">
      <c r="A454" t="str">
        <f t="shared" si="108"/>
        <v>Andy Schwerin</v>
      </c>
      <c r="E454" s="3">
        <f t="shared" si="116"/>
        <v>14</v>
      </c>
      <c r="F454">
        <f t="shared" si="115"/>
        <v>0</v>
      </c>
    </row>
    <row r="455" spans="1:6" x14ac:dyDescent="0.25">
      <c r="A455" t="str">
        <f t="shared" si="108"/>
        <v>Andy Schwerin</v>
      </c>
      <c r="B455" t="s">
        <v>156</v>
      </c>
      <c r="E455" s="3">
        <v>4</v>
      </c>
      <c r="F455">
        <f t="shared" si="115"/>
        <v>0</v>
      </c>
    </row>
    <row r="456" spans="1:6" x14ac:dyDescent="0.25">
      <c r="A456" t="str">
        <f t="shared" si="108"/>
        <v>Andy Schwerin</v>
      </c>
      <c r="E456" s="3">
        <f t="shared" ref="E456:E458" si="117">E455</f>
        <v>4</v>
      </c>
      <c r="F456">
        <f t="shared" si="115"/>
        <v>0</v>
      </c>
    </row>
    <row r="457" spans="1:6" x14ac:dyDescent="0.25">
      <c r="A457" t="str">
        <f t="shared" si="108"/>
        <v>Andy Schwerin</v>
      </c>
      <c r="C457" s="1">
        <v>1</v>
      </c>
      <c r="D457" t="s">
        <v>43</v>
      </c>
      <c r="E457" s="3">
        <f t="shared" si="117"/>
        <v>4</v>
      </c>
      <c r="F457">
        <f t="shared" si="115"/>
        <v>4</v>
      </c>
    </row>
    <row r="458" spans="1:6" x14ac:dyDescent="0.25">
      <c r="A458" t="str">
        <f t="shared" si="108"/>
        <v>Andy Schwerin</v>
      </c>
      <c r="E458" s="3">
        <f t="shared" si="117"/>
        <v>4</v>
      </c>
      <c r="F458">
        <f t="shared" si="115"/>
        <v>0</v>
      </c>
    </row>
    <row r="459" spans="1:6" x14ac:dyDescent="0.25">
      <c r="A459" t="str">
        <f t="shared" si="108"/>
        <v>Andy Schwerin</v>
      </c>
      <c r="B459" t="s">
        <v>157</v>
      </c>
      <c r="E459" s="3">
        <v>16</v>
      </c>
      <c r="F459">
        <f t="shared" si="115"/>
        <v>0</v>
      </c>
    </row>
    <row r="460" spans="1:6" x14ac:dyDescent="0.25">
      <c r="A460" t="str">
        <f t="shared" si="108"/>
        <v>Andy Schwerin</v>
      </c>
      <c r="E460" s="3">
        <f t="shared" ref="E460:E462" si="118">E459</f>
        <v>16</v>
      </c>
      <c r="F460">
        <f t="shared" si="115"/>
        <v>0</v>
      </c>
    </row>
    <row r="461" spans="1:6" x14ac:dyDescent="0.25">
      <c r="A461" t="str">
        <f t="shared" si="108"/>
        <v>Andy Schwerin</v>
      </c>
      <c r="C461" s="1">
        <v>1</v>
      </c>
      <c r="D461" t="s">
        <v>43</v>
      </c>
      <c r="E461" s="3">
        <f t="shared" si="118"/>
        <v>16</v>
      </c>
      <c r="F461">
        <f t="shared" si="115"/>
        <v>16</v>
      </c>
    </row>
    <row r="462" spans="1:6" x14ac:dyDescent="0.25">
      <c r="A462" t="str">
        <f t="shared" si="108"/>
        <v>Andy Schwerin</v>
      </c>
      <c r="E462" s="3">
        <f t="shared" si="118"/>
        <v>16</v>
      </c>
      <c r="F462">
        <f t="shared" si="115"/>
        <v>0</v>
      </c>
    </row>
    <row r="463" spans="1:6" x14ac:dyDescent="0.25">
      <c r="A463" t="str">
        <f t="shared" si="108"/>
        <v>Andy Schwerin</v>
      </c>
      <c r="B463" t="s">
        <v>158</v>
      </c>
      <c r="E463" s="3">
        <v>9</v>
      </c>
      <c r="F463">
        <f t="shared" si="115"/>
        <v>0</v>
      </c>
    </row>
    <row r="464" spans="1:6" x14ac:dyDescent="0.25">
      <c r="A464" t="str">
        <f t="shared" si="108"/>
        <v>Andy Schwerin</v>
      </c>
      <c r="E464" s="3">
        <f t="shared" ref="E464:E466" si="119">E463</f>
        <v>9</v>
      </c>
      <c r="F464">
        <f t="shared" si="115"/>
        <v>0</v>
      </c>
    </row>
    <row r="465" spans="1:6" x14ac:dyDescent="0.25">
      <c r="A465" t="str">
        <f t="shared" si="108"/>
        <v>Andy Schwerin</v>
      </c>
      <c r="C465" s="1">
        <v>1</v>
      </c>
      <c r="D465" t="s">
        <v>43</v>
      </c>
      <c r="E465" s="3">
        <f t="shared" si="119"/>
        <v>9</v>
      </c>
      <c r="F465">
        <f t="shared" si="115"/>
        <v>9</v>
      </c>
    </row>
    <row r="466" spans="1:6" x14ac:dyDescent="0.25">
      <c r="A466" t="str">
        <f t="shared" si="108"/>
        <v>Andy Schwerin</v>
      </c>
      <c r="E466" s="3">
        <f t="shared" si="119"/>
        <v>9</v>
      </c>
      <c r="F466">
        <f t="shared" si="115"/>
        <v>0</v>
      </c>
    </row>
    <row r="467" spans="1:6" x14ac:dyDescent="0.25">
      <c r="A467" t="str">
        <f t="shared" si="108"/>
        <v>Andy Schwerin</v>
      </c>
      <c r="B467" t="s">
        <v>159</v>
      </c>
      <c r="E467" s="3">
        <v>108</v>
      </c>
      <c r="F467">
        <f t="shared" si="115"/>
        <v>0</v>
      </c>
    </row>
    <row r="468" spans="1:6" x14ac:dyDescent="0.25">
      <c r="A468" t="str">
        <f t="shared" si="108"/>
        <v>Andy Schwerin</v>
      </c>
      <c r="E468" s="3">
        <f t="shared" ref="E468:E477" si="120">E467</f>
        <v>108</v>
      </c>
      <c r="F468">
        <f t="shared" si="115"/>
        <v>0</v>
      </c>
    </row>
    <row r="469" spans="1:6" x14ac:dyDescent="0.25">
      <c r="A469" t="str">
        <f t="shared" si="108"/>
        <v>Andy Schwerin</v>
      </c>
      <c r="C469" s="1">
        <v>0.16700000000000001</v>
      </c>
      <c r="D469" t="s">
        <v>160</v>
      </c>
      <c r="E469" s="3">
        <f t="shared" si="120"/>
        <v>108</v>
      </c>
      <c r="F469">
        <f t="shared" si="115"/>
        <v>18.036000000000001</v>
      </c>
    </row>
    <row r="470" spans="1:6" x14ac:dyDescent="0.25">
      <c r="A470" t="str">
        <f t="shared" si="108"/>
        <v>Andy Schwerin</v>
      </c>
      <c r="C470" s="1">
        <v>2.9000000000000001E-2</v>
      </c>
      <c r="D470" t="s">
        <v>161</v>
      </c>
      <c r="E470" s="3">
        <f t="shared" si="120"/>
        <v>108</v>
      </c>
      <c r="F470">
        <f t="shared" si="115"/>
        <v>3.1320000000000001</v>
      </c>
    </row>
    <row r="471" spans="1:6" x14ac:dyDescent="0.25">
      <c r="A471" t="str">
        <f t="shared" si="108"/>
        <v>Andy Schwerin</v>
      </c>
      <c r="C471" s="1">
        <v>7.9000000000000001E-2</v>
      </c>
      <c r="D471" t="s">
        <v>162</v>
      </c>
      <c r="E471" s="3">
        <f t="shared" si="120"/>
        <v>108</v>
      </c>
      <c r="F471">
        <f t="shared" si="115"/>
        <v>8.532</v>
      </c>
    </row>
    <row r="472" spans="1:6" x14ac:dyDescent="0.25">
      <c r="A472" t="str">
        <f t="shared" si="108"/>
        <v>Andy Schwerin</v>
      </c>
      <c r="C472" s="1">
        <v>3.9E-2</v>
      </c>
      <c r="D472" t="s">
        <v>163</v>
      </c>
      <c r="E472" s="3">
        <f t="shared" si="120"/>
        <v>108</v>
      </c>
      <c r="F472">
        <f t="shared" si="115"/>
        <v>4.2119999999999997</v>
      </c>
    </row>
    <row r="473" spans="1:6" x14ac:dyDescent="0.25">
      <c r="A473" t="str">
        <f t="shared" si="108"/>
        <v>Andy Schwerin</v>
      </c>
      <c r="C473" s="1">
        <v>0.05</v>
      </c>
      <c r="D473" t="s">
        <v>164</v>
      </c>
      <c r="E473" s="3">
        <f t="shared" si="120"/>
        <v>108</v>
      </c>
      <c r="F473">
        <f t="shared" si="115"/>
        <v>5.4</v>
      </c>
    </row>
    <row r="474" spans="1:6" x14ac:dyDescent="0.25">
      <c r="A474" t="str">
        <f t="shared" si="108"/>
        <v>Andy Schwerin</v>
      </c>
      <c r="C474" s="1">
        <v>7.0000000000000001E-3</v>
      </c>
      <c r="D474" t="s">
        <v>68</v>
      </c>
      <c r="E474" s="3">
        <f t="shared" si="120"/>
        <v>108</v>
      </c>
      <c r="F474">
        <f t="shared" si="115"/>
        <v>0.75600000000000001</v>
      </c>
    </row>
    <row r="475" spans="1:6" x14ac:dyDescent="0.25">
      <c r="A475" t="str">
        <f t="shared" si="108"/>
        <v>Andy Schwerin</v>
      </c>
      <c r="C475" s="1">
        <v>0.45500000000000002</v>
      </c>
      <c r="D475" t="s">
        <v>95</v>
      </c>
      <c r="E475" s="3">
        <f t="shared" si="120"/>
        <v>108</v>
      </c>
      <c r="F475">
        <f t="shared" si="115"/>
        <v>49.14</v>
      </c>
    </row>
    <row r="476" spans="1:6" x14ac:dyDescent="0.25">
      <c r="A476" t="str">
        <f t="shared" si="108"/>
        <v>Andy Schwerin</v>
      </c>
      <c r="C476" s="1">
        <v>0.17100000000000001</v>
      </c>
      <c r="D476" t="s">
        <v>40</v>
      </c>
      <c r="E476" s="3">
        <f t="shared" si="120"/>
        <v>108</v>
      </c>
      <c r="F476">
        <f t="shared" si="115"/>
        <v>18.468</v>
      </c>
    </row>
    <row r="477" spans="1:6" x14ac:dyDescent="0.25">
      <c r="A477" t="str">
        <f t="shared" si="108"/>
        <v>Andy Schwerin</v>
      </c>
      <c r="E477" s="3">
        <f t="shared" si="120"/>
        <v>108</v>
      </c>
      <c r="F477">
        <f t="shared" si="115"/>
        <v>0</v>
      </c>
    </row>
    <row r="478" spans="1:6" x14ac:dyDescent="0.25">
      <c r="A478" t="str">
        <f t="shared" si="108"/>
        <v>Andy Schwerin</v>
      </c>
      <c r="B478" t="s">
        <v>165</v>
      </c>
      <c r="E478" s="3">
        <v>66</v>
      </c>
      <c r="F478">
        <f t="shared" si="115"/>
        <v>0</v>
      </c>
    </row>
    <row r="479" spans="1:6" x14ac:dyDescent="0.25">
      <c r="A479" t="str">
        <f t="shared" si="108"/>
        <v>Andy Schwerin</v>
      </c>
      <c r="E479" s="3">
        <f t="shared" ref="E479:E481" si="121">E478</f>
        <v>66</v>
      </c>
      <c r="F479">
        <f t="shared" si="115"/>
        <v>0</v>
      </c>
    </row>
    <row r="480" spans="1:6" x14ac:dyDescent="0.25">
      <c r="A480" t="str">
        <f t="shared" si="108"/>
        <v>Andy Schwerin</v>
      </c>
      <c r="C480" s="1">
        <v>1</v>
      </c>
      <c r="D480" t="s">
        <v>43</v>
      </c>
      <c r="E480" s="3">
        <f t="shared" si="121"/>
        <v>66</v>
      </c>
      <c r="F480">
        <f t="shared" si="115"/>
        <v>66</v>
      </c>
    </row>
    <row r="481" spans="1:6" x14ac:dyDescent="0.25">
      <c r="A481" t="str">
        <f t="shared" si="108"/>
        <v>Andy Schwerin</v>
      </c>
      <c r="E481" s="3">
        <f t="shared" si="121"/>
        <v>66</v>
      </c>
      <c r="F481">
        <f t="shared" si="115"/>
        <v>0</v>
      </c>
    </row>
    <row r="482" spans="1:6" x14ac:dyDescent="0.25">
      <c r="A482" t="str">
        <f t="shared" si="108"/>
        <v>Andy Schwerin</v>
      </c>
      <c r="B482" t="s">
        <v>166</v>
      </c>
      <c r="E482" s="3">
        <v>9</v>
      </c>
      <c r="F482">
        <f t="shared" si="115"/>
        <v>0</v>
      </c>
    </row>
    <row r="483" spans="1:6" x14ac:dyDescent="0.25">
      <c r="A483" t="str">
        <f t="shared" si="108"/>
        <v>Andy Schwerin</v>
      </c>
      <c r="E483" s="3">
        <f t="shared" ref="E483:E485" si="122">E482</f>
        <v>9</v>
      </c>
      <c r="F483">
        <f t="shared" si="115"/>
        <v>0</v>
      </c>
    </row>
    <row r="484" spans="1:6" x14ac:dyDescent="0.25">
      <c r="A484" t="str">
        <f t="shared" si="108"/>
        <v>Andy Schwerin</v>
      </c>
      <c r="C484" s="1">
        <v>1</v>
      </c>
      <c r="D484" t="s">
        <v>43</v>
      </c>
      <c r="E484" s="3">
        <f t="shared" si="122"/>
        <v>9</v>
      </c>
      <c r="F484">
        <f t="shared" si="115"/>
        <v>9</v>
      </c>
    </row>
    <row r="485" spans="1:6" x14ac:dyDescent="0.25">
      <c r="A485" t="str">
        <f t="shared" si="108"/>
        <v>Andy Schwerin</v>
      </c>
      <c r="E485" s="3">
        <f t="shared" si="122"/>
        <v>9</v>
      </c>
      <c r="F485">
        <f t="shared" si="115"/>
        <v>0</v>
      </c>
    </row>
    <row r="486" spans="1:6" x14ac:dyDescent="0.25">
      <c r="A486" t="str">
        <f t="shared" si="108"/>
        <v>Andy Schwerin</v>
      </c>
      <c r="B486" t="s">
        <v>167</v>
      </c>
      <c r="E486" s="3">
        <v>131</v>
      </c>
      <c r="F486">
        <f t="shared" si="115"/>
        <v>0</v>
      </c>
    </row>
    <row r="487" spans="1:6" x14ac:dyDescent="0.25">
      <c r="A487" t="str">
        <f t="shared" ref="A487:A514" si="123">A486</f>
        <v>Andy Schwerin</v>
      </c>
      <c r="E487" s="3">
        <f t="shared" ref="E487:E489" si="124">E486</f>
        <v>131</v>
      </c>
      <c r="F487">
        <f t="shared" si="115"/>
        <v>0</v>
      </c>
    </row>
    <row r="488" spans="1:6" x14ac:dyDescent="0.25">
      <c r="A488" t="str">
        <f t="shared" si="123"/>
        <v>Andy Schwerin</v>
      </c>
      <c r="C488" s="1">
        <v>1</v>
      </c>
      <c r="D488" t="s">
        <v>43</v>
      </c>
      <c r="E488" s="3">
        <f t="shared" si="124"/>
        <v>131</v>
      </c>
      <c r="F488">
        <f t="shared" si="115"/>
        <v>131</v>
      </c>
    </row>
    <row r="489" spans="1:6" x14ac:dyDescent="0.25">
      <c r="A489" t="str">
        <f t="shared" si="123"/>
        <v>Andy Schwerin</v>
      </c>
      <c r="E489" s="3">
        <f t="shared" si="124"/>
        <v>131</v>
      </c>
      <c r="F489">
        <f t="shared" si="115"/>
        <v>0</v>
      </c>
    </row>
    <row r="490" spans="1:6" x14ac:dyDescent="0.25">
      <c r="A490" t="str">
        <f t="shared" si="123"/>
        <v>Andy Schwerin</v>
      </c>
      <c r="B490" t="s">
        <v>168</v>
      </c>
      <c r="E490" s="3">
        <v>264</v>
      </c>
      <c r="F490">
        <f t="shared" si="115"/>
        <v>0</v>
      </c>
    </row>
    <row r="491" spans="1:6" x14ac:dyDescent="0.25">
      <c r="A491" t="str">
        <f t="shared" si="123"/>
        <v>Andy Schwerin</v>
      </c>
      <c r="E491" s="3">
        <f t="shared" ref="E491:E494" si="125">E490</f>
        <v>264</v>
      </c>
      <c r="F491">
        <f t="shared" si="115"/>
        <v>0</v>
      </c>
    </row>
    <row r="492" spans="1:6" x14ac:dyDescent="0.25">
      <c r="A492" t="str">
        <f t="shared" si="123"/>
        <v>Andy Schwerin</v>
      </c>
      <c r="C492" s="1">
        <v>7.0000000000000001E-3</v>
      </c>
      <c r="D492" t="s">
        <v>42</v>
      </c>
      <c r="E492" s="3">
        <f t="shared" si="125"/>
        <v>264</v>
      </c>
      <c r="F492">
        <f t="shared" si="115"/>
        <v>1.8480000000000001</v>
      </c>
    </row>
    <row r="493" spans="1:6" x14ac:dyDescent="0.25">
      <c r="A493" t="str">
        <f t="shared" si="123"/>
        <v>Andy Schwerin</v>
      </c>
      <c r="C493" s="1">
        <v>0.99199999999999999</v>
      </c>
      <c r="D493" t="s">
        <v>43</v>
      </c>
      <c r="E493" s="3">
        <f t="shared" si="125"/>
        <v>264</v>
      </c>
      <c r="F493">
        <f t="shared" si="115"/>
        <v>261.88799999999998</v>
      </c>
    </row>
    <row r="494" spans="1:6" x14ac:dyDescent="0.25">
      <c r="A494" t="str">
        <f t="shared" si="123"/>
        <v>Andy Schwerin</v>
      </c>
      <c r="E494" s="3">
        <f t="shared" si="125"/>
        <v>264</v>
      </c>
      <c r="F494">
        <f t="shared" si="115"/>
        <v>0</v>
      </c>
    </row>
    <row r="495" spans="1:6" x14ac:dyDescent="0.25">
      <c r="A495" t="str">
        <f t="shared" si="123"/>
        <v>Andy Schwerin</v>
      </c>
      <c r="B495" t="s">
        <v>169</v>
      </c>
      <c r="E495" s="3">
        <v>1726</v>
      </c>
      <c r="F495">
        <f t="shared" si="115"/>
        <v>0</v>
      </c>
    </row>
    <row r="496" spans="1:6" x14ac:dyDescent="0.25">
      <c r="A496" t="str">
        <f t="shared" si="123"/>
        <v>Andy Schwerin</v>
      </c>
      <c r="E496" s="3">
        <f t="shared" ref="E496:E499" si="126">E495</f>
        <v>1726</v>
      </c>
      <c r="F496">
        <f t="shared" si="115"/>
        <v>0</v>
      </c>
    </row>
    <row r="497" spans="1:6" x14ac:dyDescent="0.25">
      <c r="A497" t="str">
        <f t="shared" si="123"/>
        <v>Andy Schwerin</v>
      </c>
      <c r="C497" s="1">
        <v>0</v>
      </c>
      <c r="D497" t="s">
        <v>97</v>
      </c>
      <c r="E497" s="3">
        <f t="shared" si="126"/>
        <v>1726</v>
      </c>
      <c r="F497">
        <f t="shared" si="115"/>
        <v>0</v>
      </c>
    </row>
    <row r="498" spans="1:6" x14ac:dyDescent="0.25">
      <c r="A498" t="str">
        <f t="shared" si="123"/>
        <v>Andy Schwerin</v>
      </c>
      <c r="C498" s="1">
        <v>0.999</v>
      </c>
      <c r="D498" t="s">
        <v>43</v>
      </c>
      <c r="E498" s="3">
        <f t="shared" si="126"/>
        <v>1726</v>
      </c>
      <c r="F498">
        <f t="shared" si="115"/>
        <v>1724.2739999999999</v>
      </c>
    </row>
    <row r="499" spans="1:6" x14ac:dyDescent="0.25">
      <c r="A499" t="str">
        <f t="shared" si="123"/>
        <v>Andy Schwerin</v>
      </c>
      <c r="E499" s="3">
        <f t="shared" si="126"/>
        <v>1726</v>
      </c>
      <c r="F499">
        <f t="shared" si="115"/>
        <v>0</v>
      </c>
    </row>
    <row r="500" spans="1:6" x14ac:dyDescent="0.25">
      <c r="A500" t="str">
        <f t="shared" si="123"/>
        <v>Andy Schwerin</v>
      </c>
      <c r="B500" t="s">
        <v>170</v>
      </c>
      <c r="E500" s="3">
        <v>151</v>
      </c>
      <c r="F500">
        <f t="shared" si="115"/>
        <v>0</v>
      </c>
    </row>
    <row r="501" spans="1:6" x14ac:dyDescent="0.25">
      <c r="A501" t="str">
        <f t="shared" si="123"/>
        <v>Andy Schwerin</v>
      </c>
      <c r="E501" s="3">
        <f t="shared" ref="E501:E503" si="127">E500</f>
        <v>151</v>
      </c>
      <c r="F501">
        <f t="shared" si="115"/>
        <v>0</v>
      </c>
    </row>
    <row r="502" spans="1:6" x14ac:dyDescent="0.25">
      <c r="A502" t="str">
        <f t="shared" si="123"/>
        <v>Andy Schwerin</v>
      </c>
      <c r="C502" s="1">
        <v>1</v>
      </c>
      <c r="D502" t="s">
        <v>43</v>
      </c>
      <c r="E502" s="3">
        <f t="shared" si="127"/>
        <v>151</v>
      </c>
      <c r="F502">
        <f t="shared" si="115"/>
        <v>151</v>
      </c>
    </row>
    <row r="503" spans="1:6" x14ac:dyDescent="0.25">
      <c r="A503" t="str">
        <f t="shared" si="123"/>
        <v>Andy Schwerin</v>
      </c>
      <c r="E503" s="3">
        <f t="shared" si="127"/>
        <v>151</v>
      </c>
      <c r="F503">
        <f t="shared" si="115"/>
        <v>0</v>
      </c>
    </row>
    <row r="504" spans="1:6" x14ac:dyDescent="0.25">
      <c r="A504" t="str">
        <f t="shared" si="123"/>
        <v>Andy Schwerin</v>
      </c>
      <c r="B504" t="s">
        <v>171</v>
      </c>
      <c r="E504" s="3">
        <v>29</v>
      </c>
      <c r="F504">
        <f t="shared" si="115"/>
        <v>0</v>
      </c>
    </row>
    <row r="505" spans="1:6" x14ac:dyDescent="0.25">
      <c r="A505" t="str">
        <f t="shared" si="123"/>
        <v>Andy Schwerin</v>
      </c>
      <c r="E505" s="3">
        <f t="shared" ref="E505:E507" si="128">E504</f>
        <v>29</v>
      </c>
      <c r="F505">
        <f t="shared" si="115"/>
        <v>0</v>
      </c>
    </row>
    <row r="506" spans="1:6" x14ac:dyDescent="0.25">
      <c r="A506" t="str">
        <f t="shared" si="123"/>
        <v>Andy Schwerin</v>
      </c>
      <c r="C506" s="1">
        <v>1</v>
      </c>
      <c r="D506" t="s">
        <v>43</v>
      </c>
      <c r="E506" s="3">
        <f t="shared" si="128"/>
        <v>29</v>
      </c>
      <c r="F506">
        <f t="shared" si="115"/>
        <v>29</v>
      </c>
    </row>
    <row r="507" spans="1:6" x14ac:dyDescent="0.25">
      <c r="A507" t="str">
        <f t="shared" si="123"/>
        <v>Andy Schwerin</v>
      </c>
      <c r="E507" s="3">
        <f t="shared" si="128"/>
        <v>29</v>
      </c>
      <c r="F507">
        <f t="shared" si="115"/>
        <v>0</v>
      </c>
    </row>
    <row r="508" spans="1:6" x14ac:dyDescent="0.25">
      <c r="A508" t="str">
        <f t="shared" si="123"/>
        <v>Andy Schwerin</v>
      </c>
      <c r="B508" t="s">
        <v>172</v>
      </c>
      <c r="E508" s="3">
        <v>3691</v>
      </c>
      <c r="F508">
        <f t="shared" si="115"/>
        <v>0</v>
      </c>
    </row>
    <row r="509" spans="1:6" x14ac:dyDescent="0.25">
      <c r="A509" t="str">
        <f t="shared" si="123"/>
        <v>Andy Schwerin</v>
      </c>
      <c r="E509" s="3">
        <f t="shared" ref="E509:E511" si="129">E508</f>
        <v>3691</v>
      </c>
      <c r="F509">
        <f t="shared" si="115"/>
        <v>0</v>
      </c>
    </row>
    <row r="510" spans="1:6" x14ac:dyDescent="0.25">
      <c r="A510" t="str">
        <f t="shared" si="123"/>
        <v>Andy Schwerin</v>
      </c>
      <c r="C510" s="1">
        <v>1</v>
      </c>
      <c r="D510" t="s">
        <v>43</v>
      </c>
      <c r="E510" s="3">
        <f t="shared" si="129"/>
        <v>3691</v>
      </c>
      <c r="F510">
        <f t="shared" si="115"/>
        <v>3691</v>
      </c>
    </row>
    <row r="511" spans="1:6" x14ac:dyDescent="0.25">
      <c r="A511" t="str">
        <f t="shared" si="123"/>
        <v>Andy Schwerin</v>
      </c>
      <c r="E511" s="3">
        <f t="shared" si="129"/>
        <v>3691</v>
      </c>
      <c r="F511">
        <f t="shared" si="115"/>
        <v>0</v>
      </c>
    </row>
    <row r="512" spans="1:6" x14ac:dyDescent="0.25">
      <c r="A512" t="str">
        <f t="shared" si="123"/>
        <v>Andy Schwerin</v>
      </c>
      <c r="B512" t="s">
        <v>173</v>
      </c>
      <c r="E512" s="3">
        <v>60</v>
      </c>
      <c r="F512">
        <f t="shared" si="115"/>
        <v>0</v>
      </c>
    </row>
    <row r="513" spans="1:6" x14ac:dyDescent="0.25">
      <c r="A513" t="str">
        <f t="shared" si="123"/>
        <v>Andy Schwerin</v>
      </c>
      <c r="E513" s="3">
        <f t="shared" ref="E513:E515" si="130">E512</f>
        <v>60</v>
      </c>
      <c r="F513">
        <f t="shared" si="115"/>
        <v>0</v>
      </c>
    </row>
    <row r="514" spans="1:6" x14ac:dyDescent="0.25">
      <c r="A514" t="str">
        <f t="shared" si="123"/>
        <v>Andy Schwerin</v>
      </c>
      <c r="C514" s="1">
        <v>1</v>
      </c>
      <c r="D514" t="s">
        <v>43</v>
      </c>
      <c r="E514" s="3">
        <f t="shared" si="130"/>
        <v>60</v>
      </c>
      <c r="F514">
        <f t="shared" si="115"/>
        <v>60</v>
      </c>
    </row>
    <row r="515" spans="1:6" x14ac:dyDescent="0.25">
      <c r="A515" t="s">
        <v>807</v>
      </c>
      <c r="E515" s="3">
        <f t="shared" si="130"/>
        <v>60</v>
      </c>
      <c r="F515">
        <f t="shared" ref="F515:F578" si="131">C515*E515</f>
        <v>0</v>
      </c>
    </row>
    <row r="516" spans="1:6" x14ac:dyDescent="0.25">
      <c r="A516" t="str">
        <f t="shared" ref="A516:A547" si="132">A515</f>
        <v>Benety Goh</v>
      </c>
      <c r="B516" t="s">
        <v>176</v>
      </c>
      <c r="E516" s="3">
        <v>54</v>
      </c>
      <c r="F516">
        <f t="shared" si="131"/>
        <v>0</v>
      </c>
    </row>
    <row r="517" spans="1:6" x14ac:dyDescent="0.25">
      <c r="A517" t="str">
        <f t="shared" si="132"/>
        <v>Benety Goh</v>
      </c>
      <c r="E517" s="3">
        <f t="shared" ref="E517:E521" si="133">E516</f>
        <v>54</v>
      </c>
      <c r="F517">
        <f t="shared" si="131"/>
        <v>0</v>
      </c>
    </row>
    <row r="518" spans="1:6" x14ac:dyDescent="0.25">
      <c r="A518" t="str">
        <f t="shared" si="132"/>
        <v>Benety Goh</v>
      </c>
      <c r="C518" s="1">
        <v>5.3999999999999999E-2</v>
      </c>
      <c r="D518" t="s">
        <v>44</v>
      </c>
      <c r="E518" s="3">
        <f t="shared" si="133"/>
        <v>54</v>
      </c>
      <c r="F518">
        <f t="shared" si="131"/>
        <v>2.9159999999999999</v>
      </c>
    </row>
    <row r="519" spans="1:6" x14ac:dyDescent="0.25">
      <c r="A519" t="str">
        <f t="shared" si="132"/>
        <v>Benety Goh</v>
      </c>
      <c r="C519" s="1">
        <v>0.92700000000000005</v>
      </c>
      <c r="D519" t="s">
        <v>32</v>
      </c>
      <c r="E519" s="3">
        <f t="shared" si="133"/>
        <v>54</v>
      </c>
      <c r="F519">
        <f t="shared" si="131"/>
        <v>50.058</v>
      </c>
    </row>
    <row r="520" spans="1:6" x14ac:dyDescent="0.25">
      <c r="A520" t="str">
        <f t="shared" si="132"/>
        <v>Benety Goh</v>
      </c>
      <c r="C520" s="1">
        <v>1.7999999999999999E-2</v>
      </c>
      <c r="D520" t="s">
        <v>40</v>
      </c>
      <c r="E520" s="3">
        <f t="shared" si="133"/>
        <v>54</v>
      </c>
      <c r="F520">
        <f t="shared" si="131"/>
        <v>0.97199999999999998</v>
      </c>
    </row>
    <row r="521" spans="1:6" x14ac:dyDescent="0.25">
      <c r="A521" t="str">
        <f t="shared" si="132"/>
        <v>Benety Goh</v>
      </c>
      <c r="E521" s="3">
        <f t="shared" si="133"/>
        <v>54</v>
      </c>
      <c r="F521">
        <f t="shared" si="131"/>
        <v>0</v>
      </c>
    </row>
    <row r="522" spans="1:6" x14ac:dyDescent="0.25">
      <c r="A522" t="str">
        <f t="shared" si="132"/>
        <v>Benety Goh</v>
      </c>
      <c r="B522" t="s">
        <v>177</v>
      </c>
      <c r="E522" s="3">
        <v>26</v>
      </c>
      <c r="F522">
        <f t="shared" si="131"/>
        <v>0</v>
      </c>
    </row>
    <row r="523" spans="1:6" x14ac:dyDescent="0.25">
      <c r="A523" t="str">
        <f t="shared" si="132"/>
        <v>Benety Goh</v>
      </c>
      <c r="E523" s="3">
        <f t="shared" ref="E523:E526" si="134">E522</f>
        <v>26</v>
      </c>
      <c r="F523">
        <f t="shared" si="131"/>
        <v>0</v>
      </c>
    </row>
    <row r="524" spans="1:6" x14ac:dyDescent="0.25">
      <c r="A524" t="str">
        <f t="shared" si="132"/>
        <v>Benety Goh</v>
      </c>
      <c r="C524" s="1">
        <v>0.86099999999999999</v>
      </c>
      <c r="D524" t="s">
        <v>178</v>
      </c>
      <c r="E524" s="3">
        <f t="shared" si="134"/>
        <v>26</v>
      </c>
      <c r="F524">
        <f t="shared" si="131"/>
        <v>22.385999999999999</v>
      </c>
    </row>
    <row r="525" spans="1:6" x14ac:dyDescent="0.25">
      <c r="A525" t="str">
        <f t="shared" si="132"/>
        <v>Benety Goh</v>
      </c>
      <c r="C525" s="1">
        <v>0.13800000000000001</v>
      </c>
      <c r="D525" t="s">
        <v>179</v>
      </c>
      <c r="E525" s="3">
        <f t="shared" si="134"/>
        <v>26</v>
      </c>
      <c r="F525">
        <f t="shared" si="131"/>
        <v>3.5880000000000001</v>
      </c>
    </row>
    <row r="526" spans="1:6" x14ac:dyDescent="0.25">
      <c r="A526" t="str">
        <f t="shared" si="132"/>
        <v>Benety Goh</v>
      </c>
      <c r="E526" s="3">
        <f t="shared" si="134"/>
        <v>26</v>
      </c>
      <c r="F526">
        <f t="shared" si="131"/>
        <v>0</v>
      </c>
    </row>
    <row r="527" spans="1:6" x14ac:dyDescent="0.25">
      <c r="A527" t="str">
        <f t="shared" si="132"/>
        <v>Benety Goh</v>
      </c>
      <c r="B527" t="s">
        <v>180</v>
      </c>
      <c r="E527" s="3">
        <v>9</v>
      </c>
      <c r="F527">
        <f t="shared" si="131"/>
        <v>0</v>
      </c>
    </row>
    <row r="528" spans="1:6" x14ac:dyDescent="0.25">
      <c r="A528" t="str">
        <f t="shared" si="132"/>
        <v>Benety Goh</v>
      </c>
      <c r="E528" s="3">
        <f t="shared" ref="E528:E530" si="135">E527</f>
        <v>9</v>
      </c>
      <c r="F528">
        <f t="shared" si="131"/>
        <v>0</v>
      </c>
    </row>
    <row r="529" spans="1:6" x14ac:dyDescent="0.25">
      <c r="A529" t="str">
        <f t="shared" si="132"/>
        <v>Benety Goh</v>
      </c>
      <c r="C529" s="1">
        <v>1</v>
      </c>
      <c r="D529" t="s">
        <v>178</v>
      </c>
      <c r="E529" s="3">
        <f t="shared" si="135"/>
        <v>9</v>
      </c>
      <c r="F529">
        <f t="shared" si="131"/>
        <v>9</v>
      </c>
    </row>
    <row r="530" spans="1:6" x14ac:dyDescent="0.25">
      <c r="A530" t="str">
        <f t="shared" si="132"/>
        <v>Benety Goh</v>
      </c>
      <c r="E530" s="3">
        <f t="shared" si="135"/>
        <v>9</v>
      </c>
      <c r="F530">
        <f t="shared" si="131"/>
        <v>0</v>
      </c>
    </row>
    <row r="531" spans="1:6" x14ac:dyDescent="0.25">
      <c r="A531" t="str">
        <f t="shared" si="132"/>
        <v>Benety Goh</v>
      </c>
      <c r="B531" t="s">
        <v>181</v>
      </c>
      <c r="E531" s="3">
        <v>8</v>
      </c>
      <c r="F531">
        <f t="shared" si="131"/>
        <v>0</v>
      </c>
    </row>
    <row r="532" spans="1:6" x14ac:dyDescent="0.25">
      <c r="A532" t="str">
        <f t="shared" si="132"/>
        <v>Benety Goh</v>
      </c>
      <c r="E532" s="3">
        <f t="shared" ref="E532:E534" si="136">E531</f>
        <v>8</v>
      </c>
      <c r="F532">
        <f t="shared" si="131"/>
        <v>0</v>
      </c>
    </row>
    <row r="533" spans="1:6" x14ac:dyDescent="0.25">
      <c r="A533" t="str">
        <f t="shared" si="132"/>
        <v>Benety Goh</v>
      </c>
      <c r="C533" s="1">
        <v>1</v>
      </c>
      <c r="D533" t="s">
        <v>179</v>
      </c>
      <c r="E533" s="3">
        <f t="shared" si="136"/>
        <v>8</v>
      </c>
      <c r="F533">
        <f t="shared" si="131"/>
        <v>8</v>
      </c>
    </row>
    <row r="534" spans="1:6" x14ac:dyDescent="0.25">
      <c r="A534" t="str">
        <f t="shared" si="132"/>
        <v>Benety Goh</v>
      </c>
      <c r="E534" s="3">
        <f t="shared" si="136"/>
        <v>8</v>
      </c>
      <c r="F534">
        <f t="shared" si="131"/>
        <v>0</v>
      </c>
    </row>
    <row r="535" spans="1:6" x14ac:dyDescent="0.25">
      <c r="A535" t="str">
        <f t="shared" si="132"/>
        <v>Benety Goh</v>
      </c>
      <c r="B535" t="s">
        <v>182</v>
      </c>
      <c r="E535" s="3">
        <v>14</v>
      </c>
      <c r="F535">
        <f t="shared" si="131"/>
        <v>0</v>
      </c>
    </row>
    <row r="536" spans="1:6" x14ac:dyDescent="0.25">
      <c r="A536" t="str">
        <f t="shared" si="132"/>
        <v>Benety Goh</v>
      </c>
      <c r="E536" s="3">
        <f t="shared" ref="E536:E538" si="137">E535</f>
        <v>14</v>
      </c>
      <c r="F536">
        <f t="shared" si="131"/>
        <v>0</v>
      </c>
    </row>
    <row r="537" spans="1:6" x14ac:dyDescent="0.25">
      <c r="A537" t="str">
        <f t="shared" si="132"/>
        <v>Benety Goh</v>
      </c>
      <c r="C537" s="1">
        <v>1</v>
      </c>
      <c r="D537" t="s">
        <v>178</v>
      </c>
      <c r="E537" s="3">
        <f t="shared" si="137"/>
        <v>14</v>
      </c>
      <c r="F537">
        <f t="shared" si="131"/>
        <v>14</v>
      </c>
    </row>
    <row r="538" spans="1:6" x14ac:dyDescent="0.25">
      <c r="A538" t="str">
        <f t="shared" si="132"/>
        <v>Benety Goh</v>
      </c>
      <c r="E538" s="3">
        <f t="shared" si="137"/>
        <v>14</v>
      </c>
      <c r="F538">
        <f t="shared" si="131"/>
        <v>0</v>
      </c>
    </row>
    <row r="539" spans="1:6" x14ac:dyDescent="0.25">
      <c r="A539" t="str">
        <f t="shared" si="132"/>
        <v>Benety Goh</v>
      </c>
      <c r="B539" t="s">
        <v>183</v>
      </c>
      <c r="E539" s="3">
        <v>113</v>
      </c>
      <c r="F539">
        <f t="shared" si="131"/>
        <v>0</v>
      </c>
    </row>
    <row r="540" spans="1:6" x14ac:dyDescent="0.25">
      <c r="A540" t="str">
        <f t="shared" si="132"/>
        <v>Benety Goh</v>
      </c>
      <c r="E540" s="3">
        <f t="shared" ref="E540:E542" si="138">E539</f>
        <v>113</v>
      </c>
      <c r="F540">
        <f t="shared" si="131"/>
        <v>0</v>
      </c>
    </row>
    <row r="541" spans="1:6" x14ac:dyDescent="0.25">
      <c r="A541" t="str">
        <f t="shared" si="132"/>
        <v>Benety Goh</v>
      </c>
      <c r="C541" s="1">
        <v>1</v>
      </c>
      <c r="D541" t="s">
        <v>178</v>
      </c>
      <c r="E541" s="3">
        <f t="shared" si="138"/>
        <v>113</v>
      </c>
      <c r="F541">
        <f t="shared" si="131"/>
        <v>113</v>
      </c>
    </row>
    <row r="542" spans="1:6" x14ac:dyDescent="0.25">
      <c r="A542" t="str">
        <f t="shared" si="132"/>
        <v>Benety Goh</v>
      </c>
      <c r="E542" s="3">
        <f t="shared" si="138"/>
        <v>113</v>
      </c>
      <c r="F542">
        <f t="shared" si="131"/>
        <v>0</v>
      </c>
    </row>
    <row r="543" spans="1:6" x14ac:dyDescent="0.25">
      <c r="A543" t="str">
        <f t="shared" si="132"/>
        <v>Benety Goh</v>
      </c>
      <c r="B543" t="s">
        <v>184</v>
      </c>
      <c r="E543" s="3">
        <v>44515</v>
      </c>
      <c r="F543">
        <f t="shared" si="131"/>
        <v>0</v>
      </c>
    </row>
    <row r="544" spans="1:6" x14ac:dyDescent="0.25">
      <c r="A544" t="str">
        <f t="shared" si="132"/>
        <v>Benety Goh</v>
      </c>
      <c r="E544" s="3">
        <f t="shared" ref="E544:E548" si="139">E543</f>
        <v>44515</v>
      </c>
      <c r="F544">
        <f t="shared" si="131"/>
        <v>0</v>
      </c>
    </row>
    <row r="545" spans="1:6" x14ac:dyDescent="0.25">
      <c r="A545" t="str">
        <f t="shared" si="132"/>
        <v>Benety Goh</v>
      </c>
      <c r="C545" s="1">
        <v>0</v>
      </c>
      <c r="D545" t="s">
        <v>185</v>
      </c>
      <c r="E545" s="3">
        <f t="shared" si="139"/>
        <v>44515</v>
      </c>
      <c r="F545">
        <f t="shared" si="131"/>
        <v>0</v>
      </c>
    </row>
    <row r="546" spans="1:6" x14ac:dyDescent="0.25">
      <c r="A546" t="str">
        <f t="shared" si="132"/>
        <v>Benety Goh</v>
      </c>
      <c r="C546" s="1">
        <v>0.90500000000000003</v>
      </c>
      <c r="D546" t="s">
        <v>186</v>
      </c>
      <c r="E546" s="3">
        <f t="shared" si="139"/>
        <v>44515</v>
      </c>
      <c r="F546">
        <f t="shared" si="131"/>
        <v>40286.075000000004</v>
      </c>
    </row>
    <row r="547" spans="1:6" x14ac:dyDescent="0.25">
      <c r="A547" t="str">
        <f t="shared" si="132"/>
        <v>Benety Goh</v>
      </c>
      <c r="C547" s="1">
        <v>9.2999999999999999E-2</v>
      </c>
      <c r="D547" t="s">
        <v>178</v>
      </c>
      <c r="E547" s="3">
        <f t="shared" si="139"/>
        <v>44515</v>
      </c>
      <c r="F547">
        <f t="shared" si="131"/>
        <v>4139.8949999999995</v>
      </c>
    </row>
    <row r="548" spans="1:6" x14ac:dyDescent="0.25">
      <c r="A548" t="str">
        <f t="shared" ref="A548:A579" si="140">A547</f>
        <v>Benety Goh</v>
      </c>
      <c r="E548" s="3">
        <f t="shared" si="139"/>
        <v>44515</v>
      </c>
      <c r="F548">
        <f t="shared" si="131"/>
        <v>0</v>
      </c>
    </row>
    <row r="549" spans="1:6" x14ac:dyDescent="0.25">
      <c r="A549" t="str">
        <f t="shared" si="140"/>
        <v>Benety Goh</v>
      </c>
      <c r="B549" t="s">
        <v>187</v>
      </c>
      <c r="E549" s="3">
        <v>31</v>
      </c>
      <c r="F549">
        <f t="shared" si="131"/>
        <v>0</v>
      </c>
    </row>
    <row r="550" spans="1:6" x14ac:dyDescent="0.25">
      <c r="A550" t="str">
        <f t="shared" si="140"/>
        <v>Benety Goh</v>
      </c>
      <c r="E550" s="3">
        <f t="shared" ref="E550:E553" si="141">E549</f>
        <v>31</v>
      </c>
      <c r="F550">
        <f t="shared" si="131"/>
        <v>0</v>
      </c>
    </row>
    <row r="551" spans="1:6" x14ac:dyDescent="0.25">
      <c r="A551" t="str">
        <f t="shared" si="140"/>
        <v>Benety Goh</v>
      </c>
      <c r="C551" s="1">
        <v>0.38800000000000001</v>
      </c>
      <c r="D551" t="s">
        <v>188</v>
      </c>
      <c r="E551" s="3">
        <f t="shared" si="141"/>
        <v>31</v>
      </c>
      <c r="F551">
        <f t="shared" si="131"/>
        <v>12.028</v>
      </c>
    </row>
    <row r="552" spans="1:6" x14ac:dyDescent="0.25">
      <c r="A552" t="str">
        <f t="shared" si="140"/>
        <v>Benety Goh</v>
      </c>
      <c r="C552" s="1">
        <v>0.61099999999999999</v>
      </c>
      <c r="D552" t="s">
        <v>189</v>
      </c>
      <c r="E552" s="3">
        <f t="shared" si="141"/>
        <v>31</v>
      </c>
      <c r="F552">
        <f t="shared" si="131"/>
        <v>18.940999999999999</v>
      </c>
    </row>
    <row r="553" spans="1:6" x14ac:dyDescent="0.25">
      <c r="A553" t="str">
        <f t="shared" si="140"/>
        <v>Benety Goh</v>
      </c>
      <c r="E553" s="3">
        <f t="shared" si="141"/>
        <v>31</v>
      </c>
      <c r="F553">
        <f t="shared" si="131"/>
        <v>0</v>
      </c>
    </row>
    <row r="554" spans="1:6" x14ac:dyDescent="0.25">
      <c r="A554" t="str">
        <f t="shared" si="140"/>
        <v>Benety Goh</v>
      </c>
      <c r="B554" t="s">
        <v>190</v>
      </c>
      <c r="E554" s="3">
        <v>31</v>
      </c>
      <c r="F554">
        <f t="shared" si="131"/>
        <v>0</v>
      </c>
    </row>
    <row r="555" spans="1:6" x14ac:dyDescent="0.25">
      <c r="A555" t="str">
        <f t="shared" si="140"/>
        <v>Benety Goh</v>
      </c>
      <c r="E555" s="3">
        <f t="shared" ref="E555:E561" si="142">E554</f>
        <v>31</v>
      </c>
      <c r="F555">
        <f t="shared" si="131"/>
        <v>0</v>
      </c>
    </row>
    <row r="556" spans="1:6" x14ac:dyDescent="0.25">
      <c r="A556" t="str">
        <f t="shared" si="140"/>
        <v>Benety Goh</v>
      </c>
      <c r="C556" s="1">
        <v>5.8999999999999997E-2</v>
      </c>
      <c r="D556" t="s">
        <v>189</v>
      </c>
      <c r="E556" s="3">
        <f t="shared" si="142"/>
        <v>31</v>
      </c>
      <c r="F556">
        <f t="shared" si="131"/>
        <v>1.829</v>
      </c>
    </row>
    <row r="557" spans="1:6" x14ac:dyDescent="0.25">
      <c r="A557" t="str">
        <f t="shared" si="140"/>
        <v>Benety Goh</v>
      </c>
      <c r="C557" s="1">
        <v>0.13</v>
      </c>
      <c r="D557" t="s">
        <v>191</v>
      </c>
      <c r="E557" s="3">
        <f t="shared" si="142"/>
        <v>31</v>
      </c>
      <c r="F557">
        <f t="shared" si="131"/>
        <v>4.03</v>
      </c>
    </row>
    <row r="558" spans="1:6" x14ac:dyDescent="0.25">
      <c r="A558" t="str">
        <f t="shared" si="140"/>
        <v>Benety Goh</v>
      </c>
      <c r="C558" s="1">
        <v>0.13</v>
      </c>
      <c r="D558" t="s">
        <v>75</v>
      </c>
      <c r="E558" s="3">
        <f t="shared" si="142"/>
        <v>31</v>
      </c>
      <c r="F558">
        <f t="shared" si="131"/>
        <v>4.03</v>
      </c>
    </row>
    <row r="559" spans="1:6" x14ac:dyDescent="0.25">
      <c r="A559" t="str">
        <f t="shared" si="140"/>
        <v>Benety Goh</v>
      </c>
      <c r="C559" s="1">
        <v>0.20599999999999999</v>
      </c>
      <c r="D559" t="s">
        <v>192</v>
      </c>
      <c r="E559" s="3">
        <f t="shared" si="142"/>
        <v>31</v>
      </c>
      <c r="F559">
        <f t="shared" si="131"/>
        <v>6.3859999999999992</v>
      </c>
    </row>
    <row r="560" spans="1:6" x14ac:dyDescent="0.25">
      <c r="A560" t="str">
        <f t="shared" si="140"/>
        <v>Benety Goh</v>
      </c>
      <c r="C560" s="1">
        <v>0.47299999999999998</v>
      </c>
      <c r="D560" t="s">
        <v>83</v>
      </c>
      <c r="E560" s="3">
        <f t="shared" si="142"/>
        <v>31</v>
      </c>
      <c r="F560">
        <f t="shared" si="131"/>
        <v>14.662999999999998</v>
      </c>
    </row>
    <row r="561" spans="1:6" x14ac:dyDescent="0.25">
      <c r="A561" t="str">
        <f t="shared" si="140"/>
        <v>Benety Goh</v>
      </c>
      <c r="E561" s="3">
        <f t="shared" si="142"/>
        <v>31</v>
      </c>
      <c r="F561">
        <f t="shared" si="131"/>
        <v>0</v>
      </c>
    </row>
    <row r="562" spans="1:6" x14ac:dyDescent="0.25">
      <c r="A562" t="str">
        <f t="shared" si="140"/>
        <v>Benety Goh</v>
      </c>
      <c r="B562" t="s">
        <v>193</v>
      </c>
      <c r="E562" s="3">
        <v>42</v>
      </c>
      <c r="F562">
        <f t="shared" si="131"/>
        <v>0</v>
      </c>
    </row>
    <row r="563" spans="1:6" x14ac:dyDescent="0.25">
      <c r="A563" t="str">
        <f t="shared" si="140"/>
        <v>Benety Goh</v>
      </c>
      <c r="E563" s="3">
        <f t="shared" ref="E563:E565" si="143">E562</f>
        <v>42</v>
      </c>
      <c r="F563">
        <f t="shared" si="131"/>
        <v>0</v>
      </c>
    </row>
    <row r="564" spans="1:6" x14ac:dyDescent="0.25">
      <c r="A564" t="str">
        <f t="shared" si="140"/>
        <v>Benety Goh</v>
      </c>
      <c r="C564" s="1">
        <v>1</v>
      </c>
      <c r="D564" t="s">
        <v>194</v>
      </c>
      <c r="E564" s="3">
        <f t="shared" si="143"/>
        <v>42</v>
      </c>
      <c r="F564">
        <f t="shared" si="131"/>
        <v>42</v>
      </c>
    </row>
    <row r="565" spans="1:6" x14ac:dyDescent="0.25">
      <c r="A565" t="str">
        <f t="shared" si="140"/>
        <v>Benety Goh</v>
      </c>
      <c r="E565" s="3">
        <f t="shared" si="143"/>
        <v>42</v>
      </c>
      <c r="F565">
        <f t="shared" si="131"/>
        <v>0</v>
      </c>
    </row>
    <row r="566" spans="1:6" x14ac:dyDescent="0.25">
      <c r="A566" t="str">
        <f t="shared" si="140"/>
        <v>Benety Goh</v>
      </c>
      <c r="B566" t="s">
        <v>195</v>
      </c>
      <c r="E566" s="3">
        <v>9</v>
      </c>
      <c r="F566">
        <f t="shared" si="131"/>
        <v>0</v>
      </c>
    </row>
    <row r="567" spans="1:6" x14ac:dyDescent="0.25">
      <c r="A567" t="str">
        <f t="shared" si="140"/>
        <v>Benety Goh</v>
      </c>
      <c r="E567" s="3">
        <f t="shared" ref="E567:E569" si="144">E566</f>
        <v>9</v>
      </c>
      <c r="F567">
        <f t="shared" si="131"/>
        <v>0</v>
      </c>
    </row>
    <row r="568" spans="1:6" x14ac:dyDescent="0.25">
      <c r="A568" t="str">
        <f t="shared" si="140"/>
        <v>Benety Goh</v>
      </c>
      <c r="C568" s="1">
        <v>1</v>
      </c>
      <c r="D568" t="s">
        <v>192</v>
      </c>
      <c r="E568" s="3">
        <f t="shared" si="144"/>
        <v>9</v>
      </c>
      <c r="F568">
        <f t="shared" si="131"/>
        <v>9</v>
      </c>
    </row>
    <row r="569" spans="1:6" x14ac:dyDescent="0.25">
      <c r="A569" t="str">
        <f t="shared" si="140"/>
        <v>Benety Goh</v>
      </c>
      <c r="E569" s="3">
        <f t="shared" si="144"/>
        <v>9</v>
      </c>
      <c r="F569">
        <f t="shared" si="131"/>
        <v>0</v>
      </c>
    </row>
    <row r="570" spans="1:6" x14ac:dyDescent="0.25">
      <c r="A570" t="str">
        <f t="shared" si="140"/>
        <v>Benety Goh</v>
      </c>
      <c r="B570" t="s">
        <v>196</v>
      </c>
      <c r="E570" s="3">
        <v>8</v>
      </c>
      <c r="F570">
        <f t="shared" si="131"/>
        <v>0</v>
      </c>
    </row>
    <row r="571" spans="1:6" x14ac:dyDescent="0.25">
      <c r="A571" t="str">
        <f t="shared" si="140"/>
        <v>Benety Goh</v>
      </c>
      <c r="E571" s="3">
        <f t="shared" ref="E571:E573" si="145">E570</f>
        <v>8</v>
      </c>
      <c r="F571">
        <f t="shared" si="131"/>
        <v>0</v>
      </c>
    </row>
    <row r="572" spans="1:6" x14ac:dyDescent="0.25">
      <c r="A572" t="str">
        <f t="shared" si="140"/>
        <v>Benety Goh</v>
      </c>
      <c r="C572" s="1">
        <v>1</v>
      </c>
      <c r="D572" t="s">
        <v>192</v>
      </c>
      <c r="E572" s="3">
        <f t="shared" si="145"/>
        <v>8</v>
      </c>
      <c r="F572">
        <f t="shared" si="131"/>
        <v>8</v>
      </c>
    </row>
    <row r="573" spans="1:6" x14ac:dyDescent="0.25">
      <c r="A573" t="str">
        <f t="shared" si="140"/>
        <v>Benety Goh</v>
      </c>
      <c r="E573" s="3">
        <f t="shared" si="145"/>
        <v>8</v>
      </c>
      <c r="F573">
        <f t="shared" si="131"/>
        <v>0</v>
      </c>
    </row>
    <row r="574" spans="1:6" x14ac:dyDescent="0.25">
      <c r="A574" t="str">
        <f t="shared" si="140"/>
        <v>Benety Goh</v>
      </c>
      <c r="B574" t="s">
        <v>197</v>
      </c>
      <c r="E574" s="3">
        <v>32</v>
      </c>
      <c r="F574">
        <f t="shared" si="131"/>
        <v>0</v>
      </c>
    </row>
    <row r="575" spans="1:6" x14ac:dyDescent="0.25">
      <c r="A575" t="str">
        <f t="shared" si="140"/>
        <v>Benety Goh</v>
      </c>
      <c r="E575" s="3">
        <f t="shared" ref="E575:E578" si="146">E574</f>
        <v>32</v>
      </c>
      <c r="F575">
        <f t="shared" si="131"/>
        <v>0</v>
      </c>
    </row>
    <row r="576" spans="1:6" x14ac:dyDescent="0.25">
      <c r="A576" t="str">
        <f t="shared" si="140"/>
        <v>Benety Goh</v>
      </c>
      <c r="C576" s="1">
        <v>0.51900000000000002</v>
      </c>
      <c r="D576" t="s">
        <v>143</v>
      </c>
      <c r="E576" s="3">
        <f t="shared" si="146"/>
        <v>32</v>
      </c>
      <c r="F576">
        <f t="shared" si="131"/>
        <v>16.608000000000001</v>
      </c>
    </row>
    <row r="577" spans="1:6" x14ac:dyDescent="0.25">
      <c r="A577" t="str">
        <f t="shared" si="140"/>
        <v>Benety Goh</v>
      </c>
      <c r="C577" s="1">
        <v>0.48</v>
      </c>
      <c r="D577" t="s">
        <v>14</v>
      </c>
      <c r="E577" s="3">
        <f t="shared" si="146"/>
        <v>32</v>
      </c>
      <c r="F577">
        <f t="shared" si="131"/>
        <v>15.36</v>
      </c>
    </row>
    <row r="578" spans="1:6" x14ac:dyDescent="0.25">
      <c r="A578" t="str">
        <f t="shared" si="140"/>
        <v>Benety Goh</v>
      </c>
      <c r="E578" s="3">
        <f t="shared" si="146"/>
        <v>32</v>
      </c>
      <c r="F578">
        <f t="shared" si="131"/>
        <v>0</v>
      </c>
    </row>
    <row r="579" spans="1:6" x14ac:dyDescent="0.25">
      <c r="A579" t="str">
        <f t="shared" si="140"/>
        <v>Benety Goh</v>
      </c>
      <c r="B579" t="s">
        <v>198</v>
      </c>
      <c r="E579" s="3">
        <v>6</v>
      </c>
      <c r="F579">
        <f t="shared" ref="F579:F642" si="147">C579*E579</f>
        <v>0</v>
      </c>
    </row>
    <row r="580" spans="1:6" x14ac:dyDescent="0.25">
      <c r="A580" t="str">
        <f t="shared" ref="A580:A611" si="148">A579</f>
        <v>Benety Goh</v>
      </c>
      <c r="E580" s="3">
        <f t="shared" ref="E580:E582" si="149">E579</f>
        <v>6</v>
      </c>
      <c r="F580">
        <f t="shared" si="147"/>
        <v>0</v>
      </c>
    </row>
    <row r="581" spans="1:6" x14ac:dyDescent="0.25">
      <c r="A581" t="str">
        <f t="shared" si="148"/>
        <v>Benety Goh</v>
      </c>
      <c r="C581" s="1">
        <v>1</v>
      </c>
      <c r="D581" t="s">
        <v>199</v>
      </c>
      <c r="E581" s="3">
        <f t="shared" si="149"/>
        <v>6</v>
      </c>
      <c r="F581">
        <f t="shared" si="147"/>
        <v>6</v>
      </c>
    </row>
    <row r="582" spans="1:6" x14ac:dyDescent="0.25">
      <c r="A582" t="str">
        <f t="shared" si="148"/>
        <v>Benety Goh</v>
      </c>
      <c r="E582" s="3">
        <f t="shared" si="149"/>
        <v>6</v>
      </c>
      <c r="F582">
        <f t="shared" si="147"/>
        <v>0</v>
      </c>
    </row>
    <row r="583" spans="1:6" x14ac:dyDescent="0.25">
      <c r="A583" t="str">
        <f t="shared" si="148"/>
        <v>Benety Goh</v>
      </c>
      <c r="B583" t="s">
        <v>200</v>
      </c>
      <c r="E583" s="3">
        <v>2</v>
      </c>
      <c r="F583">
        <f t="shared" si="147"/>
        <v>0</v>
      </c>
    </row>
    <row r="584" spans="1:6" x14ac:dyDescent="0.25">
      <c r="A584" t="str">
        <f t="shared" si="148"/>
        <v>Benety Goh</v>
      </c>
      <c r="E584" s="3">
        <f t="shared" ref="E584:E586" si="150">E583</f>
        <v>2</v>
      </c>
      <c r="F584">
        <f t="shared" si="147"/>
        <v>0</v>
      </c>
    </row>
    <row r="585" spans="1:6" x14ac:dyDescent="0.25">
      <c r="A585" t="str">
        <f t="shared" si="148"/>
        <v>Benety Goh</v>
      </c>
      <c r="C585" s="1">
        <v>1</v>
      </c>
      <c r="D585" t="s">
        <v>80</v>
      </c>
      <c r="E585" s="3">
        <f t="shared" si="150"/>
        <v>2</v>
      </c>
      <c r="F585">
        <f t="shared" si="147"/>
        <v>2</v>
      </c>
    </row>
    <row r="586" spans="1:6" x14ac:dyDescent="0.25">
      <c r="A586" t="str">
        <f t="shared" si="148"/>
        <v>Benety Goh</v>
      </c>
      <c r="E586" s="3">
        <f t="shared" si="150"/>
        <v>2</v>
      </c>
      <c r="F586">
        <f t="shared" si="147"/>
        <v>0</v>
      </c>
    </row>
    <row r="587" spans="1:6" x14ac:dyDescent="0.25">
      <c r="A587" t="str">
        <f t="shared" si="148"/>
        <v>Benety Goh</v>
      </c>
      <c r="B587" t="s">
        <v>201</v>
      </c>
      <c r="E587" s="3">
        <v>105</v>
      </c>
      <c r="F587">
        <f t="shared" si="147"/>
        <v>0</v>
      </c>
    </row>
    <row r="588" spans="1:6" x14ac:dyDescent="0.25">
      <c r="A588" t="str">
        <f t="shared" si="148"/>
        <v>Benety Goh</v>
      </c>
      <c r="E588" s="3">
        <f t="shared" ref="E588:E590" si="151">E587</f>
        <v>105</v>
      </c>
      <c r="F588">
        <f t="shared" si="147"/>
        <v>0</v>
      </c>
    </row>
    <row r="589" spans="1:6" x14ac:dyDescent="0.25">
      <c r="A589" t="str">
        <f t="shared" si="148"/>
        <v>Benety Goh</v>
      </c>
      <c r="C589" s="1">
        <v>1</v>
      </c>
      <c r="D589" t="s">
        <v>188</v>
      </c>
      <c r="E589" s="3">
        <f t="shared" si="151"/>
        <v>105</v>
      </c>
      <c r="F589">
        <f t="shared" si="147"/>
        <v>105</v>
      </c>
    </row>
    <row r="590" spans="1:6" x14ac:dyDescent="0.25">
      <c r="A590" t="str">
        <f t="shared" si="148"/>
        <v>Benety Goh</v>
      </c>
      <c r="E590" s="3">
        <f t="shared" si="151"/>
        <v>105</v>
      </c>
      <c r="F590">
        <f t="shared" si="147"/>
        <v>0</v>
      </c>
    </row>
    <row r="591" spans="1:6" x14ac:dyDescent="0.25">
      <c r="A591" t="str">
        <f t="shared" si="148"/>
        <v>Benety Goh</v>
      </c>
      <c r="B591" t="s">
        <v>202</v>
      </c>
      <c r="E591" s="3">
        <v>2</v>
      </c>
      <c r="F591">
        <f t="shared" si="147"/>
        <v>0</v>
      </c>
    </row>
    <row r="592" spans="1:6" x14ac:dyDescent="0.25">
      <c r="A592" t="str">
        <f t="shared" si="148"/>
        <v>Benety Goh</v>
      </c>
      <c r="E592" s="3">
        <f t="shared" ref="E592:E594" si="152">E591</f>
        <v>2</v>
      </c>
      <c r="F592">
        <f t="shared" si="147"/>
        <v>0</v>
      </c>
    </row>
    <row r="593" spans="1:6" x14ac:dyDescent="0.25">
      <c r="A593" t="str">
        <f t="shared" si="148"/>
        <v>Benety Goh</v>
      </c>
      <c r="C593" s="1">
        <v>1</v>
      </c>
      <c r="D593" t="s">
        <v>192</v>
      </c>
      <c r="E593" s="3">
        <f t="shared" si="152"/>
        <v>2</v>
      </c>
      <c r="F593">
        <f t="shared" si="147"/>
        <v>2</v>
      </c>
    </row>
    <row r="594" spans="1:6" x14ac:dyDescent="0.25">
      <c r="A594" t="str">
        <f t="shared" si="148"/>
        <v>Benety Goh</v>
      </c>
      <c r="E594" s="3">
        <f t="shared" si="152"/>
        <v>2</v>
      </c>
      <c r="F594">
        <f t="shared" si="147"/>
        <v>0</v>
      </c>
    </row>
    <row r="595" spans="1:6" x14ac:dyDescent="0.25">
      <c r="A595" t="str">
        <f t="shared" si="148"/>
        <v>Benety Goh</v>
      </c>
      <c r="B595" t="s">
        <v>203</v>
      </c>
      <c r="E595" s="3">
        <v>13</v>
      </c>
      <c r="F595">
        <f t="shared" si="147"/>
        <v>0</v>
      </c>
    </row>
    <row r="596" spans="1:6" x14ac:dyDescent="0.25">
      <c r="A596" t="str">
        <f t="shared" si="148"/>
        <v>Benety Goh</v>
      </c>
      <c r="E596" s="3">
        <f t="shared" ref="E596:E598" si="153">E595</f>
        <v>13</v>
      </c>
      <c r="F596">
        <f t="shared" si="147"/>
        <v>0</v>
      </c>
    </row>
    <row r="597" spans="1:6" x14ac:dyDescent="0.25">
      <c r="A597" t="str">
        <f t="shared" si="148"/>
        <v>Benety Goh</v>
      </c>
      <c r="C597" s="1">
        <v>1</v>
      </c>
      <c r="D597" t="s">
        <v>192</v>
      </c>
      <c r="E597" s="3">
        <f t="shared" si="153"/>
        <v>13</v>
      </c>
      <c r="F597">
        <f t="shared" si="147"/>
        <v>13</v>
      </c>
    </row>
    <row r="598" spans="1:6" x14ac:dyDescent="0.25">
      <c r="A598" t="str">
        <f t="shared" si="148"/>
        <v>Benety Goh</v>
      </c>
      <c r="E598" s="3">
        <f t="shared" si="153"/>
        <v>13</v>
      </c>
      <c r="F598">
        <f t="shared" si="147"/>
        <v>0</v>
      </c>
    </row>
    <row r="599" spans="1:6" x14ac:dyDescent="0.25">
      <c r="A599" t="str">
        <f t="shared" si="148"/>
        <v>Benety Goh</v>
      </c>
      <c r="B599" t="s">
        <v>204</v>
      </c>
      <c r="E599" s="3">
        <v>73</v>
      </c>
      <c r="F599">
        <f t="shared" si="147"/>
        <v>0</v>
      </c>
    </row>
    <row r="600" spans="1:6" x14ac:dyDescent="0.25">
      <c r="A600" t="str">
        <f t="shared" si="148"/>
        <v>Benety Goh</v>
      </c>
      <c r="E600" s="3">
        <f t="shared" ref="E600:E602" si="154">E599</f>
        <v>73</v>
      </c>
      <c r="F600">
        <f t="shared" si="147"/>
        <v>0</v>
      </c>
    </row>
    <row r="601" spans="1:6" x14ac:dyDescent="0.25">
      <c r="A601" t="str">
        <f t="shared" si="148"/>
        <v>Benety Goh</v>
      </c>
      <c r="C601" s="1">
        <v>1</v>
      </c>
      <c r="D601" t="s">
        <v>205</v>
      </c>
      <c r="E601" s="3">
        <f t="shared" si="154"/>
        <v>73</v>
      </c>
      <c r="F601">
        <f t="shared" si="147"/>
        <v>73</v>
      </c>
    </row>
    <row r="602" spans="1:6" x14ac:dyDescent="0.25">
      <c r="A602" t="str">
        <f t="shared" si="148"/>
        <v>Benety Goh</v>
      </c>
      <c r="E602" s="3">
        <f t="shared" si="154"/>
        <v>73</v>
      </c>
      <c r="F602">
        <f t="shared" si="147"/>
        <v>0</v>
      </c>
    </row>
    <row r="603" spans="1:6" x14ac:dyDescent="0.25">
      <c r="A603" t="str">
        <f t="shared" si="148"/>
        <v>Benety Goh</v>
      </c>
      <c r="B603" t="s">
        <v>206</v>
      </c>
      <c r="E603" s="3">
        <v>8714</v>
      </c>
      <c r="F603">
        <f t="shared" si="147"/>
        <v>0</v>
      </c>
    </row>
    <row r="604" spans="1:6" x14ac:dyDescent="0.25">
      <c r="A604" t="str">
        <f t="shared" si="148"/>
        <v>Benety Goh</v>
      </c>
      <c r="E604" s="3">
        <f t="shared" ref="E604:E607" si="155">E603</f>
        <v>8714</v>
      </c>
      <c r="F604">
        <f t="shared" si="147"/>
        <v>0</v>
      </c>
    </row>
    <row r="605" spans="1:6" x14ac:dyDescent="0.25">
      <c r="A605" t="str">
        <f t="shared" si="148"/>
        <v>Benety Goh</v>
      </c>
      <c r="C605" s="1">
        <v>0.99099999999999999</v>
      </c>
      <c r="D605" t="s">
        <v>98</v>
      </c>
      <c r="E605" s="3">
        <f t="shared" si="155"/>
        <v>8714</v>
      </c>
      <c r="F605">
        <f t="shared" si="147"/>
        <v>8635.5740000000005</v>
      </c>
    </row>
    <row r="606" spans="1:6" x14ac:dyDescent="0.25">
      <c r="A606" t="str">
        <f t="shared" si="148"/>
        <v>Benety Goh</v>
      </c>
      <c r="C606" s="1">
        <v>8.0000000000000002E-3</v>
      </c>
      <c r="D606" t="s">
        <v>40</v>
      </c>
      <c r="E606" s="3">
        <f t="shared" si="155"/>
        <v>8714</v>
      </c>
      <c r="F606">
        <f t="shared" si="147"/>
        <v>69.712000000000003</v>
      </c>
    </row>
    <row r="607" spans="1:6" x14ac:dyDescent="0.25">
      <c r="A607" t="str">
        <f t="shared" si="148"/>
        <v>Benety Goh</v>
      </c>
      <c r="E607" s="3">
        <f t="shared" si="155"/>
        <v>8714</v>
      </c>
      <c r="F607">
        <f t="shared" si="147"/>
        <v>0</v>
      </c>
    </row>
    <row r="608" spans="1:6" x14ac:dyDescent="0.25">
      <c r="A608" t="str">
        <f t="shared" si="148"/>
        <v>Benety Goh</v>
      </c>
      <c r="B608" t="s">
        <v>207</v>
      </c>
      <c r="E608" s="3">
        <v>84</v>
      </c>
      <c r="F608">
        <f t="shared" si="147"/>
        <v>0</v>
      </c>
    </row>
    <row r="609" spans="1:6" x14ac:dyDescent="0.25">
      <c r="A609" t="str">
        <f t="shared" si="148"/>
        <v>Benety Goh</v>
      </c>
      <c r="E609" s="3">
        <f t="shared" ref="E609:E612" si="156">E608</f>
        <v>84</v>
      </c>
      <c r="F609">
        <f t="shared" si="147"/>
        <v>0</v>
      </c>
    </row>
    <row r="610" spans="1:6" x14ac:dyDescent="0.25">
      <c r="A610" t="str">
        <f t="shared" si="148"/>
        <v>Benety Goh</v>
      </c>
      <c r="C610" s="1">
        <v>0.61699999999999999</v>
      </c>
      <c r="D610" t="s">
        <v>208</v>
      </c>
      <c r="E610" s="3">
        <f t="shared" si="156"/>
        <v>84</v>
      </c>
      <c r="F610">
        <f t="shared" si="147"/>
        <v>51.828000000000003</v>
      </c>
    </row>
    <row r="611" spans="1:6" x14ac:dyDescent="0.25">
      <c r="A611" t="str">
        <f t="shared" si="148"/>
        <v>Benety Goh</v>
      </c>
      <c r="C611" s="1">
        <v>0.38200000000000001</v>
      </c>
      <c r="D611" t="s">
        <v>12</v>
      </c>
      <c r="E611" s="3">
        <f t="shared" si="156"/>
        <v>84</v>
      </c>
      <c r="F611">
        <f t="shared" si="147"/>
        <v>32.088000000000001</v>
      </c>
    </row>
    <row r="612" spans="1:6" x14ac:dyDescent="0.25">
      <c r="A612" t="str">
        <f t="shared" ref="A612:A623" si="157">A611</f>
        <v>Benety Goh</v>
      </c>
      <c r="E612" s="3">
        <f t="shared" si="156"/>
        <v>84</v>
      </c>
      <c r="F612">
        <f t="shared" si="147"/>
        <v>0</v>
      </c>
    </row>
    <row r="613" spans="1:6" x14ac:dyDescent="0.25">
      <c r="A613" t="str">
        <f t="shared" si="157"/>
        <v>Benety Goh</v>
      </c>
      <c r="B613" t="s">
        <v>209</v>
      </c>
      <c r="E613" s="3">
        <v>820</v>
      </c>
      <c r="F613">
        <f t="shared" si="147"/>
        <v>0</v>
      </c>
    </row>
    <row r="614" spans="1:6" x14ac:dyDescent="0.25">
      <c r="A614" t="str">
        <f t="shared" si="157"/>
        <v>Benety Goh</v>
      </c>
      <c r="E614" s="3">
        <f t="shared" ref="E614:E618" si="158">E613</f>
        <v>820</v>
      </c>
      <c r="F614">
        <f t="shared" si="147"/>
        <v>0</v>
      </c>
    </row>
    <row r="615" spans="1:6" x14ac:dyDescent="0.25">
      <c r="A615" t="str">
        <f t="shared" si="157"/>
        <v>Benety Goh</v>
      </c>
      <c r="C615" s="1">
        <v>1.4999999999999999E-2</v>
      </c>
      <c r="D615" t="s">
        <v>199</v>
      </c>
      <c r="E615" s="3">
        <f t="shared" si="158"/>
        <v>820</v>
      </c>
      <c r="F615">
        <f t="shared" si="147"/>
        <v>12.299999999999999</v>
      </c>
    </row>
    <row r="616" spans="1:6" x14ac:dyDescent="0.25">
      <c r="A616" t="str">
        <f t="shared" si="157"/>
        <v>Benety Goh</v>
      </c>
      <c r="C616" s="1">
        <v>1.9E-2</v>
      </c>
      <c r="D616" t="s">
        <v>210</v>
      </c>
      <c r="E616" s="3">
        <f t="shared" si="158"/>
        <v>820</v>
      </c>
      <c r="F616">
        <f t="shared" si="147"/>
        <v>15.58</v>
      </c>
    </row>
    <row r="617" spans="1:6" x14ac:dyDescent="0.25">
      <c r="A617" t="str">
        <f t="shared" si="157"/>
        <v>Benety Goh</v>
      </c>
      <c r="C617" s="1">
        <v>0.96499999999999997</v>
      </c>
      <c r="D617" t="s">
        <v>205</v>
      </c>
      <c r="E617" s="3">
        <f t="shared" si="158"/>
        <v>820</v>
      </c>
      <c r="F617">
        <f t="shared" si="147"/>
        <v>791.3</v>
      </c>
    </row>
    <row r="618" spans="1:6" x14ac:dyDescent="0.25">
      <c r="A618" t="str">
        <f t="shared" si="157"/>
        <v>Benety Goh</v>
      </c>
      <c r="E618" s="3">
        <f t="shared" si="158"/>
        <v>820</v>
      </c>
      <c r="F618">
        <f t="shared" si="147"/>
        <v>0</v>
      </c>
    </row>
    <row r="619" spans="1:6" x14ac:dyDescent="0.25">
      <c r="A619" t="str">
        <f t="shared" si="157"/>
        <v>Benety Goh</v>
      </c>
      <c r="B619" t="s">
        <v>211</v>
      </c>
      <c r="E619" s="3">
        <v>905</v>
      </c>
      <c r="F619">
        <f t="shared" si="147"/>
        <v>0</v>
      </c>
    </row>
    <row r="620" spans="1:6" x14ac:dyDescent="0.25">
      <c r="A620" t="str">
        <f t="shared" si="157"/>
        <v>Benety Goh</v>
      </c>
      <c r="E620" s="3">
        <f t="shared" ref="E620:E624" si="159">E619</f>
        <v>905</v>
      </c>
      <c r="F620">
        <f t="shared" si="147"/>
        <v>0</v>
      </c>
    </row>
    <row r="621" spans="1:6" x14ac:dyDescent="0.25">
      <c r="A621" t="str">
        <f t="shared" si="157"/>
        <v>Benety Goh</v>
      </c>
      <c r="C621" s="1">
        <v>0.17</v>
      </c>
      <c r="D621" t="s">
        <v>205</v>
      </c>
      <c r="E621" s="3">
        <f t="shared" si="159"/>
        <v>905</v>
      </c>
      <c r="F621">
        <f t="shared" si="147"/>
        <v>153.85000000000002</v>
      </c>
    </row>
    <row r="622" spans="1:6" x14ac:dyDescent="0.25">
      <c r="A622" t="str">
        <f t="shared" si="157"/>
        <v>Benety Goh</v>
      </c>
      <c r="C622" s="1">
        <v>0.82699999999999996</v>
      </c>
      <c r="D622" t="s">
        <v>98</v>
      </c>
      <c r="E622" s="3">
        <f t="shared" si="159"/>
        <v>905</v>
      </c>
      <c r="F622">
        <f t="shared" si="147"/>
        <v>748.43499999999995</v>
      </c>
    </row>
    <row r="623" spans="1:6" x14ac:dyDescent="0.25">
      <c r="A623" t="str">
        <f t="shared" si="157"/>
        <v>Benety Goh</v>
      </c>
      <c r="C623" s="1">
        <v>1E-3</v>
      </c>
      <c r="D623" t="s">
        <v>40</v>
      </c>
      <c r="E623" s="3">
        <f t="shared" si="159"/>
        <v>905</v>
      </c>
      <c r="F623">
        <f t="shared" si="147"/>
        <v>0.90500000000000003</v>
      </c>
    </row>
    <row r="624" spans="1:6" x14ac:dyDescent="0.25">
      <c r="A624" t="s">
        <v>808</v>
      </c>
      <c r="E624" s="3">
        <f t="shared" si="159"/>
        <v>905</v>
      </c>
      <c r="F624">
        <f t="shared" si="147"/>
        <v>0</v>
      </c>
    </row>
    <row r="625" spans="1:6" x14ac:dyDescent="0.25">
      <c r="A625" t="str">
        <f t="shared" ref="A625:A627" si="160">A624</f>
        <v>Brian Crockett</v>
      </c>
      <c r="B625" t="s">
        <v>214</v>
      </c>
      <c r="E625" s="3">
        <v>9</v>
      </c>
      <c r="F625">
        <f t="shared" si="147"/>
        <v>0</v>
      </c>
    </row>
    <row r="626" spans="1:6" x14ac:dyDescent="0.25">
      <c r="A626" t="str">
        <f t="shared" si="160"/>
        <v>Brian Crockett</v>
      </c>
      <c r="E626" s="3">
        <f t="shared" ref="E626:E628" si="161">E625</f>
        <v>9</v>
      </c>
      <c r="F626">
        <f t="shared" si="147"/>
        <v>0</v>
      </c>
    </row>
    <row r="627" spans="1:6" x14ac:dyDescent="0.25">
      <c r="A627" t="str">
        <f t="shared" si="160"/>
        <v>Brian Crockett</v>
      </c>
      <c r="C627" s="1">
        <v>0.127</v>
      </c>
      <c r="D627" t="s">
        <v>51</v>
      </c>
      <c r="E627" s="3">
        <f t="shared" si="161"/>
        <v>9</v>
      </c>
      <c r="F627">
        <f t="shared" si="147"/>
        <v>1.143</v>
      </c>
    </row>
    <row r="628" spans="1:6" x14ac:dyDescent="0.25">
      <c r="A628" t="s">
        <v>809</v>
      </c>
      <c r="E628" s="3">
        <f t="shared" si="161"/>
        <v>9</v>
      </c>
      <c r="F628">
        <f t="shared" si="147"/>
        <v>0</v>
      </c>
    </row>
    <row r="629" spans="1:6" x14ac:dyDescent="0.25">
      <c r="A629" t="str">
        <f t="shared" ref="A629:A638" si="162">A628</f>
        <v>Charlie Swanson</v>
      </c>
      <c r="B629" t="s">
        <v>217</v>
      </c>
      <c r="E629" s="3">
        <v>33</v>
      </c>
      <c r="F629">
        <f t="shared" si="147"/>
        <v>0</v>
      </c>
    </row>
    <row r="630" spans="1:6" x14ac:dyDescent="0.25">
      <c r="A630" t="str">
        <f t="shared" si="162"/>
        <v>Charlie Swanson</v>
      </c>
      <c r="E630" s="3">
        <f t="shared" ref="E630:E633" si="163">E629</f>
        <v>33</v>
      </c>
      <c r="F630">
        <f t="shared" si="147"/>
        <v>0</v>
      </c>
    </row>
    <row r="631" spans="1:6" x14ac:dyDescent="0.25">
      <c r="A631" t="str">
        <f t="shared" si="162"/>
        <v>Charlie Swanson</v>
      </c>
      <c r="C631" s="1">
        <v>0.86</v>
      </c>
      <c r="D631" t="s">
        <v>218</v>
      </c>
      <c r="E631" s="3">
        <f t="shared" si="163"/>
        <v>33</v>
      </c>
      <c r="F631">
        <f t="shared" si="147"/>
        <v>28.38</v>
      </c>
    </row>
    <row r="632" spans="1:6" x14ac:dyDescent="0.25">
      <c r="A632" t="str">
        <f t="shared" si="162"/>
        <v>Charlie Swanson</v>
      </c>
      <c r="C632" s="1">
        <v>0.13900000000000001</v>
      </c>
      <c r="D632" t="s">
        <v>46</v>
      </c>
      <c r="E632" s="3">
        <f t="shared" si="163"/>
        <v>33</v>
      </c>
      <c r="F632">
        <f t="shared" si="147"/>
        <v>4.5870000000000006</v>
      </c>
    </row>
    <row r="633" spans="1:6" x14ac:dyDescent="0.25">
      <c r="A633" t="str">
        <f t="shared" si="162"/>
        <v>Charlie Swanson</v>
      </c>
      <c r="E633" s="3">
        <f t="shared" si="163"/>
        <v>33</v>
      </c>
      <c r="F633">
        <f t="shared" si="147"/>
        <v>0</v>
      </c>
    </row>
    <row r="634" spans="1:6" x14ac:dyDescent="0.25">
      <c r="A634" t="str">
        <f t="shared" si="162"/>
        <v>Charlie Swanson</v>
      </c>
      <c r="B634" t="s">
        <v>219</v>
      </c>
      <c r="E634" s="3">
        <v>26</v>
      </c>
      <c r="F634">
        <f t="shared" si="147"/>
        <v>0</v>
      </c>
    </row>
    <row r="635" spans="1:6" x14ac:dyDescent="0.25">
      <c r="A635" t="str">
        <f t="shared" si="162"/>
        <v>Charlie Swanson</v>
      </c>
      <c r="E635" s="3">
        <f t="shared" ref="E635:E639" si="164">E634</f>
        <v>26</v>
      </c>
      <c r="F635">
        <f t="shared" si="147"/>
        <v>0</v>
      </c>
    </row>
    <row r="636" spans="1:6" x14ac:dyDescent="0.25">
      <c r="A636" t="str">
        <f t="shared" si="162"/>
        <v>Charlie Swanson</v>
      </c>
      <c r="C636" s="1">
        <v>0.376</v>
      </c>
      <c r="D636" t="s">
        <v>218</v>
      </c>
      <c r="E636" s="3">
        <f t="shared" si="164"/>
        <v>26</v>
      </c>
      <c r="F636">
        <f t="shared" si="147"/>
        <v>9.7759999999999998</v>
      </c>
    </row>
    <row r="637" spans="1:6" x14ac:dyDescent="0.25">
      <c r="A637" t="str">
        <f t="shared" si="162"/>
        <v>Charlie Swanson</v>
      </c>
      <c r="C637" s="1">
        <v>5.7000000000000002E-2</v>
      </c>
      <c r="D637" t="s">
        <v>43</v>
      </c>
      <c r="E637" s="3">
        <f t="shared" si="164"/>
        <v>26</v>
      </c>
      <c r="F637">
        <f t="shared" si="147"/>
        <v>1.482</v>
      </c>
    </row>
    <row r="638" spans="1:6" x14ac:dyDescent="0.25">
      <c r="A638" t="str">
        <f t="shared" si="162"/>
        <v>Charlie Swanson</v>
      </c>
      <c r="C638" s="1">
        <v>0.56499999999999995</v>
      </c>
      <c r="D638" t="s">
        <v>46</v>
      </c>
      <c r="E638" s="3">
        <f t="shared" si="164"/>
        <v>26</v>
      </c>
      <c r="F638">
        <f t="shared" si="147"/>
        <v>14.689999999999998</v>
      </c>
    </row>
    <row r="639" spans="1:6" x14ac:dyDescent="0.25">
      <c r="A639" t="s">
        <v>810</v>
      </c>
      <c r="E639" s="3">
        <f t="shared" si="164"/>
        <v>26</v>
      </c>
      <c r="F639">
        <f t="shared" si="147"/>
        <v>0</v>
      </c>
    </row>
    <row r="640" spans="1:6" x14ac:dyDescent="0.25">
      <c r="A640" t="str">
        <f t="shared" ref="A640:A679" si="165">A639</f>
        <v>Dan Pasette</v>
      </c>
      <c r="B640" t="s">
        <v>222</v>
      </c>
      <c r="E640" s="3">
        <v>11</v>
      </c>
      <c r="F640">
        <f t="shared" si="147"/>
        <v>0</v>
      </c>
    </row>
    <row r="641" spans="1:6" x14ac:dyDescent="0.25">
      <c r="A641" t="str">
        <f t="shared" si="165"/>
        <v>Dan Pasette</v>
      </c>
      <c r="E641" s="3">
        <f t="shared" ref="E641:E642" si="166">E640</f>
        <v>11</v>
      </c>
      <c r="F641">
        <f t="shared" si="147"/>
        <v>0</v>
      </c>
    </row>
    <row r="642" spans="1:6" x14ac:dyDescent="0.25">
      <c r="A642" t="str">
        <f t="shared" si="165"/>
        <v>Dan Pasette</v>
      </c>
      <c r="E642" s="3">
        <f t="shared" si="166"/>
        <v>11</v>
      </c>
      <c r="F642">
        <f t="shared" si="147"/>
        <v>0</v>
      </c>
    </row>
    <row r="643" spans="1:6" x14ac:dyDescent="0.25">
      <c r="A643" t="str">
        <f t="shared" si="165"/>
        <v>Dan Pasette</v>
      </c>
      <c r="B643" t="s">
        <v>223</v>
      </c>
      <c r="E643" s="3">
        <v>14</v>
      </c>
      <c r="F643">
        <f t="shared" ref="F643:F706" si="167">C643*E643</f>
        <v>0</v>
      </c>
    </row>
    <row r="644" spans="1:6" x14ac:dyDescent="0.25">
      <c r="A644" t="str">
        <f t="shared" si="165"/>
        <v>Dan Pasette</v>
      </c>
      <c r="E644" s="3">
        <f t="shared" ref="E644:E647" si="168">E643</f>
        <v>14</v>
      </c>
      <c r="F644">
        <f t="shared" si="167"/>
        <v>0</v>
      </c>
    </row>
    <row r="645" spans="1:6" x14ac:dyDescent="0.25">
      <c r="A645" t="str">
        <f t="shared" si="165"/>
        <v>Dan Pasette</v>
      </c>
      <c r="C645" s="1">
        <v>0.54700000000000004</v>
      </c>
      <c r="D645" t="s">
        <v>224</v>
      </c>
      <c r="E645" s="3">
        <f t="shared" si="168"/>
        <v>14</v>
      </c>
      <c r="F645">
        <f t="shared" si="167"/>
        <v>7.6580000000000004</v>
      </c>
    </row>
    <row r="646" spans="1:6" x14ac:dyDescent="0.25">
      <c r="A646" t="str">
        <f t="shared" si="165"/>
        <v>Dan Pasette</v>
      </c>
      <c r="C646" s="1">
        <v>0.25700000000000001</v>
      </c>
      <c r="D646" t="s">
        <v>95</v>
      </c>
      <c r="E646" s="3">
        <f t="shared" si="168"/>
        <v>14</v>
      </c>
      <c r="F646">
        <f t="shared" si="167"/>
        <v>3.5979999999999999</v>
      </c>
    </row>
    <row r="647" spans="1:6" x14ac:dyDescent="0.25">
      <c r="A647" t="str">
        <f t="shared" si="165"/>
        <v>Dan Pasette</v>
      </c>
      <c r="E647" s="3">
        <f t="shared" si="168"/>
        <v>14</v>
      </c>
      <c r="F647">
        <f t="shared" si="167"/>
        <v>0</v>
      </c>
    </row>
    <row r="648" spans="1:6" x14ac:dyDescent="0.25">
      <c r="A648" t="str">
        <f t="shared" si="165"/>
        <v>Dan Pasette</v>
      </c>
      <c r="B648" t="s">
        <v>225</v>
      </c>
      <c r="E648" s="3">
        <v>87</v>
      </c>
      <c r="F648">
        <f t="shared" si="167"/>
        <v>0</v>
      </c>
    </row>
    <row r="649" spans="1:6" x14ac:dyDescent="0.25">
      <c r="A649" t="str">
        <f t="shared" si="165"/>
        <v>Dan Pasette</v>
      </c>
      <c r="E649" s="3">
        <f t="shared" ref="E649:E651" si="169">E648</f>
        <v>87</v>
      </c>
      <c r="F649">
        <f t="shared" si="167"/>
        <v>0</v>
      </c>
    </row>
    <row r="650" spans="1:6" x14ac:dyDescent="0.25">
      <c r="A650" t="str">
        <f t="shared" si="165"/>
        <v>Dan Pasette</v>
      </c>
      <c r="C650" s="1">
        <v>1</v>
      </c>
      <c r="D650" t="s">
        <v>226</v>
      </c>
      <c r="E650" s="3">
        <f t="shared" si="169"/>
        <v>87</v>
      </c>
      <c r="F650">
        <f t="shared" si="167"/>
        <v>87</v>
      </c>
    </row>
    <row r="651" spans="1:6" x14ac:dyDescent="0.25">
      <c r="A651" t="str">
        <f t="shared" si="165"/>
        <v>Dan Pasette</v>
      </c>
      <c r="E651" s="3">
        <f t="shared" si="169"/>
        <v>87</v>
      </c>
      <c r="F651">
        <f t="shared" si="167"/>
        <v>0</v>
      </c>
    </row>
    <row r="652" spans="1:6" x14ac:dyDescent="0.25">
      <c r="A652" t="str">
        <f t="shared" si="165"/>
        <v>Dan Pasette</v>
      </c>
      <c r="B652" t="s">
        <v>227</v>
      </c>
      <c r="E652" s="3">
        <v>104</v>
      </c>
      <c r="F652">
        <f t="shared" si="167"/>
        <v>0</v>
      </c>
    </row>
    <row r="653" spans="1:6" x14ac:dyDescent="0.25">
      <c r="A653" t="str">
        <f t="shared" si="165"/>
        <v>Dan Pasette</v>
      </c>
      <c r="E653" s="3">
        <f t="shared" ref="E653:E656" si="170">E652</f>
        <v>104</v>
      </c>
      <c r="F653">
        <f t="shared" si="167"/>
        <v>0</v>
      </c>
    </row>
    <row r="654" spans="1:6" x14ac:dyDescent="0.25">
      <c r="A654" t="str">
        <f t="shared" si="165"/>
        <v>Dan Pasette</v>
      </c>
      <c r="C654" s="1">
        <v>0.5</v>
      </c>
      <c r="D654" t="s">
        <v>226</v>
      </c>
      <c r="E654" s="3">
        <f t="shared" si="170"/>
        <v>104</v>
      </c>
      <c r="F654">
        <f t="shared" si="167"/>
        <v>52</v>
      </c>
    </row>
    <row r="655" spans="1:6" x14ac:dyDescent="0.25">
      <c r="A655" t="str">
        <f t="shared" si="165"/>
        <v>Dan Pasette</v>
      </c>
      <c r="C655" s="1">
        <v>0.5</v>
      </c>
      <c r="D655" t="s">
        <v>218</v>
      </c>
      <c r="E655" s="3">
        <f t="shared" si="170"/>
        <v>104</v>
      </c>
      <c r="F655">
        <f t="shared" si="167"/>
        <v>52</v>
      </c>
    </row>
    <row r="656" spans="1:6" x14ac:dyDescent="0.25">
      <c r="A656" t="str">
        <f t="shared" si="165"/>
        <v>Dan Pasette</v>
      </c>
      <c r="E656" s="3">
        <f t="shared" si="170"/>
        <v>104</v>
      </c>
      <c r="F656">
        <f t="shared" si="167"/>
        <v>0</v>
      </c>
    </row>
    <row r="657" spans="1:6" x14ac:dyDescent="0.25">
      <c r="A657" t="str">
        <f t="shared" si="165"/>
        <v>Dan Pasette</v>
      </c>
      <c r="B657" t="s">
        <v>228</v>
      </c>
      <c r="E657" s="3">
        <v>22</v>
      </c>
      <c r="F657">
        <f t="shared" si="167"/>
        <v>0</v>
      </c>
    </row>
    <row r="658" spans="1:6" x14ac:dyDescent="0.25">
      <c r="A658" t="str">
        <f t="shared" si="165"/>
        <v>Dan Pasette</v>
      </c>
      <c r="E658" s="3">
        <f t="shared" ref="E658:E660" si="171">E657</f>
        <v>22</v>
      </c>
      <c r="F658">
        <f t="shared" si="167"/>
        <v>0</v>
      </c>
    </row>
    <row r="659" spans="1:6" x14ac:dyDescent="0.25">
      <c r="A659" t="str">
        <f t="shared" si="165"/>
        <v>Dan Pasette</v>
      </c>
      <c r="C659" s="1">
        <v>1</v>
      </c>
      <c r="D659" t="s">
        <v>44</v>
      </c>
      <c r="E659" s="3">
        <f t="shared" si="171"/>
        <v>22</v>
      </c>
      <c r="F659">
        <f t="shared" si="167"/>
        <v>22</v>
      </c>
    </row>
    <row r="660" spans="1:6" x14ac:dyDescent="0.25">
      <c r="A660" t="str">
        <f t="shared" si="165"/>
        <v>Dan Pasette</v>
      </c>
      <c r="E660" s="3">
        <f t="shared" si="171"/>
        <v>22</v>
      </c>
      <c r="F660">
        <f t="shared" si="167"/>
        <v>0</v>
      </c>
    </row>
    <row r="661" spans="1:6" x14ac:dyDescent="0.25">
      <c r="A661" t="str">
        <f t="shared" si="165"/>
        <v>Dan Pasette</v>
      </c>
      <c r="B661" t="s">
        <v>229</v>
      </c>
      <c r="E661" s="3">
        <v>45</v>
      </c>
      <c r="F661">
        <f t="shared" si="167"/>
        <v>0</v>
      </c>
    </row>
    <row r="662" spans="1:6" x14ac:dyDescent="0.25">
      <c r="A662" t="str">
        <f t="shared" si="165"/>
        <v>Dan Pasette</v>
      </c>
      <c r="E662" s="3">
        <f t="shared" ref="E662:E664" si="172">E661</f>
        <v>45</v>
      </c>
      <c r="F662">
        <f t="shared" si="167"/>
        <v>0</v>
      </c>
    </row>
    <row r="663" spans="1:6" x14ac:dyDescent="0.25">
      <c r="A663" t="str">
        <f t="shared" si="165"/>
        <v>Dan Pasette</v>
      </c>
      <c r="C663" s="1">
        <v>1</v>
      </c>
      <c r="D663" t="s">
        <v>218</v>
      </c>
      <c r="E663" s="3">
        <f t="shared" si="172"/>
        <v>45</v>
      </c>
      <c r="F663">
        <f t="shared" si="167"/>
        <v>45</v>
      </c>
    </row>
    <row r="664" spans="1:6" x14ac:dyDescent="0.25">
      <c r="A664" t="str">
        <f t="shared" si="165"/>
        <v>Dan Pasette</v>
      </c>
      <c r="E664" s="3">
        <f t="shared" si="172"/>
        <v>45</v>
      </c>
      <c r="F664">
        <f t="shared" si="167"/>
        <v>0</v>
      </c>
    </row>
    <row r="665" spans="1:6" x14ac:dyDescent="0.25">
      <c r="A665" t="str">
        <f t="shared" si="165"/>
        <v>Dan Pasette</v>
      </c>
      <c r="B665" t="s">
        <v>230</v>
      </c>
      <c r="E665" s="3">
        <v>6</v>
      </c>
      <c r="F665">
        <f t="shared" si="167"/>
        <v>0</v>
      </c>
    </row>
    <row r="666" spans="1:6" x14ac:dyDescent="0.25">
      <c r="A666" t="str">
        <f t="shared" si="165"/>
        <v>Dan Pasette</v>
      </c>
      <c r="E666" s="3">
        <f t="shared" ref="E666:E668" si="173">E665</f>
        <v>6</v>
      </c>
      <c r="F666">
        <f t="shared" si="167"/>
        <v>0</v>
      </c>
    </row>
    <row r="667" spans="1:6" x14ac:dyDescent="0.25">
      <c r="A667" t="str">
        <f t="shared" si="165"/>
        <v>Dan Pasette</v>
      </c>
      <c r="C667" s="1">
        <v>1</v>
      </c>
      <c r="D667" t="s">
        <v>194</v>
      </c>
      <c r="E667" s="3">
        <f t="shared" si="173"/>
        <v>6</v>
      </c>
      <c r="F667">
        <f t="shared" si="167"/>
        <v>6</v>
      </c>
    </row>
    <row r="668" spans="1:6" x14ac:dyDescent="0.25">
      <c r="A668" t="str">
        <f t="shared" si="165"/>
        <v>Dan Pasette</v>
      </c>
      <c r="E668" s="3">
        <f t="shared" si="173"/>
        <v>6</v>
      </c>
      <c r="F668">
        <f t="shared" si="167"/>
        <v>0</v>
      </c>
    </row>
    <row r="669" spans="1:6" x14ac:dyDescent="0.25">
      <c r="A669" t="str">
        <f t="shared" si="165"/>
        <v>Dan Pasette</v>
      </c>
      <c r="B669" t="s">
        <v>231</v>
      </c>
      <c r="E669" s="3">
        <v>5</v>
      </c>
      <c r="F669">
        <f t="shared" si="167"/>
        <v>0</v>
      </c>
    </row>
    <row r="670" spans="1:6" x14ac:dyDescent="0.25">
      <c r="A670" t="str">
        <f t="shared" si="165"/>
        <v>Dan Pasette</v>
      </c>
      <c r="E670" s="3">
        <f t="shared" ref="E670:E672" si="174">E669</f>
        <v>5</v>
      </c>
      <c r="F670">
        <f t="shared" si="167"/>
        <v>0</v>
      </c>
    </row>
    <row r="671" spans="1:6" x14ac:dyDescent="0.25">
      <c r="A671" t="str">
        <f t="shared" si="165"/>
        <v>Dan Pasette</v>
      </c>
      <c r="C671" s="1">
        <v>1</v>
      </c>
      <c r="D671" t="s">
        <v>208</v>
      </c>
      <c r="E671" s="3">
        <f t="shared" si="174"/>
        <v>5</v>
      </c>
      <c r="F671">
        <f t="shared" si="167"/>
        <v>5</v>
      </c>
    </row>
    <row r="672" spans="1:6" x14ac:dyDescent="0.25">
      <c r="A672" t="str">
        <f t="shared" si="165"/>
        <v>Dan Pasette</v>
      </c>
      <c r="E672" s="3">
        <f t="shared" si="174"/>
        <v>5</v>
      </c>
      <c r="F672">
        <f t="shared" si="167"/>
        <v>0</v>
      </c>
    </row>
    <row r="673" spans="1:6" x14ac:dyDescent="0.25">
      <c r="A673" t="str">
        <f t="shared" si="165"/>
        <v>Dan Pasette</v>
      </c>
      <c r="B673" t="s">
        <v>232</v>
      </c>
      <c r="E673" s="3">
        <v>8</v>
      </c>
      <c r="F673">
        <f t="shared" si="167"/>
        <v>0</v>
      </c>
    </row>
    <row r="674" spans="1:6" x14ac:dyDescent="0.25">
      <c r="A674" t="str">
        <f t="shared" si="165"/>
        <v>Dan Pasette</v>
      </c>
      <c r="E674" s="3">
        <f t="shared" ref="E674:E676" si="175">E673</f>
        <v>8</v>
      </c>
      <c r="F674">
        <f t="shared" si="167"/>
        <v>0</v>
      </c>
    </row>
    <row r="675" spans="1:6" x14ac:dyDescent="0.25">
      <c r="A675" t="str">
        <f t="shared" si="165"/>
        <v>Dan Pasette</v>
      </c>
      <c r="C675" s="1">
        <v>1</v>
      </c>
      <c r="D675" t="s">
        <v>205</v>
      </c>
      <c r="E675" s="3">
        <f t="shared" si="175"/>
        <v>8</v>
      </c>
      <c r="F675">
        <f t="shared" si="167"/>
        <v>8</v>
      </c>
    </row>
    <row r="676" spans="1:6" x14ac:dyDescent="0.25">
      <c r="A676" t="str">
        <f t="shared" si="165"/>
        <v>Dan Pasette</v>
      </c>
      <c r="E676" s="3">
        <f t="shared" si="175"/>
        <v>8</v>
      </c>
      <c r="F676">
        <f t="shared" si="167"/>
        <v>0</v>
      </c>
    </row>
    <row r="677" spans="1:6" x14ac:dyDescent="0.25">
      <c r="A677" t="str">
        <f t="shared" si="165"/>
        <v>Dan Pasette</v>
      </c>
      <c r="B677" t="s">
        <v>233</v>
      </c>
      <c r="E677" s="3">
        <v>1</v>
      </c>
      <c r="F677">
        <f t="shared" si="167"/>
        <v>0</v>
      </c>
    </row>
    <row r="678" spans="1:6" x14ac:dyDescent="0.25">
      <c r="A678" t="str">
        <f t="shared" si="165"/>
        <v>Dan Pasette</v>
      </c>
      <c r="E678" s="3">
        <f t="shared" ref="E678:E680" si="176">E677</f>
        <v>1</v>
      </c>
      <c r="F678">
        <f t="shared" si="167"/>
        <v>0</v>
      </c>
    </row>
    <row r="679" spans="1:6" x14ac:dyDescent="0.25">
      <c r="A679" t="str">
        <f t="shared" si="165"/>
        <v>Dan Pasette</v>
      </c>
      <c r="C679" s="1">
        <v>1</v>
      </c>
      <c r="D679" t="s">
        <v>44</v>
      </c>
      <c r="E679" s="3">
        <f t="shared" si="176"/>
        <v>1</v>
      </c>
      <c r="F679">
        <f t="shared" si="167"/>
        <v>1</v>
      </c>
    </row>
    <row r="680" spans="1:6" x14ac:dyDescent="0.25">
      <c r="A680" t="s">
        <v>811</v>
      </c>
      <c r="E680" s="3">
        <f t="shared" si="176"/>
        <v>1</v>
      </c>
      <c r="F680">
        <f t="shared" si="167"/>
        <v>0</v>
      </c>
    </row>
    <row r="681" spans="1:6" x14ac:dyDescent="0.25">
      <c r="A681" t="str">
        <f t="shared" ref="A681:A692" si="177">A680</f>
        <v xml:space="preserve">daveh86 </v>
      </c>
      <c r="B681" t="s">
        <v>235</v>
      </c>
      <c r="E681" s="3">
        <v>31</v>
      </c>
      <c r="F681">
        <f t="shared" si="167"/>
        <v>0</v>
      </c>
    </row>
    <row r="682" spans="1:6" x14ac:dyDescent="0.25">
      <c r="A682" t="str">
        <f t="shared" si="177"/>
        <v xml:space="preserve">daveh86 </v>
      </c>
      <c r="E682" s="3">
        <f t="shared" ref="E682:E684" si="178">E681</f>
        <v>31</v>
      </c>
      <c r="F682">
        <f t="shared" si="167"/>
        <v>0</v>
      </c>
    </row>
    <row r="683" spans="1:6" x14ac:dyDescent="0.25">
      <c r="A683" t="str">
        <f t="shared" si="177"/>
        <v xml:space="preserve">daveh86 </v>
      </c>
      <c r="C683" s="1">
        <v>1</v>
      </c>
      <c r="D683" t="s">
        <v>14</v>
      </c>
      <c r="E683" s="3">
        <f t="shared" si="178"/>
        <v>31</v>
      </c>
      <c r="F683">
        <f t="shared" si="167"/>
        <v>31</v>
      </c>
    </row>
    <row r="684" spans="1:6" x14ac:dyDescent="0.25">
      <c r="A684" t="str">
        <f t="shared" si="177"/>
        <v xml:space="preserve">daveh86 </v>
      </c>
      <c r="E684" s="3">
        <f t="shared" si="178"/>
        <v>31</v>
      </c>
      <c r="F684">
        <f t="shared" si="167"/>
        <v>0</v>
      </c>
    </row>
    <row r="685" spans="1:6" x14ac:dyDescent="0.25">
      <c r="A685" t="str">
        <f t="shared" si="177"/>
        <v xml:space="preserve">daveh86 </v>
      </c>
      <c r="B685" t="s">
        <v>236</v>
      </c>
      <c r="E685" s="3">
        <v>8</v>
      </c>
      <c r="F685">
        <f t="shared" si="167"/>
        <v>0</v>
      </c>
    </row>
    <row r="686" spans="1:6" x14ac:dyDescent="0.25">
      <c r="A686" t="str">
        <f t="shared" si="177"/>
        <v xml:space="preserve">daveh86 </v>
      </c>
      <c r="E686" s="3">
        <f t="shared" ref="E686:E688" si="179">E685</f>
        <v>8</v>
      </c>
      <c r="F686">
        <f t="shared" si="167"/>
        <v>0</v>
      </c>
    </row>
    <row r="687" spans="1:6" x14ac:dyDescent="0.25">
      <c r="A687" t="str">
        <f t="shared" si="177"/>
        <v xml:space="preserve">daveh86 </v>
      </c>
      <c r="C687" s="1">
        <v>1</v>
      </c>
      <c r="D687" t="s">
        <v>237</v>
      </c>
      <c r="E687" s="3">
        <f t="shared" si="179"/>
        <v>8</v>
      </c>
      <c r="F687">
        <f t="shared" si="167"/>
        <v>8</v>
      </c>
    </row>
    <row r="688" spans="1:6" x14ac:dyDescent="0.25">
      <c r="A688" t="str">
        <f t="shared" si="177"/>
        <v xml:space="preserve">daveh86 </v>
      </c>
      <c r="E688" s="3">
        <f t="shared" si="179"/>
        <v>8</v>
      </c>
      <c r="F688">
        <f t="shared" si="167"/>
        <v>0</v>
      </c>
    </row>
    <row r="689" spans="1:6" x14ac:dyDescent="0.25">
      <c r="A689" t="str">
        <f t="shared" si="177"/>
        <v xml:space="preserve">daveh86 </v>
      </c>
      <c r="B689" t="s">
        <v>238</v>
      </c>
      <c r="E689" s="3">
        <v>164</v>
      </c>
      <c r="F689">
        <f t="shared" si="167"/>
        <v>0</v>
      </c>
    </row>
    <row r="690" spans="1:6" x14ac:dyDescent="0.25">
      <c r="A690" t="str">
        <f t="shared" si="177"/>
        <v xml:space="preserve">daveh86 </v>
      </c>
      <c r="E690" s="3">
        <f t="shared" ref="E690:E693" si="180">E689</f>
        <v>164</v>
      </c>
      <c r="F690">
        <f t="shared" si="167"/>
        <v>0</v>
      </c>
    </row>
    <row r="691" spans="1:6" x14ac:dyDescent="0.25">
      <c r="A691" t="str">
        <f t="shared" si="177"/>
        <v xml:space="preserve">daveh86 </v>
      </c>
      <c r="C691" s="1">
        <v>0.123</v>
      </c>
      <c r="D691" t="s">
        <v>32</v>
      </c>
      <c r="E691" s="3">
        <f t="shared" si="180"/>
        <v>164</v>
      </c>
      <c r="F691">
        <f t="shared" si="167"/>
        <v>20.172000000000001</v>
      </c>
    </row>
    <row r="692" spans="1:6" x14ac:dyDescent="0.25">
      <c r="A692" t="str">
        <f t="shared" si="177"/>
        <v xml:space="preserve">daveh86 </v>
      </c>
      <c r="C692" s="1">
        <v>0.876</v>
      </c>
      <c r="D692" t="s">
        <v>14</v>
      </c>
      <c r="E692" s="3">
        <f t="shared" si="180"/>
        <v>164</v>
      </c>
      <c r="F692">
        <f t="shared" si="167"/>
        <v>143.66399999999999</v>
      </c>
    </row>
    <row r="693" spans="1:6" x14ac:dyDescent="0.25">
      <c r="A693" t="s">
        <v>812</v>
      </c>
      <c r="E693" s="3">
        <f t="shared" si="180"/>
        <v>164</v>
      </c>
      <c r="F693">
        <f t="shared" si="167"/>
        <v>0</v>
      </c>
    </row>
    <row r="694" spans="1:6" x14ac:dyDescent="0.25">
      <c r="A694" t="str">
        <f t="shared" ref="A694:A713" si="181">A693</f>
        <v>David Percy</v>
      </c>
      <c r="B694" t="s">
        <v>241</v>
      </c>
      <c r="E694" s="3">
        <v>38</v>
      </c>
      <c r="F694">
        <f t="shared" si="167"/>
        <v>0</v>
      </c>
    </row>
    <row r="695" spans="1:6" x14ac:dyDescent="0.25">
      <c r="A695" t="str">
        <f t="shared" si="181"/>
        <v>David Percy</v>
      </c>
      <c r="E695" s="3">
        <f t="shared" ref="E695:E697" si="182">E694</f>
        <v>38</v>
      </c>
      <c r="F695">
        <f t="shared" si="167"/>
        <v>0</v>
      </c>
    </row>
    <row r="696" spans="1:6" x14ac:dyDescent="0.25">
      <c r="A696" t="str">
        <f t="shared" si="181"/>
        <v>David Percy</v>
      </c>
      <c r="C696" s="1">
        <v>1</v>
      </c>
      <c r="D696" t="s">
        <v>13</v>
      </c>
      <c r="E696" s="3">
        <f t="shared" si="182"/>
        <v>38</v>
      </c>
      <c r="F696">
        <f t="shared" si="167"/>
        <v>38</v>
      </c>
    </row>
    <row r="697" spans="1:6" x14ac:dyDescent="0.25">
      <c r="A697" t="str">
        <f t="shared" si="181"/>
        <v>David Percy</v>
      </c>
      <c r="E697" s="3">
        <f t="shared" si="182"/>
        <v>38</v>
      </c>
      <c r="F697">
        <f t="shared" si="167"/>
        <v>0</v>
      </c>
    </row>
    <row r="698" spans="1:6" x14ac:dyDescent="0.25">
      <c r="A698" t="str">
        <f t="shared" si="181"/>
        <v>David Percy</v>
      </c>
      <c r="B698" t="s">
        <v>242</v>
      </c>
      <c r="E698" s="3">
        <v>35</v>
      </c>
      <c r="F698">
        <f t="shared" si="167"/>
        <v>0</v>
      </c>
    </row>
    <row r="699" spans="1:6" x14ac:dyDescent="0.25">
      <c r="A699" t="str">
        <f t="shared" si="181"/>
        <v>David Percy</v>
      </c>
      <c r="E699" s="3">
        <f t="shared" ref="E699:E702" si="183">E698</f>
        <v>35</v>
      </c>
      <c r="F699">
        <f t="shared" si="167"/>
        <v>0</v>
      </c>
    </row>
    <row r="700" spans="1:6" x14ac:dyDescent="0.25">
      <c r="A700" t="str">
        <f t="shared" si="181"/>
        <v>David Percy</v>
      </c>
      <c r="C700" s="1">
        <v>0.46800000000000003</v>
      </c>
      <c r="D700" t="s">
        <v>143</v>
      </c>
      <c r="E700" s="3">
        <f t="shared" si="183"/>
        <v>35</v>
      </c>
      <c r="F700">
        <f t="shared" si="167"/>
        <v>16.380000000000003</v>
      </c>
    </row>
    <row r="701" spans="1:6" x14ac:dyDescent="0.25">
      <c r="A701" t="str">
        <f t="shared" si="181"/>
        <v>David Percy</v>
      </c>
      <c r="C701" s="1">
        <v>0.53100000000000003</v>
      </c>
      <c r="D701" t="s">
        <v>29</v>
      </c>
      <c r="E701" s="3">
        <f t="shared" si="183"/>
        <v>35</v>
      </c>
      <c r="F701">
        <f t="shared" si="167"/>
        <v>18.585000000000001</v>
      </c>
    </row>
    <row r="702" spans="1:6" x14ac:dyDescent="0.25">
      <c r="A702" t="str">
        <f t="shared" si="181"/>
        <v>David Percy</v>
      </c>
      <c r="E702" s="3">
        <f t="shared" si="183"/>
        <v>35</v>
      </c>
      <c r="F702">
        <f t="shared" si="167"/>
        <v>0</v>
      </c>
    </row>
    <row r="703" spans="1:6" x14ac:dyDescent="0.25">
      <c r="A703" t="str">
        <f t="shared" si="181"/>
        <v>David Percy</v>
      </c>
      <c r="B703" t="s">
        <v>243</v>
      </c>
      <c r="E703" s="3">
        <v>6</v>
      </c>
      <c r="F703">
        <f t="shared" si="167"/>
        <v>0</v>
      </c>
    </row>
    <row r="704" spans="1:6" x14ac:dyDescent="0.25">
      <c r="A704" t="str">
        <f t="shared" si="181"/>
        <v>David Percy</v>
      </c>
      <c r="E704" s="3">
        <f t="shared" ref="E704:E706" si="184">E703</f>
        <v>6</v>
      </c>
      <c r="F704">
        <f t="shared" si="167"/>
        <v>0</v>
      </c>
    </row>
    <row r="705" spans="1:6" x14ac:dyDescent="0.25">
      <c r="A705" t="str">
        <f t="shared" si="181"/>
        <v>David Percy</v>
      </c>
      <c r="C705" s="1">
        <v>1</v>
      </c>
      <c r="D705" t="s">
        <v>29</v>
      </c>
      <c r="E705" s="3">
        <f t="shared" si="184"/>
        <v>6</v>
      </c>
      <c r="F705">
        <f t="shared" si="167"/>
        <v>6</v>
      </c>
    </row>
    <row r="706" spans="1:6" x14ac:dyDescent="0.25">
      <c r="A706" t="str">
        <f t="shared" si="181"/>
        <v>David Percy</v>
      </c>
      <c r="E706" s="3">
        <f t="shared" si="184"/>
        <v>6</v>
      </c>
      <c r="F706">
        <f t="shared" si="167"/>
        <v>0</v>
      </c>
    </row>
    <row r="707" spans="1:6" x14ac:dyDescent="0.25">
      <c r="A707" t="str">
        <f t="shared" si="181"/>
        <v>David Percy</v>
      </c>
      <c r="B707" t="s">
        <v>244</v>
      </c>
      <c r="E707" s="3">
        <v>35</v>
      </c>
      <c r="F707">
        <f t="shared" ref="F707:F770" si="185">C707*E707</f>
        <v>0</v>
      </c>
    </row>
    <row r="708" spans="1:6" x14ac:dyDescent="0.25">
      <c r="A708" t="str">
        <f t="shared" si="181"/>
        <v>David Percy</v>
      </c>
      <c r="E708" s="3">
        <f t="shared" ref="E708:E710" si="186">E707</f>
        <v>35</v>
      </c>
      <c r="F708">
        <f t="shared" si="185"/>
        <v>0</v>
      </c>
    </row>
    <row r="709" spans="1:6" x14ac:dyDescent="0.25">
      <c r="A709" t="str">
        <f t="shared" si="181"/>
        <v>David Percy</v>
      </c>
      <c r="C709" s="1">
        <v>1</v>
      </c>
      <c r="D709" t="s">
        <v>13</v>
      </c>
      <c r="E709" s="3">
        <f t="shared" si="186"/>
        <v>35</v>
      </c>
      <c r="F709">
        <f t="shared" si="185"/>
        <v>35</v>
      </c>
    </row>
    <row r="710" spans="1:6" x14ac:dyDescent="0.25">
      <c r="A710" t="str">
        <f t="shared" si="181"/>
        <v>David Percy</v>
      </c>
      <c r="E710" s="3">
        <f t="shared" si="186"/>
        <v>35</v>
      </c>
      <c r="F710">
        <f t="shared" si="185"/>
        <v>0</v>
      </c>
    </row>
    <row r="711" spans="1:6" x14ac:dyDescent="0.25">
      <c r="A711" t="str">
        <f t="shared" si="181"/>
        <v>David Percy</v>
      </c>
      <c r="B711" t="s">
        <v>245</v>
      </c>
      <c r="E711" s="3">
        <v>14</v>
      </c>
      <c r="F711">
        <f t="shared" si="185"/>
        <v>0</v>
      </c>
    </row>
    <row r="712" spans="1:6" x14ac:dyDescent="0.25">
      <c r="A712" t="str">
        <f t="shared" si="181"/>
        <v>David Percy</v>
      </c>
      <c r="E712" s="3">
        <f t="shared" ref="E712:E714" si="187">E711</f>
        <v>14</v>
      </c>
      <c r="F712">
        <f t="shared" si="185"/>
        <v>0</v>
      </c>
    </row>
    <row r="713" spans="1:6" x14ac:dyDescent="0.25">
      <c r="A713" t="str">
        <f t="shared" si="181"/>
        <v>David Percy</v>
      </c>
      <c r="C713" s="1">
        <v>1</v>
      </c>
      <c r="D713" t="s">
        <v>43</v>
      </c>
      <c r="E713" s="3">
        <f t="shared" si="187"/>
        <v>14</v>
      </c>
      <c r="F713">
        <f t="shared" si="185"/>
        <v>14</v>
      </c>
    </row>
    <row r="714" spans="1:6" x14ac:dyDescent="0.25">
      <c r="A714" t="s">
        <v>813</v>
      </c>
      <c r="E714" s="3">
        <f t="shared" si="187"/>
        <v>14</v>
      </c>
      <c r="F714">
        <f t="shared" si="185"/>
        <v>0</v>
      </c>
    </row>
    <row r="715" spans="1:6" x14ac:dyDescent="0.25">
      <c r="A715" t="str">
        <f t="shared" ref="A715:A746" si="188">A714</f>
        <v>David Storch</v>
      </c>
      <c r="B715" t="s">
        <v>247</v>
      </c>
      <c r="E715" s="3">
        <v>25</v>
      </c>
      <c r="F715">
        <f t="shared" si="185"/>
        <v>0</v>
      </c>
    </row>
    <row r="716" spans="1:6" x14ac:dyDescent="0.25">
      <c r="A716" t="str">
        <f t="shared" si="188"/>
        <v>David Storch</v>
      </c>
      <c r="E716" s="3">
        <f t="shared" ref="E716:E719" si="189">E715</f>
        <v>25</v>
      </c>
      <c r="F716">
        <f t="shared" si="185"/>
        <v>0</v>
      </c>
    </row>
    <row r="717" spans="1:6" x14ac:dyDescent="0.25">
      <c r="A717" t="str">
        <f t="shared" si="188"/>
        <v>David Storch</v>
      </c>
      <c r="C717" s="1">
        <v>0.108</v>
      </c>
      <c r="D717" t="s">
        <v>80</v>
      </c>
      <c r="E717" s="3">
        <f t="shared" si="189"/>
        <v>25</v>
      </c>
      <c r="F717">
        <f t="shared" si="185"/>
        <v>2.7</v>
      </c>
    </row>
    <row r="718" spans="1:6" x14ac:dyDescent="0.25">
      <c r="A718" t="str">
        <f t="shared" si="188"/>
        <v>David Storch</v>
      </c>
      <c r="C718" s="1">
        <v>0.89100000000000001</v>
      </c>
      <c r="D718" t="s">
        <v>82</v>
      </c>
      <c r="E718" s="3">
        <f t="shared" si="189"/>
        <v>25</v>
      </c>
      <c r="F718">
        <f t="shared" si="185"/>
        <v>22.274999999999999</v>
      </c>
    </row>
    <row r="719" spans="1:6" x14ac:dyDescent="0.25">
      <c r="A719" t="str">
        <f t="shared" si="188"/>
        <v>David Storch</v>
      </c>
      <c r="E719" s="3">
        <f t="shared" si="189"/>
        <v>25</v>
      </c>
      <c r="F719">
        <f t="shared" si="185"/>
        <v>0</v>
      </c>
    </row>
    <row r="720" spans="1:6" x14ac:dyDescent="0.25">
      <c r="A720" t="str">
        <f t="shared" si="188"/>
        <v>David Storch</v>
      </c>
      <c r="B720" t="s">
        <v>248</v>
      </c>
      <c r="E720" s="3">
        <v>729</v>
      </c>
      <c r="F720">
        <f t="shared" si="185"/>
        <v>0</v>
      </c>
    </row>
    <row r="721" spans="1:6" x14ac:dyDescent="0.25">
      <c r="A721" t="str">
        <f t="shared" si="188"/>
        <v>David Storch</v>
      </c>
      <c r="E721" s="3">
        <f t="shared" ref="E721:E724" si="190">E720</f>
        <v>729</v>
      </c>
      <c r="F721">
        <f t="shared" si="185"/>
        <v>0</v>
      </c>
    </row>
    <row r="722" spans="1:6" x14ac:dyDescent="0.25">
      <c r="A722" t="str">
        <f t="shared" si="188"/>
        <v>David Storch</v>
      </c>
      <c r="C722" s="1">
        <v>0.97399999999999998</v>
      </c>
      <c r="D722" t="s">
        <v>162</v>
      </c>
      <c r="E722" s="3">
        <f t="shared" si="190"/>
        <v>729</v>
      </c>
      <c r="F722">
        <f t="shared" si="185"/>
        <v>710.04599999999994</v>
      </c>
    </row>
    <row r="723" spans="1:6" x14ac:dyDescent="0.25">
      <c r="A723" t="str">
        <f t="shared" si="188"/>
        <v>David Storch</v>
      </c>
      <c r="C723" s="1">
        <v>2.5000000000000001E-2</v>
      </c>
      <c r="D723" t="s">
        <v>83</v>
      </c>
      <c r="E723" s="3">
        <f t="shared" si="190"/>
        <v>729</v>
      </c>
      <c r="F723">
        <f t="shared" si="185"/>
        <v>18.225000000000001</v>
      </c>
    </row>
    <row r="724" spans="1:6" x14ac:dyDescent="0.25">
      <c r="A724" t="str">
        <f t="shared" si="188"/>
        <v>David Storch</v>
      </c>
      <c r="E724" s="3">
        <f t="shared" si="190"/>
        <v>729</v>
      </c>
      <c r="F724">
        <f t="shared" si="185"/>
        <v>0</v>
      </c>
    </row>
    <row r="725" spans="1:6" x14ac:dyDescent="0.25">
      <c r="A725" t="str">
        <f t="shared" si="188"/>
        <v>David Storch</v>
      </c>
      <c r="B725" t="s">
        <v>249</v>
      </c>
      <c r="E725" s="3">
        <v>5</v>
      </c>
      <c r="F725">
        <f t="shared" si="185"/>
        <v>0</v>
      </c>
    </row>
    <row r="726" spans="1:6" x14ac:dyDescent="0.25">
      <c r="A726" t="str">
        <f t="shared" si="188"/>
        <v>David Storch</v>
      </c>
      <c r="E726" s="3">
        <f t="shared" ref="E726:E729" si="191">E725</f>
        <v>5</v>
      </c>
      <c r="F726">
        <f t="shared" si="185"/>
        <v>0</v>
      </c>
    </row>
    <row r="727" spans="1:6" x14ac:dyDescent="0.25">
      <c r="A727" t="str">
        <f t="shared" si="188"/>
        <v>David Storch</v>
      </c>
      <c r="C727" s="1">
        <v>0.73299999999999998</v>
      </c>
      <c r="D727" t="s">
        <v>80</v>
      </c>
      <c r="E727" s="3">
        <f t="shared" si="191"/>
        <v>5</v>
      </c>
      <c r="F727">
        <f t="shared" si="185"/>
        <v>3.665</v>
      </c>
    </row>
    <row r="728" spans="1:6" x14ac:dyDescent="0.25">
      <c r="A728" t="str">
        <f t="shared" si="188"/>
        <v>David Storch</v>
      </c>
      <c r="C728" s="1">
        <v>0.26600000000000001</v>
      </c>
      <c r="D728" t="s">
        <v>44</v>
      </c>
      <c r="E728" s="3">
        <f t="shared" si="191"/>
        <v>5</v>
      </c>
      <c r="F728">
        <f t="shared" si="185"/>
        <v>1.33</v>
      </c>
    </row>
    <row r="729" spans="1:6" x14ac:dyDescent="0.25">
      <c r="A729" t="str">
        <f t="shared" si="188"/>
        <v>David Storch</v>
      </c>
      <c r="E729" s="3">
        <f t="shared" si="191"/>
        <v>5</v>
      </c>
      <c r="F729">
        <f t="shared" si="185"/>
        <v>0</v>
      </c>
    </row>
    <row r="730" spans="1:6" x14ac:dyDescent="0.25">
      <c r="A730" t="str">
        <f t="shared" si="188"/>
        <v>David Storch</v>
      </c>
      <c r="B730" t="s">
        <v>250</v>
      </c>
      <c r="E730" s="3">
        <v>238</v>
      </c>
      <c r="F730">
        <f t="shared" si="185"/>
        <v>0</v>
      </c>
    </row>
    <row r="731" spans="1:6" x14ac:dyDescent="0.25">
      <c r="A731" t="str">
        <f t="shared" si="188"/>
        <v>David Storch</v>
      </c>
      <c r="E731" s="3">
        <f t="shared" ref="E731:E739" si="192">E730</f>
        <v>238</v>
      </c>
      <c r="F731">
        <f t="shared" si="185"/>
        <v>0</v>
      </c>
    </row>
    <row r="732" spans="1:6" x14ac:dyDescent="0.25">
      <c r="A732" t="str">
        <f t="shared" si="188"/>
        <v>David Storch</v>
      </c>
      <c r="C732" s="1">
        <v>0.495</v>
      </c>
      <c r="D732" t="s">
        <v>143</v>
      </c>
      <c r="E732" s="3">
        <f t="shared" si="192"/>
        <v>238</v>
      </c>
      <c r="F732">
        <f t="shared" si="185"/>
        <v>117.81</v>
      </c>
    </row>
    <row r="733" spans="1:6" x14ac:dyDescent="0.25">
      <c r="A733" t="str">
        <f t="shared" si="188"/>
        <v>David Storch</v>
      </c>
      <c r="C733" s="1">
        <v>3.7999999999999999E-2</v>
      </c>
      <c r="D733" t="s">
        <v>251</v>
      </c>
      <c r="E733" s="3">
        <f t="shared" si="192"/>
        <v>238</v>
      </c>
      <c r="F733">
        <f t="shared" si="185"/>
        <v>9.0440000000000005</v>
      </c>
    </row>
    <row r="734" spans="1:6" x14ac:dyDescent="0.25">
      <c r="A734" t="str">
        <f t="shared" si="188"/>
        <v>David Storch</v>
      </c>
      <c r="C734" s="1">
        <v>5.8000000000000003E-2</v>
      </c>
      <c r="D734" t="s">
        <v>29</v>
      </c>
      <c r="E734" s="3">
        <f t="shared" si="192"/>
        <v>238</v>
      </c>
      <c r="F734">
        <f t="shared" si="185"/>
        <v>13.804</v>
      </c>
    </row>
    <row r="735" spans="1:6" x14ac:dyDescent="0.25">
      <c r="A735" t="str">
        <f t="shared" si="188"/>
        <v>David Storch</v>
      </c>
      <c r="C735" s="1">
        <v>8.9999999999999993E-3</v>
      </c>
      <c r="D735" t="s">
        <v>252</v>
      </c>
      <c r="E735" s="3">
        <f t="shared" si="192"/>
        <v>238</v>
      </c>
      <c r="F735">
        <f t="shared" si="185"/>
        <v>2.1419999999999999</v>
      </c>
    </row>
    <row r="736" spans="1:6" x14ac:dyDescent="0.25">
      <c r="A736" t="str">
        <f t="shared" si="188"/>
        <v>David Storch</v>
      </c>
      <c r="C736" s="1">
        <v>0.10199999999999999</v>
      </c>
      <c r="D736" t="s">
        <v>16</v>
      </c>
      <c r="E736" s="3">
        <f t="shared" si="192"/>
        <v>238</v>
      </c>
      <c r="F736">
        <f t="shared" si="185"/>
        <v>24.276</v>
      </c>
    </row>
    <row r="737" spans="1:6" x14ac:dyDescent="0.25">
      <c r="A737" t="str">
        <f t="shared" si="188"/>
        <v>David Storch</v>
      </c>
      <c r="C737" s="1">
        <v>0.24099999999999999</v>
      </c>
      <c r="D737" t="s">
        <v>82</v>
      </c>
      <c r="E737" s="3">
        <f t="shared" si="192"/>
        <v>238</v>
      </c>
      <c r="F737">
        <f t="shared" si="185"/>
        <v>57.357999999999997</v>
      </c>
    </row>
    <row r="738" spans="1:6" x14ac:dyDescent="0.25">
      <c r="A738" t="str">
        <f t="shared" si="188"/>
        <v>David Storch</v>
      </c>
      <c r="C738" s="1">
        <v>5.3999999999999999E-2</v>
      </c>
      <c r="D738" t="s">
        <v>32</v>
      </c>
      <c r="E738" s="3">
        <f t="shared" si="192"/>
        <v>238</v>
      </c>
      <c r="F738">
        <f t="shared" si="185"/>
        <v>12.852</v>
      </c>
    </row>
    <row r="739" spans="1:6" x14ac:dyDescent="0.25">
      <c r="A739" t="str">
        <f t="shared" si="188"/>
        <v>David Storch</v>
      </c>
      <c r="E739" s="3">
        <f t="shared" si="192"/>
        <v>238</v>
      </c>
      <c r="F739">
        <f t="shared" si="185"/>
        <v>0</v>
      </c>
    </row>
    <row r="740" spans="1:6" x14ac:dyDescent="0.25">
      <c r="A740" t="str">
        <f t="shared" si="188"/>
        <v>David Storch</v>
      </c>
      <c r="B740" t="s">
        <v>253</v>
      </c>
      <c r="E740" s="3">
        <v>8</v>
      </c>
      <c r="F740">
        <f t="shared" si="185"/>
        <v>0</v>
      </c>
    </row>
    <row r="741" spans="1:6" x14ac:dyDescent="0.25">
      <c r="A741" t="str">
        <f t="shared" si="188"/>
        <v>David Storch</v>
      </c>
      <c r="E741" s="3">
        <f t="shared" ref="E741:E743" si="193">E740</f>
        <v>8</v>
      </c>
      <c r="F741">
        <f t="shared" si="185"/>
        <v>0</v>
      </c>
    </row>
    <row r="742" spans="1:6" x14ac:dyDescent="0.25">
      <c r="A742" t="str">
        <f t="shared" si="188"/>
        <v>David Storch</v>
      </c>
      <c r="C742" s="1">
        <v>1</v>
      </c>
      <c r="D742" t="s">
        <v>82</v>
      </c>
      <c r="E742" s="3">
        <f t="shared" si="193"/>
        <v>8</v>
      </c>
      <c r="F742">
        <f t="shared" si="185"/>
        <v>8</v>
      </c>
    </row>
    <row r="743" spans="1:6" x14ac:dyDescent="0.25">
      <c r="A743" t="str">
        <f t="shared" si="188"/>
        <v>David Storch</v>
      </c>
      <c r="E743" s="3">
        <f t="shared" si="193"/>
        <v>8</v>
      </c>
      <c r="F743">
        <f t="shared" si="185"/>
        <v>0</v>
      </c>
    </row>
    <row r="744" spans="1:6" x14ac:dyDescent="0.25">
      <c r="A744" t="str">
        <f t="shared" si="188"/>
        <v>David Storch</v>
      </c>
      <c r="B744" t="s">
        <v>254</v>
      </c>
      <c r="E744" s="3">
        <v>146</v>
      </c>
      <c r="F744">
        <f t="shared" si="185"/>
        <v>0</v>
      </c>
    </row>
    <row r="745" spans="1:6" x14ac:dyDescent="0.25">
      <c r="A745" t="str">
        <f t="shared" si="188"/>
        <v>David Storch</v>
      </c>
      <c r="E745" s="3">
        <f t="shared" ref="E745:E747" si="194">E744</f>
        <v>146</v>
      </c>
      <c r="F745">
        <f t="shared" si="185"/>
        <v>0</v>
      </c>
    </row>
    <row r="746" spans="1:6" x14ac:dyDescent="0.25">
      <c r="A746" t="str">
        <f t="shared" si="188"/>
        <v>David Storch</v>
      </c>
      <c r="C746" s="1">
        <v>1</v>
      </c>
      <c r="D746" t="s">
        <v>52</v>
      </c>
      <c r="E746" s="3">
        <f t="shared" si="194"/>
        <v>146</v>
      </c>
      <c r="F746">
        <f t="shared" si="185"/>
        <v>146</v>
      </c>
    </row>
    <row r="747" spans="1:6" x14ac:dyDescent="0.25">
      <c r="A747" t="str">
        <f t="shared" ref="A747:A778" si="195">A746</f>
        <v>David Storch</v>
      </c>
      <c r="E747" s="3">
        <f t="shared" si="194"/>
        <v>146</v>
      </c>
      <c r="F747">
        <f t="shared" si="185"/>
        <v>0</v>
      </c>
    </row>
    <row r="748" spans="1:6" x14ac:dyDescent="0.25">
      <c r="A748" t="str">
        <f t="shared" si="195"/>
        <v>David Storch</v>
      </c>
      <c r="B748" t="s">
        <v>255</v>
      </c>
      <c r="E748" s="3">
        <v>66</v>
      </c>
      <c r="F748">
        <f t="shared" si="185"/>
        <v>0</v>
      </c>
    </row>
    <row r="749" spans="1:6" x14ac:dyDescent="0.25">
      <c r="A749" t="str">
        <f t="shared" si="195"/>
        <v>David Storch</v>
      </c>
      <c r="E749" s="3">
        <f t="shared" ref="E749:E753" si="196">E748</f>
        <v>66</v>
      </c>
      <c r="F749">
        <f t="shared" si="185"/>
        <v>0</v>
      </c>
    </row>
    <row r="750" spans="1:6" x14ac:dyDescent="0.25">
      <c r="A750" t="str">
        <f t="shared" si="195"/>
        <v>David Storch</v>
      </c>
      <c r="C750" s="1">
        <v>1.7000000000000001E-2</v>
      </c>
      <c r="D750" t="s">
        <v>143</v>
      </c>
      <c r="E750" s="3">
        <f t="shared" si="196"/>
        <v>66</v>
      </c>
      <c r="F750">
        <f t="shared" si="185"/>
        <v>1.1220000000000001</v>
      </c>
    </row>
    <row r="751" spans="1:6" x14ac:dyDescent="0.25">
      <c r="A751" t="str">
        <f t="shared" si="195"/>
        <v>David Storch</v>
      </c>
      <c r="C751" s="1">
        <v>0.93400000000000005</v>
      </c>
      <c r="D751" t="s">
        <v>82</v>
      </c>
      <c r="E751" s="3">
        <f t="shared" si="196"/>
        <v>66</v>
      </c>
      <c r="F751">
        <f t="shared" si="185"/>
        <v>61.644000000000005</v>
      </c>
    </row>
    <row r="752" spans="1:6" x14ac:dyDescent="0.25">
      <c r="A752" t="str">
        <f t="shared" si="195"/>
        <v>David Storch</v>
      </c>
      <c r="C752" s="1">
        <v>4.7E-2</v>
      </c>
      <c r="D752" t="s">
        <v>14</v>
      </c>
      <c r="E752" s="3">
        <f t="shared" si="196"/>
        <v>66</v>
      </c>
      <c r="F752">
        <f t="shared" si="185"/>
        <v>3.1019999999999999</v>
      </c>
    </row>
    <row r="753" spans="1:6" x14ac:dyDescent="0.25">
      <c r="A753" t="str">
        <f t="shared" si="195"/>
        <v>David Storch</v>
      </c>
      <c r="E753" s="3">
        <f t="shared" si="196"/>
        <v>66</v>
      </c>
      <c r="F753">
        <f t="shared" si="185"/>
        <v>0</v>
      </c>
    </row>
    <row r="754" spans="1:6" x14ac:dyDescent="0.25">
      <c r="A754" t="str">
        <f t="shared" si="195"/>
        <v>David Storch</v>
      </c>
      <c r="B754" t="s">
        <v>256</v>
      </c>
      <c r="E754" s="3">
        <v>46</v>
      </c>
      <c r="F754">
        <f t="shared" si="185"/>
        <v>0</v>
      </c>
    </row>
    <row r="755" spans="1:6" x14ac:dyDescent="0.25">
      <c r="A755" t="str">
        <f t="shared" si="195"/>
        <v>David Storch</v>
      </c>
      <c r="E755" s="3">
        <f t="shared" ref="E755:E759" si="197">E754</f>
        <v>46</v>
      </c>
      <c r="F755">
        <f t="shared" si="185"/>
        <v>0</v>
      </c>
    </row>
    <row r="756" spans="1:6" x14ac:dyDescent="0.25">
      <c r="A756" t="str">
        <f t="shared" si="195"/>
        <v>David Storch</v>
      </c>
      <c r="C756" s="1">
        <v>0.59799999999999998</v>
      </c>
      <c r="D756" t="s">
        <v>143</v>
      </c>
      <c r="E756" s="3">
        <f t="shared" si="197"/>
        <v>46</v>
      </c>
      <c r="F756">
        <f t="shared" si="185"/>
        <v>27.507999999999999</v>
      </c>
    </row>
    <row r="757" spans="1:6" x14ac:dyDescent="0.25">
      <c r="A757" t="str">
        <f t="shared" si="195"/>
        <v>David Storch</v>
      </c>
      <c r="C757" s="1">
        <v>0.20499999999999999</v>
      </c>
      <c r="D757" t="s">
        <v>251</v>
      </c>
      <c r="E757" s="3">
        <f t="shared" si="197"/>
        <v>46</v>
      </c>
      <c r="F757">
        <f t="shared" si="185"/>
        <v>9.43</v>
      </c>
    </row>
    <row r="758" spans="1:6" x14ac:dyDescent="0.25">
      <c r="A758" t="str">
        <f t="shared" si="195"/>
        <v>David Storch</v>
      </c>
      <c r="C758" s="1">
        <v>0.19600000000000001</v>
      </c>
      <c r="D758" t="s">
        <v>257</v>
      </c>
      <c r="E758" s="3">
        <f t="shared" si="197"/>
        <v>46</v>
      </c>
      <c r="F758">
        <f t="shared" si="185"/>
        <v>9.016</v>
      </c>
    </row>
    <row r="759" spans="1:6" x14ac:dyDescent="0.25">
      <c r="A759" t="str">
        <f t="shared" si="195"/>
        <v>David Storch</v>
      </c>
      <c r="E759" s="3">
        <f t="shared" si="197"/>
        <v>46</v>
      </c>
      <c r="F759">
        <f t="shared" si="185"/>
        <v>0</v>
      </c>
    </row>
    <row r="760" spans="1:6" x14ac:dyDescent="0.25">
      <c r="A760" t="str">
        <f t="shared" si="195"/>
        <v>David Storch</v>
      </c>
      <c r="B760" t="s">
        <v>258</v>
      </c>
      <c r="E760" s="3">
        <v>2</v>
      </c>
      <c r="F760">
        <f t="shared" si="185"/>
        <v>0</v>
      </c>
    </row>
    <row r="761" spans="1:6" x14ac:dyDescent="0.25">
      <c r="A761" t="str">
        <f t="shared" si="195"/>
        <v>David Storch</v>
      </c>
      <c r="E761" s="3">
        <f t="shared" ref="E761:E763" si="198">E760</f>
        <v>2</v>
      </c>
      <c r="F761">
        <f t="shared" si="185"/>
        <v>0</v>
      </c>
    </row>
    <row r="762" spans="1:6" x14ac:dyDescent="0.25">
      <c r="A762" t="str">
        <f t="shared" si="195"/>
        <v>David Storch</v>
      </c>
      <c r="C762" s="1">
        <v>1</v>
      </c>
      <c r="D762" t="s">
        <v>82</v>
      </c>
      <c r="E762" s="3">
        <f t="shared" si="198"/>
        <v>2</v>
      </c>
      <c r="F762">
        <f t="shared" si="185"/>
        <v>2</v>
      </c>
    </row>
    <row r="763" spans="1:6" x14ac:dyDescent="0.25">
      <c r="A763" t="str">
        <f t="shared" si="195"/>
        <v>David Storch</v>
      </c>
      <c r="E763" s="3">
        <f t="shared" si="198"/>
        <v>2</v>
      </c>
      <c r="F763">
        <f t="shared" si="185"/>
        <v>0</v>
      </c>
    </row>
    <row r="764" spans="1:6" x14ac:dyDescent="0.25">
      <c r="A764" t="str">
        <f t="shared" si="195"/>
        <v>David Storch</v>
      </c>
      <c r="B764" t="s">
        <v>259</v>
      </c>
      <c r="E764" s="3">
        <v>101</v>
      </c>
      <c r="F764">
        <f t="shared" si="185"/>
        <v>0</v>
      </c>
    </row>
    <row r="765" spans="1:6" x14ac:dyDescent="0.25">
      <c r="A765" t="str">
        <f t="shared" si="195"/>
        <v>David Storch</v>
      </c>
      <c r="E765" s="3">
        <f t="shared" ref="E765:E769" si="199">E764</f>
        <v>101</v>
      </c>
      <c r="F765">
        <f t="shared" si="185"/>
        <v>0</v>
      </c>
    </row>
    <row r="766" spans="1:6" x14ac:dyDescent="0.25">
      <c r="A766" t="str">
        <f t="shared" si="195"/>
        <v>David Storch</v>
      </c>
      <c r="C766" s="1">
        <v>7.0999999999999994E-2</v>
      </c>
      <c r="D766" t="s">
        <v>143</v>
      </c>
      <c r="E766" s="3">
        <f t="shared" si="199"/>
        <v>101</v>
      </c>
      <c r="F766">
        <f t="shared" si="185"/>
        <v>7.1709999999999994</v>
      </c>
    </row>
    <row r="767" spans="1:6" x14ac:dyDescent="0.25">
      <c r="A767" t="str">
        <f t="shared" si="195"/>
        <v>David Storch</v>
      </c>
      <c r="C767" s="1">
        <v>5.1999999999999998E-2</v>
      </c>
      <c r="D767" t="s">
        <v>252</v>
      </c>
      <c r="E767" s="3">
        <f t="shared" si="199"/>
        <v>101</v>
      </c>
      <c r="F767">
        <f t="shared" si="185"/>
        <v>5.2519999999999998</v>
      </c>
    </row>
    <row r="768" spans="1:6" x14ac:dyDescent="0.25">
      <c r="A768" t="str">
        <f t="shared" si="195"/>
        <v>David Storch</v>
      </c>
      <c r="C768" s="1">
        <v>0.876</v>
      </c>
      <c r="D768" t="s">
        <v>82</v>
      </c>
      <c r="E768" s="3">
        <f t="shared" si="199"/>
        <v>101</v>
      </c>
      <c r="F768">
        <f t="shared" si="185"/>
        <v>88.475999999999999</v>
      </c>
    </row>
    <row r="769" spans="1:6" x14ac:dyDescent="0.25">
      <c r="A769" t="str">
        <f t="shared" si="195"/>
        <v>David Storch</v>
      </c>
      <c r="E769" s="3">
        <f t="shared" si="199"/>
        <v>101</v>
      </c>
      <c r="F769">
        <f t="shared" si="185"/>
        <v>0</v>
      </c>
    </row>
    <row r="770" spans="1:6" x14ac:dyDescent="0.25">
      <c r="A770" t="str">
        <f t="shared" si="195"/>
        <v>David Storch</v>
      </c>
      <c r="B770" t="s">
        <v>260</v>
      </c>
      <c r="E770" s="3">
        <v>63</v>
      </c>
      <c r="F770">
        <f t="shared" si="185"/>
        <v>0</v>
      </c>
    </row>
    <row r="771" spans="1:6" x14ac:dyDescent="0.25">
      <c r="A771" t="str">
        <f t="shared" si="195"/>
        <v>David Storch</v>
      </c>
      <c r="E771" s="3">
        <f t="shared" ref="E771:E778" si="200">E770</f>
        <v>63</v>
      </c>
      <c r="F771">
        <f t="shared" ref="F771:F834" si="201">C771*E771</f>
        <v>0</v>
      </c>
    </row>
    <row r="772" spans="1:6" x14ac:dyDescent="0.25">
      <c r="A772" t="str">
        <f t="shared" si="195"/>
        <v>David Storch</v>
      </c>
      <c r="C772" s="1">
        <v>0.17</v>
      </c>
      <c r="D772" t="s">
        <v>251</v>
      </c>
      <c r="E772" s="3">
        <f t="shared" si="200"/>
        <v>63</v>
      </c>
      <c r="F772">
        <f t="shared" si="201"/>
        <v>10.71</v>
      </c>
    </row>
    <row r="773" spans="1:6" x14ac:dyDescent="0.25">
      <c r="A773" t="str">
        <f t="shared" si="195"/>
        <v>David Storch</v>
      </c>
      <c r="C773" s="1">
        <v>5.8999999999999997E-2</v>
      </c>
      <c r="D773" t="s">
        <v>29</v>
      </c>
      <c r="E773" s="3">
        <f t="shared" si="200"/>
        <v>63</v>
      </c>
      <c r="F773">
        <f t="shared" si="201"/>
        <v>3.7169999999999996</v>
      </c>
    </row>
    <row r="774" spans="1:6" x14ac:dyDescent="0.25">
      <c r="A774" t="str">
        <f t="shared" si="195"/>
        <v>David Storch</v>
      </c>
      <c r="C774" s="1">
        <v>0.504</v>
      </c>
      <c r="D774" t="s">
        <v>257</v>
      </c>
      <c r="E774" s="3">
        <f t="shared" si="200"/>
        <v>63</v>
      </c>
      <c r="F774">
        <f t="shared" si="201"/>
        <v>31.751999999999999</v>
      </c>
    </row>
    <row r="775" spans="1:6" x14ac:dyDescent="0.25">
      <c r="A775" t="str">
        <f t="shared" si="195"/>
        <v>David Storch</v>
      </c>
      <c r="C775" s="1">
        <v>8.3000000000000004E-2</v>
      </c>
      <c r="D775" t="s">
        <v>43</v>
      </c>
      <c r="E775" s="3">
        <f t="shared" si="200"/>
        <v>63</v>
      </c>
      <c r="F775">
        <f t="shared" si="201"/>
        <v>5.2290000000000001</v>
      </c>
    </row>
    <row r="776" spans="1:6" x14ac:dyDescent="0.25">
      <c r="A776" t="str">
        <f t="shared" si="195"/>
        <v>David Storch</v>
      </c>
      <c r="C776" s="1">
        <v>0.159</v>
      </c>
      <c r="D776" t="s">
        <v>44</v>
      </c>
      <c r="E776" s="3">
        <f t="shared" si="200"/>
        <v>63</v>
      </c>
      <c r="F776">
        <f t="shared" si="201"/>
        <v>10.016999999999999</v>
      </c>
    </row>
    <row r="777" spans="1:6" x14ac:dyDescent="0.25">
      <c r="A777" t="str">
        <f t="shared" si="195"/>
        <v>David Storch</v>
      </c>
      <c r="C777" s="1">
        <v>2.1999999999999999E-2</v>
      </c>
      <c r="D777" t="s">
        <v>32</v>
      </c>
      <c r="E777" s="3">
        <f t="shared" si="200"/>
        <v>63</v>
      </c>
      <c r="F777">
        <f t="shared" si="201"/>
        <v>1.3859999999999999</v>
      </c>
    </row>
    <row r="778" spans="1:6" x14ac:dyDescent="0.25">
      <c r="A778" t="str">
        <f t="shared" si="195"/>
        <v>David Storch</v>
      </c>
      <c r="E778" s="3">
        <f t="shared" si="200"/>
        <v>63</v>
      </c>
      <c r="F778">
        <f t="shared" si="201"/>
        <v>0</v>
      </c>
    </row>
    <row r="779" spans="1:6" x14ac:dyDescent="0.25">
      <c r="A779" t="str">
        <f t="shared" ref="A779:A810" si="202">A778</f>
        <v>David Storch</v>
      </c>
      <c r="B779" t="s">
        <v>261</v>
      </c>
      <c r="E779" s="3">
        <v>6</v>
      </c>
      <c r="F779">
        <f t="shared" si="201"/>
        <v>0</v>
      </c>
    </row>
    <row r="780" spans="1:6" x14ac:dyDescent="0.25">
      <c r="A780" t="str">
        <f t="shared" si="202"/>
        <v>David Storch</v>
      </c>
      <c r="E780" s="3">
        <f t="shared" ref="E780:E782" si="203">E779</f>
        <v>6</v>
      </c>
      <c r="F780">
        <f t="shared" si="201"/>
        <v>0</v>
      </c>
    </row>
    <row r="781" spans="1:6" x14ac:dyDescent="0.25">
      <c r="A781" t="str">
        <f t="shared" si="202"/>
        <v>David Storch</v>
      </c>
      <c r="C781" s="1">
        <v>1</v>
      </c>
      <c r="D781" t="s">
        <v>80</v>
      </c>
      <c r="E781" s="3">
        <f t="shared" si="203"/>
        <v>6</v>
      </c>
      <c r="F781">
        <f t="shared" si="201"/>
        <v>6</v>
      </c>
    </row>
    <row r="782" spans="1:6" x14ac:dyDescent="0.25">
      <c r="A782" t="str">
        <f t="shared" si="202"/>
        <v>David Storch</v>
      </c>
      <c r="E782" s="3">
        <f t="shared" si="203"/>
        <v>6</v>
      </c>
      <c r="F782">
        <f t="shared" si="201"/>
        <v>0</v>
      </c>
    </row>
    <row r="783" spans="1:6" x14ac:dyDescent="0.25">
      <c r="A783" t="str">
        <f t="shared" si="202"/>
        <v>David Storch</v>
      </c>
      <c r="B783" t="s">
        <v>262</v>
      </c>
      <c r="E783" s="3">
        <v>1660</v>
      </c>
      <c r="F783">
        <f t="shared" si="201"/>
        <v>0</v>
      </c>
    </row>
    <row r="784" spans="1:6" x14ac:dyDescent="0.25">
      <c r="A784" t="str">
        <f t="shared" si="202"/>
        <v>David Storch</v>
      </c>
      <c r="E784" s="3">
        <f t="shared" ref="E784:E797" si="204">E783</f>
        <v>1660</v>
      </c>
      <c r="F784">
        <f t="shared" si="201"/>
        <v>0</v>
      </c>
    </row>
    <row r="785" spans="1:6" x14ac:dyDescent="0.25">
      <c r="A785" t="str">
        <f t="shared" si="202"/>
        <v>David Storch</v>
      </c>
      <c r="C785" s="1">
        <v>1.2999999999999999E-2</v>
      </c>
      <c r="D785" t="s">
        <v>143</v>
      </c>
      <c r="E785" s="3">
        <f t="shared" si="204"/>
        <v>1660</v>
      </c>
      <c r="F785">
        <f t="shared" si="201"/>
        <v>21.58</v>
      </c>
    </row>
    <row r="786" spans="1:6" x14ac:dyDescent="0.25">
      <c r="A786" t="str">
        <f t="shared" si="202"/>
        <v>David Storch</v>
      </c>
      <c r="C786" s="1">
        <v>0</v>
      </c>
      <c r="D786" t="s">
        <v>263</v>
      </c>
      <c r="E786" s="3">
        <f t="shared" si="204"/>
        <v>1660</v>
      </c>
      <c r="F786">
        <f t="shared" si="201"/>
        <v>0</v>
      </c>
    </row>
    <row r="787" spans="1:6" x14ac:dyDescent="0.25">
      <c r="A787" t="str">
        <f t="shared" si="202"/>
        <v>David Storch</v>
      </c>
      <c r="C787" s="1">
        <v>0.125</v>
      </c>
      <c r="D787" t="s">
        <v>29</v>
      </c>
      <c r="E787" s="3">
        <f t="shared" si="204"/>
        <v>1660</v>
      </c>
      <c r="F787">
        <f t="shared" si="201"/>
        <v>207.5</v>
      </c>
    </row>
    <row r="788" spans="1:6" x14ac:dyDescent="0.25">
      <c r="A788" t="str">
        <f t="shared" si="202"/>
        <v>David Storch</v>
      </c>
      <c r="C788" s="1">
        <v>2E-3</v>
      </c>
      <c r="D788" t="s">
        <v>80</v>
      </c>
      <c r="E788" s="3">
        <f t="shared" si="204"/>
        <v>1660</v>
      </c>
      <c r="F788">
        <f t="shared" si="201"/>
        <v>3.3200000000000003</v>
      </c>
    </row>
    <row r="789" spans="1:6" x14ac:dyDescent="0.25">
      <c r="A789" t="str">
        <f t="shared" si="202"/>
        <v>David Storch</v>
      </c>
      <c r="C789" s="1">
        <v>0.14899999999999999</v>
      </c>
      <c r="D789" t="s">
        <v>252</v>
      </c>
      <c r="E789" s="3">
        <f t="shared" si="204"/>
        <v>1660</v>
      </c>
      <c r="F789">
        <f t="shared" si="201"/>
        <v>247.34</v>
      </c>
    </row>
    <row r="790" spans="1:6" x14ac:dyDescent="0.25">
      <c r="A790" t="str">
        <f t="shared" si="202"/>
        <v>David Storch</v>
      </c>
      <c r="C790" s="1">
        <v>5.0000000000000001E-3</v>
      </c>
      <c r="D790" t="s">
        <v>72</v>
      </c>
      <c r="E790" s="3">
        <f t="shared" si="204"/>
        <v>1660</v>
      </c>
      <c r="F790">
        <f t="shared" si="201"/>
        <v>8.3000000000000007</v>
      </c>
    </row>
    <row r="791" spans="1:6" x14ac:dyDescent="0.25">
      <c r="A791" t="str">
        <f t="shared" si="202"/>
        <v>David Storch</v>
      </c>
      <c r="C791" s="1">
        <v>3.0000000000000001E-3</v>
      </c>
      <c r="D791" t="s">
        <v>257</v>
      </c>
      <c r="E791" s="3">
        <f t="shared" si="204"/>
        <v>1660</v>
      </c>
      <c r="F791">
        <f t="shared" si="201"/>
        <v>4.9800000000000004</v>
      </c>
    </row>
    <row r="792" spans="1:6" x14ac:dyDescent="0.25">
      <c r="A792" t="str">
        <f t="shared" si="202"/>
        <v>David Storch</v>
      </c>
      <c r="C792" s="1">
        <v>1.4999999999999999E-2</v>
      </c>
      <c r="D792" t="s">
        <v>16</v>
      </c>
      <c r="E792" s="3">
        <f t="shared" si="204"/>
        <v>1660</v>
      </c>
      <c r="F792">
        <f t="shared" si="201"/>
        <v>24.9</v>
      </c>
    </row>
    <row r="793" spans="1:6" x14ac:dyDescent="0.25">
      <c r="A793" t="str">
        <f t="shared" si="202"/>
        <v>David Storch</v>
      </c>
      <c r="C793" s="1">
        <v>0.38300000000000001</v>
      </c>
      <c r="D793" t="s">
        <v>82</v>
      </c>
      <c r="E793" s="3">
        <f t="shared" si="204"/>
        <v>1660</v>
      </c>
      <c r="F793">
        <f t="shared" si="201"/>
        <v>635.78</v>
      </c>
    </row>
    <row r="794" spans="1:6" x14ac:dyDescent="0.25">
      <c r="A794" t="str">
        <f t="shared" si="202"/>
        <v>David Storch</v>
      </c>
      <c r="C794" s="1">
        <v>1.2E-2</v>
      </c>
      <c r="D794" t="s">
        <v>44</v>
      </c>
      <c r="E794" s="3">
        <f t="shared" si="204"/>
        <v>1660</v>
      </c>
      <c r="F794">
        <f t="shared" si="201"/>
        <v>19.920000000000002</v>
      </c>
    </row>
    <row r="795" spans="1:6" x14ac:dyDescent="0.25">
      <c r="A795" t="str">
        <f t="shared" si="202"/>
        <v>David Storch</v>
      </c>
      <c r="C795" s="1">
        <v>0.27500000000000002</v>
      </c>
      <c r="D795" t="s">
        <v>77</v>
      </c>
      <c r="E795" s="3">
        <f t="shared" si="204"/>
        <v>1660</v>
      </c>
      <c r="F795">
        <f t="shared" si="201"/>
        <v>456.50000000000006</v>
      </c>
    </row>
    <row r="796" spans="1:6" x14ac:dyDescent="0.25">
      <c r="A796" t="str">
        <f t="shared" si="202"/>
        <v>David Storch</v>
      </c>
      <c r="C796" s="1">
        <v>1.0999999999999999E-2</v>
      </c>
      <c r="D796" t="s">
        <v>32</v>
      </c>
      <c r="E796" s="3">
        <f t="shared" si="204"/>
        <v>1660</v>
      </c>
      <c r="F796">
        <f t="shared" si="201"/>
        <v>18.259999999999998</v>
      </c>
    </row>
    <row r="797" spans="1:6" x14ac:dyDescent="0.25">
      <c r="A797" t="str">
        <f t="shared" si="202"/>
        <v>David Storch</v>
      </c>
      <c r="E797" s="3">
        <f t="shared" si="204"/>
        <v>1660</v>
      </c>
      <c r="F797">
        <f t="shared" si="201"/>
        <v>0</v>
      </c>
    </row>
    <row r="798" spans="1:6" x14ac:dyDescent="0.25">
      <c r="A798" t="str">
        <f t="shared" si="202"/>
        <v>David Storch</v>
      </c>
      <c r="B798" t="s">
        <v>264</v>
      </c>
      <c r="E798" s="3">
        <v>27</v>
      </c>
      <c r="F798">
        <f t="shared" si="201"/>
        <v>0</v>
      </c>
    </row>
    <row r="799" spans="1:6" x14ac:dyDescent="0.25">
      <c r="A799" t="str">
        <f t="shared" si="202"/>
        <v>David Storch</v>
      </c>
      <c r="E799" s="3">
        <f t="shared" ref="E799:E805" si="205">E798</f>
        <v>27</v>
      </c>
      <c r="F799">
        <f t="shared" si="201"/>
        <v>0</v>
      </c>
    </row>
    <row r="800" spans="1:6" x14ac:dyDescent="0.25">
      <c r="A800" t="str">
        <f t="shared" si="202"/>
        <v>David Storch</v>
      </c>
      <c r="C800" s="1">
        <v>5.5E-2</v>
      </c>
      <c r="D800" t="s">
        <v>191</v>
      </c>
      <c r="E800" s="3">
        <f t="shared" si="205"/>
        <v>27</v>
      </c>
      <c r="F800">
        <f t="shared" si="201"/>
        <v>1.4850000000000001</v>
      </c>
    </row>
    <row r="801" spans="1:6" x14ac:dyDescent="0.25">
      <c r="A801" t="str">
        <f t="shared" si="202"/>
        <v>David Storch</v>
      </c>
      <c r="C801" s="1">
        <v>0.28299999999999997</v>
      </c>
      <c r="D801" t="s">
        <v>162</v>
      </c>
      <c r="E801" s="3">
        <f t="shared" si="205"/>
        <v>27</v>
      </c>
      <c r="F801">
        <f t="shared" si="201"/>
        <v>7.6409999999999991</v>
      </c>
    </row>
    <row r="802" spans="1:6" x14ac:dyDescent="0.25">
      <c r="A802" t="str">
        <f t="shared" si="202"/>
        <v>David Storch</v>
      </c>
      <c r="C802" s="1">
        <v>0.158</v>
      </c>
      <c r="D802" t="s">
        <v>192</v>
      </c>
      <c r="E802" s="3">
        <f t="shared" si="205"/>
        <v>27</v>
      </c>
      <c r="F802">
        <f t="shared" si="201"/>
        <v>4.266</v>
      </c>
    </row>
    <row r="803" spans="1:6" x14ac:dyDescent="0.25">
      <c r="A803" t="str">
        <f t="shared" si="202"/>
        <v>David Storch</v>
      </c>
      <c r="C803" s="1">
        <v>0.38800000000000001</v>
      </c>
      <c r="D803" t="s">
        <v>83</v>
      </c>
      <c r="E803" s="3">
        <f t="shared" si="205"/>
        <v>27</v>
      </c>
      <c r="F803">
        <f t="shared" si="201"/>
        <v>10.476000000000001</v>
      </c>
    </row>
    <row r="804" spans="1:6" x14ac:dyDescent="0.25">
      <c r="A804" t="str">
        <f t="shared" si="202"/>
        <v>David Storch</v>
      </c>
      <c r="C804" s="1">
        <v>0.114</v>
      </c>
      <c r="D804" t="s">
        <v>32</v>
      </c>
      <c r="E804" s="3">
        <f t="shared" si="205"/>
        <v>27</v>
      </c>
      <c r="F804">
        <f t="shared" si="201"/>
        <v>3.0780000000000003</v>
      </c>
    </row>
    <row r="805" spans="1:6" x14ac:dyDescent="0.25">
      <c r="A805" t="str">
        <f t="shared" si="202"/>
        <v>David Storch</v>
      </c>
      <c r="E805" s="3">
        <f t="shared" si="205"/>
        <v>27</v>
      </c>
      <c r="F805">
        <f t="shared" si="201"/>
        <v>0</v>
      </c>
    </row>
    <row r="806" spans="1:6" x14ac:dyDescent="0.25">
      <c r="A806" t="str">
        <f t="shared" si="202"/>
        <v>David Storch</v>
      </c>
      <c r="B806" t="s">
        <v>265</v>
      </c>
      <c r="E806" s="3">
        <v>2</v>
      </c>
      <c r="F806">
        <f t="shared" si="201"/>
        <v>0</v>
      </c>
    </row>
    <row r="807" spans="1:6" x14ac:dyDescent="0.25">
      <c r="A807" t="str">
        <f t="shared" si="202"/>
        <v>David Storch</v>
      </c>
      <c r="E807" s="3">
        <f t="shared" ref="E807:E809" si="206">E806</f>
        <v>2</v>
      </c>
      <c r="F807">
        <f t="shared" si="201"/>
        <v>0</v>
      </c>
    </row>
    <row r="808" spans="1:6" x14ac:dyDescent="0.25">
      <c r="A808" t="str">
        <f t="shared" si="202"/>
        <v>David Storch</v>
      </c>
      <c r="C808" s="1">
        <v>1</v>
      </c>
      <c r="D808" t="s">
        <v>29</v>
      </c>
      <c r="E808" s="3">
        <f t="shared" si="206"/>
        <v>2</v>
      </c>
      <c r="F808">
        <f t="shared" si="201"/>
        <v>2</v>
      </c>
    </row>
    <row r="809" spans="1:6" x14ac:dyDescent="0.25">
      <c r="A809" t="str">
        <f t="shared" si="202"/>
        <v>David Storch</v>
      </c>
      <c r="E809" s="3">
        <f t="shared" si="206"/>
        <v>2</v>
      </c>
      <c r="F809">
        <f t="shared" si="201"/>
        <v>0</v>
      </c>
    </row>
    <row r="810" spans="1:6" x14ac:dyDescent="0.25">
      <c r="A810" t="str">
        <f t="shared" si="202"/>
        <v>David Storch</v>
      </c>
      <c r="B810" t="s">
        <v>266</v>
      </c>
      <c r="E810" s="3">
        <v>364</v>
      </c>
      <c r="F810">
        <f t="shared" si="201"/>
        <v>0</v>
      </c>
    </row>
    <row r="811" spans="1:6" x14ac:dyDescent="0.25">
      <c r="A811" t="str">
        <f t="shared" ref="A811:A842" si="207">A810</f>
        <v>David Storch</v>
      </c>
      <c r="E811" s="3">
        <f t="shared" ref="E811:E813" si="208">E810</f>
        <v>364</v>
      </c>
      <c r="F811">
        <f t="shared" si="201"/>
        <v>0</v>
      </c>
    </row>
    <row r="812" spans="1:6" x14ac:dyDescent="0.25">
      <c r="A812" t="str">
        <f t="shared" si="207"/>
        <v>David Storch</v>
      </c>
      <c r="C812" s="1">
        <v>1</v>
      </c>
      <c r="D812" t="s">
        <v>267</v>
      </c>
      <c r="E812" s="3">
        <f t="shared" si="208"/>
        <v>364</v>
      </c>
      <c r="F812">
        <f t="shared" si="201"/>
        <v>364</v>
      </c>
    </row>
    <row r="813" spans="1:6" x14ac:dyDescent="0.25">
      <c r="A813" t="str">
        <f t="shared" si="207"/>
        <v>David Storch</v>
      </c>
      <c r="E813" s="3">
        <f t="shared" si="208"/>
        <v>364</v>
      </c>
      <c r="F813">
        <f t="shared" si="201"/>
        <v>0</v>
      </c>
    </row>
    <row r="814" spans="1:6" x14ac:dyDescent="0.25">
      <c r="A814" t="str">
        <f t="shared" si="207"/>
        <v>David Storch</v>
      </c>
      <c r="B814" t="s">
        <v>268</v>
      </c>
      <c r="E814" s="3">
        <v>23</v>
      </c>
      <c r="F814">
        <f t="shared" si="201"/>
        <v>0</v>
      </c>
    </row>
    <row r="815" spans="1:6" x14ac:dyDescent="0.25">
      <c r="A815" t="str">
        <f t="shared" si="207"/>
        <v>David Storch</v>
      </c>
      <c r="E815" s="3">
        <f t="shared" ref="E815:E820" si="209">E814</f>
        <v>23</v>
      </c>
      <c r="F815">
        <f t="shared" si="201"/>
        <v>0</v>
      </c>
    </row>
    <row r="816" spans="1:6" x14ac:dyDescent="0.25">
      <c r="A816" t="str">
        <f t="shared" si="207"/>
        <v>David Storch</v>
      </c>
      <c r="C816" s="1">
        <v>0.185</v>
      </c>
      <c r="D816" t="s">
        <v>251</v>
      </c>
      <c r="E816" s="3">
        <f t="shared" si="209"/>
        <v>23</v>
      </c>
      <c r="F816">
        <f t="shared" si="201"/>
        <v>4.2549999999999999</v>
      </c>
    </row>
    <row r="817" spans="1:6" x14ac:dyDescent="0.25">
      <c r="A817" t="str">
        <f t="shared" si="207"/>
        <v>David Storch</v>
      </c>
      <c r="C817" s="1">
        <v>0.29299999999999998</v>
      </c>
      <c r="D817" t="s">
        <v>29</v>
      </c>
      <c r="E817" s="3">
        <f t="shared" si="209"/>
        <v>23</v>
      </c>
      <c r="F817">
        <f t="shared" si="201"/>
        <v>6.7389999999999999</v>
      </c>
    </row>
    <row r="818" spans="1:6" x14ac:dyDescent="0.25">
      <c r="A818" t="str">
        <f t="shared" si="207"/>
        <v>David Storch</v>
      </c>
      <c r="C818" s="1">
        <v>0.129</v>
      </c>
      <c r="D818" t="s">
        <v>16</v>
      </c>
      <c r="E818" s="3">
        <f t="shared" si="209"/>
        <v>23</v>
      </c>
      <c r="F818">
        <f t="shared" si="201"/>
        <v>2.9670000000000001</v>
      </c>
    </row>
    <row r="819" spans="1:6" x14ac:dyDescent="0.25">
      <c r="A819" t="str">
        <f t="shared" si="207"/>
        <v>David Storch</v>
      </c>
      <c r="C819" s="1">
        <v>0.39100000000000001</v>
      </c>
      <c r="D819" t="s">
        <v>82</v>
      </c>
      <c r="E819" s="3">
        <f t="shared" si="209"/>
        <v>23</v>
      </c>
      <c r="F819">
        <f t="shared" si="201"/>
        <v>8.9930000000000003</v>
      </c>
    </row>
    <row r="820" spans="1:6" x14ac:dyDescent="0.25">
      <c r="A820" t="str">
        <f t="shared" si="207"/>
        <v>David Storch</v>
      </c>
      <c r="E820" s="3">
        <f t="shared" si="209"/>
        <v>23</v>
      </c>
      <c r="F820">
        <f t="shared" si="201"/>
        <v>0</v>
      </c>
    </row>
    <row r="821" spans="1:6" x14ac:dyDescent="0.25">
      <c r="A821" t="str">
        <f t="shared" si="207"/>
        <v>David Storch</v>
      </c>
      <c r="B821" t="s">
        <v>269</v>
      </c>
      <c r="E821" s="3">
        <v>53</v>
      </c>
      <c r="F821">
        <f t="shared" si="201"/>
        <v>0</v>
      </c>
    </row>
    <row r="822" spans="1:6" x14ac:dyDescent="0.25">
      <c r="A822" t="str">
        <f t="shared" si="207"/>
        <v>David Storch</v>
      </c>
      <c r="E822" s="3">
        <f t="shared" ref="E822:E824" si="210">E821</f>
        <v>53</v>
      </c>
      <c r="F822">
        <f t="shared" si="201"/>
        <v>0</v>
      </c>
    </row>
    <row r="823" spans="1:6" x14ac:dyDescent="0.25">
      <c r="A823" t="str">
        <f t="shared" si="207"/>
        <v>David Storch</v>
      </c>
      <c r="C823" s="1">
        <v>1</v>
      </c>
      <c r="D823" t="s">
        <v>82</v>
      </c>
      <c r="E823" s="3">
        <f t="shared" si="210"/>
        <v>53</v>
      </c>
      <c r="F823">
        <f t="shared" si="201"/>
        <v>53</v>
      </c>
    </row>
    <row r="824" spans="1:6" x14ac:dyDescent="0.25">
      <c r="A824" t="str">
        <f t="shared" si="207"/>
        <v>David Storch</v>
      </c>
      <c r="E824" s="3">
        <f t="shared" si="210"/>
        <v>53</v>
      </c>
      <c r="F824">
        <f t="shared" si="201"/>
        <v>0</v>
      </c>
    </row>
    <row r="825" spans="1:6" x14ac:dyDescent="0.25">
      <c r="A825" t="str">
        <f t="shared" si="207"/>
        <v>David Storch</v>
      </c>
      <c r="B825" t="s">
        <v>270</v>
      </c>
      <c r="E825" s="3">
        <v>168</v>
      </c>
      <c r="F825">
        <f t="shared" si="201"/>
        <v>0</v>
      </c>
    </row>
    <row r="826" spans="1:6" x14ac:dyDescent="0.25">
      <c r="A826" t="str">
        <f t="shared" si="207"/>
        <v>David Storch</v>
      </c>
      <c r="E826" s="3">
        <f t="shared" ref="E826:E831" si="211">E825</f>
        <v>168</v>
      </c>
      <c r="F826">
        <f t="shared" si="201"/>
        <v>0</v>
      </c>
    </row>
    <row r="827" spans="1:6" x14ac:dyDescent="0.25">
      <c r="A827" t="str">
        <f t="shared" si="207"/>
        <v>David Storch</v>
      </c>
      <c r="C827" s="1">
        <v>8.4000000000000005E-2</v>
      </c>
      <c r="D827" t="s">
        <v>143</v>
      </c>
      <c r="E827" s="3">
        <f t="shared" si="211"/>
        <v>168</v>
      </c>
      <c r="F827">
        <f t="shared" si="201"/>
        <v>14.112</v>
      </c>
    </row>
    <row r="828" spans="1:6" x14ac:dyDescent="0.25">
      <c r="A828" t="str">
        <f t="shared" si="207"/>
        <v>David Storch</v>
      </c>
      <c r="C828" s="1">
        <v>0.3</v>
      </c>
      <c r="D828" t="s">
        <v>252</v>
      </c>
      <c r="E828" s="3">
        <f t="shared" si="211"/>
        <v>168</v>
      </c>
      <c r="F828">
        <f t="shared" si="201"/>
        <v>50.4</v>
      </c>
    </row>
    <row r="829" spans="1:6" x14ac:dyDescent="0.25">
      <c r="A829" t="str">
        <f t="shared" si="207"/>
        <v>David Storch</v>
      </c>
      <c r="C829" s="1">
        <v>0.372</v>
      </c>
      <c r="D829" t="s">
        <v>82</v>
      </c>
      <c r="E829" s="3">
        <f t="shared" si="211"/>
        <v>168</v>
      </c>
      <c r="F829">
        <f t="shared" si="201"/>
        <v>62.496000000000002</v>
      </c>
    </row>
    <row r="830" spans="1:6" x14ac:dyDescent="0.25">
      <c r="A830" t="str">
        <f t="shared" si="207"/>
        <v>David Storch</v>
      </c>
      <c r="C830" s="1">
        <v>0.24199999999999999</v>
      </c>
      <c r="D830" t="s">
        <v>32</v>
      </c>
      <c r="E830" s="3">
        <f t="shared" si="211"/>
        <v>168</v>
      </c>
      <c r="F830">
        <f t="shared" si="201"/>
        <v>40.655999999999999</v>
      </c>
    </row>
    <row r="831" spans="1:6" x14ac:dyDescent="0.25">
      <c r="A831" t="str">
        <f t="shared" si="207"/>
        <v>David Storch</v>
      </c>
      <c r="E831" s="3">
        <f t="shared" si="211"/>
        <v>168</v>
      </c>
      <c r="F831">
        <f t="shared" si="201"/>
        <v>0</v>
      </c>
    </row>
    <row r="832" spans="1:6" x14ac:dyDescent="0.25">
      <c r="A832" t="str">
        <f t="shared" si="207"/>
        <v>David Storch</v>
      </c>
      <c r="B832" t="s">
        <v>271</v>
      </c>
      <c r="E832" s="3">
        <v>312</v>
      </c>
      <c r="F832">
        <f t="shared" si="201"/>
        <v>0</v>
      </c>
    </row>
    <row r="833" spans="1:6" x14ac:dyDescent="0.25">
      <c r="A833" t="str">
        <f t="shared" si="207"/>
        <v>David Storch</v>
      </c>
      <c r="E833" s="3">
        <f t="shared" ref="E833:E842" si="212">E832</f>
        <v>312</v>
      </c>
      <c r="F833">
        <f t="shared" si="201"/>
        <v>0</v>
      </c>
    </row>
    <row r="834" spans="1:6" x14ac:dyDescent="0.25">
      <c r="A834" t="str">
        <f t="shared" si="207"/>
        <v>David Storch</v>
      </c>
      <c r="C834" s="1">
        <v>0.02</v>
      </c>
      <c r="D834" t="s">
        <v>251</v>
      </c>
      <c r="E834" s="3">
        <f t="shared" si="212"/>
        <v>312</v>
      </c>
      <c r="F834">
        <f t="shared" si="201"/>
        <v>6.24</v>
      </c>
    </row>
    <row r="835" spans="1:6" x14ac:dyDescent="0.25">
      <c r="A835" t="str">
        <f t="shared" si="207"/>
        <v>David Storch</v>
      </c>
      <c r="C835" s="1">
        <v>0.22600000000000001</v>
      </c>
      <c r="D835" t="s">
        <v>29</v>
      </c>
      <c r="E835" s="3">
        <f t="shared" si="212"/>
        <v>312</v>
      </c>
      <c r="F835">
        <f t="shared" ref="F835:F898" si="213">C835*E835</f>
        <v>70.512</v>
      </c>
    </row>
    <row r="836" spans="1:6" x14ac:dyDescent="0.25">
      <c r="A836" t="str">
        <f t="shared" si="207"/>
        <v>David Storch</v>
      </c>
      <c r="C836" s="1">
        <v>0.182</v>
      </c>
      <c r="D836" t="s">
        <v>257</v>
      </c>
      <c r="E836" s="3">
        <f t="shared" si="212"/>
        <v>312</v>
      </c>
      <c r="F836">
        <f t="shared" si="213"/>
        <v>56.783999999999999</v>
      </c>
    </row>
    <row r="837" spans="1:6" x14ac:dyDescent="0.25">
      <c r="A837" t="str">
        <f t="shared" si="207"/>
        <v>David Storch</v>
      </c>
      <c r="C837" s="1">
        <v>1.9E-2</v>
      </c>
      <c r="D837" t="s">
        <v>16</v>
      </c>
      <c r="E837" s="3">
        <f t="shared" si="212"/>
        <v>312</v>
      </c>
      <c r="F837">
        <f t="shared" si="213"/>
        <v>5.9279999999999999</v>
      </c>
    </row>
    <row r="838" spans="1:6" x14ac:dyDescent="0.25">
      <c r="A838" t="str">
        <f t="shared" si="207"/>
        <v>David Storch</v>
      </c>
      <c r="C838" s="1">
        <v>0.48</v>
      </c>
      <c r="D838" t="s">
        <v>82</v>
      </c>
      <c r="E838" s="3">
        <f t="shared" si="212"/>
        <v>312</v>
      </c>
      <c r="F838">
        <f t="shared" si="213"/>
        <v>149.76</v>
      </c>
    </row>
    <row r="839" spans="1:6" x14ac:dyDescent="0.25">
      <c r="A839" t="str">
        <f t="shared" si="207"/>
        <v>David Storch</v>
      </c>
      <c r="C839" s="1">
        <v>2.1000000000000001E-2</v>
      </c>
      <c r="D839" t="s">
        <v>44</v>
      </c>
      <c r="E839" s="3">
        <f t="shared" si="212"/>
        <v>312</v>
      </c>
      <c r="F839">
        <f t="shared" si="213"/>
        <v>6.5520000000000005</v>
      </c>
    </row>
    <row r="840" spans="1:6" x14ac:dyDescent="0.25">
      <c r="A840" t="str">
        <f t="shared" si="207"/>
        <v>David Storch</v>
      </c>
      <c r="C840" s="1">
        <v>1.4E-2</v>
      </c>
      <c r="D840" t="s">
        <v>77</v>
      </c>
      <c r="E840" s="3">
        <f t="shared" si="212"/>
        <v>312</v>
      </c>
      <c r="F840">
        <f t="shared" si="213"/>
        <v>4.3680000000000003</v>
      </c>
    </row>
    <row r="841" spans="1:6" x14ac:dyDescent="0.25">
      <c r="A841" t="str">
        <f t="shared" si="207"/>
        <v>David Storch</v>
      </c>
      <c r="C841" s="1">
        <v>3.4000000000000002E-2</v>
      </c>
      <c r="D841" t="s">
        <v>32</v>
      </c>
      <c r="E841" s="3">
        <f t="shared" si="212"/>
        <v>312</v>
      </c>
      <c r="F841">
        <f t="shared" si="213"/>
        <v>10.608000000000001</v>
      </c>
    </row>
    <row r="842" spans="1:6" x14ac:dyDescent="0.25">
      <c r="A842" t="str">
        <f t="shared" si="207"/>
        <v>David Storch</v>
      </c>
      <c r="E842" s="3">
        <f t="shared" si="212"/>
        <v>312</v>
      </c>
      <c r="F842">
        <f t="shared" si="213"/>
        <v>0</v>
      </c>
    </row>
    <row r="843" spans="1:6" x14ac:dyDescent="0.25">
      <c r="A843" t="str">
        <f t="shared" ref="A843:A874" si="214">A842</f>
        <v>David Storch</v>
      </c>
      <c r="B843" t="s">
        <v>272</v>
      </c>
      <c r="E843" s="3">
        <v>9</v>
      </c>
      <c r="F843">
        <f t="shared" si="213"/>
        <v>0</v>
      </c>
    </row>
    <row r="844" spans="1:6" x14ac:dyDescent="0.25">
      <c r="A844" t="str">
        <f t="shared" si="214"/>
        <v>David Storch</v>
      </c>
      <c r="E844" s="3">
        <f t="shared" ref="E844:E846" si="215">E843</f>
        <v>9</v>
      </c>
      <c r="F844">
        <f t="shared" si="213"/>
        <v>0</v>
      </c>
    </row>
    <row r="845" spans="1:6" x14ac:dyDescent="0.25">
      <c r="A845" t="str">
        <f t="shared" si="214"/>
        <v>David Storch</v>
      </c>
      <c r="C845" s="1">
        <v>1</v>
      </c>
      <c r="D845" t="s">
        <v>82</v>
      </c>
      <c r="E845" s="3">
        <f t="shared" si="215"/>
        <v>9</v>
      </c>
      <c r="F845">
        <f t="shared" si="213"/>
        <v>9</v>
      </c>
    </row>
    <row r="846" spans="1:6" x14ac:dyDescent="0.25">
      <c r="A846" t="str">
        <f t="shared" si="214"/>
        <v>David Storch</v>
      </c>
      <c r="E846" s="3">
        <f t="shared" si="215"/>
        <v>9</v>
      </c>
      <c r="F846">
        <f t="shared" si="213"/>
        <v>0</v>
      </c>
    </row>
    <row r="847" spans="1:6" x14ac:dyDescent="0.25">
      <c r="A847" t="str">
        <f t="shared" si="214"/>
        <v>David Storch</v>
      </c>
      <c r="B847" t="s">
        <v>273</v>
      </c>
      <c r="E847" s="3">
        <v>1588</v>
      </c>
      <c r="F847">
        <f t="shared" si="213"/>
        <v>0</v>
      </c>
    </row>
    <row r="848" spans="1:6" x14ac:dyDescent="0.25">
      <c r="A848" t="str">
        <f t="shared" si="214"/>
        <v>David Storch</v>
      </c>
      <c r="E848" s="3">
        <f t="shared" ref="E848:E862" si="216">E847</f>
        <v>1588</v>
      </c>
      <c r="F848">
        <f t="shared" si="213"/>
        <v>0</v>
      </c>
    </row>
    <row r="849" spans="1:6" x14ac:dyDescent="0.25">
      <c r="A849" t="str">
        <f t="shared" si="214"/>
        <v>David Storch</v>
      </c>
      <c r="C849" s="1">
        <v>4.0000000000000001E-3</v>
      </c>
      <c r="D849" t="s">
        <v>52</v>
      </c>
      <c r="E849" s="3">
        <f t="shared" si="216"/>
        <v>1588</v>
      </c>
      <c r="F849">
        <f t="shared" si="213"/>
        <v>6.3520000000000003</v>
      </c>
    </row>
    <row r="850" spans="1:6" x14ac:dyDescent="0.25">
      <c r="A850" t="str">
        <f t="shared" si="214"/>
        <v>David Storch</v>
      </c>
      <c r="C850" s="1">
        <v>0.42899999999999999</v>
      </c>
      <c r="D850" t="s">
        <v>143</v>
      </c>
      <c r="E850" s="3">
        <f t="shared" si="216"/>
        <v>1588</v>
      </c>
      <c r="F850">
        <f t="shared" si="213"/>
        <v>681.25199999999995</v>
      </c>
    </row>
    <row r="851" spans="1:6" x14ac:dyDescent="0.25">
      <c r="A851" t="str">
        <f t="shared" si="214"/>
        <v>David Storch</v>
      </c>
      <c r="C851" s="1">
        <v>3.0000000000000001E-3</v>
      </c>
      <c r="D851" t="s">
        <v>274</v>
      </c>
      <c r="E851" s="3">
        <f t="shared" si="216"/>
        <v>1588</v>
      </c>
      <c r="F851">
        <f t="shared" si="213"/>
        <v>4.7640000000000002</v>
      </c>
    </row>
    <row r="852" spans="1:6" x14ac:dyDescent="0.25">
      <c r="A852" t="str">
        <f t="shared" si="214"/>
        <v>David Storch</v>
      </c>
      <c r="C852" s="1">
        <v>2E-3</v>
      </c>
      <c r="D852" t="s">
        <v>263</v>
      </c>
      <c r="E852" s="3">
        <f t="shared" si="216"/>
        <v>1588</v>
      </c>
      <c r="F852">
        <f t="shared" si="213"/>
        <v>3.1760000000000002</v>
      </c>
    </row>
    <row r="853" spans="1:6" x14ac:dyDescent="0.25">
      <c r="A853" t="str">
        <f t="shared" si="214"/>
        <v>David Storch</v>
      </c>
      <c r="C853" s="1">
        <v>2E-3</v>
      </c>
      <c r="D853" t="s">
        <v>218</v>
      </c>
      <c r="E853" s="3">
        <f t="shared" si="216"/>
        <v>1588</v>
      </c>
      <c r="F853">
        <f t="shared" si="213"/>
        <v>3.1760000000000002</v>
      </c>
    </row>
    <row r="854" spans="1:6" x14ac:dyDescent="0.25">
      <c r="A854" t="str">
        <f t="shared" si="214"/>
        <v>David Storch</v>
      </c>
      <c r="C854" s="1">
        <v>0.155</v>
      </c>
      <c r="D854" t="s">
        <v>275</v>
      </c>
      <c r="E854" s="3">
        <f t="shared" si="216"/>
        <v>1588</v>
      </c>
      <c r="F854">
        <f t="shared" si="213"/>
        <v>246.14</v>
      </c>
    </row>
    <row r="855" spans="1:6" x14ac:dyDescent="0.25">
      <c r="A855" t="str">
        <f t="shared" si="214"/>
        <v>David Storch</v>
      </c>
      <c r="C855" s="1">
        <v>1E-3</v>
      </c>
      <c r="D855" t="s">
        <v>42</v>
      </c>
      <c r="E855" s="3">
        <f t="shared" si="216"/>
        <v>1588</v>
      </c>
      <c r="F855">
        <f t="shared" si="213"/>
        <v>1.5880000000000001</v>
      </c>
    </row>
    <row r="856" spans="1:6" x14ac:dyDescent="0.25">
      <c r="A856" t="str">
        <f t="shared" si="214"/>
        <v>David Storch</v>
      </c>
      <c r="C856" s="1">
        <v>5.0000000000000001E-3</v>
      </c>
      <c r="D856" t="s">
        <v>82</v>
      </c>
      <c r="E856" s="3">
        <f t="shared" si="216"/>
        <v>1588</v>
      </c>
      <c r="F856">
        <f t="shared" si="213"/>
        <v>7.94</v>
      </c>
    </row>
    <row r="857" spans="1:6" x14ac:dyDescent="0.25">
      <c r="A857" t="str">
        <f t="shared" si="214"/>
        <v>David Storch</v>
      </c>
      <c r="C857" s="1">
        <v>1E-3</v>
      </c>
      <c r="D857" t="s">
        <v>276</v>
      </c>
      <c r="E857" s="3">
        <f t="shared" si="216"/>
        <v>1588</v>
      </c>
      <c r="F857">
        <f t="shared" si="213"/>
        <v>1.5880000000000001</v>
      </c>
    </row>
    <row r="858" spans="1:6" x14ac:dyDescent="0.25">
      <c r="A858" t="str">
        <f t="shared" si="214"/>
        <v>David Storch</v>
      </c>
      <c r="C858" s="1">
        <v>6.0000000000000001E-3</v>
      </c>
      <c r="D858" t="s">
        <v>32</v>
      </c>
      <c r="E858" s="3">
        <f t="shared" si="216"/>
        <v>1588</v>
      </c>
      <c r="F858">
        <f t="shared" si="213"/>
        <v>9.5280000000000005</v>
      </c>
    </row>
    <row r="859" spans="1:6" x14ac:dyDescent="0.25">
      <c r="A859" t="str">
        <f t="shared" si="214"/>
        <v>David Storch</v>
      </c>
      <c r="C859" s="1">
        <v>2E-3</v>
      </c>
      <c r="D859" t="s">
        <v>20</v>
      </c>
      <c r="E859" s="3">
        <f t="shared" si="216"/>
        <v>1588</v>
      </c>
      <c r="F859">
        <f t="shared" si="213"/>
        <v>3.1760000000000002</v>
      </c>
    </row>
    <row r="860" spans="1:6" x14ac:dyDescent="0.25">
      <c r="A860" t="str">
        <f t="shared" si="214"/>
        <v>David Storch</v>
      </c>
      <c r="C860" s="1">
        <v>0.38300000000000001</v>
      </c>
      <c r="D860" t="s">
        <v>14</v>
      </c>
      <c r="E860" s="3">
        <f t="shared" si="216"/>
        <v>1588</v>
      </c>
      <c r="F860">
        <f t="shared" si="213"/>
        <v>608.20400000000006</v>
      </c>
    </row>
    <row r="861" spans="1:6" x14ac:dyDescent="0.25">
      <c r="A861" t="str">
        <f t="shared" si="214"/>
        <v>David Storch</v>
      </c>
      <c r="C861" s="1">
        <v>1E-3</v>
      </c>
      <c r="D861" t="s">
        <v>40</v>
      </c>
      <c r="E861" s="3">
        <f t="shared" si="216"/>
        <v>1588</v>
      </c>
      <c r="F861">
        <f t="shared" si="213"/>
        <v>1.5880000000000001</v>
      </c>
    </row>
    <row r="862" spans="1:6" x14ac:dyDescent="0.25">
      <c r="A862" t="str">
        <f t="shared" si="214"/>
        <v>David Storch</v>
      </c>
      <c r="E862" s="3">
        <f t="shared" si="216"/>
        <v>1588</v>
      </c>
      <c r="F862">
        <f t="shared" si="213"/>
        <v>0</v>
      </c>
    </row>
    <row r="863" spans="1:6" x14ac:dyDescent="0.25">
      <c r="A863" t="str">
        <f t="shared" si="214"/>
        <v>David Storch</v>
      </c>
      <c r="B863" t="s">
        <v>277</v>
      </c>
      <c r="E863" s="3">
        <v>16</v>
      </c>
      <c r="F863">
        <f t="shared" si="213"/>
        <v>0</v>
      </c>
    </row>
    <row r="864" spans="1:6" x14ac:dyDescent="0.25">
      <c r="A864" t="str">
        <f t="shared" si="214"/>
        <v>David Storch</v>
      </c>
      <c r="E864" s="3">
        <f t="shared" ref="E864:E867" si="217">E863</f>
        <v>16</v>
      </c>
      <c r="F864">
        <f t="shared" si="213"/>
        <v>0</v>
      </c>
    </row>
    <row r="865" spans="1:6" x14ac:dyDescent="0.25">
      <c r="A865" t="str">
        <f t="shared" si="214"/>
        <v>David Storch</v>
      </c>
      <c r="C865" s="1">
        <v>0.77300000000000002</v>
      </c>
      <c r="D865" t="s">
        <v>29</v>
      </c>
      <c r="E865" s="3">
        <f t="shared" si="217"/>
        <v>16</v>
      </c>
      <c r="F865">
        <f t="shared" si="213"/>
        <v>12.368</v>
      </c>
    </row>
    <row r="866" spans="1:6" x14ac:dyDescent="0.25">
      <c r="A866" t="str">
        <f t="shared" si="214"/>
        <v>David Storch</v>
      </c>
      <c r="C866" s="1">
        <v>0.22600000000000001</v>
      </c>
      <c r="D866" t="s">
        <v>82</v>
      </c>
      <c r="E866" s="3">
        <f t="shared" si="217"/>
        <v>16</v>
      </c>
      <c r="F866">
        <f t="shared" si="213"/>
        <v>3.6160000000000001</v>
      </c>
    </row>
    <row r="867" spans="1:6" x14ac:dyDescent="0.25">
      <c r="A867" t="str">
        <f t="shared" si="214"/>
        <v>David Storch</v>
      </c>
      <c r="E867" s="3">
        <f t="shared" si="217"/>
        <v>16</v>
      </c>
      <c r="F867">
        <f t="shared" si="213"/>
        <v>0</v>
      </c>
    </row>
    <row r="868" spans="1:6" x14ac:dyDescent="0.25">
      <c r="A868" t="str">
        <f t="shared" si="214"/>
        <v>David Storch</v>
      </c>
      <c r="B868" t="s">
        <v>278</v>
      </c>
      <c r="E868" s="3">
        <v>85</v>
      </c>
      <c r="F868">
        <f t="shared" si="213"/>
        <v>0</v>
      </c>
    </row>
    <row r="869" spans="1:6" x14ac:dyDescent="0.25">
      <c r="A869" t="str">
        <f t="shared" si="214"/>
        <v>David Storch</v>
      </c>
      <c r="E869" s="3">
        <f t="shared" ref="E869:E875" si="218">E868</f>
        <v>85</v>
      </c>
      <c r="F869">
        <f t="shared" si="213"/>
        <v>0</v>
      </c>
    </row>
    <row r="870" spans="1:6" x14ac:dyDescent="0.25">
      <c r="A870" t="str">
        <f t="shared" si="214"/>
        <v>David Storch</v>
      </c>
      <c r="C870" s="1">
        <v>8.5000000000000006E-2</v>
      </c>
      <c r="D870" t="s">
        <v>252</v>
      </c>
      <c r="E870" s="3">
        <f t="shared" si="218"/>
        <v>85</v>
      </c>
      <c r="F870">
        <f t="shared" si="213"/>
        <v>7.2250000000000005</v>
      </c>
    </row>
    <row r="871" spans="1:6" x14ac:dyDescent="0.25">
      <c r="A871" t="str">
        <f t="shared" si="214"/>
        <v>David Storch</v>
      </c>
      <c r="C871" s="1">
        <v>4.2000000000000003E-2</v>
      </c>
      <c r="D871" t="s">
        <v>16</v>
      </c>
      <c r="E871" s="3">
        <f t="shared" si="218"/>
        <v>85</v>
      </c>
      <c r="F871">
        <f t="shared" si="213"/>
        <v>3.5700000000000003</v>
      </c>
    </row>
    <row r="872" spans="1:6" x14ac:dyDescent="0.25">
      <c r="A872" t="str">
        <f t="shared" si="214"/>
        <v>David Storch</v>
      </c>
      <c r="C872" s="1">
        <v>0.247</v>
      </c>
      <c r="D872" t="s">
        <v>82</v>
      </c>
      <c r="E872" s="3">
        <f t="shared" si="218"/>
        <v>85</v>
      </c>
      <c r="F872">
        <f t="shared" si="213"/>
        <v>20.995000000000001</v>
      </c>
    </row>
    <row r="873" spans="1:6" x14ac:dyDescent="0.25">
      <c r="A873" t="str">
        <f t="shared" si="214"/>
        <v>David Storch</v>
      </c>
      <c r="C873" s="1">
        <v>0.61499999999999999</v>
      </c>
      <c r="D873" t="s">
        <v>77</v>
      </c>
      <c r="E873" s="3">
        <f t="shared" si="218"/>
        <v>85</v>
      </c>
      <c r="F873">
        <f t="shared" si="213"/>
        <v>52.274999999999999</v>
      </c>
    </row>
    <row r="874" spans="1:6" x14ac:dyDescent="0.25">
      <c r="A874" t="str">
        <f t="shared" si="214"/>
        <v>David Storch</v>
      </c>
      <c r="C874" s="1">
        <v>8.9999999999999993E-3</v>
      </c>
      <c r="D874" t="s">
        <v>32</v>
      </c>
      <c r="E874" s="3">
        <f t="shared" si="218"/>
        <v>85</v>
      </c>
      <c r="F874">
        <f t="shared" si="213"/>
        <v>0.7649999999999999</v>
      </c>
    </row>
    <row r="875" spans="1:6" x14ac:dyDescent="0.25">
      <c r="A875" t="str">
        <f t="shared" ref="A875:A894" si="219">A874</f>
        <v>David Storch</v>
      </c>
      <c r="E875" s="3">
        <f t="shared" si="218"/>
        <v>85</v>
      </c>
      <c r="F875">
        <f t="shared" si="213"/>
        <v>0</v>
      </c>
    </row>
    <row r="876" spans="1:6" x14ac:dyDescent="0.25">
      <c r="A876" t="str">
        <f t="shared" si="219"/>
        <v>David Storch</v>
      </c>
      <c r="B876" t="s">
        <v>279</v>
      </c>
      <c r="E876" s="3">
        <v>176</v>
      </c>
      <c r="F876">
        <f t="shared" si="213"/>
        <v>0</v>
      </c>
    </row>
    <row r="877" spans="1:6" x14ac:dyDescent="0.25">
      <c r="A877" t="str">
        <f t="shared" si="219"/>
        <v>David Storch</v>
      </c>
      <c r="E877" s="3">
        <f t="shared" ref="E877:E879" si="220">E876</f>
        <v>176</v>
      </c>
      <c r="F877">
        <f t="shared" si="213"/>
        <v>0</v>
      </c>
    </row>
    <row r="878" spans="1:6" x14ac:dyDescent="0.25">
      <c r="A878" t="str">
        <f t="shared" si="219"/>
        <v>David Storch</v>
      </c>
      <c r="C878" s="1">
        <v>1</v>
      </c>
      <c r="D878" t="s">
        <v>252</v>
      </c>
      <c r="E878" s="3">
        <f t="shared" si="220"/>
        <v>176</v>
      </c>
      <c r="F878">
        <f t="shared" si="213"/>
        <v>176</v>
      </c>
    </row>
    <row r="879" spans="1:6" x14ac:dyDescent="0.25">
      <c r="A879" t="str">
        <f t="shared" si="219"/>
        <v>David Storch</v>
      </c>
      <c r="E879" s="3">
        <f t="shared" si="220"/>
        <v>176</v>
      </c>
      <c r="F879">
        <f t="shared" si="213"/>
        <v>0</v>
      </c>
    </row>
    <row r="880" spans="1:6" x14ac:dyDescent="0.25">
      <c r="A880" t="str">
        <f t="shared" si="219"/>
        <v>David Storch</v>
      </c>
      <c r="B880" t="s">
        <v>280</v>
      </c>
      <c r="E880" s="3">
        <v>220</v>
      </c>
      <c r="F880">
        <f t="shared" si="213"/>
        <v>0</v>
      </c>
    </row>
    <row r="881" spans="1:6" x14ac:dyDescent="0.25">
      <c r="A881" t="str">
        <f t="shared" si="219"/>
        <v>David Storch</v>
      </c>
      <c r="E881" s="3">
        <f t="shared" ref="E881:E887" si="221">E880</f>
        <v>220</v>
      </c>
      <c r="F881">
        <f t="shared" si="213"/>
        <v>0</v>
      </c>
    </row>
    <row r="882" spans="1:6" x14ac:dyDescent="0.25">
      <c r="A882" t="str">
        <f t="shared" si="219"/>
        <v>David Storch</v>
      </c>
      <c r="C882" s="1">
        <v>5.8999999999999997E-2</v>
      </c>
      <c r="D882" t="s">
        <v>29</v>
      </c>
      <c r="E882" s="3">
        <f t="shared" si="221"/>
        <v>220</v>
      </c>
      <c r="F882">
        <f t="shared" si="213"/>
        <v>12.979999999999999</v>
      </c>
    </row>
    <row r="883" spans="1:6" x14ac:dyDescent="0.25">
      <c r="A883" t="str">
        <f t="shared" si="219"/>
        <v>David Storch</v>
      </c>
      <c r="C883" s="1">
        <v>5.0999999999999997E-2</v>
      </c>
      <c r="D883" t="s">
        <v>252</v>
      </c>
      <c r="E883" s="3">
        <f t="shared" si="221"/>
        <v>220</v>
      </c>
      <c r="F883">
        <f t="shared" si="213"/>
        <v>11.219999999999999</v>
      </c>
    </row>
    <row r="884" spans="1:6" x14ac:dyDescent="0.25">
      <c r="A884" t="str">
        <f t="shared" si="219"/>
        <v>David Storch</v>
      </c>
      <c r="C884" s="1">
        <v>2.1000000000000001E-2</v>
      </c>
      <c r="D884" t="s">
        <v>257</v>
      </c>
      <c r="E884" s="3">
        <f t="shared" si="221"/>
        <v>220</v>
      </c>
      <c r="F884">
        <f t="shared" si="213"/>
        <v>4.62</v>
      </c>
    </row>
    <row r="885" spans="1:6" x14ac:dyDescent="0.25">
      <c r="A885" t="str">
        <f t="shared" si="219"/>
        <v>David Storch</v>
      </c>
      <c r="C885" s="1">
        <v>0.85899999999999999</v>
      </c>
      <c r="D885" t="s">
        <v>82</v>
      </c>
      <c r="E885" s="3">
        <f t="shared" si="221"/>
        <v>220</v>
      </c>
      <c r="F885">
        <f t="shared" si="213"/>
        <v>188.98</v>
      </c>
    </row>
    <row r="886" spans="1:6" x14ac:dyDescent="0.25">
      <c r="A886" t="str">
        <f t="shared" si="219"/>
        <v>David Storch</v>
      </c>
      <c r="C886" s="1">
        <v>8.0000000000000002E-3</v>
      </c>
      <c r="D886" t="s">
        <v>276</v>
      </c>
      <c r="E886" s="3">
        <f t="shared" si="221"/>
        <v>220</v>
      </c>
      <c r="F886">
        <f t="shared" si="213"/>
        <v>1.76</v>
      </c>
    </row>
    <row r="887" spans="1:6" x14ac:dyDescent="0.25">
      <c r="A887" t="str">
        <f t="shared" si="219"/>
        <v>David Storch</v>
      </c>
      <c r="E887" s="3">
        <f t="shared" si="221"/>
        <v>220</v>
      </c>
      <c r="F887">
        <f t="shared" si="213"/>
        <v>0</v>
      </c>
    </row>
    <row r="888" spans="1:6" x14ac:dyDescent="0.25">
      <c r="A888" t="str">
        <f t="shared" si="219"/>
        <v>David Storch</v>
      </c>
      <c r="B888" t="s">
        <v>281</v>
      </c>
      <c r="E888" s="3">
        <v>62</v>
      </c>
      <c r="F888">
        <f t="shared" si="213"/>
        <v>0</v>
      </c>
    </row>
    <row r="889" spans="1:6" x14ac:dyDescent="0.25">
      <c r="A889" t="str">
        <f t="shared" si="219"/>
        <v>David Storch</v>
      </c>
      <c r="E889" s="3">
        <f t="shared" ref="E889:E895" si="222">E888</f>
        <v>62</v>
      </c>
      <c r="F889">
        <f t="shared" si="213"/>
        <v>0</v>
      </c>
    </row>
    <row r="890" spans="1:6" x14ac:dyDescent="0.25">
      <c r="A890" t="str">
        <f t="shared" si="219"/>
        <v>David Storch</v>
      </c>
      <c r="C890" s="1">
        <v>7.1999999999999995E-2</v>
      </c>
      <c r="D890" t="s">
        <v>251</v>
      </c>
      <c r="E890" s="3">
        <f t="shared" si="222"/>
        <v>62</v>
      </c>
      <c r="F890">
        <f t="shared" si="213"/>
        <v>4.4639999999999995</v>
      </c>
    </row>
    <row r="891" spans="1:6" x14ac:dyDescent="0.25">
      <c r="A891" t="str">
        <f t="shared" si="219"/>
        <v>David Storch</v>
      </c>
      <c r="C891" s="1">
        <v>0.114</v>
      </c>
      <c r="D891" t="s">
        <v>29</v>
      </c>
      <c r="E891" s="3">
        <f t="shared" si="222"/>
        <v>62</v>
      </c>
      <c r="F891">
        <f t="shared" si="213"/>
        <v>7.0680000000000005</v>
      </c>
    </row>
    <row r="892" spans="1:6" x14ac:dyDescent="0.25">
      <c r="A892" t="str">
        <f t="shared" si="219"/>
        <v>David Storch</v>
      </c>
      <c r="C892" s="1">
        <v>0.18</v>
      </c>
      <c r="D892" t="s">
        <v>252</v>
      </c>
      <c r="E892" s="3">
        <f t="shared" si="222"/>
        <v>62</v>
      </c>
      <c r="F892">
        <f t="shared" si="213"/>
        <v>11.16</v>
      </c>
    </row>
    <row r="893" spans="1:6" x14ac:dyDescent="0.25">
      <c r="A893" t="str">
        <f t="shared" si="219"/>
        <v>David Storch</v>
      </c>
      <c r="C893" s="1">
        <v>7.9000000000000001E-2</v>
      </c>
      <c r="D893" t="s">
        <v>16</v>
      </c>
      <c r="E893" s="3">
        <f t="shared" si="222"/>
        <v>62</v>
      </c>
      <c r="F893">
        <f t="shared" si="213"/>
        <v>4.8979999999999997</v>
      </c>
    </row>
    <row r="894" spans="1:6" x14ac:dyDescent="0.25">
      <c r="A894" t="str">
        <f t="shared" si="219"/>
        <v>David Storch</v>
      </c>
      <c r="C894" s="1">
        <v>0.55200000000000005</v>
      </c>
      <c r="D894" t="s">
        <v>82</v>
      </c>
      <c r="E894" s="3">
        <f t="shared" si="222"/>
        <v>62</v>
      </c>
      <c r="F894">
        <f t="shared" si="213"/>
        <v>34.224000000000004</v>
      </c>
    </row>
    <row r="895" spans="1:6" x14ac:dyDescent="0.25">
      <c r="A895" t="s">
        <v>814</v>
      </c>
      <c r="E895" s="3">
        <f t="shared" si="222"/>
        <v>62</v>
      </c>
      <c r="F895">
        <f t="shared" si="213"/>
        <v>0</v>
      </c>
    </row>
    <row r="896" spans="1:6" x14ac:dyDescent="0.25">
      <c r="A896" t="str">
        <f t="shared" ref="A896:A959" si="223">A895</f>
        <v xml:space="preserve">Eliot </v>
      </c>
      <c r="B896" t="s">
        <v>283</v>
      </c>
      <c r="E896" s="3">
        <v>15</v>
      </c>
      <c r="F896">
        <f t="shared" si="213"/>
        <v>0</v>
      </c>
    </row>
    <row r="897" spans="1:6" x14ac:dyDescent="0.25">
      <c r="A897" t="str">
        <f t="shared" si="223"/>
        <v xml:space="preserve">Eliot </v>
      </c>
      <c r="E897" s="3">
        <f t="shared" ref="E897:E899" si="224">E896</f>
        <v>15</v>
      </c>
      <c r="F897">
        <f t="shared" si="213"/>
        <v>0</v>
      </c>
    </row>
    <row r="898" spans="1:6" x14ac:dyDescent="0.25">
      <c r="A898" t="str">
        <f t="shared" si="223"/>
        <v xml:space="preserve">Eliot </v>
      </c>
      <c r="C898" s="1">
        <v>1</v>
      </c>
      <c r="D898" t="s">
        <v>44</v>
      </c>
      <c r="E898" s="3">
        <f t="shared" si="224"/>
        <v>15</v>
      </c>
      <c r="F898">
        <f t="shared" si="213"/>
        <v>15</v>
      </c>
    </row>
    <row r="899" spans="1:6" x14ac:dyDescent="0.25">
      <c r="A899" t="str">
        <f t="shared" si="223"/>
        <v xml:space="preserve">Eliot </v>
      </c>
      <c r="E899" s="3">
        <f t="shared" si="224"/>
        <v>15</v>
      </c>
      <c r="F899">
        <f t="shared" ref="F899:F962" si="225">C899*E899</f>
        <v>0</v>
      </c>
    </row>
    <row r="900" spans="1:6" x14ac:dyDescent="0.25">
      <c r="A900" t="str">
        <f t="shared" si="223"/>
        <v xml:space="preserve">Eliot </v>
      </c>
      <c r="B900" t="s">
        <v>284</v>
      </c>
      <c r="E900" s="3">
        <v>48</v>
      </c>
      <c r="F900">
        <f t="shared" si="225"/>
        <v>0</v>
      </c>
    </row>
    <row r="901" spans="1:6" x14ac:dyDescent="0.25">
      <c r="A901" t="str">
        <f t="shared" si="223"/>
        <v xml:space="preserve">Eliot </v>
      </c>
      <c r="E901" s="3">
        <f t="shared" ref="E901:E909" si="226">E900</f>
        <v>48</v>
      </c>
      <c r="F901">
        <f t="shared" si="225"/>
        <v>0</v>
      </c>
    </row>
    <row r="902" spans="1:6" x14ac:dyDescent="0.25">
      <c r="A902" t="str">
        <f t="shared" si="223"/>
        <v xml:space="preserve">Eliot </v>
      </c>
      <c r="C902" s="1">
        <v>0.113</v>
      </c>
      <c r="D902" t="s">
        <v>251</v>
      </c>
      <c r="E902" s="3">
        <f t="shared" si="226"/>
        <v>48</v>
      </c>
      <c r="F902">
        <f t="shared" si="225"/>
        <v>5.4240000000000004</v>
      </c>
    </row>
    <row r="903" spans="1:6" x14ac:dyDescent="0.25">
      <c r="A903" t="str">
        <f t="shared" si="223"/>
        <v xml:space="preserve">Eliot </v>
      </c>
      <c r="C903" s="1">
        <v>4.2000000000000003E-2</v>
      </c>
      <c r="D903" t="s">
        <v>285</v>
      </c>
      <c r="E903" s="3">
        <f t="shared" si="226"/>
        <v>48</v>
      </c>
      <c r="F903">
        <f t="shared" si="225"/>
        <v>2.016</v>
      </c>
    </row>
    <row r="904" spans="1:6" x14ac:dyDescent="0.25">
      <c r="A904" t="str">
        <f t="shared" si="223"/>
        <v xml:space="preserve">Eliot </v>
      </c>
      <c r="C904" s="1">
        <v>8.2000000000000003E-2</v>
      </c>
      <c r="D904" t="s">
        <v>191</v>
      </c>
      <c r="E904" s="3">
        <f t="shared" si="226"/>
        <v>48</v>
      </c>
      <c r="F904">
        <f t="shared" si="225"/>
        <v>3.9359999999999999</v>
      </c>
    </row>
    <row r="905" spans="1:6" x14ac:dyDescent="0.25">
      <c r="A905" t="str">
        <f t="shared" si="223"/>
        <v xml:space="preserve">Eliot </v>
      </c>
      <c r="C905" s="1">
        <v>9.7000000000000003E-2</v>
      </c>
      <c r="D905" t="s">
        <v>194</v>
      </c>
      <c r="E905" s="3">
        <f t="shared" si="226"/>
        <v>48</v>
      </c>
      <c r="F905">
        <f t="shared" si="225"/>
        <v>4.6560000000000006</v>
      </c>
    </row>
    <row r="906" spans="1:6" x14ac:dyDescent="0.25">
      <c r="A906" t="str">
        <f t="shared" si="223"/>
        <v xml:space="preserve">Eliot </v>
      </c>
      <c r="C906" s="1">
        <v>7.0000000000000007E-2</v>
      </c>
      <c r="D906" t="s">
        <v>162</v>
      </c>
      <c r="E906" s="3">
        <f t="shared" si="226"/>
        <v>48</v>
      </c>
      <c r="F906">
        <f t="shared" si="225"/>
        <v>3.3600000000000003</v>
      </c>
    </row>
    <row r="907" spans="1:6" x14ac:dyDescent="0.25">
      <c r="A907" t="str">
        <f t="shared" si="223"/>
        <v xml:space="preserve">Eliot </v>
      </c>
      <c r="C907" s="1">
        <v>0.27300000000000002</v>
      </c>
      <c r="D907" t="s">
        <v>83</v>
      </c>
      <c r="E907" s="3">
        <f t="shared" si="226"/>
        <v>48</v>
      </c>
      <c r="F907">
        <f t="shared" si="225"/>
        <v>13.104000000000001</v>
      </c>
    </row>
    <row r="908" spans="1:6" x14ac:dyDescent="0.25">
      <c r="A908" t="str">
        <f t="shared" si="223"/>
        <v xml:space="preserve">Eliot </v>
      </c>
      <c r="C908" s="1">
        <v>0.31900000000000001</v>
      </c>
      <c r="D908" t="s">
        <v>44</v>
      </c>
      <c r="E908" s="3">
        <f t="shared" si="226"/>
        <v>48</v>
      </c>
      <c r="F908">
        <f t="shared" si="225"/>
        <v>15.312000000000001</v>
      </c>
    </row>
    <row r="909" spans="1:6" x14ac:dyDescent="0.25">
      <c r="A909" t="str">
        <f t="shared" si="223"/>
        <v xml:space="preserve">Eliot </v>
      </c>
      <c r="E909" s="3">
        <f t="shared" si="226"/>
        <v>48</v>
      </c>
      <c r="F909">
        <f t="shared" si="225"/>
        <v>0</v>
      </c>
    </row>
    <row r="910" spans="1:6" x14ac:dyDescent="0.25">
      <c r="A910" t="str">
        <f t="shared" si="223"/>
        <v xml:space="preserve">Eliot </v>
      </c>
      <c r="B910" t="s">
        <v>286</v>
      </c>
      <c r="E910" s="3">
        <v>198</v>
      </c>
      <c r="F910">
        <f t="shared" si="225"/>
        <v>0</v>
      </c>
    </row>
    <row r="911" spans="1:6" x14ac:dyDescent="0.25">
      <c r="A911" t="str">
        <f t="shared" si="223"/>
        <v xml:space="preserve">Eliot </v>
      </c>
      <c r="E911" s="3">
        <f t="shared" ref="E911:E913" si="227">E910</f>
        <v>198</v>
      </c>
      <c r="F911">
        <f t="shared" si="225"/>
        <v>0</v>
      </c>
    </row>
    <row r="912" spans="1:6" x14ac:dyDescent="0.25">
      <c r="A912" t="str">
        <f t="shared" si="223"/>
        <v xml:space="preserve">Eliot </v>
      </c>
      <c r="C912" s="1">
        <v>1</v>
      </c>
      <c r="D912" t="s">
        <v>43</v>
      </c>
      <c r="E912" s="3">
        <f t="shared" si="227"/>
        <v>198</v>
      </c>
      <c r="F912">
        <f t="shared" si="225"/>
        <v>198</v>
      </c>
    </row>
    <row r="913" spans="1:6" x14ac:dyDescent="0.25">
      <c r="A913" t="str">
        <f t="shared" si="223"/>
        <v xml:space="preserve">Eliot </v>
      </c>
      <c r="E913" s="3">
        <f t="shared" si="227"/>
        <v>198</v>
      </c>
      <c r="F913">
        <f t="shared" si="225"/>
        <v>0</v>
      </c>
    </row>
    <row r="914" spans="1:6" x14ac:dyDescent="0.25">
      <c r="A914" t="str">
        <f t="shared" si="223"/>
        <v xml:space="preserve">Eliot </v>
      </c>
      <c r="B914" t="s">
        <v>287</v>
      </c>
      <c r="E914" s="3">
        <v>80</v>
      </c>
      <c r="F914">
        <f t="shared" si="225"/>
        <v>0</v>
      </c>
    </row>
    <row r="915" spans="1:6" x14ac:dyDescent="0.25">
      <c r="A915" t="str">
        <f t="shared" si="223"/>
        <v xml:space="preserve">Eliot </v>
      </c>
      <c r="E915" s="3">
        <f t="shared" ref="E915:E919" si="228">E914</f>
        <v>80</v>
      </c>
      <c r="F915">
        <f t="shared" si="225"/>
        <v>0</v>
      </c>
    </row>
    <row r="916" spans="1:6" x14ac:dyDescent="0.25">
      <c r="A916" t="str">
        <f t="shared" si="223"/>
        <v xml:space="preserve">Eliot </v>
      </c>
      <c r="C916" s="1">
        <v>0.626</v>
      </c>
      <c r="D916" t="s">
        <v>252</v>
      </c>
      <c r="E916" s="3">
        <f t="shared" si="228"/>
        <v>80</v>
      </c>
      <c r="F916">
        <f t="shared" si="225"/>
        <v>50.08</v>
      </c>
    </row>
    <row r="917" spans="1:6" x14ac:dyDescent="0.25">
      <c r="A917" t="str">
        <f t="shared" si="223"/>
        <v xml:space="preserve">Eliot </v>
      </c>
      <c r="C917" s="1">
        <v>1.2999999999999999E-2</v>
      </c>
      <c r="D917" t="s">
        <v>257</v>
      </c>
      <c r="E917" s="3">
        <f t="shared" si="228"/>
        <v>80</v>
      </c>
      <c r="F917">
        <f t="shared" si="225"/>
        <v>1.04</v>
      </c>
    </row>
    <row r="918" spans="1:6" x14ac:dyDescent="0.25">
      <c r="A918" t="str">
        <f t="shared" si="223"/>
        <v xml:space="preserve">Eliot </v>
      </c>
      <c r="C918" s="1">
        <v>0.35899999999999999</v>
      </c>
      <c r="D918" t="s">
        <v>82</v>
      </c>
      <c r="E918" s="3">
        <f t="shared" si="228"/>
        <v>80</v>
      </c>
      <c r="F918">
        <f t="shared" si="225"/>
        <v>28.72</v>
      </c>
    </row>
    <row r="919" spans="1:6" x14ac:dyDescent="0.25">
      <c r="A919" t="str">
        <f t="shared" si="223"/>
        <v xml:space="preserve">Eliot </v>
      </c>
      <c r="E919" s="3">
        <f t="shared" si="228"/>
        <v>80</v>
      </c>
      <c r="F919">
        <f t="shared" si="225"/>
        <v>0</v>
      </c>
    </row>
    <row r="920" spans="1:6" x14ac:dyDescent="0.25">
      <c r="A920" t="str">
        <f t="shared" si="223"/>
        <v xml:space="preserve">Eliot </v>
      </c>
      <c r="B920" t="s">
        <v>288</v>
      </c>
      <c r="E920" s="3">
        <v>361</v>
      </c>
      <c r="F920">
        <f t="shared" si="225"/>
        <v>0</v>
      </c>
    </row>
    <row r="921" spans="1:6" x14ac:dyDescent="0.25">
      <c r="A921" t="str">
        <f t="shared" si="223"/>
        <v xml:space="preserve">Eliot </v>
      </c>
      <c r="E921" s="3">
        <f t="shared" ref="E921:E923" si="229">E920</f>
        <v>361</v>
      </c>
      <c r="F921">
        <f t="shared" si="225"/>
        <v>0</v>
      </c>
    </row>
    <row r="922" spans="1:6" x14ac:dyDescent="0.25">
      <c r="A922" t="str">
        <f t="shared" si="223"/>
        <v xml:space="preserve">Eliot </v>
      </c>
      <c r="C922" s="1">
        <v>1</v>
      </c>
      <c r="D922" t="s">
        <v>275</v>
      </c>
      <c r="E922" s="3">
        <f t="shared" si="229"/>
        <v>361</v>
      </c>
      <c r="F922">
        <f t="shared" si="225"/>
        <v>361</v>
      </c>
    </row>
    <row r="923" spans="1:6" x14ac:dyDescent="0.25">
      <c r="A923" t="str">
        <f t="shared" si="223"/>
        <v xml:space="preserve">Eliot </v>
      </c>
      <c r="E923" s="3">
        <f t="shared" si="229"/>
        <v>361</v>
      </c>
      <c r="F923">
        <f t="shared" si="225"/>
        <v>0</v>
      </c>
    </row>
    <row r="924" spans="1:6" x14ac:dyDescent="0.25">
      <c r="A924" t="str">
        <f t="shared" si="223"/>
        <v xml:space="preserve">Eliot </v>
      </c>
      <c r="B924" t="s">
        <v>289</v>
      </c>
      <c r="E924" s="3">
        <v>47</v>
      </c>
      <c r="F924">
        <f t="shared" si="225"/>
        <v>0</v>
      </c>
    </row>
    <row r="925" spans="1:6" x14ac:dyDescent="0.25">
      <c r="A925" t="str">
        <f t="shared" si="223"/>
        <v xml:space="preserve">Eliot </v>
      </c>
      <c r="E925" s="3">
        <f t="shared" ref="E925:E927" si="230">E924</f>
        <v>47</v>
      </c>
      <c r="F925">
        <f t="shared" si="225"/>
        <v>0</v>
      </c>
    </row>
    <row r="926" spans="1:6" x14ac:dyDescent="0.25">
      <c r="A926" t="str">
        <f t="shared" si="223"/>
        <v xml:space="preserve">Eliot </v>
      </c>
      <c r="C926" s="1">
        <v>1</v>
      </c>
      <c r="D926" t="s">
        <v>188</v>
      </c>
      <c r="E926" s="3">
        <f t="shared" si="230"/>
        <v>47</v>
      </c>
      <c r="F926">
        <f t="shared" si="225"/>
        <v>47</v>
      </c>
    </row>
    <row r="927" spans="1:6" x14ac:dyDescent="0.25">
      <c r="A927" t="str">
        <f t="shared" si="223"/>
        <v xml:space="preserve">Eliot </v>
      </c>
      <c r="E927" s="3">
        <f t="shared" si="230"/>
        <v>47</v>
      </c>
      <c r="F927">
        <f t="shared" si="225"/>
        <v>0</v>
      </c>
    </row>
    <row r="928" spans="1:6" x14ac:dyDescent="0.25">
      <c r="A928" t="str">
        <f t="shared" si="223"/>
        <v xml:space="preserve">Eliot </v>
      </c>
      <c r="B928" t="s">
        <v>290</v>
      </c>
      <c r="E928" s="3">
        <v>6</v>
      </c>
      <c r="F928">
        <f t="shared" si="225"/>
        <v>0</v>
      </c>
    </row>
    <row r="929" spans="1:6" x14ac:dyDescent="0.25">
      <c r="A929" t="str">
        <f t="shared" si="223"/>
        <v xml:space="preserve">Eliot </v>
      </c>
      <c r="E929" s="3">
        <f t="shared" ref="E929:E931" si="231">E928</f>
        <v>6</v>
      </c>
      <c r="F929">
        <f t="shared" si="225"/>
        <v>0</v>
      </c>
    </row>
    <row r="930" spans="1:6" x14ac:dyDescent="0.25">
      <c r="A930" t="str">
        <f t="shared" si="223"/>
        <v xml:space="preserve">Eliot </v>
      </c>
      <c r="C930" s="1">
        <v>1</v>
      </c>
      <c r="D930" t="s">
        <v>194</v>
      </c>
      <c r="E930" s="3">
        <f t="shared" si="231"/>
        <v>6</v>
      </c>
      <c r="F930">
        <f t="shared" si="225"/>
        <v>6</v>
      </c>
    </row>
    <row r="931" spans="1:6" x14ac:dyDescent="0.25">
      <c r="A931" t="str">
        <f t="shared" si="223"/>
        <v xml:space="preserve">Eliot </v>
      </c>
      <c r="E931" s="3">
        <f t="shared" si="231"/>
        <v>6</v>
      </c>
      <c r="F931">
        <f t="shared" si="225"/>
        <v>0</v>
      </c>
    </row>
    <row r="932" spans="1:6" x14ac:dyDescent="0.25">
      <c r="A932" t="str">
        <f t="shared" si="223"/>
        <v xml:space="preserve">Eliot </v>
      </c>
      <c r="B932" t="s">
        <v>291</v>
      </c>
      <c r="E932" s="3">
        <v>20</v>
      </c>
      <c r="F932">
        <f t="shared" si="225"/>
        <v>0</v>
      </c>
    </row>
    <row r="933" spans="1:6" x14ac:dyDescent="0.25">
      <c r="A933" t="str">
        <f t="shared" si="223"/>
        <v xml:space="preserve">Eliot </v>
      </c>
      <c r="E933" s="3">
        <f t="shared" ref="E933:E935" si="232">E932</f>
        <v>20</v>
      </c>
      <c r="F933">
        <f t="shared" si="225"/>
        <v>0</v>
      </c>
    </row>
    <row r="934" spans="1:6" x14ac:dyDescent="0.25">
      <c r="A934" t="str">
        <f t="shared" si="223"/>
        <v xml:space="preserve">Eliot </v>
      </c>
      <c r="C934" s="1">
        <v>1</v>
      </c>
      <c r="D934" t="s">
        <v>194</v>
      </c>
      <c r="E934" s="3">
        <f t="shared" si="232"/>
        <v>20</v>
      </c>
      <c r="F934">
        <f t="shared" si="225"/>
        <v>20</v>
      </c>
    </row>
    <row r="935" spans="1:6" x14ac:dyDescent="0.25">
      <c r="A935" t="str">
        <f t="shared" si="223"/>
        <v xml:space="preserve">Eliot </v>
      </c>
      <c r="E935" s="3">
        <f t="shared" si="232"/>
        <v>20</v>
      </c>
      <c r="F935">
        <f t="shared" si="225"/>
        <v>0</v>
      </c>
    </row>
    <row r="936" spans="1:6" x14ac:dyDescent="0.25">
      <c r="A936" t="str">
        <f t="shared" si="223"/>
        <v xml:space="preserve">Eliot </v>
      </c>
      <c r="B936" t="s">
        <v>292</v>
      </c>
      <c r="E936" s="3">
        <v>16</v>
      </c>
      <c r="F936">
        <f t="shared" si="225"/>
        <v>0</v>
      </c>
    </row>
    <row r="937" spans="1:6" x14ac:dyDescent="0.25">
      <c r="A937" t="str">
        <f t="shared" si="223"/>
        <v xml:space="preserve">Eliot </v>
      </c>
      <c r="E937" s="3">
        <f t="shared" ref="E937:E939" si="233">E936</f>
        <v>16</v>
      </c>
      <c r="F937">
        <f t="shared" si="225"/>
        <v>0</v>
      </c>
    </row>
    <row r="938" spans="1:6" x14ac:dyDescent="0.25">
      <c r="A938" t="str">
        <f t="shared" si="223"/>
        <v xml:space="preserve">Eliot </v>
      </c>
      <c r="C938" s="1">
        <v>1</v>
      </c>
      <c r="D938" t="s">
        <v>83</v>
      </c>
      <c r="E938" s="3">
        <f t="shared" si="233"/>
        <v>16</v>
      </c>
      <c r="F938">
        <f t="shared" si="225"/>
        <v>16</v>
      </c>
    </row>
    <row r="939" spans="1:6" x14ac:dyDescent="0.25">
      <c r="A939" t="str">
        <f t="shared" si="223"/>
        <v xml:space="preserve">Eliot </v>
      </c>
      <c r="E939" s="3">
        <f t="shared" si="233"/>
        <v>16</v>
      </c>
      <c r="F939">
        <f t="shared" si="225"/>
        <v>0</v>
      </c>
    </row>
    <row r="940" spans="1:6" x14ac:dyDescent="0.25">
      <c r="A940" t="str">
        <f t="shared" si="223"/>
        <v xml:space="preserve">Eliot </v>
      </c>
      <c r="B940" t="s">
        <v>293</v>
      </c>
      <c r="E940" s="3">
        <v>8</v>
      </c>
      <c r="F940">
        <f t="shared" si="225"/>
        <v>0</v>
      </c>
    </row>
    <row r="941" spans="1:6" x14ac:dyDescent="0.25">
      <c r="A941" t="str">
        <f t="shared" si="223"/>
        <v xml:space="preserve">Eliot </v>
      </c>
      <c r="E941" s="3">
        <f t="shared" ref="E941:E943" si="234">E940</f>
        <v>8</v>
      </c>
      <c r="F941">
        <f t="shared" si="225"/>
        <v>0</v>
      </c>
    </row>
    <row r="942" spans="1:6" x14ac:dyDescent="0.25">
      <c r="A942" t="str">
        <f t="shared" si="223"/>
        <v xml:space="preserve">Eliot </v>
      </c>
      <c r="C942" s="1">
        <v>1</v>
      </c>
      <c r="D942" t="s">
        <v>40</v>
      </c>
      <c r="E942" s="3">
        <f t="shared" si="234"/>
        <v>8</v>
      </c>
      <c r="F942">
        <f t="shared" si="225"/>
        <v>8</v>
      </c>
    </row>
    <row r="943" spans="1:6" x14ac:dyDescent="0.25">
      <c r="A943" t="str">
        <f t="shared" si="223"/>
        <v xml:space="preserve">Eliot </v>
      </c>
      <c r="E943" s="3">
        <f t="shared" si="234"/>
        <v>8</v>
      </c>
      <c r="F943">
        <f t="shared" si="225"/>
        <v>0</v>
      </c>
    </row>
    <row r="944" spans="1:6" x14ac:dyDescent="0.25">
      <c r="A944" t="str">
        <f t="shared" si="223"/>
        <v xml:space="preserve">Eliot </v>
      </c>
      <c r="B944" t="s">
        <v>294</v>
      </c>
      <c r="E944" s="3">
        <v>137</v>
      </c>
      <c r="F944">
        <f t="shared" si="225"/>
        <v>0</v>
      </c>
    </row>
    <row r="945" spans="1:6" x14ac:dyDescent="0.25">
      <c r="A945" t="str">
        <f t="shared" si="223"/>
        <v xml:space="preserve">Eliot </v>
      </c>
      <c r="E945" s="3">
        <f t="shared" ref="E945:E948" si="235">E944</f>
        <v>137</v>
      </c>
      <c r="F945">
        <f t="shared" si="225"/>
        <v>0</v>
      </c>
    </row>
    <row r="946" spans="1:6" x14ac:dyDescent="0.25">
      <c r="A946" t="str">
        <f t="shared" si="223"/>
        <v xml:space="preserve">Eliot </v>
      </c>
      <c r="C946" s="1">
        <v>0.23100000000000001</v>
      </c>
      <c r="D946" t="s">
        <v>226</v>
      </c>
      <c r="E946" s="3">
        <f t="shared" si="235"/>
        <v>137</v>
      </c>
      <c r="F946">
        <f t="shared" si="225"/>
        <v>31.647000000000002</v>
      </c>
    </row>
    <row r="947" spans="1:6" x14ac:dyDescent="0.25">
      <c r="A947" t="str">
        <f t="shared" si="223"/>
        <v xml:space="preserve">Eliot </v>
      </c>
      <c r="C947" s="1">
        <v>0.76800000000000002</v>
      </c>
      <c r="D947" t="s">
        <v>218</v>
      </c>
      <c r="E947" s="3">
        <f t="shared" si="235"/>
        <v>137</v>
      </c>
      <c r="F947">
        <f t="shared" si="225"/>
        <v>105.21600000000001</v>
      </c>
    </row>
    <row r="948" spans="1:6" x14ac:dyDescent="0.25">
      <c r="A948" t="str">
        <f t="shared" si="223"/>
        <v xml:space="preserve">Eliot </v>
      </c>
      <c r="E948" s="3">
        <f t="shared" si="235"/>
        <v>137</v>
      </c>
      <c r="F948">
        <f t="shared" si="225"/>
        <v>0</v>
      </c>
    </row>
    <row r="949" spans="1:6" x14ac:dyDescent="0.25">
      <c r="A949" t="str">
        <f t="shared" si="223"/>
        <v xml:space="preserve">Eliot </v>
      </c>
      <c r="B949" t="s">
        <v>295</v>
      </c>
      <c r="E949" s="3">
        <v>48</v>
      </c>
      <c r="F949">
        <f t="shared" si="225"/>
        <v>0</v>
      </c>
    </row>
    <row r="950" spans="1:6" x14ac:dyDescent="0.25">
      <c r="A950" t="str">
        <f t="shared" si="223"/>
        <v xml:space="preserve">Eliot </v>
      </c>
      <c r="E950" s="3">
        <f t="shared" ref="E950:E953" si="236">E949</f>
        <v>48</v>
      </c>
      <c r="F950">
        <f t="shared" si="225"/>
        <v>0</v>
      </c>
    </row>
    <row r="951" spans="1:6" x14ac:dyDescent="0.25">
      <c r="A951" t="str">
        <f t="shared" si="223"/>
        <v xml:space="preserve">Eliot </v>
      </c>
      <c r="C951" s="1">
        <v>0.68</v>
      </c>
      <c r="D951" t="s">
        <v>251</v>
      </c>
      <c r="E951" s="3">
        <f t="shared" si="236"/>
        <v>48</v>
      </c>
      <c r="F951">
        <f t="shared" si="225"/>
        <v>32.64</v>
      </c>
    </row>
    <row r="952" spans="1:6" x14ac:dyDescent="0.25">
      <c r="A952" t="str">
        <f t="shared" si="223"/>
        <v xml:space="preserve">Eliot </v>
      </c>
      <c r="C952" s="1">
        <v>0.32</v>
      </c>
      <c r="D952" t="s">
        <v>44</v>
      </c>
      <c r="E952" s="3">
        <f t="shared" si="236"/>
        <v>48</v>
      </c>
      <c r="F952">
        <f t="shared" si="225"/>
        <v>15.36</v>
      </c>
    </row>
    <row r="953" spans="1:6" x14ac:dyDescent="0.25">
      <c r="A953" t="str">
        <f t="shared" si="223"/>
        <v xml:space="preserve">Eliot </v>
      </c>
      <c r="E953" s="3">
        <f t="shared" si="236"/>
        <v>48</v>
      </c>
      <c r="F953">
        <f t="shared" si="225"/>
        <v>0</v>
      </c>
    </row>
    <row r="954" spans="1:6" x14ac:dyDescent="0.25">
      <c r="A954" t="str">
        <f t="shared" si="223"/>
        <v xml:space="preserve">Eliot </v>
      </c>
      <c r="B954" t="s">
        <v>296</v>
      </c>
      <c r="E954" s="3">
        <v>4</v>
      </c>
      <c r="F954">
        <f t="shared" si="225"/>
        <v>0</v>
      </c>
    </row>
    <row r="955" spans="1:6" x14ac:dyDescent="0.25">
      <c r="A955" t="str">
        <f t="shared" si="223"/>
        <v xml:space="preserve">Eliot </v>
      </c>
      <c r="E955" s="3">
        <f t="shared" ref="E955:E957" si="237">E954</f>
        <v>4</v>
      </c>
      <c r="F955">
        <f t="shared" si="225"/>
        <v>0</v>
      </c>
    </row>
    <row r="956" spans="1:6" x14ac:dyDescent="0.25">
      <c r="A956" t="str">
        <f t="shared" si="223"/>
        <v xml:space="preserve">Eliot </v>
      </c>
      <c r="C956" s="1">
        <v>1</v>
      </c>
      <c r="D956" t="s">
        <v>29</v>
      </c>
      <c r="E956" s="3">
        <f t="shared" si="237"/>
        <v>4</v>
      </c>
      <c r="F956">
        <f t="shared" si="225"/>
        <v>4</v>
      </c>
    </row>
    <row r="957" spans="1:6" x14ac:dyDescent="0.25">
      <c r="A957" t="str">
        <f t="shared" si="223"/>
        <v xml:space="preserve">Eliot </v>
      </c>
      <c r="E957" s="3">
        <f t="shared" si="237"/>
        <v>4</v>
      </c>
      <c r="F957">
        <f t="shared" si="225"/>
        <v>0</v>
      </c>
    </row>
    <row r="958" spans="1:6" x14ac:dyDescent="0.25">
      <c r="A958" t="str">
        <f t="shared" si="223"/>
        <v xml:space="preserve">Eliot </v>
      </c>
      <c r="B958" t="s">
        <v>297</v>
      </c>
      <c r="E958" s="3">
        <v>6</v>
      </c>
      <c r="F958">
        <f t="shared" si="225"/>
        <v>0</v>
      </c>
    </row>
    <row r="959" spans="1:6" x14ac:dyDescent="0.25">
      <c r="A959" t="str">
        <f t="shared" si="223"/>
        <v xml:space="preserve">Eliot </v>
      </c>
      <c r="E959" s="3">
        <f t="shared" ref="E959:E961" si="238">E958</f>
        <v>6</v>
      </c>
      <c r="F959">
        <f t="shared" si="225"/>
        <v>0</v>
      </c>
    </row>
    <row r="960" spans="1:6" x14ac:dyDescent="0.25">
      <c r="A960" t="str">
        <f t="shared" ref="A960:A1023" si="239">A959</f>
        <v xml:space="preserve">Eliot </v>
      </c>
      <c r="C960" s="1">
        <v>1</v>
      </c>
      <c r="D960" t="s">
        <v>14</v>
      </c>
      <c r="E960" s="3">
        <f t="shared" si="238"/>
        <v>6</v>
      </c>
      <c r="F960">
        <f t="shared" si="225"/>
        <v>6</v>
      </c>
    </row>
    <row r="961" spans="1:6" x14ac:dyDescent="0.25">
      <c r="A961" t="str">
        <f t="shared" si="239"/>
        <v xml:space="preserve">Eliot </v>
      </c>
      <c r="E961" s="3">
        <f t="shared" si="238"/>
        <v>6</v>
      </c>
      <c r="F961">
        <f t="shared" si="225"/>
        <v>0</v>
      </c>
    </row>
    <row r="962" spans="1:6" x14ac:dyDescent="0.25">
      <c r="A962" t="str">
        <f t="shared" si="239"/>
        <v xml:space="preserve">Eliot </v>
      </c>
      <c r="B962" s="2" t="s">
        <v>298</v>
      </c>
      <c r="E962" s="3">
        <v>6</v>
      </c>
      <c r="F962">
        <f t="shared" si="225"/>
        <v>0</v>
      </c>
    </row>
    <row r="963" spans="1:6" x14ac:dyDescent="0.25">
      <c r="A963" t="str">
        <f t="shared" si="239"/>
        <v xml:space="preserve">Eliot </v>
      </c>
      <c r="E963" s="3">
        <f t="shared" ref="E963:E965" si="240">E962</f>
        <v>6</v>
      </c>
      <c r="F963">
        <f t="shared" ref="F963:F1026" si="241">C963*E963</f>
        <v>0</v>
      </c>
    </row>
    <row r="964" spans="1:6" x14ac:dyDescent="0.25">
      <c r="A964" t="str">
        <f t="shared" si="239"/>
        <v xml:space="preserve">Eliot </v>
      </c>
      <c r="C964" s="1">
        <v>1</v>
      </c>
      <c r="D964" t="s">
        <v>251</v>
      </c>
      <c r="E964" s="3">
        <f t="shared" si="240"/>
        <v>6</v>
      </c>
      <c r="F964">
        <f t="shared" si="241"/>
        <v>6</v>
      </c>
    </row>
    <row r="965" spans="1:6" x14ac:dyDescent="0.25">
      <c r="A965" t="str">
        <f t="shared" si="239"/>
        <v xml:space="preserve">Eliot </v>
      </c>
      <c r="E965" s="3">
        <f t="shared" si="240"/>
        <v>6</v>
      </c>
      <c r="F965">
        <f t="shared" si="241"/>
        <v>0</v>
      </c>
    </row>
    <row r="966" spans="1:6" x14ac:dyDescent="0.25">
      <c r="A966" t="str">
        <f t="shared" si="239"/>
        <v xml:space="preserve">Eliot </v>
      </c>
      <c r="B966" t="s">
        <v>299</v>
      </c>
      <c r="E966" s="3">
        <v>33</v>
      </c>
      <c r="F966">
        <f t="shared" si="241"/>
        <v>0</v>
      </c>
    </row>
    <row r="967" spans="1:6" x14ac:dyDescent="0.25">
      <c r="A967" t="str">
        <f t="shared" si="239"/>
        <v xml:space="preserve">Eliot </v>
      </c>
      <c r="E967" s="3">
        <f t="shared" ref="E967:E969" si="242">E966</f>
        <v>33</v>
      </c>
      <c r="F967">
        <f t="shared" si="241"/>
        <v>0</v>
      </c>
    </row>
    <row r="968" spans="1:6" x14ac:dyDescent="0.25">
      <c r="A968" t="str">
        <f t="shared" si="239"/>
        <v xml:space="preserve">Eliot </v>
      </c>
      <c r="C968" s="1">
        <v>1</v>
      </c>
      <c r="D968" t="s">
        <v>44</v>
      </c>
      <c r="E968" s="3">
        <f t="shared" si="242"/>
        <v>33</v>
      </c>
      <c r="F968">
        <f t="shared" si="241"/>
        <v>33</v>
      </c>
    </row>
    <row r="969" spans="1:6" x14ac:dyDescent="0.25">
      <c r="A969" t="str">
        <f t="shared" si="239"/>
        <v xml:space="preserve">Eliot </v>
      </c>
      <c r="E969" s="3">
        <f t="shared" si="242"/>
        <v>33</v>
      </c>
      <c r="F969">
        <f t="shared" si="241"/>
        <v>0</v>
      </c>
    </row>
    <row r="970" spans="1:6" x14ac:dyDescent="0.25">
      <c r="A970" t="str">
        <f t="shared" si="239"/>
        <v xml:space="preserve">Eliot </v>
      </c>
      <c r="B970" t="s">
        <v>300</v>
      </c>
      <c r="E970" s="3">
        <v>4</v>
      </c>
      <c r="F970">
        <f t="shared" si="241"/>
        <v>0</v>
      </c>
    </row>
    <row r="971" spans="1:6" x14ac:dyDescent="0.25">
      <c r="A971" t="str">
        <f t="shared" si="239"/>
        <v xml:space="preserve">Eliot </v>
      </c>
      <c r="E971" s="3">
        <f t="shared" ref="E971:E973" si="243">E970</f>
        <v>4</v>
      </c>
      <c r="F971">
        <f t="shared" si="241"/>
        <v>0</v>
      </c>
    </row>
    <row r="972" spans="1:6" x14ac:dyDescent="0.25">
      <c r="A972" t="str">
        <f t="shared" si="239"/>
        <v xml:space="preserve">Eliot </v>
      </c>
      <c r="C972" s="1">
        <v>1</v>
      </c>
      <c r="D972" t="s">
        <v>13</v>
      </c>
      <c r="E972" s="3">
        <f t="shared" si="243"/>
        <v>4</v>
      </c>
      <c r="F972">
        <f t="shared" si="241"/>
        <v>4</v>
      </c>
    </row>
    <row r="973" spans="1:6" x14ac:dyDescent="0.25">
      <c r="A973" t="str">
        <f t="shared" si="239"/>
        <v xml:space="preserve">Eliot </v>
      </c>
      <c r="E973" s="3">
        <f t="shared" si="243"/>
        <v>4</v>
      </c>
      <c r="F973">
        <f t="shared" si="241"/>
        <v>0</v>
      </c>
    </row>
    <row r="974" spans="1:6" x14ac:dyDescent="0.25">
      <c r="A974" t="str">
        <f t="shared" si="239"/>
        <v xml:space="preserve">Eliot </v>
      </c>
      <c r="B974" t="s">
        <v>301</v>
      </c>
      <c r="E974" s="3">
        <v>104</v>
      </c>
      <c r="F974">
        <f t="shared" si="241"/>
        <v>0</v>
      </c>
    </row>
    <row r="975" spans="1:6" x14ac:dyDescent="0.25">
      <c r="A975" t="str">
        <f t="shared" si="239"/>
        <v xml:space="preserve">Eliot </v>
      </c>
      <c r="E975" s="3">
        <f t="shared" ref="E975:E979" si="244">E974</f>
        <v>104</v>
      </c>
      <c r="F975">
        <f t="shared" si="241"/>
        <v>0</v>
      </c>
    </row>
    <row r="976" spans="1:6" x14ac:dyDescent="0.25">
      <c r="A976" t="str">
        <f t="shared" si="239"/>
        <v xml:space="preserve">Eliot </v>
      </c>
      <c r="C976" s="1">
        <v>0.48799999999999999</v>
      </c>
      <c r="D976" t="s">
        <v>226</v>
      </c>
      <c r="E976" s="3">
        <f t="shared" si="244"/>
        <v>104</v>
      </c>
      <c r="F976">
        <f t="shared" si="241"/>
        <v>50.751999999999995</v>
      </c>
    </row>
    <row r="977" spans="1:6" x14ac:dyDescent="0.25">
      <c r="A977" t="str">
        <f t="shared" si="239"/>
        <v xml:space="preserve">Eliot </v>
      </c>
      <c r="C977" s="1">
        <v>2.3E-2</v>
      </c>
      <c r="D977" t="s">
        <v>275</v>
      </c>
      <c r="E977" s="3">
        <f t="shared" si="244"/>
        <v>104</v>
      </c>
      <c r="F977">
        <f t="shared" si="241"/>
        <v>2.3919999999999999</v>
      </c>
    </row>
    <row r="978" spans="1:6" x14ac:dyDescent="0.25">
      <c r="A978" t="str">
        <f t="shared" si="239"/>
        <v xml:space="preserve">Eliot </v>
      </c>
      <c r="C978" s="1">
        <v>0.48799999999999999</v>
      </c>
      <c r="D978" t="s">
        <v>105</v>
      </c>
      <c r="E978" s="3">
        <f t="shared" si="244"/>
        <v>104</v>
      </c>
      <c r="F978">
        <f t="shared" si="241"/>
        <v>50.751999999999995</v>
      </c>
    </row>
    <row r="979" spans="1:6" x14ac:dyDescent="0.25">
      <c r="A979" t="str">
        <f t="shared" si="239"/>
        <v xml:space="preserve">Eliot </v>
      </c>
      <c r="E979" s="3">
        <f t="shared" si="244"/>
        <v>104</v>
      </c>
      <c r="F979">
        <f t="shared" si="241"/>
        <v>0</v>
      </c>
    </row>
    <row r="980" spans="1:6" x14ac:dyDescent="0.25">
      <c r="A980" t="str">
        <f t="shared" si="239"/>
        <v xml:space="preserve">Eliot </v>
      </c>
      <c r="B980" t="s">
        <v>302</v>
      </c>
      <c r="E980" s="3">
        <v>2</v>
      </c>
      <c r="F980">
        <f t="shared" si="241"/>
        <v>0</v>
      </c>
    </row>
    <row r="981" spans="1:6" x14ac:dyDescent="0.25">
      <c r="A981" t="str">
        <f t="shared" si="239"/>
        <v xml:space="preserve">Eliot </v>
      </c>
      <c r="E981" s="3">
        <f t="shared" ref="E981:E983" si="245">E980</f>
        <v>2</v>
      </c>
      <c r="F981">
        <f t="shared" si="241"/>
        <v>0</v>
      </c>
    </row>
    <row r="982" spans="1:6" x14ac:dyDescent="0.25">
      <c r="A982" t="str">
        <f t="shared" si="239"/>
        <v xml:space="preserve">Eliot </v>
      </c>
      <c r="C982" s="1">
        <v>1</v>
      </c>
      <c r="D982" t="s">
        <v>194</v>
      </c>
      <c r="E982" s="3">
        <f t="shared" si="245"/>
        <v>2</v>
      </c>
      <c r="F982">
        <f t="shared" si="241"/>
        <v>2</v>
      </c>
    </row>
    <row r="983" spans="1:6" x14ac:dyDescent="0.25">
      <c r="A983" t="str">
        <f t="shared" si="239"/>
        <v xml:space="preserve">Eliot </v>
      </c>
      <c r="E983" s="3">
        <f t="shared" si="245"/>
        <v>2</v>
      </c>
      <c r="F983">
        <f t="shared" si="241"/>
        <v>0</v>
      </c>
    </row>
    <row r="984" spans="1:6" x14ac:dyDescent="0.25">
      <c r="A984" t="str">
        <f t="shared" si="239"/>
        <v xml:space="preserve">Eliot </v>
      </c>
      <c r="B984" t="s">
        <v>303</v>
      </c>
      <c r="E984" s="3">
        <v>48</v>
      </c>
      <c r="F984">
        <f t="shared" si="241"/>
        <v>0</v>
      </c>
    </row>
    <row r="985" spans="1:6" x14ac:dyDescent="0.25">
      <c r="A985" t="str">
        <f t="shared" si="239"/>
        <v xml:space="preserve">Eliot </v>
      </c>
      <c r="E985" s="3">
        <f t="shared" ref="E985:E988" si="246">E984</f>
        <v>48</v>
      </c>
      <c r="F985">
        <f t="shared" si="241"/>
        <v>0</v>
      </c>
    </row>
    <row r="986" spans="1:6" x14ac:dyDescent="0.25">
      <c r="A986" t="str">
        <f t="shared" si="239"/>
        <v xml:space="preserve">Eliot </v>
      </c>
      <c r="C986" s="1">
        <v>0.94899999999999995</v>
      </c>
      <c r="D986" t="s">
        <v>80</v>
      </c>
      <c r="E986" s="3">
        <f t="shared" si="246"/>
        <v>48</v>
      </c>
      <c r="F986">
        <f t="shared" si="241"/>
        <v>45.552</v>
      </c>
    </row>
    <row r="987" spans="1:6" x14ac:dyDescent="0.25">
      <c r="A987" t="str">
        <f t="shared" si="239"/>
        <v xml:space="preserve">Eliot </v>
      </c>
      <c r="C987" s="1">
        <v>0.05</v>
      </c>
      <c r="D987" t="s">
        <v>162</v>
      </c>
      <c r="E987" s="3">
        <f t="shared" si="246"/>
        <v>48</v>
      </c>
      <c r="F987">
        <f t="shared" si="241"/>
        <v>2.4000000000000004</v>
      </c>
    </row>
    <row r="988" spans="1:6" x14ac:dyDescent="0.25">
      <c r="A988" t="str">
        <f t="shared" si="239"/>
        <v xml:space="preserve">Eliot </v>
      </c>
      <c r="E988" s="3">
        <f t="shared" si="246"/>
        <v>48</v>
      </c>
      <c r="F988">
        <f t="shared" si="241"/>
        <v>0</v>
      </c>
    </row>
    <row r="989" spans="1:6" x14ac:dyDescent="0.25">
      <c r="A989" t="str">
        <f t="shared" si="239"/>
        <v xml:space="preserve">Eliot </v>
      </c>
      <c r="B989" t="s">
        <v>304</v>
      </c>
      <c r="E989" s="3">
        <v>2</v>
      </c>
      <c r="F989">
        <f t="shared" si="241"/>
        <v>0</v>
      </c>
    </row>
    <row r="990" spans="1:6" x14ac:dyDescent="0.25">
      <c r="A990" t="str">
        <f t="shared" si="239"/>
        <v xml:space="preserve">Eliot </v>
      </c>
      <c r="E990" s="3">
        <f t="shared" ref="E990:E992" si="247">E989</f>
        <v>2</v>
      </c>
      <c r="F990">
        <f t="shared" si="241"/>
        <v>0</v>
      </c>
    </row>
    <row r="991" spans="1:6" x14ac:dyDescent="0.25">
      <c r="A991" t="str">
        <f t="shared" si="239"/>
        <v xml:space="preserve">Eliot </v>
      </c>
      <c r="C991" s="1">
        <v>1</v>
      </c>
      <c r="D991" t="s">
        <v>80</v>
      </c>
      <c r="E991" s="3">
        <f t="shared" si="247"/>
        <v>2</v>
      </c>
      <c r="F991">
        <f t="shared" si="241"/>
        <v>2</v>
      </c>
    </row>
    <row r="992" spans="1:6" x14ac:dyDescent="0.25">
      <c r="A992" t="str">
        <f t="shared" si="239"/>
        <v xml:space="preserve">Eliot </v>
      </c>
      <c r="E992" s="3">
        <f t="shared" si="247"/>
        <v>2</v>
      </c>
      <c r="F992">
        <f t="shared" si="241"/>
        <v>0</v>
      </c>
    </row>
    <row r="993" spans="1:6" x14ac:dyDescent="0.25">
      <c r="A993" t="str">
        <f t="shared" si="239"/>
        <v xml:space="preserve">Eliot </v>
      </c>
      <c r="B993" t="s">
        <v>305</v>
      </c>
      <c r="E993" s="3">
        <v>1</v>
      </c>
      <c r="F993">
        <f t="shared" si="241"/>
        <v>0</v>
      </c>
    </row>
    <row r="994" spans="1:6" x14ac:dyDescent="0.25">
      <c r="A994" t="str">
        <f t="shared" si="239"/>
        <v xml:space="preserve">Eliot </v>
      </c>
      <c r="E994" s="3">
        <f t="shared" ref="E994:E996" si="248">E993</f>
        <v>1</v>
      </c>
      <c r="F994">
        <f t="shared" si="241"/>
        <v>0</v>
      </c>
    </row>
    <row r="995" spans="1:6" x14ac:dyDescent="0.25">
      <c r="A995" t="str">
        <f t="shared" si="239"/>
        <v xml:space="preserve">Eliot </v>
      </c>
      <c r="C995" s="1">
        <v>1</v>
      </c>
      <c r="D995" t="s">
        <v>80</v>
      </c>
      <c r="E995" s="3">
        <f t="shared" si="248"/>
        <v>1</v>
      </c>
      <c r="F995">
        <f t="shared" si="241"/>
        <v>1</v>
      </c>
    </row>
    <row r="996" spans="1:6" x14ac:dyDescent="0.25">
      <c r="A996" t="str">
        <f t="shared" si="239"/>
        <v xml:space="preserve">Eliot </v>
      </c>
      <c r="E996" s="3">
        <f t="shared" si="248"/>
        <v>1</v>
      </c>
      <c r="F996">
        <f t="shared" si="241"/>
        <v>0</v>
      </c>
    </row>
    <row r="997" spans="1:6" x14ac:dyDescent="0.25">
      <c r="A997" t="str">
        <f t="shared" si="239"/>
        <v xml:space="preserve">Eliot </v>
      </c>
      <c r="B997" t="s">
        <v>306</v>
      </c>
      <c r="E997" s="3">
        <v>12</v>
      </c>
      <c r="F997">
        <f t="shared" si="241"/>
        <v>0</v>
      </c>
    </row>
    <row r="998" spans="1:6" x14ac:dyDescent="0.25">
      <c r="A998" t="str">
        <f t="shared" si="239"/>
        <v xml:space="preserve">Eliot </v>
      </c>
      <c r="E998" s="3">
        <f t="shared" ref="E998:E1000" si="249">E997</f>
        <v>12</v>
      </c>
      <c r="F998">
        <f t="shared" si="241"/>
        <v>0</v>
      </c>
    </row>
    <row r="999" spans="1:6" x14ac:dyDescent="0.25">
      <c r="A999" t="str">
        <f t="shared" si="239"/>
        <v xml:space="preserve">Eliot </v>
      </c>
      <c r="C999" s="1">
        <v>1</v>
      </c>
      <c r="D999" t="s">
        <v>80</v>
      </c>
      <c r="E999" s="3">
        <f t="shared" si="249"/>
        <v>12</v>
      </c>
      <c r="F999">
        <f t="shared" si="241"/>
        <v>12</v>
      </c>
    </row>
    <row r="1000" spans="1:6" x14ac:dyDescent="0.25">
      <c r="A1000" t="str">
        <f t="shared" si="239"/>
        <v xml:space="preserve">Eliot </v>
      </c>
      <c r="E1000" s="3">
        <f t="shared" si="249"/>
        <v>12</v>
      </c>
      <c r="F1000">
        <f t="shared" si="241"/>
        <v>0</v>
      </c>
    </row>
    <row r="1001" spans="1:6" x14ac:dyDescent="0.25">
      <c r="A1001" t="str">
        <f t="shared" si="239"/>
        <v xml:space="preserve">Eliot </v>
      </c>
      <c r="B1001" t="s">
        <v>307</v>
      </c>
      <c r="E1001" s="3">
        <v>9</v>
      </c>
      <c r="F1001">
        <f t="shared" si="241"/>
        <v>0</v>
      </c>
    </row>
    <row r="1002" spans="1:6" x14ac:dyDescent="0.25">
      <c r="A1002" t="str">
        <f t="shared" si="239"/>
        <v xml:space="preserve">Eliot </v>
      </c>
      <c r="E1002" s="3">
        <f t="shared" ref="E1002:E1005" si="250">E1001</f>
        <v>9</v>
      </c>
      <c r="F1002">
        <f t="shared" si="241"/>
        <v>0</v>
      </c>
    </row>
    <row r="1003" spans="1:6" x14ac:dyDescent="0.25">
      <c r="A1003" t="str">
        <f t="shared" si="239"/>
        <v xml:space="preserve">Eliot </v>
      </c>
      <c r="C1003" s="1">
        <v>0.32</v>
      </c>
      <c r="D1003" t="s">
        <v>80</v>
      </c>
      <c r="E1003" s="3">
        <f t="shared" si="250"/>
        <v>9</v>
      </c>
      <c r="F1003">
        <f t="shared" si="241"/>
        <v>2.88</v>
      </c>
    </row>
    <row r="1004" spans="1:6" x14ac:dyDescent="0.25">
      <c r="A1004" t="str">
        <f t="shared" si="239"/>
        <v xml:space="preserve">Eliot </v>
      </c>
      <c r="C1004" s="1">
        <v>0.67900000000000005</v>
      </c>
      <c r="D1004" t="s">
        <v>44</v>
      </c>
      <c r="E1004" s="3">
        <f t="shared" si="250"/>
        <v>9</v>
      </c>
      <c r="F1004">
        <f t="shared" si="241"/>
        <v>6.1110000000000007</v>
      </c>
    </row>
    <row r="1005" spans="1:6" x14ac:dyDescent="0.25">
      <c r="A1005" t="str">
        <f t="shared" si="239"/>
        <v xml:space="preserve">Eliot </v>
      </c>
      <c r="E1005" s="3">
        <f t="shared" si="250"/>
        <v>9</v>
      </c>
      <c r="F1005">
        <f t="shared" si="241"/>
        <v>0</v>
      </c>
    </row>
    <row r="1006" spans="1:6" x14ac:dyDescent="0.25">
      <c r="A1006" t="str">
        <f t="shared" si="239"/>
        <v xml:space="preserve">Eliot </v>
      </c>
      <c r="B1006" t="s">
        <v>308</v>
      </c>
      <c r="E1006" s="3">
        <v>2</v>
      </c>
      <c r="F1006">
        <f t="shared" si="241"/>
        <v>0</v>
      </c>
    </row>
    <row r="1007" spans="1:6" x14ac:dyDescent="0.25">
      <c r="A1007" t="str">
        <f t="shared" si="239"/>
        <v xml:space="preserve">Eliot </v>
      </c>
      <c r="E1007" s="3">
        <f t="shared" ref="E1007:E1009" si="251">E1006</f>
        <v>2</v>
      </c>
      <c r="F1007">
        <f t="shared" si="241"/>
        <v>0</v>
      </c>
    </row>
    <row r="1008" spans="1:6" x14ac:dyDescent="0.25">
      <c r="A1008" t="str">
        <f t="shared" si="239"/>
        <v xml:space="preserve">Eliot </v>
      </c>
      <c r="C1008" s="1">
        <v>1</v>
      </c>
      <c r="D1008" t="s">
        <v>44</v>
      </c>
      <c r="E1008" s="3">
        <f t="shared" si="251"/>
        <v>2</v>
      </c>
      <c r="F1008">
        <f t="shared" si="241"/>
        <v>2</v>
      </c>
    </row>
    <row r="1009" spans="1:6" x14ac:dyDescent="0.25">
      <c r="A1009" t="str">
        <f t="shared" si="239"/>
        <v xml:space="preserve">Eliot </v>
      </c>
      <c r="E1009" s="3">
        <f t="shared" si="251"/>
        <v>2</v>
      </c>
      <c r="F1009">
        <f t="shared" si="241"/>
        <v>0</v>
      </c>
    </row>
    <row r="1010" spans="1:6" x14ac:dyDescent="0.25">
      <c r="A1010" t="str">
        <f t="shared" si="239"/>
        <v xml:space="preserve">Eliot </v>
      </c>
      <c r="B1010" t="s">
        <v>309</v>
      </c>
      <c r="E1010" s="3">
        <v>28</v>
      </c>
      <c r="F1010">
        <f t="shared" si="241"/>
        <v>0</v>
      </c>
    </row>
    <row r="1011" spans="1:6" x14ac:dyDescent="0.25">
      <c r="A1011" t="str">
        <f t="shared" si="239"/>
        <v xml:space="preserve">Eliot </v>
      </c>
      <c r="E1011" s="3">
        <f t="shared" ref="E1011:E1013" si="252">E1010</f>
        <v>28</v>
      </c>
      <c r="F1011">
        <f t="shared" si="241"/>
        <v>0</v>
      </c>
    </row>
    <row r="1012" spans="1:6" x14ac:dyDescent="0.25">
      <c r="A1012" t="str">
        <f t="shared" si="239"/>
        <v xml:space="preserve">Eliot </v>
      </c>
      <c r="C1012" s="1">
        <v>1</v>
      </c>
      <c r="D1012" t="s">
        <v>80</v>
      </c>
      <c r="E1012" s="3">
        <f t="shared" si="252"/>
        <v>28</v>
      </c>
      <c r="F1012">
        <f t="shared" si="241"/>
        <v>28</v>
      </c>
    </row>
    <row r="1013" spans="1:6" x14ac:dyDescent="0.25">
      <c r="A1013" t="str">
        <f t="shared" si="239"/>
        <v xml:space="preserve">Eliot </v>
      </c>
      <c r="E1013" s="3">
        <f t="shared" si="252"/>
        <v>28</v>
      </c>
      <c r="F1013">
        <f t="shared" si="241"/>
        <v>0</v>
      </c>
    </row>
    <row r="1014" spans="1:6" x14ac:dyDescent="0.25">
      <c r="A1014" t="str">
        <f t="shared" si="239"/>
        <v xml:space="preserve">Eliot </v>
      </c>
      <c r="B1014" t="s">
        <v>310</v>
      </c>
      <c r="E1014" s="3">
        <v>143</v>
      </c>
      <c r="F1014">
        <f t="shared" si="241"/>
        <v>0</v>
      </c>
    </row>
    <row r="1015" spans="1:6" x14ac:dyDescent="0.25">
      <c r="A1015" t="str">
        <f t="shared" si="239"/>
        <v xml:space="preserve">Eliot </v>
      </c>
      <c r="E1015" s="3">
        <f t="shared" ref="E1015:E1020" si="253">E1014</f>
        <v>143</v>
      </c>
      <c r="F1015">
        <f t="shared" si="241"/>
        <v>0</v>
      </c>
    </row>
    <row r="1016" spans="1:6" x14ac:dyDescent="0.25">
      <c r="A1016" t="str">
        <f t="shared" si="239"/>
        <v xml:space="preserve">Eliot </v>
      </c>
      <c r="C1016" s="1">
        <v>4.0000000000000001E-3</v>
      </c>
      <c r="D1016" t="s">
        <v>97</v>
      </c>
      <c r="E1016" s="3">
        <f t="shared" si="253"/>
        <v>143</v>
      </c>
      <c r="F1016">
        <f t="shared" si="241"/>
        <v>0.57200000000000006</v>
      </c>
    </row>
    <row r="1017" spans="1:6" x14ac:dyDescent="0.25">
      <c r="A1017" t="str">
        <f t="shared" si="239"/>
        <v xml:space="preserve">Eliot </v>
      </c>
      <c r="C1017" s="1">
        <v>0.45300000000000001</v>
      </c>
      <c r="D1017" t="s">
        <v>251</v>
      </c>
      <c r="E1017" s="3">
        <f t="shared" si="253"/>
        <v>143</v>
      </c>
      <c r="F1017">
        <f t="shared" si="241"/>
        <v>64.778999999999996</v>
      </c>
    </row>
    <row r="1018" spans="1:6" x14ac:dyDescent="0.25">
      <c r="A1018" t="str">
        <f t="shared" si="239"/>
        <v xml:space="preserve">Eliot </v>
      </c>
      <c r="C1018" s="1">
        <v>4.3999999999999997E-2</v>
      </c>
      <c r="D1018" t="s">
        <v>80</v>
      </c>
      <c r="E1018" s="3">
        <f t="shared" si="253"/>
        <v>143</v>
      </c>
      <c r="F1018">
        <f t="shared" si="241"/>
        <v>6.2919999999999998</v>
      </c>
    </row>
    <row r="1019" spans="1:6" x14ac:dyDescent="0.25">
      <c r="A1019" t="str">
        <f t="shared" si="239"/>
        <v xml:space="preserve">Eliot </v>
      </c>
      <c r="C1019" s="1">
        <v>0.497</v>
      </c>
      <c r="D1019" t="s">
        <v>44</v>
      </c>
      <c r="E1019" s="3">
        <f t="shared" si="253"/>
        <v>143</v>
      </c>
      <c r="F1019">
        <f t="shared" si="241"/>
        <v>71.070999999999998</v>
      </c>
    </row>
    <row r="1020" spans="1:6" x14ac:dyDescent="0.25">
      <c r="A1020" t="str">
        <f t="shared" si="239"/>
        <v xml:space="preserve">Eliot </v>
      </c>
      <c r="E1020" s="3">
        <f t="shared" si="253"/>
        <v>143</v>
      </c>
      <c r="F1020">
        <f t="shared" si="241"/>
        <v>0</v>
      </c>
    </row>
    <row r="1021" spans="1:6" x14ac:dyDescent="0.25">
      <c r="A1021" t="str">
        <f t="shared" si="239"/>
        <v xml:space="preserve">Eliot </v>
      </c>
      <c r="B1021" t="s">
        <v>311</v>
      </c>
      <c r="E1021" s="3">
        <v>2</v>
      </c>
      <c r="F1021">
        <f t="shared" si="241"/>
        <v>0</v>
      </c>
    </row>
    <row r="1022" spans="1:6" x14ac:dyDescent="0.25">
      <c r="A1022" t="str">
        <f t="shared" si="239"/>
        <v xml:space="preserve">Eliot </v>
      </c>
      <c r="E1022" s="3">
        <f t="shared" ref="E1022:E1024" si="254">E1021</f>
        <v>2</v>
      </c>
      <c r="F1022">
        <f t="shared" si="241"/>
        <v>0</v>
      </c>
    </row>
    <row r="1023" spans="1:6" x14ac:dyDescent="0.25">
      <c r="A1023" t="str">
        <f t="shared" si="239"/>
        <v xml:space="preserve">Eliot </v>
      </c>
      <c r="C1023" s="1">
        <v>1</v>
      </c>
      <c r="D1023" t="s">
        <v>80</v>
      </c>
      <c r="E1023" s="3">
        <f t="shared" si="254"/>
        <v>2</v>
      </c>
      <c r="F1023">
        <f t="shared" si="241"/>
        <v>2</v>
      </c>
    </row>
    <row r="1024" spans="1:6" x14ac:dyDescent="0.25">
      <c r="A1024" t="str">
        <f t="shared" ref="A1024:A1087" si="255">A1023</f>
        <v xml:space="preserve">Eliot </v>
      </c>
      <c r="E1024" s="3">
        <f t="shared" si="254"/>
        <v>2</v>
      </c>
      <c r="F1024">
        <f t="shared" si="241"/>
        <v>0</v>
      </c>
    </row>
    <row r="1025" spans="1:6" x14ac:dyDescent="0.25">
      <c r="A1025" t="str">
        <f t="shared" si="255"/>
        <v xml:space="preserve">Eliot </v>
      </c>
      <c r="B1025" t="s">
        <v>312</v>
      </c>
      <c r="E1025" s="3">
        <v>9</v>
      </c>
      <c r="F1025">
        <f t="shared" si="241"/>
        <v>0</v>
      </c>
    </row>
    <row r="1026" spans="1:6" x14ac:dyDescent="0.25">
      <c r="A1026" t="str">
        <f t="shared" si="255"/>
        <v xml:space="preserve">Eliot </v>
      </c>
      <c r="E1026" s="3">
        <f t="shared" ref="E1026:E1028" si="256">E1025</f>
        <v>9</v>
      </c>
      <c r="F1026">
        <f t="shared" si="241"/>
        <v>0</v>
      </c>
    </row>
    <row r="1027" spans="1:6" x14ac:dyDescent="0.25">
      <c r="A1027" t="str">
        <f t="shared" si="255"/>
        <v xml:space="preserve">Eliot </v>
      </c>
      <c r="C1027" s="1">
        <v>1</v>
      </c>
      <c r="D1027" t="s">
        <v>44</v>
      </c>
      <c r="E1027" s="3">
        <f t="shared" si="256"/>
        <v>9</v>
      </c>
      <c r="F1027">
        <f t="shared" ref="F1027:F1090" si="257">C1027*E1027</f>
        <v>9</v>
      </c>
    </row>
    <row r="1028" spans="1:6" x14ac:dyDescent="0.25">
      <c r="A1028" t="str">
        <f t="shared" si="255"/>
        <v xml:space="preserve">Eliot </v>
      </c>
      <c r="E1028" s="3">
        <f t="shared" si="256"/>
        <v>9</v>
      </c>
      <c r="F1028">
        <f t="shared" si="257"/>
        <v>0</v>
      </c>
    </row>
    <row r="1029" spans="1:6" x14ac:dyDescent="0.25">
      <c r="A1029" t="str">
        <f t="shared" si="255"/>
        <v xml:space="preserve">Eliot </v>
      </c>
      <c r="B1029" t="s">
        <v>313</v>
      </c>
      <c r="E1029" s="3">
        <v>176</v>
      </c>
      <c r="F1029">
        <f t="shared" si="257"/>
        <v>0</v>
      </c>
    </row>
    <row r="1030" spans="1:6" x14ac:dyDescent="0.25">
      <c r="A1030" t="str">
        <f t="shared" si="255"/>
        <v xml:space="preserve">Eliot </v>
      </c>
      <c r="E1030" s="3">
        <f t="shared" ref="E1030:E1035" si="258">E1029</f>
        <v>176</v>
      </c>
      <c r="F1030">
        <f t="shared" si="257"/>
        <v>0</v>
      </c>
    </row>
    <row r="1031" spans="1:6" x14ac:dyDescent="0.25">
      <c r="A1031" t="str">
        <f t="shared" si="255"/>
        <v xml:space="preserve">Eliot </v>
      </c>
      <c r="C1031" s="1">
        <v>0.51600000000000001</v>
      </c>
      <c r="D1031" t="s">
        <v>251</v>
      </c>
      <c r="E1031" s="3">
        <f t="shared" si="258"/>
        <v>176</v>
      </c>
      <c r="F1031">
        <f t="shared" si="257"/>
        <v>90.816000000000003</v>
      </c>
    </row>
    <row r="1032" spans="1:6" x14ac:dyDescent="0.25">
      <c r="A1032" t="str">
        <f t="shared" si="255"/>
        <v xml:space="preserve">Eliot </v>
      </c>
      <c r="C1032" s="1">
        <v>0.28299999999999997</v>
      </c>
      <c r="D1032" t="s">
        <v>29</v>
      </c>
      <c r="E1032" s="3">
        <f t="shared" si="258"/>
        <v>176</v>
      </c>
      <c r="F1032">
        <f t="shared" si="257"/>
        <v>49.807999999999993</v>
      </c>
    </row>
    <row r="1033" spans="1:6" x14ac:dyDescent="0.25">
      <c r="A1033" t="str">
        <f t="shared" si="255"/>
        <v xml:space="preserve">Eliot </v>
      </c>
      <c r="C1033" s="1">
        <v>0.11700000000000001</v>
      </c>
      <c r="D1033" t="s">
        <v>257</v>
      </c>
      <c r="E1033" s="3">
        <f t="shared" si="258"/>
        <v>176</v>
      </c>
      <c r="F1033">
        <f t="shared" si="257"/>
        <v>20.592000000000002</v>
      </c>
    </row>
    <row r="1034" spans="1:6" x14ac:dyDescent="0.25">
      <c r="A1034" t="str">
        <f t="shared" si="255"/>
        <v xml:space="preserve">Eliot </v>
      </c>
      <c r="C1034" s="1">
        <v>8.2000000000000003E-2</v>
      </c>
      <c r="D1034" t="s">
        <v>44</v>
      </c>
      <c r="E1034" s="3">
        <f t="shared" si="258"/>
        <v>176</v>
      </c>
      <c r="F1034">
        <f t="shared" si="257"/>
        <v>14.432</v>
      </c>
    </row>
    <row r="1035" spans="1:6" x14ac:dyDescent="0.25">
      <c r="A1035" t="str">
        <f t="shared" si="255"/>
        <v xml:space="preserve">Eliot </v>
      </c>
      <c r="E1035" s="3">
        <f t="shared" si="258"/>
        <v>176</v>
      </c>
      <c r="F1035">
        <f t="shared" si="257"/>
        <v>0</v>
      </c>
    </row>
    <row r="1036" spans="1:6" x14ac:dyDescent="0.25">
      <c r="A1036" t="str">
        <f t="shared" si="255"/>
        <v xml:space="preserve">Eliot </v>
      </c>
      <c r="B1036" t="s">
        <v>314</v>
      </c>
      <c r="E1036" s="3">
        <v>25</v>
      </c>
      <c r="F1036">
        <f t="shared" si="257"/>
        <v>0</v>
      </c>
    </row>
    <row r="1037" spans="1:6" x14ac:dyDescent="0.25">
      <c r="A1037" t="str">
        <f t="shared" si="255"/>
        <v xml:space="preserve">Eliot </v>
      </c>
      <c r="E1037" s="3">
        <f t="shared" ref="E1037:E1041" si="259">E1036</f>
        <v>25</v>
      </c>
      <c r="F1037">
        <f t="shared" si="257"/>
        <v>0</v>
      </c>
    </row>
    <row r="1038" spans="1:6" x14ac:dyDescent="0.25">
      <c r="A1038" t="str">
        <f t="shared" si="255"/>
        <v xml:space="preserve">Eliot </v>
      </c>
      <c r="C1038" s="1">
        <v>4.9000000000000002E-2</v>
      </c>
      <c r="D1038" t="s">
        <v>285</v>
      </c>
      <c r="E1038" s="3">
        <f t="shared" si="259"/>
        <v>25</v>
      </c>
      <c r="F1038">
        <f t="shared" si="257"/>
        <v>1.2250000000000001</v>
      </c>
    </row>
    <row r="1039" spans="1:6" x14ac:dyDescent="0.25">
      <c r="A1039" t="str">
        <f t="shared" si="255"/>
        <v xml:space="preserve">Eliot </v>
      </c>
      <c r="C1039" s="1">
        <v>0.70399999999999996</v>
      </c>
      <c r="D1039" t="s">
        <v>194</v>
      </c>
      <c r="E1039" s="3">
        <f t="shared" si="259"/>
        <v>25</v>
      </c>
      <c r="F1039">
        <f t="shared" si="257"/>
        <v>17.599999999999998</v>
      </c>
    </row>
    <row r="1040" spans="1:6" x14ac:dyDescent="0.25">
      <c r="A1040" t="str">
        <f t="shared" si="255"/>
        <v xml:space="preserve">Eliot </v>
      </c>
      <c r="C1040" s="1">
        <v>0.246</v>
      </c>
      <c r="D1040" t="s">
        <v>192</v>
      </c>
      <c r="E1040" s="3">
        <f t="shared" si="259"/>
        <v>25</v>
      </c>
      <c r="F1040">
        <f t="shared" si="257"/>
        <v>6.15</v>
      </c>
    </row>
    <row r="1041" spans="1:6" x14ac:dyDescent="0.25">
      <c r="A1041" t="str">
        <f t="shared" si="255"/>
        <v xml:space="preserve">Eliot </v>
      </c>
      <c r="E1041" s="3">
        <f t="shared" si="259"/>
        <v>25</v>
      </c>
      <c r="F1041">
        <f t="shared" si="257"/>
        <v>0</v>
      </c>
    </row>
    <row r="1042" spans="1:6" x14ac:dyDescent="0.25">
      <c r="A1042" t="str">
        <f t="shared" si="255"/>
        <v xml:space="preserve">Eliot </v>
      </c>
      <c r="B1042" t="s">
        <v>315</v>
      </c>
      <c r="E1042" s="3">
        <v>2</v>
      </c>
      <c r="F1042">
        <f t="shared" si="257"/>
        <v>0</v>
      </c>
    </row>
    <row r="1043" spans="1:6" x14ac:dyDescent="0.25">
      <c r="A1043" t="str">
        <f t="shared" si="255"/>
        <v xml:space="preserve">Eliot </v>
      </c>
      <c r="E1043" s="3">
        <f t="shared" ref="E1043:E1045" si="260">E1042</f>
        <v>2</v>
      </c>
      <c r="F1043">
        <f t="shared" si="257"/>
        <v>0</v>
      </c>
    </row>
    <row r="1044" spans="1:6" x14ac:dyDescent="0.25">
      <c r="A1044" t="str">
        <f t="shared" si="255"/>
        <v xml:space="preserve">Eliot </v>
      </c>
      <c r="C1044" s="1">
        <v>1</v>
      </c>
      <c r="D1044" t="s">
        <v>162</v>
      </c>
      <c r="E1044" s="3">
        <f t="shared" si="260"/>
        <v>2</v>
      </c>
      <c r="F1044">
        <f t="shared" si="257"/>
        <v>2</v>
      </c>
    </row>
    <row r="1045" spans="1:6" x14ac:dyDescent="0.25">
      <c r="A1045" t="str">
        <f t="shared" si="255"/>
        <v xml:space="preserve">Eliot </v>
      </c>
      <c r="E1045" s="3">
        <f t="shared" si="260"/>
        <v>2</v>
      </c>
      <c r="F1045">
        <f t="shared" si="257"/>
        <v>0</v>
      </c>
    </row>
    <row r="1046" spans="1:6" x14ac:dyDescent="0.25">
      <c r="A1046" t="str">
        <f t="shared" si="255"/>
        <v xml:space="preserve">Eliot </v>
      </c>
      <c r="B1046" t="s">
        <v>316</v>
      </c>
      <c r="E1046" s="3">
        <v>2</v>
      </c>
      <c r="F1046">
        <f t="shared" si="257"/>
        <v>0</v>
      </c>
    </row>
    <row r="1047" spans="1:6" x14ac:dyDescent="0.25">
      <c r="A1047" t="str">
        <f t="shared" si="255"/>
        <v xml:space="preserve">Eliot </v>
      </c>
      <c r="E1047" s="3">
        <f t="shared" ref="E1047:E1049" si="261">E1046</f>
        <v>2</v>
      </c>
      <c r="F1047">
        <f t="shared" si="257"/>
        <v>0</v>
      </c>
    </row>
    <row r="1048" spans="1:6" x14ac:dyDescent="0.25">
      <c r="A1048" t="str">
        <f t="shared" si="255"/>
        <v xml:space="preserve">Eliot </v>
      </c>
      <c r="C1048" s="1">
        <v>1</v>
      </c>
      <c r="D1048" t="s">
        <v>162</v>
      </c>
      <c r="E1048" s="3">
        <f t="shared" si="261"/>
        <v>2</v>
      </c>
      <c r="F1048">
        <f t="shared" si="257"/>
        <v>2</v>
      </c>
    </row>
    <row r="1049" spans="1:6" x14ac:dyDescent="0.25">
      <c r="A1049" t="str">
        <f t="shared" si="255"/>
        <v xml:space="preserve">Eliot </v>
      </c>
      <c r="E1049" s="3">
        <f t="shared" si="261"/>
        <v>2</v>
      </c>
      <c r="F1049">
        <f t="shared" si="257"/>
        <v>0</v>
      </c>
    </row>
    <row r="1050" spans="1:6" x14ac:dyDescent="0.25">
      <c r="A1050" t="str">
        <f t="shared" si="255"/>
        <v xml:space="preserve">Eliot </v>
      </c>
      <c r="B1050" t="s">
        <v>317</v>
      </c>
      <c r="E1050" s="3">
        <v>6</v>
      </c>
      <c r="F1050">
        <f t="shared" si="257"/>
        <v>0</v>
      </c>
    </row>
    <row r="1051" spans="1:6" x14ac:dyDescent="0.25">
      <c r="A1051" t="str">
        <f t="shared" si="255"/>
        <v xml:space="preserve">Eliot </v>
      </c>
      <c r="E1051" s="3">
        <f t="shared" ref="E1051:E1053" si="262">E1050</f>
        <v>6</v>
      </c>
      <c r="F1051">
        <f t="shared" si="257"/>
        <v>0</v>
      </c>
    </row>
    <row r="1052" spans="1:6" x14ac:dyDescent="0.25">
      <c r="A1052" t="str">
        <f t="shared" si="255"/>
        <v xml:space="preserve">Eliot </v>
      </c>
      <c r="C1052" s="1">
        <v>1</v>
      </c>
      <c r="D1052" t="s">
        <v>44</v>
      </c>
      <c r="E1052" s="3">
        <f t="shared" si="262"/>
        <v>6</v>
      </c>
      <c r="F1052">
        <f t="shared" si="257"/>
        <v>6</v>
      </c>
    </row>
    <row r="1053" spans="1:6" x14ac:dyDescent="0.25">
      <c r="A1053" t="str">
        <f t="shared" si="255"/>
        <v xml:space="preserve">Eliot </v>
      </c>
      <c r="E1053" s="3">
        <f t="shared" si="262"/>
        <v>6</v>
      </c>
      <c r="F1053">
        <f t="shared" si="257"/>
        <v>0</v>
      </c>
    </row>
    <row r="1054" spans="1:6" x14ac:dyDescent="0.25">
      <c r="A1054" t="str">
        <f t="shared" si="255"/>
        <v xml:space="preserve">Eliot </v>
      </c>
      <c r="B1054" s="2" t="s">
        <v>318</v>
      </c>
      <c r="E1054" s="3">
        <v>17</v>
      </c>
      <c r="F1054">
        <f t="shared" si="257"/>
        <v>0</v>
      </c>
    </row>
    <row r="1055" spans="1:6" x14ac:dyDescent="0.25">
      <c r="A1055" t="str">
        <f t="shared" si="255"/>
        <v xml:space="preserve">Eliot </v>
      </c>
      <c r="E1055" s="3">
        <f t="shared" ref="E1055:E1057" si="263">E1054</f>
        <v>17</v>
      </c>
      <c r="F1055">
        <f t="shared" si="257"/>
        <v>0</v>
      </c>
    </row>
    <row r="1056" spans="1:6" x14ac:dyDescent="0.25">
      <c r="A1056" t="str">
        <f t="shared" si="255"/>
        <v xml:space="preserve">Eliot </v>
      </c>
      <c r="C1056" s="1">
        <v>1</v>
      </c>
      <c r="D1056" t="s">
        <v>43</v>
      </c>
      <c r="E1056" s="3">
        <f t="shared" si="263"/>
        <v>17</v>
      </c>
      <c r="F1056">
        <f t="shared" si="257"/>
        <v>17</v>
      </c>
    </row>
    <row r="1057" spans="1:6" x14ac:dyDescent="0.25">
      <c r="A1057" t="str">
        <f t="shared" si="255"/>
        <v xml:space="preserve">Eliot </v>
      </c>
      <c r="E1057" s="3">
        <f t="shared" si="263"/>
        <v>17</v>
      </c>
      <c r="F1057">
        <f t="shared" si="257"/>
        <v>0</v>
      </c>
    </row>
    <row r="1058" spans="1:6" x14ac:dyDescent="0.25">
      <c r="A1058" t="str">
        <f t="shared" si="255"/>
        <v xml:space="preserve">Eliot </v>
      </c>
      <c r="B1058" t="s">
        <v>319</v>
      </c>
      <c r="E1058" s="3">
        <v>4</v>
      </c>
      <c r="F1058">
        <f t="shared" si="257"/>
        <v>0</v>
      </c>
    </row>
    <row r="1059" spans="1:6" x14ac:dyDescent="0.25">
      <c r="A1059" t="str">
        <f t="shared" si="255"/>
        <v xml:space="preserve">Eliot </v>
      </c>
      <c r="E1059" s="3">
        <f t="shared" ref="E1059:E1061" si="264">E1058</f>
        <v>4</v>
      </c>
      <c r="F1059">
        <f t="shared" si="257"/>
        <v>0</v>
      </c>
    </row>
    <row r="1060" spans="1:6" x14ac:dyDescent="0.25">
      <c r="A1060" t="str">
        <f t="shared" si="255"/>
        <v xml:space="preserve">Eliot </v>
      </c>
      <c r="C1060" s="1">
        <v>1</v>
      </c>
      <c r="D1060" t="s">
        <v>44</v>
      </c>
      <c r="E1060" s="3">
        <f t="shared" si="264"/>
        <v>4</v>
      </c>
      <c r="F1060">
        <f t="shared" si="257"/>
        <v>4</v>
      </c>
    </row>
    <row r="1061" spans="1:6" x14ac:dyDescent="0.25">
      <c r="A1061" t="str">
        <f t="shared" si="255"/>
        <v xml:space="preserve">Eliot </v>
      </c>
      <c r="E1061" s="3">
        <f t="shared" si="264"/>
        <v>4</v>
      </c>
      <c r="F1061">
        <f t="shared" si="257"/>
        <v>0</v>
      </c>
    </row>
    <row r="1062" spans="1:6" x14ac:dyDescent="0.25">
      <c r="A1062" t="str">
        <f t="shared" si="255"/>
        <v xml:space="preserve">Eliot </v>
      </c>
      <c r="B1062" t="s">
        <v>320</v>
      </c>
      <c r="E1062" s="3">
        <v>5</v>
      </c>
      <c r="F1062">
        <f t="shared" si="257"/>
        <v>0</v>
      </c>
    </row>
    <row r="1063" spans="1:6" x14ac:dyDescent="0.25">
      <c r="A1063" t="str">
        <f t="shared" si="255"/>
        <v xml:space="preserve">Eliot </v>
      </c>
      <c r="E1063" s="3">
        <f t="shared" ref="E1063:E1066" si="265">E1062</f>
        <v>5</v>
      </c>
      <c r="F1063">
        <f t="shared" si="257"/>
        <v>0</v>
      </c>
    </row>
    <row r="1064" spans="1:6" x14ac:dyDescent="0.25">
      <c r="A1064" t="str">
        <f t="shared" si="255"/>
        <v xml:space="preserve">Eliot </v>
      </c>
      <c r="C1064" s="1">
        <v>0.53200000000000003</v>
      </c>
      <c r="D1064" t="s">
        <v>83</v>
      </c>
      <c r="E1064" s="3">
        <f t="shared" si="265"/>
        <v>5</v>
      </c>
      <c r="F1064">
        <f t="shared" si="257"/>
        <v>2.66</v>
      </c>
    </row>
    <row r="1065" spans="1:6" x14ac:dyDescent="0.25">
      <c r="A1065" t="str">
        <f t="shared" si="255"/>
        <v xml:space="preserve">Eliot </v>
      </c>
      <c r="C1065" s="1">
        <v>0.46700000000000003</v>
      </c>
      <c r="D1065" t="s">
        <v>44</v>
      </c>
      <c r="E1065" s="3">
        <f t="shared" si="265"/>
        <v>5</v>
      </c>
      <c r="F1065">
        <f t="shared" si="257"/>
        <v>2.335</v>
      </c>
    </row>
    <row r="1066" spans="1:6" x14ac:dyDescent="0.25">
      <c r="A1066" t="str">
        <f t="shared" si="255"/>
        <v xml:space="preserve">Eliot </v>
      </c>
      <c r="E1066" s="3">
        <f t="shared" si="265"/>
        <v>5</v>
      </c>
      <c r="F1066">
        <f t="shared" si="257"/>
        <v>0</v>
      </c>
    </row>
    <row r="1067" spans="1:6" x14ac:dyDescent="0.25">
      <c r="A1067" t="str">
        <f t="shared" si="255"/>
        <v xml:space="preserve">Eliot </v>
      </c>
      <c r="B1067" t="s">
        <v>321</v>
      </c>
      <c r="E1067" s="3">
        <v>3</v>
      </c>
      <c r="F1067">
        <f t="shared" si="257"/>
        <v>0</v>
      </c>
    </row>
    <row r="1068" spans="1:6" x14ac:dyDescent="0.25">
      <c r="A1068" t="str">
        <f t="shared" si="255"/>
        <v xml:space="preserve">Eliot </v>
      </c>
      <c r="E1068" s="3">
        <f t="shared" ref="E1068:E1070" si="266">E1067</f>
        <v>3</v>
      </c>
      <c r="F1068">
        <f t="shared" si="257"/>
        <v>0</v>
      </c>
    </row>
    <row r="1069" spans="1:6" x14ac:dyDescent="0.25">
      <c r="A1069" t="str">
        <f t="shared" si="255"/>
        <v xml:space="preserve">Eliot </v>
      </c>
      <c r="C1069" s="1">
        <v>1</v>
      </c>
      <c r="D1069" t="s">
        <v>194</v>
      </c>
      <c r="E1069" s="3">
        <f t="shared" si="266"/>
        <v>3</v>
      </c>
      <c r="F1069">
        <f t="shared" si="257"/>
        <v>3</v>
      </c>
    </row>
    <row r="1070" spans="1:6" x14ac:dyDescent="0.25">
      <c r="A1070" t="str">
        <f t="shared" si="255"/>
        <v xml:space="preserve">Eliot </v>
      </c>
      <c r="E1070" s="3">
        <f t="shared" si="266"/>
        <v>3</v>
      </c>
      <c r="F1070">
        <f t="shared" si="257"/>
        <v>0</v>
      </c>
    </row>
    <row r="1071" spans="1:6" x14ac:dyDescent="0.25">
      <c r="A1071" t="str">
        <f t="shared" si="255"/>
        <v xml:space="preserve">Eliot </v>
      </c>
      <c r="B1071" t="s">
        <v>322</v>
      </c>
      <c r="E1071" s="3">
        <v>1</v>
      </c>
      <c r="F1071">
        <f t="shared" si="257"/>
        <v>0</v>
      </c>
    </row>
    <row r="1072" spans="1:6" x14ac:dyDescent="0.25">
      <c r="A1072" t="str">
        <f t="shared" si="255"/>
        <v xml:space="preserve">Eliot </v>
      </c>
      <c r="E1072" s="3">
        <f t="shared" ref="E1072:E1074" si="267">E1071</f>
        <v>1</v>
      </c>
      <c r="F1072">
        <f t="shared" si="257"/>
        <v>0</v>
      </c>
    </row>
    <row r="1073" spans="1:6" x14ac:dyDescent="0.25">
      <c r="A1073" t="str">
        <f t="shared" si="255"/>
        <v xml:space="preserve">Eliot </v>
      </c>
      <c r="C1073" s="1">
        <v>1</v>
      </c>
      <c r="D1073" t="s">
        <v>32</v>
      </c>
      <c r="E1073" s="3">
        <f t="shared" si="267"/>
        <v>1</v>
      </c>
      <c r="F1073">
        <f t="shared" si="257"/>
        <v>1</v>
      </c>
    </row>
    <row r="1074" spans="1:6" x14ac:dyDescent="0.25">
      <c r="A1074" t="str">
        <f t="shared" si="255"/>
        <v xml:space="preserve">Eliot </v>
      </c>
      <c r="E1074" s="3">
        <f t="shared" si="267"/>
        <v>1</v>
      </c>
      <c r="F1074">
        <f t="shared" si="257"/>
        <v>0</v>
      </c>
    </row>
    <row r="1075" spans="1:6" x14ac:dyDescent="0.25">
      <c r="A1075" t="str">
        <f t="shared" si="255"/>
        <v xml:space="preserve">Eliot </v>
      </c>
      <c r="B1075" t="s">
        <v>323</v>
      </c>
      <c r="E1075" s="3">
        <v>27</v>
      </c>
      <c r="F1075">
        <f t="shared" si="257"/>
        <v>0</v>
      </c>
    </row>
    <row r="1076" spans="1:6" x14ac:dyDescent="0.25">
      <c r="A1076" t="str">
        <f t="shared" si="255"/>
        <v xml:space="preserve">Eliot </v>
      </c>
      <c r="E1076" s="3">
        <f t="shared" ref="E1076:E1078" si="268">E1075</f>
        <v>27</v>
      </c>
      <c r="F1076">
        <f t="shared" si="257"/>
        <v>0</v>
      </c>
    </row>
    <row r="1077" spans="1:6" x14ac:dyDescent="0.25">
      <c r="A1077" t="str">
        <f t="shared" si="255"/>
        <v xml:space="preserve">Eliot </v>
      </c>
      <c r="C1077" s="1">
        <v>1</v>
      </c>
      <c r="D1077" t="s">
        <v>13</v>
      </c>
      <c r="E1077" s="3">
        <f t="shared" si="268"/>
        <v>27</v>
      </c>
      <c r="F1077">
        <f t="shared" si="257"/>
        <v>27</v>
      </c>
    </row>
    <row r="1078" spans="1:6" x14ac:dyDescent="0.25">
      <c r="A1078" t="str">
        <f t="shared" si="255"/>
        <v xml:space="preserve">Eliot </v>
      </c>
      <c r="E1078" s="3">
        <f t="shared" si="268"/>
        <v>27</v>
      </c>
      <c r="F1078">
        <f t="shared" si="257"/>
        <v>0</v>
      </c>
    </row>
    <row r="1079" spans="1:6" x14ac:dyDescent="0.25">
      <c r="A1079" t="str">
        <f t="shared" si="255"/>
        <v xml:space="preserve">Eliot </v>
      </c>
      <c r="B1079" t="s">
        <v>324</v>
      </c>
      <c r="E1079" s="3">
        <v>97</v>
      </c>
      <c r="F1079">
        <f t="shared" si="257"/>
        <v>0</v>
      </c>
    </row>
    <row r="1080" spans="1:6" x14ac:dyDescent="0.25">
      <c r="A1080" t="str">
        <f t="shared" si="255"/>
        <v xml:space="preserve">Eliot </v>
      </c>
      <c r="E1080" s="3">
        <f t="shared" ref="E1080:E1083" si="269">E1079</f>
        <v>97</v>
      </c>
      <c r="F1080">
        <f t="shared" si="257"/>
        <v>0</v>
      </c>
    </row>
    <row r="1081" spans="1:6" x14ac:dyDescent="0.25">
      <c r="A1081" t="str">
        <f t="shared" si="255"/>
        <v xml:space="preserve">Eliot </v>
      </c>
      <c r="C1081" s="1">
        <v>2.3E-2</v>
      </c>
      <c r="D1081" t="s">
        <v>83</v>
      </c>
      <c r="E1081" s="3">
        <f t="shared" si="269"/>
        <v>97</v>
      </c>
      <c r="F1081">
        <f t="shared" si="257"/>
        <v>2.2309999999999999</v>
      </c>
    </row>
    <row r="1082" spans="1:6" x14ac:dyDescent="0.25">
      <c r="A1082" t="str">
        <f t="shared" si="255"/>
        <v xml:space="preserve">Eliot </v>
      </c>
      <c r="C1082" s="1">
        <v>0.97599999999999998</v>
      </c>
      <c r="D1082" t="s">
        <v>44</v>
      </c>
      <c r="E1082" s="3">
        <f t="shared" si="269"/>
        <v>97</v>
      </c>
      <c r="F1082">
        <f t="shared" si="257"/>
        <v>94.671999999999997</v>
      </c>
    </row>
    <row r="1083" spans="1:6" x14ac:dyDescent="0.25">
      <c r="A1083" t="str">
        <f t="shared" si="255"/>
        <v xml:space="preserve">Eliot </v>
      </c>
      <c r="E1083" s="3">
        <f t="shared" si="269"/>
        <v>97</v>
      </c>
      <c r="F1083">
        <f t="shared" si="257"/>
        <v>0</v>
      </c>
    </row>
    <row r="1084" spans="1:6" x14ac:dyDescent="0.25">
      <c r="A1084" t="str">
        <f t="shared" si="255"/>
        <v xml:space="preserve">Eliot </v>
      </c>
      <c r="B1084" t="s">
        <v>325</v>
      </c>
      <c r="E1084" s="3">
        <v>50</v>
      </c>
      <c r="F1084">
        <f t="shared" si="257"/>
        <v>0</v>
      </c>
    </row>
    <row r="1085" spans="1:6" x14ac:dyDescent="0.25">
      <c r="A1085" t="str">
        <f t="shared" si="255"/>
        <v xml:space="preserve">Eliot </v>
      </c>
      <c r="E1085" s="3">
        <f t="shared" ref="E1085:E1087" si="270">E1084</f>
        <v>50</v>
      </c>
      <c r="F1085">
        <f t="shared" si="257"/>
        <v>0</v>
      </c>
    </row>
    <row r="1086" spans="1:6" x14ac:dyDescent="0.25">
      <c r="A1086" t="str">
        <f t="shared" si="255"/>
        <v xml:space="preserve">Eliot </v>
      </c>
      <c r="C1086" s="1">
        <v>1</v>
      </c>
      <c r="D1086" t="s">
        <v>43</v>
      </c>
      <c r="E1086" s="3">
        <f t="shared" si="270"/>
        <v>50</v>
      </c>
      <c r="F1086">
        <f t="shared" si="257"/>
        <v>50</v>
      </c>
    </row>
    <row r="1087" spans="1:6" x14ac:dyDescent="0.25">
      <c r="A1087" t="str">
        <f t="shared" si="255"/>
        <v xml:space="preserve">Eliot </v>
      </c>
      <c r="E1087" s="3">
        <f t="shared" si="270"/>
        <v>50</v>
      </c>
      <c r="F1087">
        <f t="shared" si="257"/>
        <v>0</v>
      </c>
    </row>
    <row r="1088" spans="1:6" x14ac:dyDescent="0.25">
      <c r="A1088" t="str">
        <f t="shared" ref="A1088:A1151" si="271">A1087</f>
        <v xml:space="preserve">Eliot </v>
      </c>
      <c r="B1088" t="s">
        <v>326</v>
      </c>
      <c r="E1088" s="3">
        <v>457</v>
      </c>
      <c r="F1088">
        <f t="shared" si="257"/>
        <v>0</v>
      </c>
    </row>
    <row r="1089" spans="1:6" x14ac:dyDescent="0.25">
      <c r="A1089" t="str">
        <f t="shared" si="271"/>
        <v xml:space="preserve">Eliot </v>
      </c>
      <c r="E1089" s="3">
        <f t="shared" ref="E1089:E1095" si="272">E1088</f>
        <v>457</v>
      </c>
      <c r="F1089">
        <f t="shared" si="257"/>
        <v>0</v>
      </c>
    </row>
    <row r="1090" spans="1:6" x14ac:dyDescent="0.25">
      <c r="A1090" t="str">
        <f t="shared" si="271"/>
        <v xml:space="preserve">Eliot </v>
      </c>
      <c r="C1090" s="1">
        <v>6.0999999999999999E-2</v>
      </c>
      <c r="D1090" t="s">
        <v>188</v>
      </c>
      <c r="E1090" s="3">
        <f t="shared" si="272"/>
        <v>457</v>
      </c>
      <c r="F1090">
        <f t="shared" si="257"/>
        <v>27.876999999999999</v>
      </c>
    </row>
    <row r="1091" spans="1:6" x14ac:dyDescent="0.25">
      <c r="A1091" t="str">
        <f t="shared" si="271"/>
        <v xml:space="preserve">Eliot </v>
      </c>
      <c r="C1091" s="1">
        <v>6.8000000000000005E-2</v>
      </c>
      <c r="D1091" t="s">
        <v>189</v>
      </c>
      <c r="E1091" s="3">
        <f t="shared" si="272"/>
        <v>457</v>
      </c>
      <c r="F1091">
        <f t="shared" ref="F1091:F1154" si="273">C1091*E1091</f>
        <v>31.076000000000001</v>
      </c>
    </row>
    <row r="1092" spans="1:6" x14ac:dyDescent="0.25">
      <c r="A1092" t="str">
        <f t="shared" si="271"/>
        <v xml:space="preserve">Eliot </v>
      </c>
      <c r="C1092" s="1">
        <v>4.3999999999999997E-2</v>
      </c>
      <c r="D1092" t="s">
        <v>191</v>
      </c>
      <c r="E1092" s="3">
        <f t="shared" si="272"/>
        <v>457</v>
      </c>
      <c r="F1092">
        <f t="shared" si="273"/>
        <v>20.108000000000001</v>
      </c>
    </row>
    <row r="1093" spans="1:6" x14ac:dyDescent="0.25">
      <c r="A1093" t="str">
        <f t="shared" si="271"/>
        <v xml:space="preserve">Eliot </v>
      </c>
      <c r="C1093" s="1">
        <v>2.3E-2</v>
      </c>
      <c r="D1093" t="s">
        <v>75</v>
      </c>
      <c r="E1093" s="3">
        <f t="shared" si="272"/>
        <v>457</v>
      </c>
      <c r="F1093">
        <f t="shared" si="273"/>
        <v>10.510999999999999</v>
      </c>
    </row>
    <row r="1094" spans="1:6" x14ac:dyDescent="0.25">
      <c r="A1094" t="str">
        <f t="shared" si="271"/>
        <v xml:space="preserve">Eliot </v>
      </c>
      <c r="C1094" s="1">
        <v>0.80200000000000005</v>
      </c>
      <c r="D1094" t="s">
        <v>83</v>
      </c>
      <c r="E1094" s="3">
        <f t="shared" si="272"/>
        <v>457</v>
      </c>
      <c r="F1094">
        <f t="shared" si="273"/>
        <v>366.51400000000001</v>
      </c>
    </row>
    <row r="1095" spans="1:6" x14ac:dyDescent="0.25">
      <c r="A1095" t="str">
        <f t="shared" si="271"/>
        <v xml:space="preserve">Eliot </v>
      </c>
      <c r="E1095" s="3">
        <f t="shared" si="272"/>
        <v>457</v>
      </c>
      <c r="F1095">
        <f t="shared" si="273"/>
        <v>0</v>
      </c>
    </row>
    <row r="1096" spans="1:6" x14ac:dyDescent="0.25">
      <c r="A1096" t="str">
        <f t="shared" si="271"/>
        <v xml:space="preserve">Eliot </v>
      </c>
      <c r="B1096" t="s">
        <v>327</v>
      </c>
      <c r="E1096" s="3">
        <v>160</v>
      </c>
      <c r="F1096">
        <f t="shared" si="273"/>
        <v>0</v>
      </c>
    </row>
    <row r="1097" spans="1:6" x14ac:dyDescent="0.25">
      <c r="A1097" t="str">
        <f t="shared" si="271"/>
        <v xml:space="preserve">Eliot </v>
      </c>
      <c r="E1097" s="3">
        <f t="shared" ref="E1097:E1101" si="274">E1096</f>
        <v>160</v>
      </c>
      <c r="F1097">
        <f t="shared" si="273"/>
        <v>0</v>
      </c>
    </row>
    <row r="1098" spans="1:6" x14ac:dyDescent="0.25">
      <c r="A1098" t="str">
        <f t="shared" si="271"/>
        <v xml:space="preserve">Eliot </v>
      </c>
      <c r="C1098" s="1">
        <v>0.74299999999999999</v>
      </c>
      <c r="D1098" t="s">
        <v>162</v>
      </c>
      <c r="E1098" s="3">
        <f t="shared" si="274"/>
        <v>160</v>
      </c>
      <c r="F1098">
        <f t="shared" si="273"/>
        <v>118.88</v>
      </c>
    </row>
    <row r="1099" spans="1:6" x14ac:dyDescent="0.25">
      <c r="A1099" t="str">
        <f t="shared" si="271"/>
        <v xml:space="preserve">Eliot </v>
      </c>
      <c r="C1099" s="1">
        <v>0.24</v>
      </c>
      <c r="D1099" t="s">
        <v>83</v>
      </c>
      <c r="E1099" s="3">
        <f t="shared" si="274"/>
        <v>160</v>
      </c>
      <c r="F1099">
        <f t="shared" si="273"/>
        <v>38.4</v>
      </c>
    </row>
    <row r="1100" spans="1:6" x14ac:dyDescent="0.25">
      <c r="A1100" t="str">
        <f t="shared" si="271"/>
        <v xml:space="preserve">Eliot </v>
      </c>
      <c r="C1100" s="1">
        <v>1.4999999999999999E-2</v>
      </c>
      <c r="D1100" t="s">
        <v>44</v>
      </c>
      <c r="E1100" s="3">
        <f t="shared" si="274"/>
        <v>160</v>
      </c>
      <c r="F1100">
        <f t="shared" si="273"/>
        <v>2.4</v>
      </c>
    </row>
    <row r="1101" spans="1:6" x14ac:dyDescent="0.25">
      <c r="A1101" t="str">
        <f t="shared" si="271"/>
        <v xml:space="preserve">Eliot </v>
      </c>
      <c r="E1101" s="3">
        <f t="shared" si="274"/>
        <v>160</v>
      </c>
      <c r="F1101">
        <f t="shared" si="273"/>
        <v>0</v>
      </c>
    </row>
    <row r="1102" spans="1:6" x14ac:dyDescent="0.25">
      <c r="A1102" t="str">
        <f t="shared" si="271"/>
        <v xml:space="preserve">Eliot </v>
      </c>
      <c r="B1102" t="s">
        <v>328</v>
      </c>
      <c r="E1102" s="3">
        <v>97</v>
      </c>
      <c r="F1102">
        <f t="shared" si="273"/>
        <v>0</v>
      </c>
    </row>
    <row r="1103" spans="1:6" x14ac:dyDescent="0.25">
      <c r="A1103" t="str">
        <f t="shared" si="271"/>
        <v xml:space="preserve">Eliot </v>
      </c>
      <c r="E1103" s="3">
        <f t="shared" ref="E1103:E1111" si="275">E1102</f>
        <v>97</v>
      </c>
      <c r="F1103">
        <f t="shared" si="273"/>
        <v>0</v>
      </c>
    </row>
    <row r="1104" spans="1:6" x14ac:dyDescent="0.25">
      <c r="A1104" t="str">
        <f t="shared" si="271"/>
        <v xml:space="preserve">Eliot </v>
      </c>
      <c r="C1104" s="1">
        <v>0.126</v>
      </c>
      <c r="D1104" t="s">
        <v>188</v>
      </c>
      <c r="E1104" s="3">
        <f t="shared" si="275"/>
        <v>97</v>
      </c>
      <c r="F1104">
        <f t="shared" si="273"/>
        <v>12.222</v>
      </c>
    </row>
    <row r="1105" spans="1:6" x14ac:dyDescent="0.25">
      <c r="A1105" t="str">
        <f t="shared" si="271"/>
        <v xml:space="preserve">Eliot </v>
      </c>
      <c r="C1105" s="1">
        <v>3.5999999999999997E-2</v>
      </c>
      <c r="D1105" t="s">
        <v>285</v>
      </c>
      <c r="E1105" s="3">
        <f t="shared" si="275"/>
        <v>97</v>
      </c>
      <c r="F1105">
        <f t="shared" si="273"/>
        <v>3.4919999999999995</v>
      </c>
    </row>
    <row r="1106" spans="1:6" x14ac:dyDescent="0.25">
      <c r="A1106" t="str">
        <f t="shared" si="271"/>
        <v xml:space="preserve">Eliot </v>
      </c>
      <c r="C1106" s="1">
        <v>0.126</v>
      </c>
      <c r="D1106" t="s">
        <v>191</v>
      </c>
      <c r="E1106" s="3">
        <f t="shared" si="275"/>
        <v>97</v>
      </c>
      <c r="F1106">
        <f t="shared" si="273"/>
        <v>12.222</v>
      </c>
    </row>
    <row r="1107" spans="1:6" x14ac:dyDescent="0.25">
      <c r="A1107" t="str">
        <f t="shared" si="271"/>
        <v xml:space="preserve">Eliot </v>
      </c>
      <c r="C1107" s="1">
        <v>0.25700000000000001</v>
      </c>
      <c r="D1107" t="s">
        <v>162</v>
      </c>
      <c r="E1107" s="3">
        <f t="shared" si="275"/>
        <v>97</v>
      </c>
      <c r="F1107">
        <f t="shared" si="273"/>
        <v>24.929000000000002</v>
      </c>
    </row>
    <row r="1108" spans="1:6" x14ac:dyDescent="0.25">
      <c r="A1108" t="str">
        <f t="shared" si="271"/>
        <v xml:space="preserve">Eliot </v>
      </c>
      <c r="C1108" s="1">
        <v>0.129</v>
      </c>
      <c r="D1108" t="s">
        <v>192</v>
      </c>
      <c r="E1108" s="3">
        <f t="shared" si="275"/>
        <v>97</v>
      </c>
      <c r="F1108">
        <f t="shared" si="273"/>
        <v>12.513</v>
      </c>
    </row>
    <row r="1109" spans="1:6" x14ac:dyDescent="0.25">
      <c r="A1109" t="str">
        <f t="shared" si="271"/>
        <v xml:space="preserve">Eliot </v>
      </c>
      <c r="C1109" s="1">
        <v>0.16400000000000001</v>
      </c>
      <c r="D1109" t="s">
        <v>83</v>
      </c>
      <c r="E1109" s="3">
        <f t="shared" si="275"/>
        <v>97</v>
      </c>
      <c r="F1109">
        <f t="shared" si="273"/>
        <v>15.908000000000001</v>
      </c>
    </row>
    <row r="1110" spans="1:6" x14ac:dyDescent="0.25">
      <c r="A1110" t="str">
        <f t="shared" si="271"/>
        <v xml:space="preserve">Eliot </v>
      </c>
      <c r="C1110" s="1">
        <v>0.16</v>
      </c>
      <c r="D1110" t="s">
        <v>32</v>
      </c>
      <c r="E1110" s="3">
        <f t="shared" si="275"/>
        <v>97</v>
      </c>
      <c r="F1110">
        <f t="shared" si="273"/>
        <v>15.52</v>
      </c>
    </row>
    <row r="1111" spans="1:6" x14ac:dyDescent="0.25">
      <c r="A1111" t="str">
        <f t="shared" si="271"/>
        <v xml:space="preserve">Eliot </v>
      </c>
      <c r="E1111" s="3">
        <f t="shared" si="275"/>
        <v>97</v>
      </c>
      <c r="F1111">
        <f t="shared" si="273"/>
        <v>0</v>
      </c>
    </row>
    <row r="1112" spans="1:6" x14ac:dyDescent="0.25">
      <c r="A1112" t="str">
        <f t="shared" si="271"/>
        <v xml:space="preserve">Eliot </v>
      </c>
      <c r="B1112" t="s">
        <v>329</v>
      </c>
      <c r="E1112" s="3">
        <v>7</v>
      </c>
      <c r="F1112">
        <f t="shared" si="273"/>
        <v>0</v>
      </c>
    </row>
    <row r="1113" spans="1:6" x14ac:dyDescent="0.25">
      <c r="A1113" t="str">
        <f t="shared" si="271"/>
        <v xml:space="preserve">Eliot </v>
      </c>
      <c r="E1113" s="3">
        <f t="shared" ref="E1113:E1115" si="276">E1112</f>
        <v>7</v>
      </c>
      <c r="F1113">
        <f t="shared" si="273"/>
        <v>0</v>
      </c>
    </row>
    <row r="1114" spans="1:6" x14ac:dyDescent="0.25">
      <c r="A1114" t="str">
        <f t="shared" si="271"/>
        <v xml:space="preserve">Eliot </v>
      </c>
      <c r="C1114" s="1">
        <v>1</v>
      </c>
      <c r="D1114" t="s">
        <v>43</v>
      </c>
      <c r="E1114" s="3">
        <f t="shared" si="276"/>
        <v>7</v>
      </c>
      <c r="F1114">
        <f t="shared" si="273"/>
        <v>7</v>
      </c>
    </row>
    <row r="1115" spans="1:6" x14ac:dyDescent="0.25">
      <c r="A1115" t="str">
        <f t="shared" si="271"/>
        <v xml:space="preserve">Eliot </v>
      </c>
      <c r="E1115" s="3">
        <f t="shared" si="276"/>
        <v>7</v>
      </c>
      <c r="F1115">
        <f t="shared" si="273"/>
        <v>0</v>
      </c>
    </row>
    <row r="1116" spans="1:6" x14ac:dyDescent="0.25">
      <c r="A1116" t="str">
        <f t="shared" si="271"/>
        <v xml:space="preserve">Eliot </v>
      </c>
      <c r="B1116" t="s">
        <v>330</v>
      </c>
      <c r="E1116" s="3">
        <v>51</v>
      </c>
      <c r="F1116">
        <f t="shared" si="273"/>
        <v>0</v>
      </c>
    </row>
    <row r="1117" spans="1:6" x14ac:dyDescent="0.25">
      <c r="A1117" t="str">
        <f t="shared" si="271"/>
        <v xml:space="preserve">Eliot </v>
      </c>
      <c r="E1117" s="3">
        <f t="shared" ref="E1117:E1119" si="277">E1116</f>
        <v>51</v>
      </c>
      <c r="F1117">
        <f t="shared" si="273"/>
        <v>0</v>
      </c>
    </row>
    <row r="1118" spans="1:6" x14ac:dyDescent="0.25">
      <c r="A1118" t="str">
        <f t="shared" si="271"/>
        <v xml:space="preserve">Eliot </v>
      </c>
      <c r="C1118" s="1">
        <v>1</v>
      </c>
      <c r="D1118" t="s">
        <v>13</v>
      </c>
      <c r="E1118" s="3">
        <f t="shared" si="277"/>
        <v>51</v>
      </c>
      <c r="F1118">
        <f t="shared" si="273"/>
        <v>51</v>
      </c>
    </row>
    <row r="1119" spans="1:6" x14ac:dyDescent="0.25">
      <c r="A1119" t="str">
        <f t="shared" si="271"/>
        <v xml:space="preserve">Eliot </v>
      </c>
      <c r="E1119" s="3">
        <f t="shared" si="277"/>
        <v>51</v>
      </c>
      <c r="F1119">
        <f t="shared" si="273"/>
        <v>0</v>
      </c>
    </row>
    <row r="1120" spans="1:6" x14ac:dyDescent="0.25">
      <c r="A1120" t="str">
        <f t="shared" si="271"/>
        <v xml:space="preserve">Eliot </v>
      </c>
      <c r="B1120" t="s">
        <v>331</v>
      </c>
      <c r="E1120" s="3">
        <v>102</v>
      </c>
      <c r="F1120">
        <f t="shared" si="273"/>
        <v>0</v>
      </c>
    </row>
    <row r="1121" spans="1:6" x14ac:dyDescent="0.25">
      <c r="A1121" t="str">
        <f t="shared" si="271"/>
        <v xml:space="preserve">Eliot </v>
      </c>
      <c r="E1121" s="3">
        <f t="shared" ref="E1121:E1124" si="278">E1120</f>
        <v>102</v>
      </c>
      <c r="F1121">
        <f t="shared" si="273"/>
        <v>0</v>
      </c>
    </row>
    <row r="1122" spans="1:6" x14ac:dyDescent="0.25">
      <c r="A1122" t="str">
        <f t="shared" si="271"/>
        <v xml:space="preserve">Eliot </v>
      </c>
      <c r="C1122" s="1">
        <v>0.5</v>
      </c>
      <c r="D1122" t="s">
        <v>226</v>
      </c>
      <c r="E1122" s="3">
        <f t="shared" si="278"/>
        <v>102</v>
      </c>
      <c r="F1122">
        <f t="shared" si="273"/>
        <v>51</v>
      </c>
    </row>
    <row r="1123" spans="1:6" x14ac:dyDescent="0.25">
      <c r="A1123" t="str">
        <f t="shared" si="271"/>
        <v xml:space="preserve">Eliot </v>
      </c>
      <c r="C1123" s="1">
        <v>0.5</v>
      </c>
      <c r="D1123" t="s">
        <v>263</v>
      </c>
      <c r="E1123" s="3">
        <f t="shared" si="278"/>
        <v>102</v>
      </c>
      <c r="F1123">
        <f t="shared" si="273"/>
        <v>51</v>
      </c>
    </row>
    <row r="1124" spans="1:6" x14ac:dyDescent="0.25">
      <c r="A1124" t="str">
        <f t="shared" si="271"/>
        <v xml:space="preserve">Eliot </v>
      </c>
      <c r="E1124" s="3">
        <f t="shared" si="278"/>
        <v>102</v>
      </c>
      <c r="F1124">
        <f t="shared" si="273"/>
        <v>0</v>
      </c>
    </row>
    <row r="1125" spans="1:6" x14ac:dyDescent="0.25">
      <c r="A1125" t="str">
        <f t="shared" si="271"/>
        <v xml:space="preserve">Eliot </v>
      </c>
      <c r="B1125" t="s">
        <v>332</v>
      </c>
      <c r="E1125" s="3">
        <v>44</v>
      </c>
      <c r="F1125">
        <f t="shared" si="273"/>
        <v>0</v>
      </c>
    </row>
    <row r="1126" spans="1:6" x14ac:dyDescent="0.25">
      <c r="A1126" t="str">
        <f t="shared" si="271"/>
        <v xml:space="preserve">Eliot </v>
      </c>
      <c r="E1126" s="3">
        <f t="shared" ref="E1126:E1128" si="279">E1125</f>
        <v>44</v>
      </c>
      <c r="F1126">
        <f t="shared" si="273"/>
        <v>0</v>
      </c>
    </row>
    <row r="1127" spans="1:6" x14ac:dyDescent="0.25">
      <c r="A1127" t="str">
        <f t="shared" si="271"/>
        <v xml:space="preserve">Eliot </v>
      </c>
      <c r="C1127" s="1">
        <v>1</v>
      </c>
      <c r="D1127" t="s">
        <v>77</v>
      </c>
      <c r="E1127" s="3">
        <f t="shared" si="279"/>
        <v>44</v>
      </c>
      <c r="F1127">
        <f t="shared" si="273"/>
        <v>44</v>
      </c>
    </row>
    <row r="1128" spans="1:6" x14ac:dyDescent="0.25">
      <c r="A1128" t="str">
        <f t="shared" si="271"/>
        <v xml:space="preserve">Eliot </v>
      </c>
      <c r="E1128" s="3">
        <f t="shared" si="279"/>
        <v>44</v>
      </c>
      <c r="F1128">
        <f t="shared" si="273"/>
        <v>0</v>
      </c>
    </row>
    <row r="1129" spans="1:6" x14ac:dyDescent="0.25">
      <c r="A1129" t="str">
        <f t="shared" si="271"/>
        <v xml:space="preserve">Eliot </v>
      </c>
      <c r="B1129" s="2" t="s">
        <v>333</v>
      </c>
      <c r="E1129" s="3">
        <v>104</v>
      </c>
      <c r="F1129">
        <f t="shared" si="273"/>
        <v>0</v>
      </c>
    </row>
    <row r="1130" spans="1:6" x14ac:dyDescent="0.25">
      <c r="A1130" t="str">
        <f t="shared" si="271"/>
        <v xml:space="preserve">Eliot </v>
      </c>
      <c r="E1130" s="3">
        <f t="shared" ref="E1130:E1137" si="280">E1129</f>
        <v>104</v>
      </c>
      <c r="F1130">
        <f t="shared" si="273"/>
        <v>0</v>
      </c>
    </row>
    <row r="1131" spans="1:6" x14ac:dyDescent="0.25">
      <c r="A1131" t="str">
        <f t="shared" si="271"/>
        <v xml:space="preserve">Eliot </v>
      </c>
      <c r="C1131" s="1">
        <v>2.7E-2</v>
      </c>
      <c r="D1131" t="s">
        <v>188</v>
      </c>
      <c r="E1131" s="3">
        <f t="shared" si="280"/>
        <v>104</v>
      </c>
      <c r="F1131">
        <f t="shared" si="273"/>
        <v>2.8079999999999998</v>
      </c>
    </row>
    <row r="1132" spans="1:6" x14ac:dyDescent="0.25">
      <c r="A1132" t="str">
        <f t="shared" si="271"/>
        <v xml:space="preserve">Eliot </v>
      </c>
      <c r="C1132" s="1">
        <v>0.25800000000000001</v>
      </c>
      <c r="D1132" t="s">
        <v>29</v>
      </c>
      <c r="E1132" s="3">
        <f t="shared" si="280"/>
        <v>104</v>
      </c>
      <c r="F1132">
        <f t="shared" si="273"/>
        <v>26.832000000000001</v>
      </c>
    </row>
    <row r="1133" spans="1:6" x14ac:dyDescent="0.25">
      <c r="A1133" t="str">
        <f t="shared" si="271"/>
        <v xml:space="preserve">Eliot </v>
      </c>
      <c r="C1133" s="1">
        <v>4.7E-2</v>
      </c>
      <c r="D1133" t="s">
        <v>191</v>
      </c>
      <c r="E1133" s="3">
        <f t="shared" si="280"/>
        <v>104</v>
      </c>
      <c r="F1133">
        <f t="shared" si="273"/>
        <v>4.8879999999999999</v>
      </c>
    </row>
    <row r="1134" spans="1:6" x14ac:dyDescent="0.25">
      <c r="A1134" t="str">
        <f t="shared" si="271"/>
        <v xml:space="preserve">Eliot </v>
      </c>
      <c r="C1134" s="1">
        <v>0.151</v>
      </c>
      <c r="D1134" t="s">
        <v>194</v>
      </c>
      <c r="E1134" s="3">
        <f t="shared" si="280"/>
        <v>104</v>
      </c>
      <c r="F1134">
        <f t="shared" si="273"/>
        <v>15.703999999999999</v>
      </c>
    </row>
    <row r="1135" spans="1:6" x14ac:dyDescent="0.25">
      <c r="A1135" t="str">
        <f t="shared" si="271"/>
        <v xml:space="preserve">Eliot </v>
      </c>
      <c r="C1135" s="1">
        <v>7.1999999999999995E-2</v>
      </c>
      <c r="D1135" t="s">
        <v>162</v>
      </c>
      <c r="E1135" s="3">
        <f t="shared" si="280"/>
        <v>104</v>
      </c>
      <c r="F1135">
        <f t="shared" si="273"/>
        <v>7.4879999999999995</v>
      </c>
    </row>
    <row r="1136" spans="1:6" x14ac:dyDescent="0.25">
      <c r="A1136" t="str">
        <f t="shared" si="271"/>
        <v xml:space="preserve">Eliot </v>
      </c>
      <c r="C1136" s="1">
        <v>0.443</v>
      </c>
      <c r="D1136" t="s">
        <v>44</v>
      </c>
      <c r="E1136" s="3">
        <f t="shared" si="280"/>
        <v>104</v>
      </c>
      <c r="F1136">
        <f t="shared" si="273"/>
        <v>46.072000000000003</v>
      </c>
    </row>
    <row r="1137" spans="1:6" x14ac:dyDescent="0.25">
      <c r="A1137" t="str">
        <f t="shared" si="271"/>
        <v xml:space="preserve">Eliot </v>
      </c>
      <c r="E1137" s="3">
        <f t="shared" si="280"/>
        <v>104</v>
      </c>
      <c r="F1137">
        <f t="shared" si="273"/>
        <v>0</v>
      </c>
    </row>
    <row r="1138" spans="1:6" x14ac:dyDescent="0.25">
      <c r="A1138" t="str">
        <f t="shared" si="271"/>
        <v xml:space="preserve">Eliot </v>
      </c>
      <c r="B1138" t="s">
        <v>334</v>
      </c>
      <c r="E1138" s="3">
        <v>7</v>
      </c>
      <c r="F1138">
        <f t="shared" si="273"/>
        <v>0</v>
      </c>
    </row>
    <row r="1139" spans="1:6" x14ac:dyDescent="0.25">
      <c r="A1139" t="str">
        <f t="shared" si="271"/>
        <v xml:space="preserve">Eliot </v>
      </c>
      <c r="E1139" s="3">
        <f t="shared" ref="E1139:E1141" si="281">E1138</f>
        <v>7</v>
      </c>
      <c r="F1139">
        <f t="shared" si="273"/>
        <v>0</v>
      </c>
    </row>
    <row r="1140" spans="1:6" x14ac:dyDescent="0.25">
      <c r="A1140" t="str">
        <f t="shared" si="271"/>
        <v xml:space="preserve">Eliot </v>
      </c>
      <c r="C1140" s="1">
        <v>1</v>
      </c>
      <c r="D1140" t="s">
        <v>80</v>
      </c>
      <c r="E1140" s="3">
        <f t="shared" si="281"/>
        <v>7</v>
      </c>
      <c r="F1140">
        <f t="shared" si="273"/>
        <v>7</v>
      </c>
    </row>
    <row r="1141" spans="1:6" x14ac:dyDescent="0.25">
      <c r="A1141" t="str">
        <f t="shared" si="271"/>
        <v xml:space="preserve">Eliot </v>
      </c>
      <c r="E1141" s="3">
        <f t="shared" si="281"/>
        <v>7</v>
      </c>
      <c r="F1141">
        <f t="shared" si="273"/>
        <v>0</v>
      </c>
    </row>
    <row r="1142" spans="1:6" x14ac:dyDescent="0.25">
      <c r="A1142" t="str">
        <f t="shared" si="271"/>
        <v xml:space="preserve">Eliot </v>
      </c>
      <c r="B1142" t="s">
        <v>335</v>
      </c>
      <c r="E1142" s="3">
        <v>2</v>
      </c>
      <c r="F1142">
        <f t="shared" si="273"/>
        <v>0</v>
      </c>
    </row>
    <row r="1143" spans="1:6" x14ac:dyDescent="0.25">
      <c r="A1143" t="str">
        <f t="shared" si="271"/>
        <v xml:space="preserve">Eliot </v>
      </c>
      <c r="E1143" s="3">
        <f t="shared" ref="E1143:E1145" si="282">E1142</f>
        <v>2</v>
      </c>
      <c r="F1143">
        <f t="shared" si="273"/>
        <v>0</v>
      </c>
    </row>
    <row r="1144" spans="1:6" x14ac:dyDescent="0.25">
      <c r="A1144" t="str">
        <f t="shared" si="271"/>
        <v xml:space="preserve">Eliot </v>
      </c>
      <c r="C1144" s="1">
        <v>1</v>
      </c>
      <c r="D1144" t="s">
        <v>275</v>
      </c>
      <c r="E1144" s="3">
        <f t="shared" si="282"/>
        <v>2</v>
      </c>
      <c r="F1144">
        <f t="shared" si="273"/>
        <v>2</v>
      </c>
    </row>
    <row r="1145" spans="1:6" x14ac:dyDescent="0.25">
      <c r="A1145" t="str">
        <f t="shared" si="271"/>
        <v xml:space="preserve">Eliot </v>
      </c>
      <c r="E1145" s="3">
        <f t="shared" si="282"/>
        <v>2</v>
      </c>
      <c r="F1145">
        <f t="shared" si="273"/>
        <v>0</v>
      </c>
    </row>
    <row r="1146" spans="1:6" x14ac:dyDescent="0.25">
      <c r="A1146" t="str">
        <f t="shared" si="271"/>
        <v xml:space="preserve">Eliot </v>
      </c>
      <c r="B1146" t="s">
        <v>336</v>
      </c>
      <c r="E1146" s="3">
        <v>7</v>
      </c>
      <c r="F1146">
        <f t="shared" si="273"/>
        <v>0</v>
      </c>
    </row>
    <row r="1147" spans="1:6" x14ac:dyDescent="0.25">
      <c r="A1147" t="str">
        <f t="shared" si="271"/>
        <v xml:space="preserve">Eliot </v>
      </c>
      <c r="E1147" s="3">
        <f t="shared" ref="E1147:E1149" si="283">E1146</f>
        <v>7</v>
      </c>
      <c r="F1147">
        <f t="shared" si="273"/>
        <v>0</v>
      </c>
    </row>
    <row r="1148" spans="1:6" x14ac:dyDescent="0.25">
      <c r="A1148" t="str">
        <f t="shared" si="271"/>
        <v xml:space="preserve">Eliot </v>
      </c>
      <c r="C1148" s="1">
        <v>1</v>
      </c>
      <c r="D1148" t="s">
        <v>188</v>
      </c>
      <c r="E1148" s="3">
        <f t="shared" si="283"/>
        <v>7</v>
      </c>
      <c r="F1148">
        <f t="shared" si="273"/>
        <v>7</v>
      </c>
    </row>
    <row r="1149" spans="1:6" x14ac:dyDescent="0.25">
      <c r="A1149" t="str">
        <f t="shared" si="271"/>
        <v xml:space="preserve">Eliot </v>
      </c>
      <c r="E1149" s="3">
        <f t="shared" si="283"/>
        <v>7</v>
      </c>
      <c r="F1149">
        <f t="shared" si="273"/>
        <v>0</v>
      </c>
    </row>
    <row r="1150" spans="1:6" x14ac:dyDescent="0.25">
      <c r="A1150" t="str">
        <f t="shared" si="271"/>
        <v xml:space="preserve">Eliot </v>
      </c>
      <c r="B1150" t="s">
        <v>337</v>
      </c>
      <c r="E1150" s="3">
        <v>9</v>
      </c>
      <c r="F1150">
        <f t="shared" si="273"/>
        <v>0</v>
      </c>
    </row>
    <row r="1151" spans="1:6" x14ac:dyDescent="0.25">
      <c r="A1151" t="str">
        <f t="shared" si="271"/>
        <v xml:space="preserve">Eliot </v>
      </c>
      <c r="E1151" s="3">
        <f t="shared" ref="E1151:E1154" si="284">E1150</f>
        <v>9</v>
      </c>
      <c r="F1151">
        <f t="shared" si="273"/>
        <v>0</v>
      </c>
    </row>
    <row r="1152" spans="1:6" x14ac:dyDescent="0.25">
      <c r="A1152" t="str">
        <f t="shared" ref="A1152:A1220" si="285">A1151</f>
        <v xml:space="preserve">Eliot </v>
      </c>
      <c r="C1152" s="1">
        <v>0.54600000000000004</v>
      </c>
      <c r="D1152" t="s">
        <v>143</v>
      </c>
      <c r="E1152" s="3">
        <f t="shared" si="284"/>
        <v>9</v>
      </c>
      <c r="F1152">
        <f t="shared" si="273"/>
        <v>4.9140000000000006</v>
      </c>
    </row>
    <row r="1153" spans="1:6" x14ac:dyDescent="0.25">
      <c r="A1153" t="str">
        <f t="shared" si="285"/>
        <v xml:space="preserve">Eliot </v>
      </c>
      <c r="C1153" s="1">
        <v>0.45300000000000001</v>
      </c>
      <c r="D1153" t="s">
        <v>275</v>
      </c>
      <c r="E1153" s="3">
        <f t="shared" si="284"/>
        <v>9</v>
      </c>
      <c r="F1153">
        <f t="shared" si="273"/>
        <v>4.077</v>
      </c>
    </row>
    <row r="1154" spans="1:6" x14ac:dyDescent="0.25">
      <c r="A1154" t="str">
        <f t="shared" si="285"/>
        <v xml:space="preserve">Eliot </v>
      </c>
      <c r="E1154" s="3">
        <f t="shared" si="284"/>
        <v>9</v>
      </c>
      <c r="F1154">
        <f t="shared" si="273"/>
        <v>0</v>
      </c>
    </row>
    <row r="1155" spans="1:6" x14ac:dyDescent="0.25">
      <c r="A1155" t="str">
        <f t="shared" si="285"/>
        <v xml:space="preserve">Eliot </v>
      </c>
      <c r="B1155" t="s">
        <v>338</v>
      </c>
      <c r="E1155" s="3">
        <v>1</v>
      </c>
      <c r="F1155">
        <f t="shared" ref="F1155:F1218" si="286">C1155*E1155</f>
        <v>0</v>
      </c>
    </row>
    <row r="1156" spans="1:6" x14ac:dyDescent="0.25">
      <c r="A1156" t="str">
        <f t="shared" si="285"/>
        <v xml:space="preserve">Eliot </v>
      </c>
      <c r="E1156" s="3">
        <f t="shared" ref="E1156:E1158" si="287">E1155</f>
        <v>1</v>
      </c>
      <c r="F1156">
        <f t="shared" si="286"/>
        <v>0</v>
      </c>
    </row>
    <row r="1157" spans="1:6" x14ac:dyDescent="0.25">
      <c r="A1157" t="str">
        <f t="shared" si="285"/>
        <v xml:space="preserve">Eliot </v>
      </c>
      <c r="C1157" s="1">
        <v>1</v>
      </c>
      <c r="D1157" t="s">
        <v>51</v>
      </c>
      <c r="E1157" s="3">
        <f t="shared" si="287"/>
        <v>1</v>
      </c>
      <c r="F1157">
        <f t="shared" si="286"/>
        <v>1</v>
      </c>
    </row>
    <row r="1158" spans="1:6" x14ac:dyDescent="0.25">
      <c r="A1158" t="str">
        <f t="shared" si="285"/>
        <v xml:space="preserve">Eliot </v>
      </c>
      <c r="E1158" s="3">
        <f t="shared" si="287"/>
        <v>1</v>
      </c>
      <c r="F1158">
        <f t="shared" si="286"/>
        <v>0</v>
      </c>
    </row>
    <row r="1159" spans="1:6" x14ac:dyDescent="0.25">
      <c r="A1159" t="str">
        <f t="shared" si="285"/>
        <v xml:space="preserve">Eliot </v>
      </c>
      <c r="B1159" t="s">
        <v>339</v>
      </c>
      <c r="E1159" s="3">
        <v>4</v>
      </c>
      <c r="F1159">
        <f t="shared" si="286"/>
        <v>0</v>
      </c>
    </row>
    <row r="1160" spans="1:6" x14ac:dyDescent="0.25">
      <c r="A1160" t="str">
        <f t="shared" si="285"/>
        <v xml:space="preserve">Eliot </v>
      </c>
      <c r="E1160" s="3">
        <f t="shared" ref="E1160:E1162" si="288">E1159</f>
        <v>4</v>
      </c>
      <c r="F1160">
        <f t="shared" si="286"/>
        <v>0</v>
      </c>
    </row>
    <row r="1161" spans="1:6" x14ac:dyDescent="0.25">
      <c r="A1161" t="str">
        <f t="shared" si="285"/>
        <v xml:space="preserve">Eliot </v>
      </c>
      <c r="C1161" s="1">
        <v>1</v>
      </c>
      <c r="D1161" t="s">
        <v>143</v>
      </c>
      <c r="E1161" s="3">
        <f t="shared" si="288"/>
        <v>4</v>
      </c>
      <c r="F1161">
        <f t="shared" si="286"/>
        <v>4</v>
      </c>
    </row>
    <row r="1162" spans="1:6" x14ac:dyDescent="0.25">
      <c r="A1162" t="str">
        <f t="shared" si="285"/>
        <v xml:space="preserve">Eliot </v>
      </c>
      <c r="E1162" s="3">
        <f t="shared" si="288"/>
        <v>4</v>
      </c>
      <c r="F1162">
        <f t="shared" si="286"/>
        <v>0</v>
      </c>
    </row>
    <row r="1163" spans="1:6" x14ac:dyDescent="0.25">
      <c r="A1163" t="str">
        <f t="shared" si="285"/>
        <v xml:space="preserve">Eliot </v>
      </c>
      <c r="B1163" t="s">
        <v>340</v>
      </c>
      <c r="E1163" s="3">
        <v>181</v>
      </c>
      <c r="F1163">
        <f t="shared" si="286"/>
        <v>0</v>
      </c>
    </row>
    <row r="1164" spans="1:6" x14ac:dyDescent="0.25">
      <c r="A1164" t="str">
        <f t="shared" si="285"/>
        <v xml:space="preserve">Eliot </v>
      </c>
      <c r="E1164" s="3">
        <f t="shared" ref="E1164:E1166" si="289">E1163</f>
        <v>181</v>
      </c>
      <c r="F1164">
        <f t="shared" si="286"/>
        <v>0</v>
      </c>
    </row>
    <row r="1165" spans="1:6" x14ac:dyDescent="0.25">
      <c r="A1165" t="str">
        <f t="shared" si="285"/>
        <v xml:space="preserve">Eliot </v>
      </c>
      <c r="C1165" s="1">
        <v>1</v>
      </c>
      <c r="D1165" t="s">
        <v>275</v>
      </c>
      <c r="E1165" s="3">
        <f t="shared" si="289"/>
        <v>181</v>
      </c>
      <c r="F1165">
        <f t="shared" si="286"/>
        <v>181</v>
      </c>
    </row>
    <row r="1166" spans="1:6" x14ac:dyDescent="0.25">
      <c r="A1166" t="str">
        <f t="shared" si="285"/>
        <v xml:space="preserve">Eliot </v>
      </c>
      <c r="E1166" s="3">
        <f t="shared" si="289"/>
        <v>181</v>
      </c>
      <c r="F1166">
        <f t="shared" si="286"/>
        <v>0</v>
      </c>
    </row>
    <row r="1167" spans="1:6" x14ac:dyDescent="0.25">
      <c r="A1167" t="str">
        <f t="shared" si="285"/>
        <v xml:space="preserve">Eliot </v>
      </c>
      <c r="B1167" t="s">
        <v>341</v>
      </c>
      <c r="E1167" s="3">
        <v>11</v>
      </c>
      <c r="F1167">
        <f t="shared" si="286"/>
        <v>0</v>
      </c>
    </row>
    <row r="1168" spans="1:6" x14ac:dyDescent="0.25">
      <c r="A1168" t="str">
        <f t="shared" si="285"/>
        <v xml:space="preserve">Eliot </v>
      </c>
      <c r="E1168" s="3">
        <f t="shared" ref="E1168:E1170" si="290">E1167</f>
        <v>11</v>
      </c>
      <c r="F1168">
        <f t="shared" si="286"/>
        <v>0</v>
      </c>
    </row>
    <row r="1169" spans="1:6" x14ac:dyDescent="0.25">
      <c r="A1169" t="str">
        <f t="shared" si="285"/>
        <v xml:space="preserve">Eliot </v>
      </c>
      <c r="C1169" s="1">
        <v>1</v>
      </c>
      <c r="D1169" t="s">
        <v>32</v>
      </c>
      <c r="E1169" s="3">
        <f t="shared" si="290"/>
        <v>11</v>
      </c>
      <c r="F1169">
        <f t="shared" si="286"/>
        <v>11</v>
      </c>
    </row>
    <row r="1170" spans="1:6" x14ac:dyDescent="0.25">
      <c r="A1170" t="str">
        <f t="shared" si="285"/>
        <v xml:space="preserve">Eliot </v>
      </c>
      <c r="E1170" s="3">
        <f t="shared" si="290"/>
        <v>11</v>
      </c>
      <c r="F1170">
        <f t="shared" si="286"/>
        <v>0</v>
      </c>
    </row>
    <row r="1171" spans="1:6" x14ac:dyDescent="0.25">
      <c r="A1171" t="str">
        <f t="shared" si="285"/>
        <v xml:space="preserve">Eliot </v>
      </c>
      <c r="B1171" t="s">
        <v>342</v>
      </c>
      <c r="E1171" s="3">
        <v>2</v>
      </c>
      <c r="F1171">
        <f t="shared" si="286"/>
        <v>0</v>
      </c>
    </row>
    <row r="1172" spans="1:6" x14ac:dyDescent="0.25">
      <c r="A1172" t="str">
        <f t="shared" si="285"/>
        <v xml:space="preserve">Eliot </v>
      </c>
      <c r="E1172" s="3">
        <f t="shared" ref="E1172:E1174" si="291">E1171</f>
        <v>2</v>
      </c>
      <c r="F1172">
        <f t="shared" si="286"/>
        <v>0</v>
      </c>
    </row>
    <row r="1173" spans="1:6" x14ac:dyDescent="0.25">
      <c r="A1173" t="str">
        <f t="shared" si="285"/>
        <v xml:space="preserve">Eliot </v>
      </c>
      <c r="C1173" s="1">
        <v>1</v>
      </c>
      <c r="D1173" t="s">
        <v>194</v>
      </c>
      <c r="E1173" s="3">
        <f t="shared" si="291"/>
        <v>2</v>
      </c>
      <c r="F1173">
        <f t="shared" si="286"/>
        <v>2</v>
      </c>
    </row>
    <row r="1174" spans="1:6" x14ac:dyDescent="0.25">
      <c r="A1174" t="str">
        <f t="shared" si="285"/>
        <v xml:space="preserve">Eliot </v>
      </c>
      <c r="E1174" s="3">
        <f t="shared" si="291"/>
        <v>2</v>
      </c>
      <c r="F1174">
        <f t="shared" si="286"/>
        <v>0</v>
      </c>
    </row>
    <row r="1175" spans="1:6" x14ac:dyDescent="0.25">
      <c r="A1175" t="str">
        <f t="shared" si="285"/>
        <v xml:space="preserve">Eliot </v>
      </c>
      <c r="B1175" t="s">
        <v>343</v>
      </c>
      <c r="E1175" s="3">
        <v>4384</v>
      </c>
      <c r="F1175">
        <f t="shared" si="286"/>
        <v>0</v>
      </c>
    </row>
    <row r="1176" spans="1:6" x14ac:dyDescent="0.25">
      <c r="A1176" t="str">
        <f t="shared" si="285"/>
        <v xml:space="preserve">Eliot </v>
      </c>
      <c r="E1176" s="3">
        <f t="shared" ref="E1176:E1178" si="292">E1175</f>
        <v>4384</v>
      </c>
      <c r="F1176">
        <f t="shared" si="286"/>
        <v>0</v>
      </c>
    </row>
    <row r="1177" spans="1:6" x14ac:dyDescent="0.25">
      <c r="A1177" t="str">
        <f t="shared" si="285"/>
        <v xml:space="preserve">Eliot </v>
      </c>
      <c r="C1177" s="1">
        <v>1</v>
      </c>
      <c r="D1177" t="s">
        <v>192</v>
      </c>
      <c r="E1177" s="3">
        <f t="shared" si="292"/>
        <v>4384</v>
      </c>
      <c r="F1177">
        <f t="shared" si="286"/>
        <v>4384</v>
      </c>
    </row>
    <row r="1178" spans="1:6" x14ac:dyDescent="0.25">
      <c r="A1178" t="str">
        <f t="shared" si="285"/>
        <v xml:space="preserve">Eliot </v>
      </c>
      <c r="E1178" s="3">
        <f t="shared" si="292"/>
        <v>4384</v>
      </c>
      <c r="F1178">
        <f t="shared" si="286"/>
        <v>0</v>
      </c>
    </row>
    <row r="1179" spans="1:6" x14ac:dyDescent="0.25">
      <c r="A1179" t="str">
        <f t="shared" si="285"/>
        <v xml:space="preserve">Eliot </v>
      </c>
      <c r="B1179" t="s">
        <v>344</v>
      </c>
      <c r="E1179" s="3">
        <v>1</v>
      </c>
      <c r="F1179">
        <f t="shared" si="286"/>
        <v>0</v>
      </c>
    </row>
    <row r="1180" spans="1:6" x14ac:dyDescent="0.25">
      <c r="A1180" t="str">
        <f t="shared" si="285"/>
        <v xml:space="preserve">Eliot </v>
      </c>
      <c r="E1180" s="3">
        <f t="shared" ref="E1180:E1182" si="293">E1179</f>
        <v>1</v>
      </c>
      <c r="F1180">
        <f t="shared" si="286"/>
        <v>0</v>
      </c>
    </row>
    <row r="1181" spans="1:6" x14ac:dyDescent="0.25">
      <c r="A1181" t="str">
        <f t="shared" si="285"/>
        <v xml:space="preserve">Eliot </v>
      </c>
      <c r="C1181" s="1">
        <v>1</v>
      </c>
      <c r="D1181" t="s">
        <v>194</v>
      </c>
      <c r="E1181" s="3">
        <f t="shared" si="293"/>
        <v>1</v>
      </c>
      <c r="F1181">
        <f t="shared" si="286"/>
        <v>1</v>
      </c>
    </row>
    <row r="1182" spans="1:6" x14ac:dyDescent="0.25">
      <c r="A1182" t="str">
        <f t="shared" si="285"/>
        <v xml:space="preserve">Eliot </v>
      </c>
      <c r="E1182" s="3">
        <f t="shared" si="293"/>
        <v>1</v>
      </c>
      <c r="F1182">
        <f t="shared" si="286"/>
        <v>0</v>
      </c>
    </row>
    <row r="1183" spans="1:6" x14ac:dyDescent="0.25">
      <c r="A1183" t="str">
        <f t="shared" si="285"/>
        <v xml:space="preserve">Eliot </v>
      </c>
      <c r="B1183" t="s">
        <v>345</v>
      </c>
      <c r="E1183" s="3">
        <v>7</v>
      </c>
      <c r="F1183">
        <f t="shared" si="286"/>
        <v>0</v>
      </c>
    </row>
    <row r="1184" spans="1:6" x14ac:dyDescent="0.25">
      <c r="A1184" t="str">
        <f t="shared" si="285"/>
        <v xml:space="preserve">Eliot </v>
      </c>
      <c r="E1184" s="3">
        <f t="shared" ref="E1184:E1186" si="294">E1183</f>
        <v>7</v>
      </c>
      <c r="F1184">
        <f t="shared" si="286"/>
        <v>0</v>
      </c>
    </row>
    <row r="1185" spans="1:6" x14ac:dyDescent="0.25">
      <c r="A1185" t="str">
        <f t="shared" si="285"/>
        <v xml:space="preserve">Eliot </v>
      </c>
      <c r="C1185" s="1">
        <v>1</v>
      </c>
      <c r="D1185" t="s">
        <v>188</v>
      </c>
      <c r="E1185" s="3">
        <f t="shared" si="294"/>
        <v>7</v>
      </c>
      <c r="F1185">
        <f t="shared" si="286"/>
        <v>7</v>
      </c>
    </row>
    <row r="1186" spans="1:6" x14ac:dyDescent="0.25">
      <c r="A1186" t="str">
        <f t="shared" si="285"/>
        <v xml:space="preserve">Eliot </v>
      </c>
      <c r="E1186" s="3">
        <f t="shared" si="294"/>
        <v>7</v>
      </c>
      <c r="F1186">
        <f t="shared" si="286"/>
        <v>0</v>
      </c>
    </row>
    <row r="1187" spans="1:6" x14ac:dyDescent="0.25">
      <c r="A1187" t="str">
        <f t="shared" si="285"/>
        <v xml:space="preserve">Eliot </v>
      </c>
      <c r="B1187" t="s">
        <v>346</v>
      </c>
      <c r="E1187" s="3">
        <v>332</v>
      </c>
      <c r="F1187">
        <f t="shared" si="286"/>
        <v>0</v>
      </c>
    </row>
    <row r="1188" spans="1:6" x14ac:dyDescent="0.25">
      <c r="A1188" t="str">
        <f t="shared" si="285"/>
        <v xml:space="preserve">Eliot </v>
      </c>
      <c r="E1188" s="3">
        <f t="shared" ref="E1188:E1191" si="295">E1187</f>
        <v>332</v>
      </c>
      <c r="F1188">
        <f t="shared" si="286"/>
        <v>0</v>
      </c>
    </row>
    <row r="1189" spans="1:6" x14ac:dyDescent="0.25">
      <c r="A1189" t="str">
        <f t="shared" si="285"/>
        <v xml:space="preserve">Eliot </v>
      </c>
      <c r="C1189" s="1">
        <v>0.99199999999999999</v>
      </c>
      <c r="D1189" t="s">
        <v>285</v>
      </c>
      <c r="E1189" s="3">
        <f t="shared" si="295"/>
        <v>332</v>
      </c>
      <c r="F1189">
        <f t="shared" si="286"/>
        <v>329.34399999999999</v>
      </c>
    </row>
    <row r="1190" spans="1:6" x14ac:dyDescent="0.25">
      <c r="A1190" t="str">
        <f t="shared" si="285"/>
        <v xml:space="preserve">Eliot </v>
      </c>
      <c r="C1190" s="1">
        <v>7.0000000000000001E-3</v>
      </c>
      <c r="D1190" t="s">
        <v>40</v>
      </c>
      <c r="E1190" s="3">
        <f t="shared" si="295"/>
        <v>332</v>
      </c>
      <c r="F1190">
        <f t="shared" si="286"/>
        <v>2.3239999999999998</v>
      </c>
    </row>
    <row r="1191" spans="1:6" x14ac:dyDescent="0.25">
      <c r="A1191" t="str">
        <f t="shared" si="285"/>
        <v xml:space="preserve">Eliot </v>
      </c>
      <c r="E1191" s="3">
        <f t="shared" si="295"/>
        <v>332</v>
      </c>
      <c r="F1191">
        <f t="shared" si="286"/>
        <v>0</v>
      </c>
    </row>
    <row r="1192" spans="1:6" x14ac:dyDescent="0.25">
      <c r="A1192" t="str">
        <f t="shared" si="285"/>
        <v xml:space="preserve">Eliot </v>
      </c>
      <c r="B1192" t="s">
        <v>347</v>
      </c>
      <c r="E1192" s="3">
        <v>7</v>
      </c>
      <c r="F1192">
        <f t="shared" si="286"/>
        <v>0</v>
      </c>
    </row>
    <row r="1193" spans="1:6" x14ac:dyDescent="0.25">
      <c r="A1193" t="str">
        <f t="shared" si="285"/>
        <v xml:space="preserve">Eliot </v>
      </c>
      <c r="E1193" s="3">
        <f t="shared" ref="E1193:E1196" si="296">E1192</f>
        <v>7</v>
      </c>
      <c r="F1193">
        <f t="shared" si="286"/>
        <v>0</v>
      </c>
    </row>
    <row r="1194" spans="1:6" x14ac:dyDescent="0.25">
      <c r="A1194" t="str">
        <f t="shared" si="285"/>
        <v xml:space="preserve">Eliot </v>
      </c>
      <c r="C1194" s="1">
        <v>0.70699999999999996</v>
      </c>
      <c r="D1194" t="s">
        <v>275</v>
      </c>
      <c r="E1194" s="3">
        <f t="shared" si="296"/>
        <v>7</v>
      </c>
      <c r="F1194">
        <f t="shared" si="286"/>
        <v>4.9489999999999998</v>
      </c>
    </row>
    <row r="1195" spans="1:6" x14ac:dyDescent="0.25">
      <c r="A1195" t="str">
        <f t="shared" si="285"/>
        <v xml:space="preserve">Eliot </v>
      </c>
      <c r="C1195" s="1">
        <v>0.29199999999999998</v>
      </c>
      <c r="D1195" t="s">
        <v>162</v>
      </c>
      <c r="E1195" s="3">
        <f t="shared" si="296"/>
        <v>7</v>
      </c>
      <c r="F1195">
        <f t="shared" si="286"/>
        <v>2.044</v>
      </c>
    </row>
    <row r="1196" spans="1:6" x14ac:dyDescent="0.25">
      <c r="A1196" t="str">
        <f t="shared" si="285"/>
        <v xml:space="preserve">Eliot </v>
      </c>
      <c r="E1196" s="3">
        <f t="shared" si="296"/>
        <v>7</v>
      </c>
      <c r="F1196">
        <f t="shared" si="286"/>
        <v>0</v>
      </c>
    </row>
    <row r="1197" spans="1:6" x14ac:dyDescent="0.25">
      <c r="A1197" t="str">
        <f t="shared" si="285"/>
        <v xml:space="preserve">Eliot </v>
      </c>
      <c r="B1197" t="s">
        <v>348</v>
      </c>
      <c r="E1197" s="3">
        <v>31</v>
      </c>
      <c r="F1197">
        <f t="shared" si="286"/>
        <v>0</v>
      </c>
    </row>
    <row r="1198" spans="1:6" x14ac:dyDescent="0.25">
      <c r="A1198" t="str">
        <f t="shared" si="285"/>
        <v xml:space="preserve">Eliot </v>
      </c>
      <c r="E1198" s="3">
        <f t="shared" ref="E1198:E1200" si="297">E1197</f>
        <v>31</v>
      </c>
      <c r="F1198">
        <f t="shared" si="286"/>
        <v>0</v>
      </c>
    </row>
    <row r="1199" spans="1:6" x14ac:dyDescent="0.25">
      <c r="A1199" t="str">
        <f t="shared" si="285"/>
        <v xml:space="preserve">Eliot </v>
      </c>
      <c r="C1199" s="1">
        <v>1</v>
      </c>
      <c r="D1199" t="s">
        <v>32</v>
      </c>
      <c r="E1199" s="3">
        <f t="shared" si="297"/>
        <v>31</v>
      </c>
      <c r="F1199">
        <f t="shared" si="286"/>
        <v>31</v>
      </c>
    </row>
    <row r="1200" spans="1:6" x14ac:dyDescent="0.25">
      <c r="A1200" t="str">
        <f t="shared" si="285"/>
        <v xml:space="preserve">Eliot </v>
      </c>
      <c r="E1200" s="3">
        <f t="shared" si="297"/>
        <v>31</v>
      </c>
      <c r="F1200">
        <f t="shared" si="286"/>
        <v>0</v>
      </c>
    </row>
    <row r="1201" spans="1:6" x14ac:dyDescent="0.25">
      <c r="A1201" t="str">
        <f t="shared" si="285"/>
        <v xml:space="preserve">Eliot </v>
      </c>
      <c r="B1201" t="s">
        <v>349</v>
      </c>
      <c r="E1201" s="3">
        <v>0</v>
      </c>
      <c r="F1201">
        <f t="shared" si="286"/>
        <v>0</v>
      </c>
    </row>
    <row r="1202" spans="1:6" x14ac:dyDescent="0.25">
      <c r="A1202" t="str">
        <f t="shared" si="285"/>
        <v xml:space="preserve">Eliot </v>
      </c>
      <c r="E1202" s="3">
        <f>E1201</f>
        <v>0</v>
      </c>
      <c r="F1202">
        <f t="shared" si="286"/>
        <v>0</v>
      </c>
    </row>
    <row r="1203" spans="1:6" x14ac:dyDescent="0.25">
      <c r="A1203" t="str">
        <f t="shared" si="285"/>
        <v xml:space="preserve">Eliot </v>
      </c>
      <c r="B1203" t="s">
        <v>350</v>
      </c>
      <c r="E1203" s="3">
        <v>12</v>
      </c>
      <c r="F1203">
        <f t="shared" si="286"/>
        <v>0</v>
      </c>
    </row>
    <row r="1204" spans="1:6" x14ac:dyDescent="0.25">
      <c r="A1204" t="str">
        <f t="shared" si="285"/>
        <v xml:space="preserve">Eliot </v>
      </c>
      <c r="E1204" s="3">
        <f t="shared" ref="E1204:E1206" si="298">E1203</f>
        <v>12</v>
      </c>
      <c r="F1204">
        <f t="shared" si="286"/>
        <v>0</v>
      </c>
    </row>
    <row r="1205" spans="1:6" x14ac:dyDescent="0.25">
      <c r="A1205" t="str">
        <f t="shared" si="285"/>
        <v xml:space="preserve">Eliot </v>
      </c>
      <c r="C1205" s="1">
        <v>1</v>
      </c>
      <c r="D1205" t="s">
        <v>83</v>
      </c>
      <c r="E1205" s="3">
        <f t="shared" si="298"/>
        <v>12</v>
      </c>
      <c r="F1205">
        <f t="shared" si="286"/>
        <v>12</v>
      </c>
    </row>
    <row r="1206" spans="1:6" x14ac:dyDescent="0.25">
      <c r="A1206" t="str">
        <f t="shared" si="285"/>
        <v xml:space="preserve">Eliot </v>
      </c>
      <c r="E1206" s="3">
        <f t="shared" si="298"/>
        <v>12</v>
      </c>
      <c r="F1206">
        <f t="shared" si="286"/>
        <v>0</v>
      </c>
    </row>
    <row r="1207" spans="1:6" x14ac:dyDescent="0.25">
      <c r="A1207" t="str">
        <f t="shared" si="285"/>
        <v xml:space="preserve">Eliot </v>
      </c>
      <c r="B1207" t="s">
        <v>351</v>
      </c>
      <c r="E1207" s="3">
        <v>97</v>
      </c>
      <c r="F1207">
        <f t="shared" si="286"/>
        <v>0</v>
      </c>
    </row>
    <row r="1208" spans="1:6" x14ac:dyDescent="0.25">
      <c r="A1208" t="str">
        <f t="shared" si="285"/>
        <v xml:space="preserve">Eliot </v>
      </c>
      <c r="E1208" s="3">
        <f t="shared" ref="E1208:E1210" si="299">E1207</f>
        <v>97</v>
      </c>
      <c r="F1208">
        <f t="shared" si="286"/>
        <v>0</v>
      </c>
    </row>
    <row r="1209" spans="1:6" x14ac:dyDescent="0.25">
      <c r="A1209" t="str">
        <f t="shared" si="285"/>
        <v xml:space="preserve">Eliot </v>
      </c>
      <c r="C1209" s="1">
        <v>1</v>
      </c>
      <c r="D1209" t="s">
        <v>83</v>
      </c>
      <c r="E1209" s="3">
        <f t="shared" si="299"/>
        <v>97</v>
      </c>
      <c r="F1209">
        <f t="shared" si="286"/>
        <v>97</v>
      </c>
    </row>
    <row r="1210" spans="1:6" x14ac:dyDescent="0.25">
      <c r="A1210" t="str">
        <f t="shared" si="285"/>
        <v xml:space="preserve">Eliot </v>
      </c>
      <c r="E1210" s="3">
        <f t="shared" si="299"/>
        <v>97</v>
      </c>
      <c r="F1210">
        <f t="shared" si="286"/>
        <v>0</v>
      </c>
    </row>
    <row r="1211" spans="1:6" x14ac:dyDescent="0.25">
      <c r="A1211" t="str">
        <f t="shared" si="285"/>
        <v xml:space="preserve">Eliot </v>
      </c>
      <c r="B1211" t="s">
        <v>352</v>
      </c>
      <c r="E1211" s="3">
        <v>18</v>
      </c>
      <c r="F1211">
        <f t="shared" si="286"/>
        <v>0</v>
      </c>
    </row>
    <row r="1212" spans="1:6" x14ac:dyDescent="0.25">
      <c r="A1212" t="str">
        <f t="shared" si="285"/>
        <v xml:space="preserve">Eliot </v>
      </c>
      <c r="E1212" s="3">
        <f t="shared" ref="E1212:E1215" si="300">E1211</f>
        <v>18</v>
      </c>
      <c r="F1212">
        <f t="shared" si="286"/>
        <v>0</v>
      </c>
    </row>
    <row r="1213" spans="1:6" x14ac:dyDescent="0.25">
      <c r="A1213" t="str">
        <f t="shared" si="285"/>
        <v xml:space="preserve">Eliot </v>
      </c>
      <c r="C1213" s="1">
        <v>0.23300000000000001</v>
      </c>
      <c r="D1213" t="s">
        <v>25</v>
      </c>
      <c r="E1213" s="3">
        <f t="shared" si="300"/>
        <v>18</v>
      </c>
      <c r="F1213">
        <f t="shared" si="286"/>
        <v>4.194</v>
      </c>
    </row>
    <row r="1214" spans="1:6" x14ac:dyDescent="0.25">
      <c r="A1214" t="str">
        <f t="shared" si="285"/>
        <v xml:space="preserve">Eliot </v>
      </c>
      <c r="C1214" s="1">
        <v>0.76600000000000001</v>
      </c>
      <c r="D1214" t="s">
        <v>14</v>
      </c>
      <c r="E1214" s="3">
        <f t="shared" si="300"/>
        <v>18</v>
      </c>
      <c r="F1214">
        <f t="shared" si="286"/>
        <v>13.788</v>
      </c>
    </row>
    <row r="1215" spans="1:6" x14ac:dyDescent="0.25">
      <c r="A1215" t="str">
        <f t="shared" si="285"/>
        <v xml:space="preserve">Eliot </v>
      </c>
      <c r="E1215" s="3">
        <f t="shared" si="300"/>
        <v>18</v>
      </c>
      <c r="F1215">
        <f t="shared" si="286"/>
        <v>0</v>
      </c>
    </row>
    <row r="1216" spans="1:6" x14ac:dyDescent="0.25">
      <c r="A1216" t="str">
        <f t="shared" si="285"/>
        <v xml:space="preserve">Eliot </v>
      </c>
      <c r="B1216" t="s">
        <v>353</v>
      </c>
      <c r="E1216" s="3">
        <v>1685</v>
      </c>
      <c r="F1216">
        <f t="shared" si="286"/>
        <v>0</v>
      </c>
    </row>
    <row r="1217" spans="1:6" x14ac:dyDescent="0.25">
      <c r="A1217" t="str">
        <f t="shared" si="285"/>
        <v xml:space="preserve">Eliot </v>
      </c>
      <c r="E1217" s="3">
        <f t="shared" ref="E1217:E1221" si="301">E1216</f>
        <v>1685</v>
      </c>
      <c r="F1217">
        <f t="shared" si="286"/>
        <v>0</v>
      </c>
    </row>
    <row r="1218" spans="1:6" x14ac:dyDescent="0.25">
      <c r="A1218" t="str">
        <f t="shared" si="285"/>
        <v xml:space="preserve">Eliot </v>
      </c>
      <c r="C1218" s="1">
        <v>0.97899999999999998</v>
      </c>
      <c r="D1218" t="s">
        <v>194</v>
      </c>
      <c r="E1218" s="3">
        <f t="shared" si="301"/>
        <v>1685</v>
      </c>
      <c r="F1218">
        <f t="shared" si="286"/>
        <v>1649.615</v>
      </c>
    </row>
    <row r="1219" spans="1:6" x14ac:dyDescent="0.25">
      <c r="A1219" t="str">
        <f t="shared" si="285"/>
        <v xml:space="preserve">Eliot </v>
      </c>
      <c r="C1219" s="1">
        <v>0.02</v>
      </c>
      <c r="D1219" t="s">
        <v>83</v>
      </c>
      <c r="E1219" s="3">
        <f t="shared" si="301"/>
        <v>1685</v>
      </c>
      <c r="F1219">
        <f t="shared" ref="F1219:F1282" si="302">C1219*E1219</f>
        <v>33.700000000000003</v>
      </c>
    </row>
    <row r="1220" spans="1:6" x14ac:dyDescent="0.25">
      <c r="A1220" t="str">
        <f t="shared" si="285"/>
        <v xml:space="preserve">Eliot </v>
      </c>
      <c r="C1220" s="1">
        <v>0</v>
      </c>
      <c r="D1220" t="s">
        <v>40</v>
      </c>
      <c r="E1220" s="3">
        <f t="shared" si="301"/>
        <v>1685</v>
      </c>
      <c r="F1220">
        <f t="shared" si="302"/>
        <v>0</v>
      </c>
    </row>
    <row r="1221" spans="1:6" x14ac:dyDescent="0.25">
      <c r="A1221" t="s">
        <v>815</v>
      </c>
      <c r="E1221" s="3">
        <f t="shared" si="301"/>
        <v>1685</v>
      </c>
      <c r="F1221">
        <f t="shared" si="302"/>
        <v>0</v>
      </c>
    </row>
    <row r="1222" spans="1:6" x14ac:dyDescent="0.25">
      <c r="A1222" t="str">
        <f t="shared" ref="A1222:A1285" si="303">A1221</f>
        <v>Eliot Horowitz</v>
      </c>
      <c r="B1222" t="s">
        <v>283</v>
      </c>
      <c r="E1222" s="3">
        <v>15</v>
      </c>
      <c r="F1222">
        <f t="shared" si="302"/>
        <v>0</v>
      </c>
    </row>
    <row r="1223" spans="1:6" x14ac:dyDescent="0.25">
      <c r="A1223" t="str">
        <f t="shared" si="303"/>
        <v>Eliot Horowitz</v>
      </c>
      <c r="E1223" s="3">
        <f t="shared" ref="E1223:E1225" si="304">E1222</f>
        <v>15</v>
      </c>
      <c r="F1223">
        <f t="shared" si="302"/>
        <v>0</v>
      </c>
    </row>
    <row r="1224" spans="1:6" x14ac:dyDescent="0.25">
      <c r="A1224" t="str">
        <f t="shared" si="303"/>
        <v>Eliot Horowitz</v>
      </c>
      <c r="C1224" s="1">
        <v>1</v>
      </c>
      <c r="D1224" t="s">
        <v>44</v>
      </c>
      <c r="E1224" s="3">
        <f t="shared" si="304"/>
        <v>15</v>
      </c>
      <c r="F1224">
        <f t="shared" si="302"/>
        <v>15</v>
      </c>
    </row>
    <row r="1225" spans="1:6" x14ac:dyDescent="0.25">
      <c r="A1225" t="str">
        <f t="shared" si="303"/>
        <v>Eliot Horowitz</v>
      </c>
      <c r="E1225" s="3">
        <f t="shared" si="304"/>
        <v>15</v>
      </c>
      <c r="F1225">
        <f t="shared" si="302"/>
        <v>0</v>
      </c>
    </row>
    <row r="1226" spans="1:6" x14ac:dyDescent="0.25">
      <c r="A1226" t="str">
        <f t="shared" si="303"/>
        <v>Eliot Horowitz</v>
      </c>
      <c r="B1226" t="s">
        <v>284</v>
      </c>
      <c r="E1226" s="3">
        <v>48</v>
      </c>
      <c r="F1226">
        <f t="shared" si="302"/>
        <v>0</v>
      </c>
    </row>
    <row r="1227" spans="1:6" x14ac:dyDescent="0.25">
      <c r="A1227" t="str">
        <f t="shared" si="303"/>
        <v>Eliot Horowitz</v>
      </c>
      <c r="E1227" s="3">
        <f t="shared" ref="E1227:E1235" si="305">E1226</f>
        <v>48</v>
      </c>
      <c r="F1227">
        <f t="shared" si="302"/>
        <v>0</v>
      </c>
    </row>
    <row r="1228" spans="1:6" x14ac:dyDescent="0.25">
      <c r="A1228" t="str">
        <f t="shared" si="303"/>
        <v>Eliot Horowitz</v>
      </c>
      <c r="C1228" s="1">
        <v>0.113</v>
      </c>
      <c r="D1228" t="s">
        <v>251</v>
      </c>
      <c r="E1228" s="3">
        <f t="shared" si="305"/>
        <v>48</v>
      </c>
      <c r="F1228">
        <f t="shared" si="302"/>
        <v>5.4240000000000004</v>
      </c>
    </row>
    <row r="1229" spans="1:6" x14ac:dyDescent="0.25">
      <c r="A1229" t="str">
        <f t="shared" si="303"/>
        <v>Eliot Horowitz</v>
      </c>
      <c r="C1229" s="1">
        <v>4.2000000000000003E-2</v>
      </c>
      <c r="D1229" t="s">
        <v>285</v>
      </c>
      <c r="E1229" s="3">
        <f t="shared" si="305"/>
        <v>48</v>
      </c>
      <c r="F1229">
        <f t="shared" si="302"/>
        <v>2.016</v>
      </c>
    </row>
    <row r="1230" spans="1:6" x14ac:dyDescent="0.25">
      <c r="A1230" t="str">
        <f t="shared" si="303"/>
        <v>Eliot Horowitz</v>
      </c>
      <c r="C1230" s="1">
        <v>8.2000000000000003E-2</v>
      </c>
      <c r="D1230" t="s">
        <v>191</v>
      </c>
      <c r="E1230" s="3">
        <f t="shared" si="305"/>
        <v>48</v>
      </c>
      <c r="F1230">
        <f t="shared" si="302"/>
        <v>3.9359999999999999</v>
      </c>
    </row>
    <row r="1231" spans="1:6" x14ac:dyDescent="0.25">
      <c r="A1231" t="str">
        <f t="shared" si="303"/>
        <v>Eliot Horowitz</v>
      </c>
      <c r="C1231" s="1">
        <v>9.7000000000000003E-2</v>
      </c>
      <c r="D1231" t="s">
        <v>194</v>
      </c>
      <c r="E1231" s="3">
        <f t="shared" si="305"/>
        <v>48</v>
      </c>
      <c r="F1231">
        <f t="shared" si="302"/>
        <v>4.6560000000000006</v>
      </c>
    </row>
    <row r="1232" spans="1:6" x14ac:dyDescent="0.25">
      <c r="A1232" t="str">
        <f t="shared" si="303"/>
        <v>Eliot Horowitz</v>
      </c>
      <c r="C1232" s="1">
        <v>7.0000000000000007E-2</v>
      </c>
      <c r="D1232" t="s">
        <v>162</v>
      </c>
      <c r="E1232" s="3">
        <f t="shared" si="305"/>
        <v>48</v>
      </c>
      <c r="F1232">
        <f t="shared" si="302"/>
        <v>3.3600000000000003</v>
      </c>
    </row>
    <row r="1233" spans="1:6" x14ac:dyDescent="0.25">
      <c r="A1233" t="str">
        <f t="shared" si="303"/>
        <v>Eliot Horowitz</v>
      </c>
      <c r="C1233" s="1">
        <v>0.27300000000000002</v>
      </c>
      <c r="D1233" t="s">
        <v>83</v>
      </c>
      <c r="E1233" s="3">
        <f t="shared" si="305"/>
        <v>48</v>
      </c>
      <c r="F1233">
        <f t="shared" si="302"/>
        <v>13.104000000000001</v>
      </c>
    </row>
    <row r="1234" spans="1:6" x14ac:dyDescent="0.25">
      <c r="A1234" t="str">
        <f t="shared" si="303"/>
        <v>Eliot Horowitz</v>
      </c>
      <c r="C1234" s="1">
        <v>0.31900000000000001</v>
      </c>
      <c r="D1234" t="s">
        <v>44</v>
      </c>
      <c r="E1234" s="3">
        <f t="shared" si="305"/>
        <v>48</v>
      </c>
      <c r="F1234">
        <f t="shared" si="302"/>
        <v>15.312000000000001</v>
      </c>
    </row>
    <row r="1235" spans="1:6" x14ac:dyDescent="0.25">
      <c r="A1235" t="str">
        <f t="shared" si="303"/>
        <v>Eliot Horowitz</v>
      </c>
      <c r="E1235" s="3">
        <f t="shared" si="305"/>
        <v>48</v>
      </c>
      <c r="F1235">
        <f t="shared" si="302"/>
        <v>0</v>
      </c>
    </row>
    <row r="1236" spans="1:6" x14ac:dyDescent="0.25">
      <c r="A1236" t="str">
        <f t="shared" si="303"/>
        <v>Eliot Horowitz</v>
      </c>
      <c r="B1236" t="s">
        <v>286</v>
      </c>
      <c r="E1236" s="3">
        <v>198</v>
      </c>
      <c r="F1236">
        <f t="shared" si="302"/>
        <v>0</v>
      </c>
    </row>
    <row r="1237" spans="1:6" x14ac:dyDescent="0.25">
      <c r="A1237" t="str">
        <f t="shared" si="303"/>
        <v>Eliot Horowitz</v>
      </c>
      <c r="E1237" s="3">
        <f t="shared" ref="E1237:E1239" si="306">E1236</f>
        <v>198</v>
      </c>
      <c r="F1237">
        <f t="shared" si="302"/>
        <v>0</v>
      </c>
    </row>
    <row r="1238" spans="1:6" x14ac:dyDescent="0.25">
      <c r="A1238" t="str">
        <f t="shared" si="303"/>
        <v>Eliot Horowitz</v>
      </c>
      <c r="C1238" s="1">
        <v>1</v>
      </c>
      <c r="D1238" t="s">
        <v>43</v>
      </c>
      <c r="E1238" s="3">
        <f t="shared" si="306"/>
        <v>198</v>
      </c>
      <c r="F1238">
        <f t="shared" si="302"/>
        <v>198</v>
      </c>
    </row>
    <row r="1239" spans="1:6" x14ac:dyDescent="0.25">
      <c r="A1239" t="str">
        <f t="shared" si="303"/>
        <v>Eliot Horowitz</v>
      </c>
      <c r="E1239" s="3">
        <f t="shared" si="306"/>
        <v>198</v>
      </c>
      <c r="F1239">
        <f t="shared" si="302"/>
        <v>0</v>
      </c>
    </row>
    <row r="1240" spans="1:6" x14ac:dyDescent="0.25">
      <c r="A1240" t="str">
        <f t="shared" si="303"/>
        <v>Eliot Horowitz</v>
      </c>
      <c r="B1240" t="s">
        <v>287</v>
      </c>
      <c r="E1240" s="3">
        <v>80</v>
      </c>
      <c r="F1240">
        <f t="shared" si="302"/>
        <v>0</v>
      </c>
    </row>
    <row r="1241" spans="1:6" x14ac:dyDescent="0.25">
      <c r="A1241" t="str">
        <f t="shared" si="303"/>
        <v>Eliot Horowitz</v>
      </c>
      <c r="E1241" s="3">
        <f t="shared" ref="E1241:E1245" si="307">E1240</f>
        <v>80</v>
      </c>
      <c r="F1241">
        <f t="shared" si="302"/>
        <v>0</v>
      </c>
    </row>
    <row r="1242" spans="1:6" x14ac:dyDescent="0.25">
      <c r="A1242" t="str">
        <f t="shared" si="303"/>
        <v>Eliot Horowitz</v>
      </c>
      <c r="C1242" s="1">
        <v>0.626</v>
      </c>
      <c r="D1242" t="s">
        <v>252</v>
      </c>
      <c r="E1242" s="3">
        <f t="shared" si="307"/>
        <v>80</v>
      </c>
      <c r="F1242">
        <f t="shared" si="302"/>
        <v>50.08</v>
      </c>
    </row>
    <row r="1243" spans="1:6" x14ac:dyDescent="0.25">
      <c r="A1243" t="str">
        <f t="shared" si="303"/>
        <v>Eliot Horowitz</v>
      </c>
      <c r="C1243" s="1">
        <v>1.2999999999999999E-2</v>
      </c>
      <c r="D1243" t="s">
        <v>257</v>
      </c>
      <c r="E1243" s="3">
        <f t="shared" si="307"/>
        <v>80</v>
      </c>
      <c r="F1243">
        <f t="shared" si="302"/>
        <v>1.04</v>
      </c>
    </row>
    <row r="1244" spans="1:6" x14ac:dyDescent="0.25">
      <c r="A1244" t="str">
        <f t="shared" si="303"/>
        <v>Eliot Horowitz</v>
      </c>
      <c r="C1244" s="1">
        <v>0.35899999999999999</v>
      </c>
      <c r="D1244" t="s">
        <v>82</v>
      </c>
      <c r="E1244" s="3">
        <f t="shared" si="307"/>
        <v>80</v>
      </c>
      <c r="F1244">
        <f t="shared" si="302"/>
        <v>28.72</v>
      </c>
    </row>
    <row r="1245" spans="1:6" x14ac:dyDescent="0.25">
      <c r="A1245" t="str">
        <f t="shared" si="303"/>
        <v>Eliot Horowitz</v>
      </c>
      <c r="E1245" s="3">
        <f t="shared" si="307"/>
        <v>80</v>
      </c>
      <c r="F1245">
        <f t="shared" si="302"/>
        <v>0</v>
      </c>
    </row>
    <row r="1246" spans="1:6" x14ac:dyDescent="0.25">
      <c r="A1246" t="str">
        <f t="shared" si="303"/>
        <v>Eliot Horowitz</v>
      </c>
      <c r="B1246" t="s">
        <v>288</v>
      </c>
      <c r="E1246" s="3">
        <v>361</v>
      </c>
      <c r="F1246">
        <f t="shared" si="302"/>
        <v>0</v>
      </c>
    </row>
    <row r="1247" spans="1:6" x14ac:dyDescent="0.25">
      <c r="A1247" t="str">
        <f t="shared" si="303"/>
        <v>Eliot Horowitz</v>
      </c>
      <c r="E1247" s="3">
        <f t="shared" ref="E1247:E1249" si="308">E1246</f>
        <v>361</v>
      </c>
      <c r="F1247">
        <f t="shared" si="302"/>
        <v>0</v>
      </c>
    </row>
    <row r="1248" spans="1:6" x14ac:dyDescent="0.25">
      <c r="A1248" t="str">
        <f t="shared" si="303"/>
        <v>Eliot Horowitz</v>
      </c>
      <c r="C1248" s="1">
        <v>1</v>
      </c>
      <c r="D1248" t="s">
        <v>275</v>
      </c>
      <c r="E1248" s="3">
        <f t="shared" si="308"/>
        <v>361</v>
      </c>
      <c r="F1248">
        <f t="shared" si="302"/>
        <v>361</v>
      </c>
    </row>
    <row r="1249" spans="1:6" x14ac:dyDescent="0.25">
      <c r="A1249" t="str">
        <f t="shared" si="303"/>
        <v>Eliot Horowitz</v>
      </c>
      <c r="E1249" s="3">
        <f t="shared" si="308"/>
        <v>361</v>
      </c>
      <c r="F1249">
        <f t="shared" si="302"/>
        <v>0</v>
      </c>
    </row>
    <row r="1250" spans="1:6" x14ac:dyDescent="0.25">
      <c r="A1250" t="str">
        <f t="shared" si="303"/>
        <v>Eliot Horowitz</v>
      </c>
      <c r="B1250" t="s">
        <v>289</v>
      </c>
      <c r="E1250" s="3">
        <v>47</v>
      </c>
      <c r="F1250">
        <f t="shared" si="302"/>
        <v>0</v>
      </c>
    </row>
    <row r="1251" spans="1:6" x14ac:dyDescent="0.25">
      <c r="A1251" t="str">
        <f t="shared" si="303"/>
        <v>Eliot Horowitz</v>
      </c>
      <c r="E1251" s="3">
        <f t="shared" ref="E1251:E1253" si="309">E1250</f>
        <v>47</v>
      </c>
      <c r="F1251">
        <f t="shared" si="302"/>
        <v>0</v>
      </c>
    </row>
    <row r="1252" spans="1:6" x14ac:dyDescent="0.25">
      <c r="A1252" t="str">
        <f t="shared" si="303"/>
        <v>Eliot Horowitz</v>
      </c>
      <c r="C1252" s="1">
        <v>1</v>
      </c>
      <c r="D1252" t="s">
        <v>188</v>
      </c>
      <c r="E1252" s="3">
        <f t="shared" si="309"/>
        <v>47</v>
      </c>
      <c r="F1252">
        <f t="shared" si="302"/>
        <v>47</v>
      </c>
    </row>
    <row r="1253" spans="1:6" x14ac:dyDescent="0.25">
      <c r="A1253" t="str">
        <f t="shared" si="303"/>
        <v>Eliot Horowitz</v>
      </c>
      <c r="E1253" s="3">
        <f t="shared" si="309"/>
        <v>47</v>
      </c>
      <c r="F1253">
        <f t="shared" si="302"/>
        <v>0</v>
      </c>
    </row>
    <row r="1254" spans="1:6" x14ac:dyDescent="0.25">
      <c r="A1254" t="str">
        <f t="shared" si="303"/>
        <v>Eliot Horowitz</v>
      </c>
      <c r="B1254" t="s">
        <v>290</v>
      </c>
      <c r="E1254" s="3">
        <v>6</v>
      </c>
      <c r="F1254">
        <f t="shared" si="302"/>
        <v>0</v>
      </c>
    </row>
    <row r="1255" spans="1:6" x14ac:dyDescent="0.25">
      <c r="A1255" t="str">
        <f t="shared" si="303"/>
        <v>Eliot Horowitz</v>
      </c>
      <c r="E1255" s="3">
        <f t="shared" ref="E1255:E1257" si="310">E1254</f>
        <v>6</v>
      </c>
      <c r="F1255">
        <f t="shared" si="302"/>
        <v>0</v>
      </c>
    </row>
    <row r="1256" spans="1:6" x14ac:dyDescent="0.25">
      <c r="A1256" t="str">
        <f t="shared" si="303"/>
        <v>Eliot Horowitz</v>
      </c>
      <c r="C1256" s="1">
        <v>1</v>
      </c>
      <c r="D1256" t="s">
        <v>194</v>
      </c>
      <c r="E1256" s="3">
        <f t="shared" si="310"/>
        <v>6</v>
      </c>
      <c r="F1256">
        <f t="shared" si="302"/>
        <v>6</v>
      </c>
    </row>
    <row r="1257" spans="1:6" x14ac:dyDescent="0.25">
      <c r="A1257" t="str">
        <f t="shared" si="303"/>
        <v>Eliot Horowitz</v>
      </c>
      <c r="E1257" s="3">
        <f t="shared" si="310"/>
        <v>6</v>
      </c>
      <c r="F1257">
        <f t="shared" si="302"/>
        <v>0</v>
      </c>
    </row>
    <row r="1258" spans="1:6" x14ac:dyDescent="0.25">
      <c r="A1258" t="str">
        <f t="shared" si="303"/>
        <v>Eliot Horowitz</v>
      </c>
      <c r="B1258" t="s">
        <v>291</v>
      </c>
      <c r="E1258" s="3">
        <v>20</v>
      </c>
      <c r="F1258">
        <f t="shared" si="302"/>
        <v>0</v>
      </c>
    </row>
    <row r="1259" spans="1:6" x14ac:dyDescent="0.25">
      <c r="A1259" t="str">
        <f t="shared" si="303"/>
        <v>Eliot Horowitz</v>
      </c>
      <c r="E1259" s="3">
        <f t="shared" ref="E1259:E1261" si="311">E1258</f>
        <v>20</v>
      </c>
      <c r="F1259">
        <f t="shared" si="302"/>
        <v>0</v>
      </c>
    </row>
    <row r="1260" spans="1:6" x14ac:dyDescent="0.25">
      <c r="A1260" t="str">
        <f t="shared" si="303"/>
        <v>Eliot Horowitz</v>
      </c>
      <c r="C1260" s="1">
        <v>1</v>
      </c>
      <c r="D1260" t="s">
        <v>194</v>
      </c>
      <c r="E1260" s="3">
        <f t="shared" si="311"/>
        <v>20</v>
      </c>
      <c r="F1260">
        <f t="shared" si="302"/>
        <v>20</v>
      </c>
    </row>
    <row r="1261" spans="1:6" x14ac:dyDescent="0.25">
      <c r="A1261" t="str">
        <f t="shared" si="303"/>
        <v>Eliot Horowitz</v>
      </c>
      <c r="E1261" s="3">
        <f t="shared" si="311"/>
        <v>20</v>
      </c>
      <c r="F1261">
        <f t="shared" si="302"/>
        <v>0</v>
      </c>
    </row>
    <row r="1262" spans="1:6" x14ac:dyDescent="0.25">
      <c r="A1262" t="str">
        <f t="shared" si="303"/>
        <v>Eliot Horowitz</v>
      </c>
      <c r="B1262" t="s">
        <v>292</v>
      </c>
      <c r="E1262" s="3">
        <v>16</v>
      </c>
      <c r="F1262">
        <f t="shared" si="302"/>
        <v>0</v>
      </c>
    </row>
    <row r="1263" spans="1:6" x14ac:dyDescent="0.25">
      <c r="A1263" t="str">
        <f t="shared" si="303"/>
        <v>Eliot Horowitz</v>
      </c>
      <c r="E1263" s="3">
        <f t="shared" ref="E1263:E1265" si="312">E1262</f>
        <v>16</v>
      </c>
      <c r="F1263">
        <f t="shared" si="302"/>
        <v>0</v>
      </c>
    </row>
    <row r="1264" spans="1:6" x14ac:dyDescent="0.25">
      <c r="A1264" t="str">
        <f t="shared" si="303"/>
        <v>Eliot Horowitz</v>
      </c>
      <c r="C1264" s="1">
        <v>1</v>
      </c>
      <c r="D1264" t="s">
        <v>83</v>
      </c>
      <c r="E1264" s="3">
        <f t="shared" si="312"/>
        <v>16</v>
      </c>
      <c r="F1264">
        <f t="shared" si="302"/>
        <v>16</v>
      </c>
    </row>
    <row r="1265" spans="1:6" x14ac:dyDescent="0.25">
      <c r="A1265" t="str">
        <f t="shared" si="303"/>
        <v>Eliot Horowitz</v>
      </c>
      <c r="E1265" s="3">
        <f t="shared" si="312"/>
        <v>16</v>
      </c>
      <c r="F1265">
        <f t="shared" si="302"/>
        <v>0</v>
      </c>
    </row>
    <row r="1266" spans="1:6" x14ac:dyDescent="0.25">
      <c r="A1266" t="str">
        <f t="shared" si="303"/>
        <v>Eliot Horowitz</v>
      </c>
      <c r="B1266" t="s">
        <v>293</v>
      </c>
      <c r="E1266" s="3">
        <v>8</v>
      </c>
      <c r="F1266">
        <f t="shared" si="302"/>
        <v>0</v>
      </c>
    </row>
    <row r="1267" spans="1:6" x14ac:dyDescent="0.25">
      <c r="A1267" t="str">
        <f t="shared" si="303"/>
        <v>Eliot Horowitz</v>
      </c>
      <c r="E1267" s="3">
        <f t="shared" ref="E1267:E1269" si="313">E1266</f>
        <v>8</v>
      </c>
      <c r="F1267">
        <f t="shared" si="302"/>
        <v>0</v>
      </c>
    </row>
    <row r="1268" spans="1:6" x14ac:dyDescent="0.25">
      <c r="A1268" t="str">
        <f t="shared" si="303"/>
        <v>Eliot Horowitz</v>
      </c>
      <c r="C1268" s="1">
        <v>1</v>
      </c>
      <c r="D1268" t="s">
        <v>40</v>
      </c>
      <c r="E1268" s="3">
        <f t="shared" si="313"/>
        <v>8</v>
      </c>
      <c r="F1268">
        <f t="shared" si="302"/>
        <v>8</v>
      </c>
    </row>
    <row r="1269" spans="1:6" x14ac:dyDescent="0.25">
      <c r="A1269" t="str">
        <f t="shared" si="303"/>
        <v>Eliot Horowitz</v>
      </c>
      <c r="E1269" s="3">
        <f t="shared" si="313"/>
        <v>8</v>
      </c>
      <c r="F1269">
        <f t="shared" si="302"/>
        <v>0</v>
      </c>
    </row>
    <row r="1270" spans="1:6" x14ac:dyDescent="0.25">
      <c r="A1270" t="str">
        <f t="shared" si="303"/>
        <v>Eliot Horowitz</v>
      </c>
      <c r="B1270" t="s">
        <v>294</v>
      </c>
      <c r="E1270" s="3">
        <v>137</v>
      </c>
      <c r="F1270">
        <f t="shared" si="302"/>
        <v>0</v>
      </c>
    </row>
    <row r="1271" spans="1:6" x14ac:dyDescent="0.25">
      <c r="A1271" t="str">
        <f t="shared" si="303"/>
        <v>Eliot Horowitz</v>
      </c>
      <c r="E1271" s="3">
        <f t="shared" ref="E1271:E1274" si="314">E1270</f>
        <v>137</v>
      </c>
      <c r="F1271">
        <f t="shared" si="302"/>
        <v>0</v>
      </c>
    </row>
    <row r="1272" spans="1:6" x14ac:dyDescent="0.25">
      <c r="A1272" t="str">
        <f t="shared" si="303"/>
        <v>Eliot Horowitz</v>
      </c>
      <c r="C1272" s="1">
        <v>0.23100000000000001</v>
      </c>
      <c r="D1272" t="s">
        <v>226</v>
      </c>
      <c r="E1272" s="3">
        <f t="shared" si="314"/>
        <v>137</v>
      </c>
      <c r="F1272">
        <f t="shared" si="302"/>
        <v>31.647000000000002</v>
      </c>
    </row>
    <row r="1273" spans="1:6" x14ac:dyDescent="0.25">
      <c r="A1273" t="str">
        <f t="shared" si="303"/>
        <v>Eliot Horowitz</v>
      </c>
      <c r="C1273" s="1">
        <v>0.76800000000000002</v>
      </c>
      <c r="D1273" t="s">
        <v>218</v>
      </c>
      <c r="E1273" s="3">
        <f t="shared" si="314"/>
        <v>137</v>
      </c>
      <c r="F1273">
        <f t="shared" si="302"/>
        <v>105.21600000000001</v>
      </c>
    </row>
    <row r="1274" spans="1:6" x14ac:dyDescent="0.25">
      <c r="A1274" t="str">
        <f t="shared" si="303"/>
        <v>Eliot Horowitz</v>
      </c>
      <c r="E1274" s="3">
        <f t="shared" si="314"/>
        <v>137</v>
      </c>
      <c r="F1274">
        <f t="shared" si="302"/>
        <v>0</v>
      </c>
    </row>
    <row r="1275" spans="1:6" x14ac:dyDescent="0.25">
      <c r="A1275" t="str">
        <f t="shared" si="303"/>
        <v>Eliot Horowitz</v>
      </c>
      <c r="B1275" t="s">
        <v>295</v>
      </c>
      <c r="E1275" s="3">
        <v>48</v>
      </c>
      <c r="F1275">
        <f t="shared" si="302"/>
        <v>0</v>
      </c>
    </row>
    <row r="1276" spans="1:6" x14ac:dyDescent="0.25">
      <c r="A1276" t="str">
        <f t="shared" si="303"/>
        <v>Eliot Horowitz</v>
      </c>
      <c r="E1276" s="3">
        <f t="shared" ref="E1276:E1279" si="315">E1275</f>
        <v>48</v>
      </c>
      <c r="F1276">
        <f t="shared" si="302"/>
        <v>0</v>
      </c>
    </row>
    <row r="1277" spans="1:6" x14ac:dyDescent="0.25">
      <c r="A1277" t="str">
        <f t="shared" si="303"/>
        <v>Eliot Horowitz</v>
      </c>
      <c r="C1277" s="1">
        <v>0.68</v>
      </c>
      <c r="D1277" t="s">
        <v>251</v>
      </c>
      <c r="E1277" s="3">
        <f t="shared" si="315"/>
        <v>48</v>
      </c>
      <c r="F1277">
        <f t="shared" si="302"/>
        <v>32.64</v>
      </c>
    </row>
    <row r="1278" spans="1:6" x14ac:dyDescent="0.25">
      <c r="A1278" t="str">
        <f t="shared" si="303"/>
        <v>Eliot Horowitz</v>
      </c>
      <c r="C1278" s="1">
        <v>0.32</v>
      </c>
      <c r="D1278" t="s">
        <v>44</v>
      </c>
      <c r="E1278" s="3">
        <f t="shared" si="315"/>
        <v>48</v>
      </c>
      <c r="F1278">
        <f t="shared" si="302"/>
        <v>15.36</v>
      </c>
    </row>
    <row r="1279" spans="1:6" x14ac:dyDescent="0.25">
      <c r="A1279" t="str">
        <f t="shared" si="303"/>
        <v>Eliot Horowitz</v>
      </c>
      <c r="E1279" s="3">
        <f t="shared" si="315"/>
        <v>48</v>
      </c>
      <c r="F1279">
        <f t="shared" si="302"/>
        <v>0</v>
      </c>
    </row>
    <row r="1280" spans="1:6" x14ac:dyDescent="0.25">
      <c r="A1280" t="str">
        <f t="shared" si="303"/>
        <v>Eliot Horowitz</v>
      </c>
      <c r="B1280" t="s">
        <v>296</v>
      </c>
      <c r="E1280" s="3">
        <v>4</v>
      </c>
      <c r="F1280">
        <f t="shared" si="302"/>
        <v>0</v>
      </c>
    </row>
    <row r="1281" spans="1:6" x14ac:dyDescent="0.25">
      <c r="A1281" t="str">
        <f t="shared" si="303"/>
        <v>Eliot Horowitz</v>
      </c>
      <c r="E1281" s="3">
        <f t="shared" ref="E1281:E1283" si="316">E1280</f>
        <v>4</v>
      </c>
      <c r="F1281">
        <f t="shared" si="302"/>
        <v>0</v>
      </c>
    </row>
    <row r="1282" spans="1:6" x14ac:dyDescent="0.25">
      <c r="A1282" t="str">
        <f t="shared" si="303"/>
        <v>Eliot Horowitz</v>
      </c>
      <c r="C1282" s="1">
        <v>1</v>
      </c>
      <c r="D1282" t="s">
        <v>29</v>
      </c>
      <c r="E1282" s="3">
        <f t="shared" si="316"/>
        <v>4</v>
      </c>
      <c r="F1282">
        <f t="shared" si="302"/>
        <v>4</v>
      </c>
    </row>
    <row r="1283" spans="1:6" x14ac:dyDescent="0.25">
      <c r="A1283" t="str">
        <f t="shared" si="303"/>
        <v>Eliot Horowitz</v>
      </c>
      <c r="E1283" s="3">
        <f t="shared" si="316"/>
        <v>4</v>
      </c>
      <c r="F1283">
        <f t="shared" ref="F1283:F1346" si="317">C1283*E1283</f>
        <v>0</v>
      </c>
    </row>
    <row r="1284" spans="1:6" x14ac:dyDescent="0.25">
      <c r="A1284" t="str">
        <f t="shared" si="303"/>
        <v>Eliot Horowitz</v>
      </c>
      <c r="B1284" t="s">
        <v>297</v>
      </c>
      <c r="E1284" s="3">
        <v>6</v>
      </c>
      <c r="F1284">
        <f t="shared" si="317"/>
        <v>0</v>
      </c>
    </row>
    <row r="1285" spans="1:6" x14ac:dyDescent="0.25">
      <c r="A1285" t="str">
        <f t="shared" si="303"/>
        <v>Eliot Horowitz</v>
      </c>
      <c r="E1285" s="3">
        <f t="shared" ref="E1285:E1287" si="318">E1284</f>
        <v>6</v>
      </c>
      <c r="F1285">
        <f t="shared" si="317"/>
        <v>0</v>
      </c>
    </row>
    <row r="1286" spans="1:6" x14ac:dyDescent="0.25">
      <c r="A1286" t="str">
        <f t="shared" ref="A1286:A1349" si="319">A1285</f>
        <v>Eliot Horowitz</v>
      </c>
      <c r="C1286" s="1">
        <v>1</v>
      </c>
      <c r="D1286" t="s">
        <v>14</v>
      </c>
      <c r="E1286" s="3">
        <f t="shared" si="318"/>
        <v>6</v>
      </c>
      <c r="F1286">
        <f t="shared" si="317"/>
        <v>6</v>
      </c>
    </row>
    <row r="1287" spans="1:6" x14ac:dyDescent="0.25">
      <c r="A1287" t="str">
        <f t="shared" si="319"/>
        <v>Eliot Horowitz</v>
      </c>
      <c r="E1287" s="3">
        <f t="shared" si="318"/>
        <v>6</v>
      </c>
      <c r="F1287">
        <f t="shared" si="317"/>
        <v>0</v>
      </c>
    </row>
    <row r="1288" spans="1:6" x14ac:dyDescent="0.25">
      <c r="A1288" t="str">
        <f t="shared" si="319"/>
        <v>Eliot Horowitz</v>
      </c>
      <c r="B1288" s="2" t="s">
        <v>298</v>
      </c>
      <c r="E1288" s="3">
        <v>6</v>
      </c>
      <c r="F1288">
        <f t="shared" si="317"/>
        <v>0</v>
      </c>
    </row>
    <row r="1289" spans="1:6" x14ac:dyDescent="0.25">
      <c r="A1289" t="str">
        <f t="shared" si="319"/>
        <v>Eliot Horowitz</v>
      </c>
      <c r="E1289" s="3">
        <f t="shared" ref="E1289:E1291" si="320">E1288</f>
        <v>6</v>
      </c>
      <c r="F1289">
        <f t="shared" si="317"/>
        <v>0</v>
      </c>
    </row>
    <row r="1290" spans="1:6" x14ac:dyDescent="0.25">
      <c r="A1290" t="str">
        <f t="shared" si="319"/>
        <v>Eliot Horowitz</v>
      </c>
      <c r="C1290" s="1">
        <v>1</v>
      </c>
      <c r="D1290" t="s">
        <v>251</v>
      </c>
      <c r="E1290" s="3">
        <f t="shared" si="320"/>
        <v>6</v>
      </c>
      <c r="F1290">
        <f t="shared" si="317"/>
        <v>6</v>
      </c>
    </row>
    <row r="1291" spans="1:6" x14ac:dyDescent="0.25">
      <c r="A1291" t="str">
        <f t="shared" si="319"/>
        <v>Eliot Horowitz</v>
      </c>
      <c r="E1291" s="3">
        <f t="shared" si="320"/>
        <v>6</v>
      </c>
      <c r="F1291">
        <f t="shared" si="317"/>
        <v>0</v>
      </c>
    </row>
    <row r="1292" spans="1:6" x14ac:dyDescent="0.25">
      <c r="A1292" t="str">
        <f t="shared" si="319"/>
        <v>Eliot Horowitz</v>
      </c>
      <c r="B1292" t="s">
        <v>299</v>
      </c>
      <c r="E1292" s="3">
        <v>33</v>
      </c>
      <c r="F1292">
        <f t="shared" si="317"/>
        <v>0</v>
      </c>
    </row>
    <row r="1293" spans="1:6" x14ac:dyDescent="0.25">
      <c r="A1293" t="str">
        <f t="shared" si="319"/>
        <v>Eliot Horowitz</v>
      </c>
      <c r="E1293" s="3">
        <f t="shared" ref="E1293:E1295" si="321">E1292</f>
        <v>33</v>
      </c>
      <c r="F1293">
        <f t="shared" si="317"/>
        <v>0</v>
      </c>
    </row>
    <row r="1294" spans="1:6" x14ac:dyDescent="0.25">
      <c r="A1294" t="str">
        <f t="shared" si="319"/>
        <v>Eliot Horowitz</v>
      </c>
      <c r="C1294" s="1">
        <v>1</v>
      </c>
      <c r="D1294" t="s">
        <v>44</v>
      </c>
      <c r="E1294" s="3">
        <f t="shared" si="321"/>
        <v>33</v>
      </c>
      <c r="F1294">
        <f t="shared" si="317"/>
        <v>33</v>
      </c>
    </row>
    <row r="1295" spans="1:6" x14ac:dyDescent="0.25">
      <c r="A1295" t="str">
        <f t="shared" si="319"/>
        <v>Eliot Horowitz</v>
      </c>
      <c r="E1295" s="3">
        <f t="shared" si="321"/>
        <v>33</v>
      </c>
      <c r="F1295">
        <f t="shared" si="317"/>
        <v>0</v>
      </c>
    </row>
    <row r="1296" spans="1:6" x14ac:dyDescent="0.25">
      <c r="A1296" t="str">
        <f t="shared" si="319"/>
        <v>Eliot Horowitz</v>
      </c>
      <c r="B1296" t="s">
        <v>300</v>
      </c>
      <c r="E1296" s="3">
        <v>4</v>
      </c>
      <c r="F1296">
        <f t="shared" si="317"/>
        <v>0</v>
      </c>
    </row>
    <row r="1297" spans="1:6" x14ac:dyDescent="0.25">
      <c r="A1297" t="str">
        <f t="shared" si="319"/>
        <v>Eliot Horowitz</v>
      </c>
      <c r="E1297" s="3">
        <f t="shared" ref="E1297:E1299" si="322">E1296</f>
        <v>4</v>
      </c>
      <c r="F1297">
        <f t="shared" si="317"/>
        <v>0</v>
      </c>
    </row>
    <row r="1298" spans="1:6" x14ac:dyDescent="0.25">
      <c r="A1298" t="str">
        <f t="shared" si="319"/>
        <v>Eliot Horowitz</v>
      </c>
      <c r="C1298" s="1">
        <v>1</v>
      </c>
      <c r="D1298" t="s">
        <v>13</v>
      </c>
      <c r="E1298" s="3">
        <f t="shared" si="322"/>
        <v>4</v>
      </c>
      <c r="F1298">
        <f t="shared" si="317"/>
        <v>4</v>
      </c>
    </row>
    <row r="1299" spans="1:6" x14ac:dyDescent="0.25">
      <c r="A1299" t="str">
        <f t="shared" si="319"/>
        <v>Eliot Horowitz</v>
      </c>
      <c r="E1299" s="3">
        <f t="shared" si="322"/>
        <v>4</v>
      </c>
      <c r="F1299">
        <f t="shared" si="317"/>
        <v>0</v>
      </c>
    </row>
    <row r="1300" spans="1:6" x14ac:dyDescent="0.25">
      <c r="A1300" t="str">
        <f t="shared" si="319"/>
        <v>Eliot Horowitz</v>
      </c>
      <c r="B1300" t="s">
        <v>301</v>
      </c>
      <c r="E1300" s="3">
        <v>104</v>
      </c>
      <c r="F1300">
        <f t="shared" si="317"/>
        <v>0</v>
      </c>
    </row>
    <row r="1301" spans="1:6" x14ac:dyDescent="0.25">
      <c r="A1301" t="str">
        <f t="shared" si="319"/>
        <v>Eliot Horowitz</v>
      </c>
      <c r="E1301" s="3">
        <f t="shared" ref="E1301:E1305" si="323">E1300</f>
        <v>104</v>
      </c>
      <c r="F1301">
        <f t="shared" si="317"/>
        <v>0</v>
      </c>
    </row>
    <row r="1302" spans="1:6" x14ac:dyDescent="0.25">
      <c r="A1302" t="str">
        <f t="shared" si="319"/>
        <v>Eliot Horowitz</v>
      </c>
      <c r="C1302" s="1">
        <v>0.48799999999999999</v>
      </c>
      <c r="D1302" t="s">
        <v>226</v>
      </c>
      <c r="E1302" s="3">
        <f t="shared" si="323"/>
        <v>104</v>
      </c>
      <c r="F1302">
        <f t="shared" si="317"/>
        <v>50.751999999999995</v>
      </c>
    </row>
    <row r="1303" spans="1:6" x14ac:dyDescent="0.25">
      <c r="A1303" t="str">
        <f t="shared" si="319"/>
        <v>Eliot Horowitz</v>
      </c>
      <c r="C1303" s="1">
        <v>2.3E-2</v>
      </c>
      <c r="D1303" t="s">
        <v>275</v>
      </c>
      <c r="E1303" s="3">
        <f t="shared" si="323"/>
        <v>104</v>
      </c>
      <c r="F1303">
        <f t="shared" si="317"/>
        <v>2.3919999999999999</v>
      </c>
    </row>
    <row r="1304" spans="1:6" x14ac:dyDescent="0.25">
      <c r="A1304" t="str">
        <f t="shared" si="319"/>
        <v>Eliot Horowitz</v>
      </c>
      <c r="C1304" s="1">
        <v>0.48799999999999999</v>
      </c>
      <c r="D1304" t="s">
        <v>105</v>
      </c>
      <c r="E1304" s="3">
        <f t="shared" si="323"/>
        <v>104</v>
      </c>
      <c r="F1304">
        <f t="shared" si="317"/>
        <v>50.751999999999995</v>
      </c>
    </row>
    <row r="1305" spans="1:6" x14ac:dyDescent="0.25">
      <c r="A1305" t="str">
        <f t="shared" si="319"/>
        <v>Eliot Horowitz</v>
      </c>
      <c r="E1305" s="3">
        <f t="shared" si="323"/>
        <v>104</v>
      </c>
      <c r="F1305">
        <f t="shared" si="317"/>
        <v>0</v>
      </c>
    </row>
    <row r="1306" spans="1:6" x14ac:dyDescent="0.25">
      <c r="A1306" t="str">
        <f t="shared" si="319"/>
        <v>Eliot Horowitz</v>
      </c>
      <c r="B1306" t="s">
        <v>302</v>
      </c>
      <c r="E1306" s="3">
        <v>2</v>
      </c>
      <c r="F1306">
        <f t="shared" si="317"/>
        <v>0</v>
      </c>
    </row>
    <row r="1307" spans="1:6" x14ac:dyDescent="0.25">
      <c r="A1307" t="str">
        <f t="shared" si="319"/>
        <v>Eliot Horowitz</v>
      </c>
      <c r="E1307" s="3">
        <f t="shared" ref="E1307:E1309" si="324">E1306</f>
        <v>2</v>
      </c>
      <c r="F1307">
        <f t="shared" si="317"/>
        <v>0</v>
      </c>
    </row>
    <row r="1308" spans="1:6" x14ac:dyDescent="0.25">
      <c r="A1308" t="str">
        <f t="shared" si="319"/>
        <v>Eliot Horowitz</v>
      </c>
      <c r="C1308" s="1">
        <v>1</v>
      </c>
      <c r="D1308" t="s">
        <v>194</v>
      </c>
      <c r="E1308" s="3">
        <f t="shared" si="324"/>
        <v>2</v>
      </c>
      <c r="F1308">
        <f t="shared" si="317"/>
        <v>2</v>
      </c>
    </row>
    <row r="1309" spans="1:6" x14ac:dyDescent="0.25">
      <c r="A1309" t="str">
        <f t="shared" si="319"/>
        <v>Eliot Horowitz</v>
      </c>
      <c r="E1309" s="3">
        <f t="shared" si="324"/>
        <v>2</v>
      </c>
      <c r="F1309">
        <f t="shared" si="317"/>
        <v>0</v>
      </c>
    </row>
    <row r="1310" spans="1:6" x14ac:dyDescent="0.25">
      <c r="A1310" t="str">
        <f t="shared" si="319"/>
        <v>Eliot Horowitz</v>
      </c>
      <c r="B1310" t="s">
        <v>303</v>
      </c>
      <c r="E1310" s="3">
        <v>48</v>
      </c>
      <c r="F1310">
        <f t="shared" si="317"/>
        <v>0</v>
      </c>
    </row>
    <row r="1311" spans="1:6" x14ac:dyDescent="0.25">
      <c r="A1311" t="str">
        <f t="shared" si="319"/>
        <v>Eliot Horowitz</v>
      </c>
      <c r="E1311" s="3">
        <f t="shared" ref="E1311:E1314" si="325">E1310</f>
        <v>48</v>
      </c>
      <c r="F1311">
        <f t="shared" si="317"/>
        <v>0</v>
      </c>
    </row>
    <row r="1312" spans="1:6" x14ac:dyDescent="0.25">
      <c r="A1312" t="str">
        <f t="shared" si="319"/>
        <v>Eliot Horowitz</v>
      </c>
      <c r="C1312" s="1">
        <v>0.94899999999999995</v>
      </c>
      <c r="D1312" t="s">
        <v>80</v>
      </c>
      <c r="E1312" s="3">
        <f t="shared" si="325"/>
        <v>48</v>
      </c>
      <c r="F1312">
        <f t="shared" si="317"/>
        <v>45.552</v>
      </c>
    </row>
    <row r="1313" spans="1:6" x14ac:dyDescent="0.25">
      <c r="A1313" t="str">
        <f t="shared" si="319"/>
        <v>Eliot Horowitz</v>
      </c>
      <c r="C1313" s="1">
        <v>0.05</v>
      </c>
      <c r="D1313" t="s">
        <v>162</v>
      </c>
      <c r="E1313" s="3">
        <f t="shared" si="325"/>
        <v>48</v>
      </c>
      <c r="F1313">
        <f t="shared" si="317"/>
        <v>2.4000000000000004</v>
      </c>
    </row>
    <row r="1314" spans="1:6" x14ac:dyDescent="0.25">
      <c r="A1314" t="str">
        <f t="shared" si="319"/>
        <v>Eliot Horowitz</v>
      </c>
      <c r="E1314" s="3">
        <f t="shared" si="325"/>
        <v>48</v>
      </c>
      <c r="F1314">
        <f t="shared" si="317"/>
        <v>0</v>
      </c>
    </row>
    <row r="1315" spans="1:6" x14ac:dyDescent="0.25">
      <c r="A1315" t="str">
        <f t="shared" si="319"/>
        <v>Eliot Horowitz</v>
      </c>
      <c r="B1315" t="s">
        <v>304</v>
      </c>
      <c r="E1315" s="3">
        <v>2</v>
      </c>
      <c r="F1315">
        <f t="shared" si="317"/>
        <v>0</v>
      </c>
    </row>
    <row r="1316" spans="1:6" x14ac:dyDescent="0.25">
      <c r="A1316" t="str">
        <f t="shared" si="319"/>
        <v>Eliot Horowitz</v>
      </c>
      <c r="E1316" s="3">
        <f t="shared" ref="E1316:E1318" si="326">E1315</f>
        <v>2</v>
      </c>
      <c r="F1316">
        <f t="shared" si="317"/>
        <v>0</v>
      </c>
    </row>
    <row r="1317" spans="1:6" x14ac:dyDescent="0.25">
      <c r="A1317" t="str">
        <f t="shared" si="319"/>
        <v>Eliot Horowitz</v>
      </c>
      <c r="C1317" s="1">
        <v>1</v>
      </c>
      <c r="D1317" t="s">
        <v>80</v>
      </c>
      <c r="E1317" s="3">
        <f t="shared" si="326"/>
        <v>2</v>
      </c>
      <c r="F1317">
        <f t="shared" si="317"/>
        <v>2</v>
      </c>
    </row>
    <row r="1318" spans="1:6" x14ac:dyDescent="0.25">
      <c r="A1318" t="str">
        <f t="shared" si="319"/>
        <v>Eliot Horowitz</v>
      </c>
      <c r="E1318" s="3">
        <f t="shared" si="326"/>
        <v>2</v>
      </c>
      <c r="F1318">
        <f t="shared" si="317"/>
        <v>0</v>
      </c>
    </row>
    <row r="1319" spans="1:6" x14ac:dyDescent="0.25">
      <c r="A1319" t="str">
        <f t="shared" si="319"/>
        <v>Eliot Horowitz</v>
      </c>
      <c r="B1319" t="s">
        <v>305</v>
      </c>
      <c r="E1319" s="3">
        <v>1</v>
      </c>
      <c r="F1319">
        <f t="shared" si="317"/>
        <v>0</v>
      </c>
    </row>
    <row r="1320" spans="1:6" x14ac:dyDescent="0.25">
      <c r="A1320" t="str">
        <f t="shared" si="319"/>
        <v>Eliot Horowitz</v>
      </c>
      <c r="E1320" s="3">
        <f t="shared" ref="E1320:E1322" si="327">E1319</f>
        <v>1</v>
      </c>
      <c r="F1320">
        <f t="shared" si="317"/>
        <v>0</v>
      </c>
    </row>
    <row r="1321" spans="1:6" x14ac:dyDescent="0.25">
      <c r="A1321" t="str">
        <f t="shared" si="319"/>
        <v>Eliot Horowitz</v>
      </c>
      <c r="C1321" s="1">
        <v>1</v>
      </c>
      <c r="D1321" t="s">
        <v>80</v>
      </c>
      <c r="E1321" s="3">
        <f t="shared" si="327"/>
        <v>1</v>
      </c>
      <c r="F1321">
        <f t="shared" si="317"/>
        <v>1</v>
      </c>
    </row>
    <row r="1322" spans="1:6" x14ac:dyDescent="0.25">
      <c r="A1322" t="str">
        <f t="shared" si="319"/>
        <v>Eliot Horowitz</v>
      </c>
      <c r="E1322" s="3">
        <f t="shared" si="327"/>
        <v>1</v>
      </c>
      <c r="F1322">
        <f t="shared" si="317"/>
        <v>0</v>
      </c>
    </row>
    <row r="1323" spans="1:6" x14ac:dyDescent="0.25">
      <c r="A1323" t="str">
        <f t="shared" si="319"/>
        <v>Eliot Horowitz</v>
      </c>
      <c r="B1323" t="s">
        <v>306</v>
      </c>
      <c r="E1323" s="3">
        <v>12</v>
      </c>
      <c r="F1323">
        <f t="shared" si="317"/>
        <v>0</v>
      </c>
    </row>
    <row r="1324" spans="1:6" x14ac:dyDescent="0.25">
      <c r="A1324" t="str">
        <f t="shared" si="319"/>
        <v>Eliot Horowitz</v>
      </c>
      <c r="E1324" s="3">
        <f t="shared" ref="E1324:E1326" si="328">E1323</f>
        <v>12</v>
      </c>
      <c r="F1324">
        <f t="shared" si="317"/>
        <v>0</v>
      </c>
    </row>
    <row r="1325" spans="1:6" x14ac:dyDescent="0.25">
      <c r="A1325" t="str">
        <f t="shared" si="319"/>
        <v>Eliot Horowitz</v>
      </c>
      <c r="C1325" s="1">
        <v>1</v>
      </c>
      <c r="D1325" t="s">
        <v>80</v>
      </c>
      <c r="E1325" s="3">
        <f t="shared" si="328"/>
        <v>12</v>
      </c>
      <c r="F1325">
        <f t="shared" si="317"/>
        <v>12</v>
      </c>
    </row>
    <row r="1326" spans="1:6" x14ac:dyDescent="0.25">
      <c r="A1326" t="str">
        <f t="shared" si="319"/>
        <v>Eliot Horowitz</v>
      </c>
      <c r="E1326" s="3">
        <f t="shared" si="328"/>
        <v>12</v>
      </c>
      <c r="F1326">
        <f t="shared" si="317"/>
        <v>0</v>
      </c>
    </row>
    <row r="1327" spans="1:6" x14ac:dyDescent="0.25">
      <c r="A1327" t="str">
        <f t="shared" si="319"/>
        <v>Eliot Horowitz</v>
      </c>
      <c r="B1327" t="s">
        <v>307</v>
      </c>
      <c r="E1327" s="3">
        <v>9</v>
      </c>
      <c r="F1327">
        <f t="shared" si="317"/>
        <v>0</v>
      </c>
    </row>
    <row r="1328" spans="1:6" x14ac:dyDescent="0.25">
      <c r="A1328" t="str">
        <f t="shared" si="319"/>
        <v>Eliot Horowitz</v>
      </c>
      <c r="E1328" s="3">
        <f t="shared" ref="E1328:E1331" si="329">E1327</f>
        <v>9</v>
      </c>
      <c r="F1328">
        <f t="shared" si="317"/>
        <v>0</v>
      </c>
    </row>
    <row r="1329" spans="1:6" x14ac:dyDescent="0.25">
      <c r="A1329" t="str">
        <f t="shared" si="319"/>
        <v>Eliot Horowitz</v>
      </c>
      <c r="C1329" s="1">
        <v>0.32</v>
      </c>
      <c r="D1329" t="s">
        <v>80</v>
      </c>
      <c r="E1329" s="3">
        <f t="shared" si="329"/>
        <v>9</v>
      </c>
      <c r="F1329">
        <f t="shared" si="317"/>
        <v>2.88</v>
      </c>
    </row>
    <row r="1330" spans="1:6" x14ac:dyDescent="0.25">
      <c r="A1330" t="str">
        <f t="shared" si="319"/>
        <v>Eliot Horowitz</v>
      </c>
      <c r="C1330" s="1">
        <v>0.67900000000000005</v>
      </c>
      <c r="D1330" t="s">
        <v>44</v>
      </c>
      <c r="E1330" s="3">
        <f t="shared" si="329"/>
        <v>9</v>
      </c>
      <c r="F1330">
        <f t="shared" si="317"/>
        <v>6.1110000000000007</v>
      </c>
    </row>
    <row r="1331" spans="1:6" x14ac:dyDescent="0.25">
      <c r="A1331" t="str">
        <f t="shared" si="319"/>
        <v>Eliot Horowitz</v>
      </c>
      <c r="E1331" s="3">
        <f t="shared" si="329"/>
        <v>9</v>
      </c>
      <c r="F1331">
        <f t="shared" si="317"/>
        <v>0</v>
      </c>
    </row>
    <row r="1332" spans="1:6" x14ac:dyDescent="0.25">
      <c r="A1332" t="str">
        <f t="shared" si="319"/>
        <v>Eliot Horowitz</v>
      </c>
      <c r="B1332" t="s">
        <v>308</v>
      </c>
      <c r="E1332" s="3">
        <v>2</v>
      </c>
      <c r="F1332">
        <f t="shared" si="317"/>
        <v>0</v>
      </c>
    </row>
    <row r="1333" spans="1:6" x14ac:dyDescent="0.25">
      <c r="A1333" t="str">
        <f t="shared" si="319"/>
        <v>Eliot Horowitz</v>
      </c>
      <c r="E1333" s="3">
        <f t="shared" ref="E1333:E1335" si="330">E1332</f>
        <v>2</v>
      </c>
      <c r="F1333">
        <f t="shared" si="317"/>
        <v>0</v>
      </c>
    </row>
    <row r="1334" spans="1:6" x14ac:dyDescent="0.25">
      <c r="A1334" t="str">
        <f t="shared" si="319"/>
        <v>Eliot Horowitz</v>
      </c>
      <c r="C1334" s="1">
        <v>1</v>
      </c>
      <c r="D1334" t="s">
        <v>44</v>
      </c>
      <c r="E1334" s="3">
        <f t="shared" si="330"/>
        <v>2</v>
      </c>
      <c r="F1334">
        <f t="shared" si="317"/>
        <v>2</v>
      </c>
    </row>
    <row r="1335" spans="1:6" x14ac:dyDescent="0.25">
      <c r="A1335" t="str">
        <f t="shared" si="319"/>
        <v>Eliot Horowitz</v>
      </c>
      <c r="E1335" s="3">
        <f t="shared" si="330"/>
        <v>2</v>
      </c>
      <c r="F1335">
        <f t="shared" si="317"/>
        <v>0</v>
      </c>
    </row>
    <row r="1336" spans="1:6" x14ac:dyDescent="0.25">
      <c r="A1336" t="str">
        <f t="shared" si="319"/>
        <v>Eliot Horowitz</v>
      </c>
      <c r="B1336" t="s">
        <v>309</v>
      </c>
      <c r="E1336" s="3">
        <v>28</v>
      </c>
      <c r="F1336">
        <f t="shared" si="317"/>
        <v>0</v>
      </c>
    </row>
    <row r="1337" spans="1:6" x14ac:dyDescent="0.25">
      <c r="A1337" t="str">
        <f t="shared" si="319"/>
        <v>Eliot Horowitz</v>
      </c>
      <c r="E1337" s="3">
        <f t="shared" ref="E1337:E1339" si="331">E1336</f>
        <v>28</v>
      </c>
      <c r="F1337">
        <f t="shared" si="317"/>
        <v>0</v>
      </c>
    </row>
    <row r="1338" spans="1:6" x14ac:dyDescent="0.25">
      <c r="A1338" t="str">
        <f t="shared" si="319"/>
        <v>Eliot Horowitz</v>
      </c>
      <c r="C1338" s="1">
        <v>1</v>
      </c>
      <c r="D1338" t="s">
        <v>80</v>
      </c>
      <c r="E1338" s="3">
        <f t="shared" si="331"/>
        <v>28</v>
      </c>
      <c r="F1338">
        <f t="shared" si="317"/>
        <v>28</v>
      </c>
    </row>
    <row r="1339" spans="1:6" x14ac:dyDescent="0.25">
      <c r="A1339" t="str">
        <f t="shared" si="319"/>
        <v>Eliot Horowitz</v>
      </c>
      <c r="E1339" s="3">
        <f t="shared" si="331"/>
        <v>28</v>
      </c>
      <c r="F1339">
        <f t="shared" si="317"/>
        <v>0</v>
      </c>
    </row>
    <row r="1340" spans="1:6" x14ac:dyDescent="0.25">
      <c r="A1340" t="str">
        <f t="shared" si="319"/>
        <v>Eliot Horowitz</v>
      </c>
      <c r="B1340" t="s">
        <v>310</v>
      </c>
      <c r="E1340" s="3">
        <v>143</v>
      </c>
      <c r="F1340">
        <f t="shared" si="317"/>
        <v>0</v>
      </c>
    </row>
    <row r="1341" spans="1:6" x14ac:dyDescent="0.25">
      <c r="A1341" t="str">
        <f t="shared" si="319"/>
        <v>Eliot Horowitz</v>
      </c>
      <c r="E1341" s="3">
        <f t="shared" ref="E1341:E1346" si="332">E1340</f>
        <v>143</v>
      </c>
      <c r="F1341">
        <f t="shared" si="317"/>
        <v>0</v>
      </c>
    </row>
    <row r="1342" spans="1:6" x14ac:dyDescent="0.25">
      <c r="A1342" t="str">
        <f t="shared" si="319"/>
        <v>Eliot Horowitz</v>
      </c>
      <c r="C1342" s="1">
        <v>4.0000000000000001E-3</v>
      </c>
      <c r="D1342" t="s">
        <v>97</v>
      </c>
      <c r="E1342" s="3">
        <f t="shared" si="332"/>
        <v>143</v>
      </c>
      <c r="F1342">
        <f t="shared" si="317"/>
        <v>0.57200000000000006</v>
      </c>
    </row>
    <row r="1343" spans="1:6" x14ac:dyDescent="0.25">
      <c r="A1343" t="str">
        <f t="shared" si="319"/>
        <v>Eliot Horowitz</v>
      </c>
      <c r="C1343" s="1">
        <v>0.45300000000000001</v>
      </c>
      <c r="D1343" t="s">
        <v>251</v>
      </c>
      <c r="E1343" s="3">
        <f t="shared" si="332"/>
        <v>143</v>
      </c>
      <c r="F1343">
        <f t="shared" si="317"/>
        <v>64.778999999999996</v>
      </c>
    </row>
    <row r="1344" spans="1:6" x14ac:dyDescent="0.25">
      <c r="A1344" t="str">
        <f t="shared" si="319"/>
        <v>Eliot Horowitz</v>
      </c>
      <c r="C1344" s="1">
        <v>4.3999999999999997E-2</v>
      </c>
      <c r="D1344" t="s">
        <v>80</v>
      </c>
      <c r="E1344" s="3">
        <f t="shared" si="332"/>
        <v>143</v>
      </c>
      <c r="F1344">
        <f t="shared" si="317"/>
        <v>6.2919999999999998</v>
      </c>
    </row>
    <row r="1345" spans="1:6" x14ac:dyDescent="0.25">
      <c r="A1345" t="str">
        <f t="shared" si="319"/>
        <v>Eliot Horowitz</v>
      </c>
      <c r="C1345" s="1">
        <v>0.497</v>
      </c>
      <c r="D1345" t="s">
        <v>44</v>
      </c>
      <c r="E1345" s="3">
        <f t="shared" si="332"/>
        <v>143</v>
      </c>
      <c r="F1345">
        <f t="shared" si="317"/>
        <v>71.070999999999998</v>
      </c>
    </row>
    <row r="1346" spans="1:6" x14ac:dyDescent="0.25">
      <c r="A1346" t="str">
        <f t="shared" si="319"/>
        <v>Eliot Horowitz</v>
      </c>
      <c r="E1346" s="3">
        <f t="shared" si="332"/>
        <v>143</v>
      </c>
      <c r="F1346">
        <f t="shared" si="317"/>
        <v>0</v>
      </c>
    </row>
    <row r="1347" spans="1:6" x14ac:dyDescent="0.25">
      <c r="A1347" t="str">
        <f t="shared" si="319"/>
        <v>Eliot Horowitz</v>
      </c>
      <c r="B1347" t="s">
        <v>311</v>
      </c>
      <c r="E1347" s="3">
        <v>2</v>
      </c>
      <c r="F1347">
        <f t="shared" ref="F1347:F1410" si="333">C1347*E1347</f>
        <v>0</v>
      </c>
    </row>
    <row r="1348" spans="1:6" x14ac:dyDescent="0.25">
      <c r="A1348" t="str">
        <f t="shared" si="319"/>
        <v>Eliot Horowitz</v>
      </c>
      <c r="E1348" s="3">
        <f t="shared" ref="E1348:E1350" si="334">E1347</f>
        <v>2</v>
      </c>
      <c r="F1348">
        <f t="shared" si="333"/>
        <v>0</v>
      </c>
    </row>
    <row r="1349" spans="1:6" x14ac:dyDescent="0.25">
      <c r="A1349" t="str">
        <f t="shared" si="319"/>
        <v>Eliot Horowitz</v>
      </c>
      <c r="C1349" s="1">
        <v>1</v>
      </c>
      <c r="D1349" t="s">
        <v>80</v>
      </c>
      <c r="E1349" s="3">
        <f t="shared" si="334"/>
        <v>2</v>
      </c>
      <c r="F1349">
        <f t="shared" si="333"/>
        <v>2</v>
      </c>
    </row>
    <row r="1350" spans="1:6" x14ac:dyDescent="0.25">
      <c r="A1350" t="str">
        <f t="shared" ref="A1350:A1413" si="335">A1349</f>
        <v>Eliot Horowitz</v>
      </c>
      <c r="E1350" s="3">
        <f t="shared" si="334"/>
        <v>2</v>
      </c>
      <c r="F1350">
        <f t="shared" si="333"/>
        <v>0</v>
      </c>
    </row>
    <row r="1351" spans="1:6" x14ac:dyDescent="0.25">
      <c r="A1351" t="str">
        <f t="shared" si="335"/>
        <v>Eliot Horowitz</v>
      </c>
      <c r="B1351" t="s">
        <v>312</v>
      </c>
      <c r="E1351" s="3">
        <v>9</v>
      </c>
      <c r="F1351">
        <f t="shared" si="333"/>
        <v>0</v>
      </c>
    </row>
    <row r="1352" spans="1:6" x14ac:dyDescent="0.25">
      <c r="A1352" t="str">
        <f t="shared" si="335"/>
        <v>Eliot Horowitz</v>
      </c>
      <c r="E1352" s="3">
        <f t="shared" ref="E1352:E1354" si="336">E1351</f>
        <v>9</v>
      </c>
      <c r="F1352">
        <f t="shared" si="333"/>
        <v>0</v>
      </c>
    </row>
    <row r="1353" spans="1:6" x14ac:dyDescent="0.25">
      <c r="A1353" t="str">
        <f t="shared" si="335"/>
        <v>Eliot Horowitz</v>
      </c>
      <c r="C1353" s="1">
        <v>1</v>
      </c>
      <c r="D1353" t="s">
        <v>44</v>
      </c>
      <c r="E1353" s="3">
        <f t="shared" si="336"/>
        <v>9</v>
      </c>
      <c r="F1353">
        <f t="shared" si="333"/>
        <v>9</v>
      </c>
    </row>
    <row r="1354" spans="1:6" x14ac:dyDescent="0.25">
      <c r="A1354" t="str">
        <f t="shared" si="335"/>
        <v>Eliot Horowitz</v>
      </c>
      <c r="E1354" s="3">
        <f t="shared" si="336"/>
        <v>9</v>
      </c>
      <c r="F1354">
        <f t="shared" si="333"/>
        <v>0</v>
      </c>
    </row>
    <row r="1355" spans="1:6" x14ac:dyDescent="0.25">
      <c r="A1355" t="str">
        <f t="shared" si="335"/>
        <v>Eliot Horowitz</v>
      </c>
      <c r="B1355" t="s">
        <v>313</v>
      </c>
      <c r="E1355" s="3">
        <v>176</v>
      </c>
      <c r="F1355">
        <f t="shared" si="333"/>
        <v>0</v>
      </c>
    </row>
    <row r="1356" spans="1:6" x14ac:dyDescent="0.25">
      <c r="A1356" t="str">
        <f t="shared" si="335"/>
        <v>Eliot Horowitz</v>
      </c>
      <c r="E1356" s="3">
        <f t="shared" ref="E1356:E1361" si="337">E1355</f>
        <v>176</v>
      </c>
      <c r="F1356">
        <f t="shared" si="333"/>
        <v>0</v>
      </c>
    </row>
    <row r="1357" spans="1:6" x14ac:dyDescent="0.25">
      <c r="A1357" t="str">
        <f t="shared" si="335"/>
        <v>Eliot Horowitz</v>
      </c>
      <c r="C1357" s="1">
        <v>0.51600000000000001</v>
      </c>
      <c r="D1357" t="s">
        <v>251</v>
      </c>
      <c r="E1357" s="3">
        <f t="shared" si="337"/>
        <v>176</v>
      </c>
      <c r="F1357">
        <f t="shared" si="333"/>
        <v>90.816000000000003</v>
      </c>
    </row>
    <row r="1358" spans="1:6" x14ac:dyDescent="0.25">
      <c r="A1358" t="str">
        <f t="shared" si="335"/>
        <v>Eliot Horowitz</v>
      </c>
      <c r="C1358" s="1">
        <v>0.28299999999999997</v>
      </c>
      <c r="D1358" t="s">
        <v>29</v>
      </c>
      <c r="E1358" s="3">
        <f t="shared" si="337"/>
        <v>176</v>
      </c>
      <c r="F1358">
        <f t="shared" si="333"/>
        <v>49.807999999999993</v>
      </c>
    </row>
    <row r="1359" spans="1:6" x14ac:dyDescent="0.25">
      <c r="A1359" t="str">
        <f t="shared" si="335"/>
        <v>Eliot Horowitz</v>
      </c>
      <c r="C1359" s="1">
        <v>0.11700000000000001</v>
      </c>
      <c r="D1359" t="s">
        <v>257</v>
      </c>
      <c r="E1359" s="3">
        <f t="shared" si="337"/>
        <v>176</v>
      </c>
      <c r="F1359">
        <f t="shared" si="333"/>
        <v>20.592000000000002</v>
      </c>
    </row>
    <row r="1360" spans="1:6" x14ac:dyDescent="0.25">
      <c r="A1360" t="str">
        <f t="shared" si="335"/>
        <v>Eliot Horowitz</v>
      </c>
      <c r="C1360" s="1">
        <v>8.2000000000000003E-2</v>
      </c>
      <c r="D1360" t="s">
        <v>44</v>
      </c>
      <c r="E1360" s="3">
        <f t="shared" si="337"/>
        <v>176</v>
      </c>
      <c r="F1360">
        <f t="shared" si="333"/>
        <v>14.432</v>
      </c>
    </row>
    <row r="1361" spans="1:6" x14ac:dyDescent="0.25">
      <c r="A1361" t="str">
        <f t="shared" si="335"/>
        <v>Eliot Horowitz</v>
      </c>
      <c r="E1361" s="3">
        <f t="shared" si="337"/>
        <v>176</v>
      </c>
      <c r="F1361">
        <f t="shared" si="333"/>
        <v>0</v>
      </c>
    </row>
    <row r="1362" spans="1:6" x14ac:dyDescent="0.25">
      <c r="A1362" t="str">
        <f t="shared" si="335"/>
        <v>Eliot Horowitz</v>
      </c>
      <c r="B1362" t="s">
        <v>314</v>
      </c>
      <c r="E1362" s="3">
        <v>25</v>
      </c>
      <c r="F1362">
        <f t="shared" si="333"/>
        <v>0</v>
      </c>
    </row>
    <row r="1363" spans="1:6" x14ac:dyDescent="0.25">
      <c r="A1363" t="str">
        <f t="shared" si="335"/>
        <v>Eliot Horowitz</v>
      </c>
      <c r="E1363" s="3">
        <f t="shared" ref="E1363:E1367" si="338">E1362</f>
        <v>25</v>
      </c>
      <c r="F1363">
        <f t="shared" si="333"/>
        <v>0</v>
      </c>
    </row>
    <row r="1364" spans="1:6" x14ac:dyDescent="0.25">
      <c r="A1364" t="str">
        <f t="shared" si="335"/>
        <v>Eliot Horowitz</v>
      </c>
      <c r="C1364" s="1">
        <v>4.9000000000000002E-2</v>
      </c>
      <c r="D1364" t="s">
        <v>285</v>
      </c>
      <c r="E1364" s="3">
        <f t="shared" si="338"/>
        <v>25</v>
      </c>
      <c r="F1364">
        <f t="shared" si="333"/>
        <v>1.2250000000000001</v>
      </c>
    </row>
    <row r="1365" spans="1:6" x14ac:dyDescent="0.25">
      <c r="A1365" t="str">
        <f t="shared" si="335"/>
        <v>Eliot Horowitz</v>
      </c>
      <c r="C1365" s="1">
        <v>0.70399999999999996</v>
      </c>
      <c r="D1365" t="s">
        <v>194</v>
      </c>
      <c r="E1365" s="3">
        <f t="shared" si="338"/>
        <v>25</v>
      </c>
      <c r="F1365">
        <f t="shared" si="333"/>
        <v>17.599999999999998</v>
      </c>
    </row>
    <row r="1366" spans="1:6" x14ac:dyDescent="0.25">
      <c r="A1366" t="str">
        <f t="shared" si="335"/>
        <v>Eliot Horowitz</v>
      </c>
      <c r="C1366" s="1">
        <v>0.246</v>
      </c>
      <c r="D1366" t="s">
        <v>192</v>
      </c>
      <c r="E1366" s="3">
        <f t="shared" si="338"/>
        <v>25</v>
      </c>
      <c r="F1366">
        <f t="shared" si="333"/>
        <v>6.15</v>
      </c>
    </row>
    <row r="1367" spans="1:6" x14ac:dyDescent="0.25">
      <c r="A1367" t="str">
        <f t="shared" si="335"/>
        <v>Eliot Horowitz</v>
      </c>
      <c r="E1367" s="3">
        <f t="shared" si="338"/>
        <v>25</v>
      </c>
      <c r="F1367">
        <f t="shared" si="333"/>
        <v>0</v>
      </c>
    </row>
    <row r="1368" spans="1:6" x14ac:dyDescent="0.25">
      <c r="A1368" t="str">
        <f t="shared" si="335"/>
        <v>Eliot Horowitz</v>
      </c>
      <c r="B1368" t="s">
        <v>315</v>
      </c>
      <c r="E1368" s="3">
        <v>2</v>
      </c>
      <c r="F1368">
        <f t="shared" si="333"/>
        <v>0</v>
      </c>
    </row>
    <row r="1369" spans="1:6" x14ac:dyDescent="0.25">
      <c r="A1369" t="str">
        <f t="shared" si="335"/>
        <v>Eliot Horowitz</v>
      </c>
      <c r="E1369" s="3">
        <f t="shared" ref="E1369:E1371" si="339">E1368</f>
        <v>2</v>
      </c>
      <c r="F1369">
        <f t="shared" si="333"/>
        <v>0</v>
      </c>
    </row>
    <row r="1370" spans="1:6" x14ac:dyDescent="0.25">
      <c r="A1370" t="str">
        <f t="shared" si="335"/>
        <v>Eliot Horowitz</v>
      </c>
      <c r="C1370" s="1">
        <v>1</v>
      </c>
      <c r="D1370" t="s">
        <v>162</v>
      </c>
      <c r="E1370" s="3">
        <f t="shared" si="339"/>
        <v>2</v>
      </c>
      <c r="F1370">
        <f t="shared" si="333"/>
        <v>2</v>
      </c>
    </row>
    <row r="1371" spans="1:6" x14ac:dyDescent="0.25">
      <c r="A1371" t="str">
        <f t="shared" si="335"/>
        <v>Eliot Horowitz</v>
      </c>
      <c r="E1371" s="3">
        <f t="shared" si="339"/>
        <v>2</v>
      </c>
      <c r="F1371">
        <f t="shared" si="333"/>
        <v>0</v>
      </c>
    </row>
    <row r="1372" spans="1:6" x14ac:dyDescent="0.25">
      <c r="A1372" t="str">
        <f t="shared" si="335"/>
        <v>Eliot Horowitz</v>
      </c>
      <c r="B1372" t="s">
        <v>316</v>
      </c>
      <c r="E1372" s="3">
        <v>2</v>
      </c>
      <c r="F1372">
        <f t="shared" si="333"/>
        <v>0</v>
      </c>
    </row>
    <row r="1373" spans="1:6" x14ac:dyDescent="0.25">
      <c r="A1373" t="str">
        <f t="shared" si="335"/>
        <v>Eliot Horowitz</v>
      </c>
      <c r="E1373" s="3">
        <f t="shared" ref="E1373:E1375" si="340">E1372</f>
        <v>2</v>
      </c>
      <c r="F1373">
        <f t="shared" si="333"/>
        <v>0</v>
      </c>
    </row>
    <row r="1374" spans="1:6" x14ac:dyDescent="0.25">
      <c r="A1374" t="str">
        <f t="shared" si="335"/>
        <v>Eliot Horowitz</v>
      </c>
      <c r="C1374" s="1">
        <v>1</v>
      </c>
      <c r="D1374" t="s">
        <v>162</v>
      </c>
      <c r="E1374" s="3">
        <f t="shared" si="340"/>
        <v>2</v>
      </c>
      <c r="F1374">
        <f t="shared" si="333"/>
        <v>2</v>
      </c>
    </row>
    <row r="1375" spans="1:6" x14ac:dyDescent="0.25">
      <c r="A1375" t="str">
        <f t="shared" si="335"/>
        <v>Eliot Horowitz</v>
      </c>
      <c r="E1375" s="3">
        <f t="shared" si="340"/>
        <v>2</v>
      </c>
      <c r="F1375">
        <f t="shared" si="333"/>
        <v>0</v>
      </c>
    </row>
    <row r="1376" spans="1:6" x14ac:dyDescent="0.25">
      <c r="A1376" t="str">
        <f t="shared" si="335"/>
        <v>Eliot Horowitz</v>
      </c>
      <c r="B1376" t="s">
        <v>317</v>
      </c>
      <c r="E1376" s="3">
        <v>6</v>
      </c>
      <c r="F1376">
        <f t="shared" si="333"/>
        <v>0</v>
      </c>
    </row>
    <row r="1377" spans="1:6" x14ac:dyDescent="0.25">
      <c r="A1377" t="str">
        <f t="shared" si="335"/>
        <v>Eliot Horowitz</v>
      </c>
      <c r="E1377" s="3">
        <f t="shared" ref="E1377:E1379" si="341">E1376</f>
        <v>6</v>
      </c>
      <c r="F1377">
        <f t="shared" si="333"/>
        <v>0</v>
      </c>
    </row>
    <row r="1378" spans="1:6" x14ac:dyDescent="0.25">
      <c r="A1378" t="str">
        <f t="shared" si="335"/>
        <v>Eliot Horowitz</v>
      </c>
      <c r="C1378" s="1">
        <v>1</v>
      </c>
      <c r="D1378" t="s">
        <v>44</v>
      </c>
      <c r="E1378" s="3">
        <f t="shared" si="341"/>
        <v>6</v>
      </c>
      <c r="F1378">
        <f t="shared" si="333"/>
        <v>6</v>
      </c>
    </row>
    <row r="1379" spans="1:6" x14ac:dyDescent="0.25">
      <c r="A1379" t="str">
        <f t="shared" si="335"/>
        <v>Eliot Horowitz</v>
      </c>
      <c r="E1379" s="3">
        <f t="shared" si="341"/>
        <v>6</v>
      </c>
      <c r="F1379">
        <f t="shared" si="333"/>
        <v>0</v>
      </c>
    </row>
    <row r="1380" spans="1:6" x14ac:dyDescent="0.25">
      <c r="A1380" t="str">
        <f t="shared" si="335"/>
        <v>Eliot Horowitz</v>
      </c>
      <c r="B1380" s="2" t="s">
        <v>318</v>
      </c>
      <c r="E1380" s="3">
        <v>17</v>
      </c>
      <c r="F1380">
        <f t="shared" si="333"/>
        <v>0</v>
      </c>
    </row>
    <row r="1381" spans="1:6" x14ac:dyDescent="0.25">
      <c r="A1381" t="str">
        <f t="shared" si="335"/>
        <v>Eliot Horowitz</v>
      </c>
      <c r="E1381" s="3">
        <f t="shared" ref="E1381:E1383" si="342">E1380</f>
        <v>17</v>
      </c>
      <c r="F1381">
        <f t="shared" si="333"/>
        <v>0</v>
      </c>
    </row>
    <row r="1382" spans="1:6" x14ac:dyDescent="0.25">
      <c r="A1382" t="str">
        <f t="shared" si="335"/>
        <v>Eliot Horowitz</v>
      </c>
      <c r="C1382" s="1">
        <v>1</v>
      </c>
      <c r="D1382" t="s">
        <v>43</v>
      </c>
      <c r="E1382" s="3">
        <f t="shared" si="342"/>
        <v>17</v>
      </c>
      <c r="F1382">
        <f t="shared" si="333"/>
        <v>17</v>
      </c>
    </row>
    <row r="1383" spans="1:6" x14ac:dyDescent="0.25">
      <c r="A1383" t="str">
        <f t="shared" si="335"/>
        <v>Eliot Horowitz</v>
      </c>
      <c r="E1383" s="3">
        <f t="shared" si="342"/>
        <v>17</v>
      </c>
      <c r="F1383">
        <f t="shared" si="333"/>
        <v>0</v>
      </c>
    </row>
    <row r="1384" spans="1:6" x14ac:dyDescent="0.25">
      <c r="A1384" t="str">
        <f t="shared" si="335"/>
        <v>Eliot Horowitz</v>
      </c>
      <c r="B1384" t="s">
        <v>319</v>
      </c>
      <c r="E1384" s="3">
        <v>4</v>
      </c>
      <c r="F1384">
        <f t="shared" si="333"/>
        <v>0</v>
      </c>
    </row>
    <row r="1385" spans="1:6" x14ac:dyDescent="0.25">
      <c r="A1385" t="str">
        <f t="shared" si="335"/>
        <v>Eliot Horowitz</v>
      </c>
      <c r="E1385" s="3">
        <f t="shared" ref="E1385:E1387" si="343">E1384</f>
        <v>4</v>
      </c>
      <c r="F1385">
        <f t="shared" si="333"/>
        <v>0</v>
      </c>
    </row>
    <row r="1386" spans="1:6" x14ac:dyDescent="0.25">
      <c r="A1386" t="str">
        <f t="shared" si="335"/>
        <v>Eliot Horowitz</v>
      </c>
      <c r="C1386" s="1">
        <v>1</v>
      </c>
      <c r="D1386" t="s">
        <v>44</v>
      </c>
      <c r="E1386" s="3">
        <f t="shared" si="343"/>
        <v>4</v>
      </c>
      <c r="F1386">
        <f t="shared" si="333"/>
        <v>4</v>
      </c>
    </row>
    <row r="1387" spans="1:6" x14ac:dyDescent="0.25">
      <c r="A1387" t="str">
        <f t="shared" si="335"/>
        <v>Eliot Horowitz</v>
      </c>
      <c r="E1387" s="3">
        <f t="shared" si="343"/>
        <v>4</v>
      </c>
      <c r="F1387">
        <f t="shared" si="333"/>
        <v>0</v>
      </c>
    </row>
    <row r="1388" spans="1:6" x14ac:dyDescent="0.25">
      <c r="A1388" t="str">
        <f t="shared" si="335"/>
        <v>Eliot Horowitz</v>
      </c>
      <c r="B1388" t="s">
        <v>320</v>
      </c>
      <c r="E1388" s="3">
        <v>5</v>
      </c>
      <c r="F1388">
        <f t="shared" si="333"/>
        <v>0</v>
      </c>
    </row>
    <row r="1389" spans="1:6" x14ac:dyDescent="0.25">
      <c r="A1389" t="str">
        <f t="shared" si="335"/>
        <v>Eliot Horowitz</v>
      </c>
      <c r="E1389" s="3">
        <f t="shared" ref="E1389:E1392" si="344">E1388</f>
        <v>5</v>
      </c>
      <c r="F1389">
        <f t="shared" si="333"/>
        <v>0</v>
      </c>
    </row>
    <row r="1390" spans="1:6" x14ac:dyDescent="0.25">
      <c r="A1390" t="str">
        <f t="shared" si="335"/>
        <v>Eliot Horowitz</v>
      </c>
      <c r="C1390" s="1">
        <v>0.53200000000000003</v>
      </c>
      <c r="D1390" t="s">
        <v>83</v>
      </c>
      <c r="E1390" s="3">
        <f t="shared" si="344"/>
        <v>5</v>
      </c>
      <c r="F1390">
        <f t="shared" si="333"/>
        <v>2.66</v>
      </c>
    </row>
    <row r="1391" spans="1:6" x14ac:dyDescent="0.25">
      <c r="A1391" t="str">
        <f t="shared" si="335"/>
        <v>Eliot Horowitz</v>
      </c>
      <c r="C1391" s="1">
        <v>0.46700000000000003</v>
      </c>
      <c r="D1391" t="s">
        <v>44</v>
      </c>
      <c r="E1391" s="3">
        <f t="shared" si="344"/>
        <v>5</v>
      </c>
      <c r="F1391">
        <f t="shared" si="333"/>
        <v>2.335</v>
      </c>
    </row>
    <row r="1392" spans="1:6" x14ac:dyDescent="0.25">
      <c r="A1392" t="str">
        <f t="shared" si="335"/>
        <v>Eliot Horowitz</v>
      </c>
      <c r="E1392" s="3">
        <f t="shared" si="344"/>
        <v>5</v>
      </c>
      <c r="F1392">
        <f t="shared" si="333"/>
        <v>0</v>
      </c>
    </row>
    <row r="1393" spans="1:6" x14ac:dyDescent="0.25">
      <c r="A1393" t="str">
        <f t="shared" si="335"/>
        <v>Eliot Horowitz</v>
      </c>
      <c r="B1393" t="s">
        <v>321</v>
      </c>
      <c r="E1393" s="3">
        <v>3</v>
      </c>
      <c r="F1393">
        <f t="shared" si="333"/>
        <v>0</v>
      </c>
    </row>
    <row r="1394" spans="1:6" x14ac:dyDescent="0.25">
      <c r="A1394" t="str">
        <f t="shared" si="335"/>
        <v>Eliot Horowitz</v>
      </c>
      <c r="E1394" s="3">
        <f t="shared" ref="E1394:E1396" si="345">E1393</f>
        <v>3</v>
      </c>
      <c r="F1394">
        <f t="shared" si="333"/>
        <v>0</v>
      </c>
    </row>
    <row r="1395" spans="1:6" x14ac:dyDescent="0.25">
      <c r="A1395" t="str">
        <f t="shared" si="335"/>
        <v>Eliot Horowitz</v>
      </c>
      <c r="C1395" s="1">
        <v>1</v>
      </c>
      <c r="D1395" t="s">
        <v>194</v>
      </c>
      <c r="E1395" s="3">
        <f t="shared" si="345"/>
        <v>3</v>
      </c>
      <c r="F1395">
        <f t="shared" si="333"/>
        <v>3</v>
      </c>
    </row>
    <row r="1396" spans="1:6" x14ac:dyDescent="0.25">
      <c r="A1396" t="str">
        <f t="shared" si="335"/>
        <v>Eliot Horowitz</v>
      </c>
      <c r="E1396" s="3">
        <f t="shared" si="345"/>
        <v>3</v>
      </c>
      <c r="F1396">
        <f t="shared" si="333"/>
        <v>0</v>
      </c>
    </row>
    <row r="1397" spans="1:6" x14ac:dyDescent="0.25">
      <c r="A1397" t="str">
        <f t="shared" si="335"/>
        <v>Eliot Horowitz</v>
      </c>
      <c r="B1397" t="s">
        <v>322</v>
      </c>
      <c r="E1397" s="3">
        <v>1</v>
      </c>
      <c r="F1397">
        <f t="shared" si="333"/>
        <v>0</v>
      </c>
    </row>
    <row r="1398" spans="1:6" x14ac:dyDescent="0.25">
      <c r="A1398" t="str">
        <f t="shared" si="335"/>
        <v>Eliot Horowitz</v>
      </c>
      <c r="E1398" s="3">
        <f t="shared" ref="E1398:E1400" si="346">E1397</f>
        <v>1</v>
      </c>
      <c r="F1398">
        <f t="shared" si="333"/>
        <v>0</v>
      </c>
    </row>
    <row r="1399" spans="1:6" x14ac:dyDescent="0.25">
      <c r="A1399" t="str">
        <f t="shared" si="335"/>
        <v>Eliot Horowitz</v>
      </c>
      <c r="C1399" s="1">
        <v>1</v>
      </c>
      <c r="D1399" t="s">
        <v>32</v>
      </c>
      <c r="E1399" s="3">
        <f t="shared" si="346"/>
        <v>1</v>
      </c>
      <c r="F1399">
        <f t="shared" si="333"/>
        <v>1</v>
      </c>
    </row>
    <row r="1400" spans="1:6" x14ac:dyDescent="0.25">
      <c r="A1400" t="str">
        <f t="shared" si="335"/>
        <v>Eliot Horowitz</v>
      </c>
      <c r="E1400" s="3">
        <f t="shared" si="346"/>
        <v>1</v>
      </c>
      <c r="F1400">
        <f t="shared" si="333"/>
        <v>0</v>
      </c>
    </row>
    <row r="1401" spans="1:6" x14ac:dyDescent="0.25">
      <c r="A1401" t="str">
        <f t="shared" si="335"/>
        <v>Eliot Horowitz</v>
      </c>
      <c r="B1401" t="s">
        <v>323</v>
      </c>
      <c r="E1401" s="3">
        <v>27</v>
      </c>
      <c r="F1401">
        <f t="shared" si="333"/>
        <v>0</v>
      </c>
    </row>
    <row r="1402" spans="1:6" x14ac:dyDescent="0.25">
      <c r="A1402" t="str">
        <f t="shared" si="335"/>
        <v>Eliot Horowitz</v>
      </c>
      <c r="E1402" s="3">
        <f t="shared" ref="E1402:E1404" si="347">E1401</f>
        <v>27</v>
      </c>
      <c r="F1402">
        <f t="shared" si="333"/>
        <v>0</v>
      </c>
    </row>
    <row r="1403" spans="1:6" x14ac:dyDescent="0.25">
      <c r="A1403" t="str">
        <f t="shared" si="335"/>
        <v>Eliot Horowitz</v>
      </c>
      <c r="C1403" s="1">
        <v>1</v>
      </c>
      <c r="D1403" t="s">
        <v>13</v>
      </c>
      <c r="E1403" s="3">
        <f t="shared" si="347"/>
        <v>27</v>
      </c>
      <c r="F1403">
        <f t="shared" si="333"/>
        <v>27</v>
      </c>
    </row>
    <row r="1404" spans="1:6" x14ac:dyDescent="0.25">
      <c r="A1404" t="str">
        <f t="shared" si="335"/>
        <v>Eliot Horowitz</v>
      </c>
      <c r="E1404" s="3">
        <f t="shared" si="347"/>
        <v>27</v>
      </c>
      <c r="F1404">
        <f t="shared" si="333"/>
        <v>0</v>
      </c>
    </row>
    <row r="1405" spans="1:6" x14ac:dyDescent="0.25">
      <c r="A1405" t="str">
        <f t="shared" si="335"/>
        <v>Eliot Horowitz</v>
      </c>
      <c r="B1405" t="s">
        <v>324</v>
      </c>
      <c r="E1405" s="3">
        <v>97</v>
      </c>
      <c r="F1405">
        <f t="shared" si="333"/>
        <v>0</v>
      </c>
    </row>
    <row r="1406" spans="1:6" x14ac:dyDescent="0.25">
      <c r="A1406" t="str">
        <f t="shared" si="335"/>
        <v>Eliot Horowitz</v>
      </c>
      <c r="E1406" s="3">
        <f t="shared" ref="E1406:E1409" si="348">E1405</f>
        <v>97</v>
      </c>
      <c r="F1406">
        <f t="shared" si="333"/>
        <v>0</v>
      </c>
    </row>
    <row r="1407" spans="1:6" x14ac:dyDescent="0.25">
      <c r="A1407" t="str">
        <f t="shared" si="335"/>
        <v>Eliot Horowitz</v>
      </c>
      <c r="C1407" s="1">
        <v>2.3E-2</v>
      </c>
      <c r="D1407" t="s">
        <v>83</v>
      </c>
      <c r="E1407" s="3">
        <f t="shared" si="348"/>
        <v>97</v>
      </c>
      <c r="F1407">
        <f t="shared" si="333"/>
        <v>2.2309999999999999</v>
      </c>
    </row>
    <row r="1408" spans="1:6" x14ac:dyDescent="0.25">
      <c r="A1408" t="str">
        <f t="shared" si="335"/>
        <v>Eliot Horowitz</v>
      </c>
      <c r="C1408" s="1">
        <v>0.97599999999999998</v>
      </c>
      <c r="D1408" t="s">
        <v>44</v>
      </c>
      <c r="E1408" s="3">
        <f t="shared" si="348"/>
        <v>97</v>
      </c>
      <c r="F1408">
        <f t="shared" si="333"/>
        <v>94.671999999999997</v>
      </c>
    </row>
    <row r="1409" spans="1:6" x14ac:dyDescent="0.25">
      <c r="A1409" t="str">
        <f t="shared" si="335"/>
        <v>Eliot Horowitz</v>
      </c>
      <c r="E1409" s="3">
        <f t="shared" si="348"/>
        <v>97</v>
      </c>
      <c r="F1409">
        <f t="shared" si="333"/>
        <v>0</v>
      </c>
    </row>
    <row r="1410" spans="1:6" x14ac:dyDescent="0.25">
      <c r="A1410" t="str">
        <f t="shared" si="335"/>
        <v>Eliot Horowitz</v>
      </c>
      <c r="B1410" t="s">
        <v>325</v>
      </c>
      <c r="E1410" s="3">
        <v>50</v>
      </c>
      <c r="F1410">
        <f t="shared" si="333"/>
        <v>0</v>
      </c>
    </row>
    <row r="1411" spans="1:6" x14ac:dyDescent="0.25">
      <c r="A1411" t="str">
        <f t="shared" si="335"/>
        <v>Eliot Horowitz</v>
      </c>
      <c r="E1411" s="3">
        <f t="shared" ref="E1411:E1413" si="349">E1410</f>
        <v>50</v>
      </c>
      <c r="F1411">
        <f t="shared" ref="F1411:F1474" si="350">C1411*E1411</f>
        <v>0</v>
      </c>
    </row>
    <row r="1412" spans="1:6" x14ac:dyDescent="0.25">
      <c r="A1412" t="str">
        <f t="shared" si="335"/>
        <v>Eliot Horowitz</v>
      </c>
      <c r="C1412" s="1">
        <v>1</v>
      </c>
      <c r="D1412" t="s">
        <v>43</v>
      </c>
      <c r="E1412" s="3">
        <f t="shared" si="349"/>
        <v>50</v>
      </c>
      <c r="F1412">
        <f t="shared" si="350"/>
        <v>50</v>
      </c>
    </row>
    <row r="1413" spans="1:6" x14ac:dyDescent="0.25">
      <c r="A1413" t="str">
        <f t="shared" si="335"/>
        <v>Eliot Horowitz</v>
      </c>
      <c r="E1413" s="3">
        <f t="shared" si="349"/>
        <v>50</v>
      </c>
      <c r="F1413">
        <f t="shared" si="350"/>
        <v>0</v>
      </c>
    </row>
    <row r="1414" spans="1:6" x14ac:dyDescent="0.25">
      <c r="A1414" t="str">
        <f t="shared" ref="A1414:A1477" si="351">A1413</f>
        <v>Eliot Horowitz</v>
      </c>
      <c r="B1414" t="s">
        <v>326</v>
      </c>
      <c r="E1414" s="3">
        <v>457</v>
      </c>
      <c r="F1414">
        <f t="shared" si="350"/>
        <v>0</v>
      </c>
    </row>
    <row r="1415" spans="1:6" x14ac:dyDescent="0.25">
      <c r="A1415" t="str">
        <f t="shared" si="351"/>
        <v>Eliot Horowitz</v>
      </c>
      <c r="E1415" s="3">
        <f t="shared" ref="E1415:E1421" si="352">E1414</f>
        <v>457</v>
      </c>
      <c r="F1415">
        <f t="shared" si="350"/>
        <v>0</v>
      </c>
    </row>
    <row r="1416" spans="1:6" x14ac:dyDescent="0.25">
      <c r="A1416" t="str">
        <f t="shared" si="351"/>
        <v>Eliot Horowitz</v>
      </c>
      <c r="C1416" s="1">
        <v>6.0999999999999999E-2</v>
      </c>
      <c r="D1416" t="s">
        <v>188</v>
      </c>
      <c r="E1416" s="3">
        <f t="shared" si="352"/>
        <v>457</v>
      </c>
      <c r="F1416">
        <f t="shared" si="350"/>
        <v>27.876999999999999</v>
      </c>
    </row>
    <row r="1417" spans="1:6" x14ac:dyDescent="0.25">
      <c r="A1417" t="str">
        <f t="shared" si="351"/>
        <v>Eliot Horowitz</v>
      </c>
      <c r="C1417" s="1">
        <v>6.8000000000000005E-2</v>
      </c>
      <c r="D1417" t="s">
        <v>189</v>
      </c>
      <c r="E1417" s="3">
        <f t="shared" si="352"/>
        <v>457</v>
      </c>
      <c r="F1417">
        <f t="shared" si="350"/>
        <v>31.076000000000001</v>
      </c>
    </row>
    <row r="1418" spans="1:6" x14ac:dyDescent="0.25">
      <c r="A1418" t="str">
        <f t="shared" si="351"/>
        <v>Eliot Horowitz</v>
      </c>
      <c r="C1418" s="1">
        <v>4.3999999999999997E-2</v>
      </c>
      <c r="D1418" t="s">
        <v>191</v>
      </c>
      <c r="E1418" s="3">
        <f t="shared" si="352"/>
        <v>457</v>
      </c>
      <c r="F1418">
        <f t="shared" si="350"/>
        <v>20.108000000000001</v>
      </c>
    </row>
    <row r="1419" spans="1:6" x14ac:dyDescent="0.25">
      <c r="A1419" t="str">
        <f t="shared" si="351"/>
        <v>Eliot Horowitz</v>
      </c>
      <c r="C1419" s="1">
        <v>2.3E-2</v>
      </c>
      <c r="D1419" t="s">
        <v>75</v>
      </c>
      <c r="E1419" s="3">
        <f t="shared" si="352"/>
        <v>457</v>
      </c>
      <c r="F1419">
        <f t="shared" si="350"/>
        <v>10.510999999999999</v>
      </c>
    </row>
    <row r="1420" spans="1:6" x14ac:dyDescent="0.25">
      <c r="A1420" t="str">
        <f t="shared" si="351"/>
        <v>Eliot Horowitz</v>
      </c>
      <c r="C1420" s="1">
        <v>0.80200000000000005</v>
      </c>
      <c r="D1420" t="s">
        <v>83</v>
      </c>
      <c r="E1420" s="3">
        <f t="shared" si="352"/>
        <v>457</v>
      </c>
      <c r="F1420">
        <f t="shared" si="350"/>
        <v>366.51400000000001</v>
      </c>
    </row>
    <row r="1421" spans="1:6" x14ac:dyDescent="0.25">
      <c r="A1421" t="str">
        <f t="shared" si="351"/>
        <v>Eliot Horowitz</v>
      </c>
      <c r="E1421" s="3">
        <f t="shared" si="352"/>
        <v>457</v>
      </c>
      <c r="F1421">
        <f t="shared" si="350"/>
        <v>0</v>
      </c>
    </row>
    <row r="1422" spans="1:6" x14ac:dyDescent="0.25">
      <c r="A1422" t="str">
        <f t="shared" si="351"/>
        <v>Eliot Horowitz</v>
      </c>
      <c r="B1422" t="s">
        <v>327</v>
      </c>
      <c r="E1422" s="3">
        <v>160</v>
      </c>
      <c r="F1422">
        <f t="shared" si="350"/>
        <v>0</v>
      </c>
    </row>
    <row r="1423" spans="1:6" x14ac:dyDescent="0.25">
      <c r="A1423" t="str">
        <f t="shared" si="351"/>
        <v>Eliot Horowitz</v>
      </c>
      <c r="E1423" s="3">
        <f t="shared" ref="E1423:E1427" si="353">E1422</f>
        <v>160</v>
      </c>
      <c r="F1423">
        <f t="shared" si="350"/>
        <v>0</v>
      </c>
    </row>
    <row r="1424" spans="1:6" x14ac:dyDescent="0.25">
      <c r="A1424" t="str">
        <f t="shared" si="351"/>
        <v>Eliot Horowitz</v>
      </c>
      <c r="C1424" s="1">
        <v>0.74299999999999999</v>
      </c>
      <c r="D1424" t="s">
        <v>162</v>
      </c>
      <c r="E1424" s="3">
        <f t="shared" si="353"/>
        <v>160</v>
      </c>
      <c r="F1424">
        <f t="shared" si="350"/>
        <v>118.88</v>
      </c>
    </row>
    <row r="1425" spans="1:6" x14ac:dyDescent="0.25">
      <c r="A1425" t="str">
        <f t="shared" si="351"/>
        <v>Eliot Horowitz</v>
      </c>
      <c r="C1425" s="1">
        <v>0.24</v>
      </c>
      <c r="D1425" t="s">
        <v>83</v>
      </c>
      <c r="E1425" s="3">
        <f t="shared" si="353"/>
        <v>160</v>
      </c>
      <c r="F1425">
        <f t="shared" si="350"/>
        <v>38.4</v>
      </c>
    </row>
    <row r="1426" spans="1:6" x14ac:dyDescent="0.25">
      <c r="A1426" t="str">
        <f t="shared" si="351"/>
        <v>Eliot Horowitz</v>
      </c>
      <c r="C1426" s="1">
        <v>1.4999999999999999E-2</v>
      </c>
      <c r="D1426" t="s">
        <v>44</v>
      </c>
      <c r="E1426" s="3">
        <f t="shared" si="353"/>
        <v>160</v>
      </c>
      <c r="F1426">
        <f t="shared" si="350"/>
        <v>2.4</v>
      </c>
    </row>
    <row r="1427" spans="1:6" x14ac:dyDescent="0.25">
      <c r="A1427" t="str">
        <f t="shared" si="351"/>
        <v>Eliot Horowitz</v>
      </c>
      <c r="E1427" s="3">
        <f t="shared" si="353"/>
        <v>160</v>
      </c>
      <c r="F1427">
        <f t="shared" si="350"/>
        <v>0</v>
      </c>
    </row>
    <row r="1428" spans="1:6" x14ac:dyDescent="0.25">
      <c r="A1428" t="str">
        <f t="shared" si="351"/>
        <v>Eliot Horowitz</v>
      </c>
      <c r="B1428" t="s">
        <v>328</v>
      </c>
      <c r="E1428" s="3">
        <v>97</v>
      </c>
      <c r="F1428">
        <f t="shared" si="350"/>
        <v>0</v>
      </c>
    </row>
    <row r="1429" spans="1:6" x14ac:dyDescent="0.25">
      <c r="A1429" t="str">
        <f t="shared" si="351"/>
        <v>Eliot Horowitz</v>
      </c>
      <c r="E1429" s="3">
        <f t="shared" ref="E1429:E1437" si="354">E1428</f>
        <v>97</v>
      </c>
      <c r="F1429">
        <f t="shared" si="350"/>
        <v>0</v>
      </c>
    </row>
    <row r="1430" spans="1:6" x14ac:dyDescent="0.25">
      <c r="A1430" t="str">
        <f t="shared" si="351"/>
        <v>Eliot Horowitz</v>
      </c>
      <c r="C1430" s="1">
        <v>0.126</v>
      </c>
      <c r="D1430" t="s">
        <v>188</v>
      </c>
      <c r="E1430" s="3">
        <f t="shared" si="354"/>
        <v>97</v>
      </c>
      <c r="F1430">
        <f t="shared" si="350"/>
        <v>12.222</v>
      </c>
    </row>
    <row r="1431" spans="1:6" x14ac:dyDescent="0.25">
      <c r="A1431" t="str">
        <f t="shared" si="351"/>
        <v>Eliot Horowitz</v>
      </c>
      <c r="C1431" s="1">
        <v>3.5999999999999997E-2</v>
      </c>
      <c r="D1431" t="s">
        <v>285</v>
      </c>
      <c r="E1431" s="3">
        <f t="shared" si="354"/>
        <v>97</v>
      </c>
      <c r="F1431">
        <f t="shared" si="350"/>
        <v>3.4919999999999995</v>
      </c>
    </row>
    <row r="1432" spans="1:6" x14ac:dyDescent="0.25">
      <c r="A1432" t="str">
        <f t="shared" si="351"/>
        <v>Eliot Horowitz</v>
      </c>
      <c r="C1432" s="1">
        <v>0.126</v>
      </c>
      <c r="D1432" t="s">
        <v>191</v>
      </c>
      <c r="E1432" s="3">
        <f t="shared" si="354"/>
        <v>97</v>
      </c>
      <c r="F1432">
        <f t="shared" si="350"/>
        <v>12.222</v>
      </c>
    </row>
    <row r="1433" spans="1:6" x14ac:dyDescent="0.25">
      <c r="A1433" t="str">
        <f t="shared" si="351"/>
        <v>Eliot Horowitz</v>
      </c>
      <c r="C1433" s="1">
        <v>0.25700000000000001</v>
      </c>
      <c r="D1433" t="s">
        <v>162</v>
      </c>
      <c r="E1433" s="3">
        <f t="shared" si="354"/>
        <v>97</v>
      </c>
      <c r="F1433">
        <f t="shared" si="350"/>
        <v>24.929000000000002</v>
      </c>
    </row>
    <row r="1434" spans="1:6" x14ac:dyDescent="0.25">
      <c r="A1434" t="str">
        <f t="shared" si="351"/>
        <v>Eliot Horowitz</v>
      </c>
      <c r="C1434" s="1">
        <v>0.129</v>
      </c>
      <c r="D1434" t="s">
        <v>192</v>
      </c>
      <c r="E1434" s="3">
        <f t="shared" si="354"/>
        <v>97</v>
      </c>
      <c r="F1434">
        <f t="shared" si="350"/>
        <v>12.513</v>
      </c>
    </row>
    <row r="1435" spans="1:6" x14ac:dyDescent="0.25">
      <c r="A1435" t="str">
        <f t="shared" si="351"/>
        <v>Eliot Horowitz</v>
      </c>
      <c r="C1435" s="1">
        <v>0.16400000000000001</v>
      </c>
      <c r="D1435" t="s">
        <v>83</v>
      </c>
      <c r="E1435" s="3">
        <f t="shared" si="354"/>
        <v>97</v>
      </c>
      <c r="F1435">
        <f t="shared" si="350"/>
        <v>15.908000000000001</v>
      </c>
    </row>
    <row r="1436" spans="1:6" x14ac:dyDescent="0.25">
      <c r="A1436" t="str">
        <f t="shared" si="351"/>
        <v>Eliot Horowitz</v>
      </c>
      <c r="C1436" s="1">
        <v>0.16</v>
      </c>
      <c r="D1436" t="s">
        <v>32</v>
      </c>
      <c r="E1436" s="3">
        <f t="shared" si="354"/>
        <v>97</v>
      </c>
      <c r="F1436">
        <f t="shared" si="350"/>
        <v>15.52</v>
      </c>
    </row>
    <row r="1437" spans="1:6" x14ac:dyDescent="0.25">
      <c r="A1437" t="str">
        <f t="shared" si="351"/>
        <v>Eliot Horowitz</v>
      </c>
      <c r="E1437" s="3">
        <f t="shared" si="354"/>
        <v>97</v>
      </c>
      <c r="F1437">
        <f t="shared" si="350"/>
        <v>0</v>
      </c>
    </row>
    <row r="1438" spans="1:6" x14ac:dyDescent="0.25">
      <c r="A1438" t="str">
        <f t="shared" si="351"/>
        <v>Eliot Horowitz</v>
      </c>
      <c r="B1438" t="s">
        <v>329</v>
      </c>
      <c r="E1438" s="3">
        <v>7</v>
      </c>
      <c r="F1438">
        <f t="shared" si="350"/>
        <v>0</v>
      </c>
    </row>
    <row r="1439" spans="1:6" x14ac:dyDescent="0.25">
      <c r="A1439" t="str">
        <f t="shared" si="351"/>
        <v>Eliot Horowitz</v>
      </c>
      <c r="E1439" s="3">
        <f t="shared" ref="E1439:E1441" si="355">E1438</f>
        <v>7</v>
      </c>
      <c r="F1439">
        <f t="shared" si="350"/>
        <v>0</v>
      </c>
    </row>
    <row r="1440" spans="1:6" x14ac:dyDescent="0.25">
      <c r="A1440" t="str">
        <f t="shared" si="351"/>
        <v>Eliot Horowitz</v>
      </c>
      <c r="C1440" s="1">
        <v>1</v>
      </c>
      <c r="D1440" t="s">
        <v>43</v>
      </c>
      <c r="E1440" s="3">
        <f t="shared" si="355"/>
        <v>7</v>
      </c>
      <c r="F1440">
        <f t="shared" si="350"/>
        <v>7</v>
      </c>
    </row>
    <row r="1441" spans="1:6" x14ac:dyDescent="0.25">
      <c r="A1441" t="str">
        <f t="shared" si="351"/>
        <v>Eliot Horowitz</v>
      </c>
      <c r="E1441" s="3">
        <f t="shared" si="355"/>
        <v>7</v>
      </c>
      <c r="F1441">
        <f t="shared" si="350"/>
        <v>0</v>
      </c>
    </row>
    <row r="1442" spans="1:6" x14ac:dyDescent="0.25">
      <c r="A1442" t="str">
        <f t="shared" si="351"/>
        <v>Eliot Horowitz</v>
      </c>
      <c r="B1442" t="s">
        <v>330</v>
      </c>
      <c r="E1442" s="3">
        <v>51</v>
      </c>
      <c r="F1442">
        <f t="shared" si="350"/>
        <v>0</v>
      </c>
    </row>
    <row r="1443" spans="1:6" x14ac:dyDescent="0.25">
      <c r="A1443" t="str">
        <f t="shared" si="351"/>
        <v>Eliot Horowitz</v>
      </c>
      <c r="E1443" s="3">
        <f t="shared" ref="E1443:E1445" si="356">E1442</f>
        <v>51</v>
      </c>
      <c r="F1443">
        <f t="shared" si="350"/>
        <v>0</v>
      </c>
    </row>
    <row r="1444" spans="1:6" x14ac:dyDescent="0.25">
      <c r="A1444" t="str">
        <f t="shared" si="351"/>
        <v>Eliot Horowitz</v>
      </c>
      <c r="C1444" s="1">
        <v>1</v>
      </c>
      <c r="D1444" t="s">
        <v>13</v>
      </c>
      <c r="E1444" s="3">
        <f t="shared" si="356"/>
        <v>51</v>
      </c>
      <c r="F1444">
        <f t="shared" si="350"/>
        <v>51</v>
      </c>
    </row>
    <row r="1445" spans="1:6" x14ac:dyDescent="0.25">
      <c r="A1445" t="str">
        <f t="shared" si="351"/>
        <v>Eliot Horowitz</v>
      </c>
      <c r="E1445" s="3">
        <f t="shared" si="356"/>
        <v>51</v>
      </c>
      <c r="F1445">
        <f t="shared" si="350"/>
        <v>0</v>
      </c>
    </row>
    <row r="1446" spans="1:6" x14ac:dyDescent="0.25">
      <c r="A1446" t="str">
        <f t="shared" si="351"/>
        <v>Eliot Horowitz</v>
      </c>
      <c r="B1446" t="s">
        <v>331</v>
      </c>
      <c r="E1446" s="3">
        <v>102</v>
      </c>
      <c r="F1446">
        <f t="shared" si="350"/>
        <v>0</v>
      </c>
    </row>
    <row r="1447" spans="1:6" x14ac:dyDescent="0.25">
      <c r="A1447" t="str">
        <f t="shared" si="351"/>
        <v>Eliot Horowitz</v>
      </c>
      <c r="E1447" s="3">
        <f t="shared" ref="E1447:E1450" si="357">E1446</f>
        <v>102</v>
      </c>
      <c r="F1447">
        <f t="shared" si="350"/>
        <v>0</v>
      </c>
    </row>
    <row r="1448" spans="1:6" x14ac:dyDescent="0.25">
      <c r="A1448" t="str">
        <f t="shared" si="351"/>
        <v>Eliot Horowitz</v>
      </c>
      <c r="C1448" s="1">
        <v>0.5</v>
      </c>
      <c r="D1448" t="s">
        <v>226</v>
      </c>
      <c r="E1448" s="3">
        <f t="shared" si="357"/>
        <v>102</v>
      </c>
      <c r="F1448">
        <f t="shared" si="350"/>
        <v>51</v>
      </c>
    </row>
    <row r="1449" spans="1:6" x14ac:dyDescent="0.25">
      <c r="A1449" t="str">
        <f t="shared" si="351"/>
        <v>Eliot Horowitz</v>
      </c>
      <c r="C1449" s="1">
        <v>0.5</v>
      </c>
      <c r="D1449" t="s">
        <v>263</v>
      </c>
      <c r="E1449" s="3">
        <f t="shared" si="357"/>
        <v>102</v>
      </c>
      <c r="F1449">
        <f t="shared" si="350"/>
        <v>51</v>
      </c>
    </row>
    <row r="1450" spans="1:6" x14ac:dyDescent="0.25">
      <c r="A1450" t="str">
        <f t="shared" si="351"/>
        <v>Eliot Horowitz</v>
      </c>
      <c r="E1450" s="3">
        <f t="shared" si="357"/>
        <v>102</v>
      </c>
      <c r="F1450">
        <f t="shared" si="350"/>
        <v>0</v>
      </c>
    </row>
    <row r="1451" spans="1:6" x14ac:dyDescent="0.25">
      <c r="A1451" t="str">
        <f t="shared" si="351"/>
        <v>Eliot Horowitz</v>
      </c>
      <c r="B1451" t="s">
        <v>332</v>
      </c>
      <c r="E1451" s="3">
        <v>44</v>
      </c>
      <c r="F1451">
        <f t="shared" si="350"/>
        <v>0</v>
      </c>
    </row>
    <row r="1452" spans="1:6" x14ac:dyDescent="0.25">
      <c r="A1452" t="str">
        <f t="shared" si="351"/>
        <v>Eliot Horowitz</v>
      </c>
      <c r="E1452" s="3">
        <f t="shared" ref="E1452:E1454" si="358">E1451</f>
        <v>44</v>
      </c>
      <c r="F1452">
        <f t="shared" si="350"/>
        <v>0</v>
      </c>
    </row>
    <row r="1453" spans="1:6" x14ac:dyDescent="0.25">
      <c r="A1453" t="str">
        <f t="shared" si="351"/>
        <v>Eliot Horowitz</v>
      </c>
      <c r="C1453" s="1">
        <v>1</v>
      </c>
      <c r="D1453" t="s">
        <v>77</v>
      </c>
      <c r="E1453" s="3">
        <f t="shared" si="358"/>
        <v>44</v>
      </c>
      <c r="F1453">
        <f t="shared" si="350"/>
        <v>44</v>
      </c>
    </row>
    <row r="1454" spans="1:6" x14ac:dyDescent="0.25">
      <c r="A1454" t="str">
        <f t="shared" si="351"/>
        <v>Eliot Horowitz</v>
      </c>
      <c r="E1454" s="3">
        <f t="shared" si="358"/>
        <v>44</v>
      </c>
      <c r="F1454">
        <f t="shared" si="350"/>
        <v>0</v>
      </c>
    </row>
    <row r="1455" spans="1:6" x14ac:dyDescent="0.25">
      <c r="A1455" t="str">
        <f t="shared" si="351"/>
        <v>Eliot Horowitz</v>
      </c>
      <c r="B1455" s="2" t="s">
        <v>333</v>
      </c>
      <c r="E1455" s="3">
        <v>104</v>
      </c>
      <c r="F1455">
        <f t="shared" si="350"/>
        <v>0</v>
      </c>
    </row>
    <row r="1456" spans="1:6" x14ac:dyDescent="0.25">
      <c r="A1456" t="str">
        <f t="shared" si="351"/>
        <v>Eliot Horowitz</v>
      </c>
      <c r="E1456" s="3">
        <f t="shared" ref="E1456:E1463" si="359">E1455</f>
        <v>104</v>
      </c>
      <c r="F1456">
        <f t="shared" si="350"/>
        <v>0</v>
      </c>
    </row>
    <row r="1457" spans="1:6" x14ac:dyDescent="0.25">
      <c r="A1457" t="str">
        <f t="shared" si="351"/>
        <v>Eliot Horowitz</v>
      </c>
      <c r="C1457" s="1">
        <v>2.7E-2</v>
      </c>
      <c r="D1457" t="s">
        <v>188</v>
      </c>
      <c r="E1457" s="3">
        <f t="shared" si="359"/>
        <v>104</v>
      </c>
      <c r="F1457">
        <f t="shared" si="350"/>
        <v>2.8079999999999998</v>
      </c>
    </row>
    <row r="1458" spans="1:6" x14ac:dyDescent="0.25">
      <c r="A1458" t="str">
        <f t="shared" si="351"/>
        <v>Eliot Horowitz</v>
      </c>
      <c r="C1458" s="1">
        <v>0.25800000000000001</v>
      </c>
      <c r="D1458" t="s">
        <v>29</v>
      </c>
      <c r="E1458" s="3">
        <f t="shared" si="359"/>
        <v>104</v>
      </c>
      <c r="F1458">
        <f t="shared" si="350"/>
        <v>26.832000000000001</v>
      </c>
    </row>
    <row r="1459" spans="1:6" x14ac:dyDescent="0.25">
      <c r="A1459" t="str">
        <f t="shared" si="351"/>
        <v>Eliot Horowitz</v>
      </c>
      <c r="C1459" s="1">
        <v>4.7E-2</v>
      </c>
      <c r="D1459" t="s">
        <v>191</v>
      </c>
      <c r="E1459" s="3">
        <f t="shared" si="359"/>
        <v>104</v>
      </c>
      <c r="F1459">
        <f t="shared" si="350"/>
        <v>4.8879999999999999</v>
      </c>
    </row>
    <row r="1460" spans="1:6" x14ac:dyDescent="0.25">
      <c r="A1460" t="str">
        <f t="shared" si="351"/>
        <v>Eliot Horowitz</v>
      </c>
      <c r="C1460" s="1">
        <v>0.151</v>
      </c>
      <c r="D1460" t="s">
        <v>194</v>
      </c>
      <c r="E1460" s="3">
        <f t="shared" si="359"/>
        <v>104</v>
      </c>
      <c r="F1460">
        <f t="shared" si="350"/>
        <v>15.703999999999999</v>
      </c>
    </row>
    <row r="1461" spans="1:6" x14ac:dyDescent="0.25">
      <c r="A1461" t="str">
        <f t="shared" si="351"/>
        <v>Eliot Horowitz</v>
      </c>
      <c r="C1461" s="1">
        <v>7.1999999999999995E-2</v>
      </c>
      <c r="D1461" t="s">
        <v>162</v>
      </c>
      <c r="E1461" s="3">
        <f t="shared" si="359"/>
        <v>104</v>
      </c>
      <c r="F1461">
        <f t="shared" si="350"/>
        <v>7.4879999999999995</v>
      </c>
    </row>
    <row r="1462" spans="1:6" x14ac:dyDescent="0.25">
      <c r="A1462" t="str">
        <f t="shared" si="351"/>
        <v>Eliot Horowitz</v>
      </c>
      <c r="C1462" s="1">
        <v>0.443</v>
      </c>
      <c r="D1462" t="s">
        <v>44</v>
      </c>
      <c r="E1462" s="3">
        <f t="shared" si="359"/>
        <v>104</v>
      </c>
      <c r="F1462">
        <f t="shared" si="350"/>
        <v>46.072000000000003</v>
      </c>
    </row>
    <row r="1463" spans="1:6" x14ac:dyDescent="0.25">
      <c r="A1463" t="str">
        <f t="shared" si="351"/>
        <v>Eliot Horowitz</v>
      </c>
      <c r="E1463" s="3">
        <f t="shared" si="359"/>
        <v>104</v>
      </c>
      <c r="F1463">
        <f t="shared" si="350"/>
        <v>0</v>
      </c>
    </row>
    <row r="1464" spans="1:6" x14ac:dyDescent="0.25">
      <c r="A1464" t="str">
        <f t="shared" si="351"/>
        <v>Eliot Horowitz</v>
      </c>
      <c r="B1464" t="s">
        <v>334</v>
      </c>
      <c r="E1464" s="3">
        <v>7</v>
      </c>
      <c r="F1464">
        <f t="shared" si="350"/>
        <v>0</v>
      </c>
    </row>
    <row r="1465" spans="1:6" x14ac:dyDescent="0.25">
      <c r="A1465" t="str">
        <f t="shared" si="351"/>
        <v>Eliot Horowitz</v>
      </c>
      <c r="E1465" s="3">
        <f t="shared" ref="E1465:E1467" si="360">E1464</f>
        <v>7</v>
      </c>
      <c r="F1465">
        <f t="shared" si="350"/>
        <v>0</v>
      </c>
    </row>
    <row r="1466" spans="1:6" x14ac:dyDescent="0.25">
      <c r="A1466" t="str">
        <f t="shared" si="351"/>
        <v>Eliot Horowitz</v>
      </c>
      <c r="C1466" s="1">
        <v>1</v>
      </c>
      <c r="D1466" t="s">
        <v>80</v>
      </c>
      <c r="E1466" s="3">
        <f t="shared" si="360"/>
        <v>7</v>
      </c>
      <c r="F1466">
        <f t="shared" si="350"/>
        <v>7</v>
      </c>
    </row>
    <row r="1467" spans="1:6" x14ac:dyDescent="0.25">
      <c r="A1467" t="str">
        <f t="shared" si="351"/>
        <v>Eliot Horowitz</v>
      </c>
      <c r="E1467" s="3">
        <f t="shared" si="360"/>
        <v>7</v>
      </c>
      <c r="F1467">
        <f t="shared" si="350"/>
        <v>0</v>
      </c>
    </row>
    <row r="1468" spans="1:6" x14ac:dyDescent="0.25">
      <c r="A1468" t="str">
        <f t="shared" si="351"/>
        <v>Eliot Horowitz</v>
      </c>
      <c r="B1468" t="s">
        <v>335</v>
      </c>
      <c r="E1468" s="3">
        <v>2</v>
      </c>
      <c r="F1468">
        <f t="shared" si="350"/>
        <v>0</v>
      </c>
    </row>
    <row r="1469" spans="1:6" x14ac:dyDescent="0.25">
      <c r="A1469" t="str">
        <f t="shared" si="351"/>
        <v>Eliot Horowitz</v>
      </c>
      <c r="E1469" s="3">
        <f t="shared" ref="E1469:E1471" si="361">E1468</f>
        <v>2</v>
      </c>
      <c r="F1469">
        <f t="shared" si="350"/>
        <v>0</v>
      </c>
    </row>
    <row r="1470" spans="1:6" x14ac:dyDescent="0.25">
      <c r="A1470" t="str">
        <f t="shared" si="351"/>
        <v>Eliot Horowitz</v>
      </c>
      <c r="C1470" s="1">
        <v>1</v>
      </c>
      <c r="D1470" t="s">
        <v>275</v>
      </c>
      <c r="E1470" s="3">
        <f t="shared" si="361"/>
        <v>2</v>
      </c>
      <c r="F1470">
        <f t="shared" si="350"/>
        <v>2</v>
      </c>
    </row>
    <row r="1471" spans="1:6" x14ac:dyDescent="0.25">
      <c r="A1471" t="str">
        <f t="shared" si="351"/>
        <v>Eliot Horowitz</v>
      </c>
      <c r="E1471" s="3">
        <f t="shared" si="361"/>
        <v>2</v>
      </c>
      <c r="F1471">
        <f t="shared" si="350"/>
        <v>0</v>
      </c>
    </row>
    <row r="1472" spans="1:6" x14ac:dyDescent="0.25">
      <c r="A1472" t="str">
        <f t="shared" si="351"/>
        <v>Eliot Horowitz</v>
      </c>
      <c r="B1472" t="s">
        <v>336</v>
      </c>
      <c r="E1472" s="3">
        <v>7</v>
      </c>
      <c r="F1472">
        <f t="shared" si="350"/>
        <v>0</v>
      </c>
    </row>
    <row r="1473" spans="1:6" x14ac:dyDescent="0.25">
      <c r="A1473" t="str">
        <f t="shared" si="351"/>
        <v>Eliot Horowitz</v>
      </c>
      <c r="E1473" s="3">
        <f t="shared" ref="E1473:E1475" si="362">E1472</f>
        <v>7</v>
      </c>
      <c r="F1473">
        <f t="shared" si="350"/>
        <v>0</v>
      </c>
    </row>
    <row r="1474" spans="1:6" x14ac:dyDescent="0.25">
      <c r="A1474" t="str">
        <f t="shared" si="351"/>
        <v>Eliot Horowitz</v>
      </c>
      <c r="C1474" s="1">
        <v>1</v>
      </c>
      <c r="D1474" t="s">
        <v>188</v>
      </c>
      <c r="E1474" s="3">
        <f t="shared" si="362"/>
        <v>7</v>
      </c>
      <c r="F1474">
        <f t="shared" si="350"/>
        <v>7</v>
      </c>
    </row>
    <row r="1475" spans="1:6" x14ac:dyDescent="0.25">
      <c r="A1475" t="str">
        <f t="shared" si="351"/>
        <v>Eliot Horowitz</v>
      </c>
      <c r="E1475" s="3">
        <f t="shared" si="362"/>
        <v>7</v>
      </c>
      <c r="F1475">
        <f t="shared" ref="F1475:F1538" si="363">C1475*E1475</f>
        <v>0</v>
      </c>
    </row>
    <row r="1476" spans="1:6" x14ac:dyDescent="0.25">
      <c r="A1476" t="str">
        <f t="shared" si="351"/>
        <v>Eliot Horowitz</v>
      </c>
      <c r="B1476" t="s">
        <v>337</v>
      </c>
      <c r="E1476" s="3">
        <v>9</v>
      </c>
      <c r="F1476">
        <f t="shared" si="363"/>
        <v>0</v>
      </c>
    </row>
    <row r="1477" spans="1:6" x14ac:dyDescent="0.25">
      <c r="A1477" t="str">
        <f t="shared" si="351"/>
        <v>Eliot Horowitz</v>
      </c>
      <c r="E1477" s="3">
        <f t="shared" ref="E1477:E1480" si="364">E1476</f>
        <v>9</v>
      </c>
      <c r="F1477">
        <f t="shared" si="363"/>
        <v>0</v>
      </c>
    </row>
    <row r="1478" spans="1:6" x14ac:dyDescent="0.25">
      <c r="A1478" t="str">
        <f t="shared" ref="A1478:A1544" si="365">A1477</f>
        <v>Eliot Horowitz</v>
      </c>
      <c r="C1478" s="1">
        <v>0.54600000000000004</v>
      </c>
      <c r="D1478" t="s">
        <v>143</v>
      </c>
      <c r="E1478" s="3">
        <f t="shared" si="364"/>
        <v>9</v>
      </c>
      <c r="F1478">
        <f t="shared" si="363"/>
        <v>4.9140000000000006</v>
      </c>
    </row>
    <row r="1479" spans="1:6" x14ac:dyDescent="0.25">
      <c r="A1479" t="str">
        <f t="shared" si="365"/>
        <v>Eliot Horowitz</v>
      </c>
      <c r="C1479" s="1">
        <v>0.45300000000000001</v>
      </c>
      <c r="D1479" t="s">
        <v>275</v>
      </c>
      <c r="E1479" s="3">
        <f t="shared" si="364"/>
        <v>9</v>
      </c>
      <c r="F1479">
        <f t="shared" si="363"/>
        <v>4.077</v>
      </c>
    </row>
    <row r="1480" spans="1:6" x14ac:dyDescent="0.25">
      <c r="A1480" t="str">
        <f t="shared" si="365"/>
        <v>Eliot Horowitz</v>
      </c>
      <c r="E1480" s="3">
        <f t="shared" si="364"/>
        <v>9</v>
      </c>
      <c r="F1480">
        <f t="shared" si="363"/>
        <v>0</v>
      </c>
    </row>
    <row r="1481" spans="1:6" x14ac:dyDescent="0.25">
      <c r="A1481" t="str">
        <f t="shared" si="365"/>
        <v>Eliot Horowitz</v>
      </c>
      <c r="B1481" t="s">
        <v>338</v>
      </c>
      <c r="E1481" s="3">
        <v>1</v>
      </c>
      <c r="F1481">
        <f t="shared" si="363"/>
        <v>0</v>
      </c>
    </row>
    <row r="1482" spans="1:6" x14ac:dyDescent="0.25">
      <c r="A1482" t="str">
        <f t="shared" si="365"/>
        <v>Eliot Horowitz</v>
      </c>
      <c r="E1482" s="3">
        <f t="shared" ref="E1482:E1484" si="366">E1481</f>
        <v>1</v>
      </c>
      <c r="F1482">
        <f t="shared" si="363"/>
        <v>0</v>
      </c>
    </row>
    <row r="1483" spans="1:6" x14ac:dyDescent="0.25">
      <c r="A1483" t="str">
        <f t="shared" si="365"/>
        <v>Eliot Horowitz</v>
      </c>
      <c r="C1483" s="1">
        <v>1</v>
      </c>
      <c r="D1483" t="s">
        <v>51</v>
      </c>
      <c r="E1483" s="3">
        <f t="shared" si="366"/>
        <v>1</v>
      </c>
      <c r="F1483">
        <f t="shared" si="363"/>
        <v>1</v>
      </c>
    </row>
    <row r="1484" spans="1:6" x14ac:dyDescent="0.25">
      <c r="A1484" t="str">
        <f t="shared" si="365"/>
        <v>Eliot Horowitz</v>
      </c>
      <c r="E1484" s="3">
        <f t="shared" si="366"/>
        <v>1</v>
      </c>
      <c r="F1484">
        <f t="shared" si="363"/>
        <v>0</v>
      </c>
    </row>
    <row r="1485" spans="1:6" x14ac:dyDescent="0.25">
      <c r="A1485" t="str">
        <f t="shared" si="365"/>
        <v>Eliot Horowitz</v>
      </c>
      <c r="B1485" t="s">
        <v>339</v>
      </c>
      <c r="E1485" s="3">
        <v>4</v>
      </c>
      <c r="F1485">
        <f t="shared" si="363"/>
        <v>0</v>
      </c>
    </row>
    <row r="1486" spans="1:6" x14ac:dyDescent="0.25">
      <c r="A1486" t="str">
        <f t="shared" si="365"/>
        <v>Eliot Horowitz</v>
      </c>
      <c r="E1486" s="3">
        <f t="shared" ref="E1486:E1488" si="367">E1485</f>
        <v>4</v>
      </c>
      <c r="F1486">
        <f t="shared" si="363"/>
        <v>0</v>
      </c>
    </row>
    <row r="1487" spans="1:6" x14ac:dyDescent="0.25">
      <c r="A1487" t="str">
        <f t="shared" si="365"/>
        <v>Eliot Horowitz</v>
      </c>
      <c r="C1487" s="1">
        <v>1</v>
      </c>
      <c r="D1487" t="s">
        <v>143</v>
      </c>
      <c r="E1487" s="3">
        <f t="shared" si="367"/>
        <v>4</v>
      </c>
      <c r="F1487">
        <f t="shared" si="363"/>
        <v>4</v>
      </c>
    </row>
    <row r="1488" spans="1:6" x14ac:dyDescent="0.25">
      <c r="A1488" t="str">
        <f t="shared" si="365"/>
        <v>Eliot Horowitz</v>
      </c>
      <c r="E1488" s="3">
        <f t="shared" si="367"/>
        <v>4</v>
      </c>
      <c r="F1488">
        <f t="shared" si="363"/>
        <v>0</v>
      </c>
    </row>
    <row r="1489" spans="1:6" x14ac:dyDescent="0.25">
      <c r="A1489" t="str">
        <f t="shared" si="365"/>
        <v>Eliot Horowitz</v>
      </c>
      <c r="B1489" t="s">
        <v>340</v>
      </c>
      <c r="E1489" s="3">
        <v>181</v>
      </c>
      <c r="F1489">
        <f t="shared" si="363"/>
        <v>0</v>
      </c>
    </row>
    <row r="1490" spans="1:6" x14ac:dyDescent="0.25">
      <c r="A1490" t="str">
        <f t="shared" si="365"/>
        <v>Eliot Horowitz</v>
      </c>
      <c r="E1490" s="3">
        <f t="shared" ref="E1490:E1492" si="368">E1489</f>
        <v>181</v>
      </c>
      <c r="F1490">
        <f t="shared" si="363"/>
        <v>0</v>
      </c>
    </row>
    <row r="1491" spans="1:6" x14ac:dyDescent="0.25">
      <c r="A1491" t="str">
        <f t="shared" si="365"/>
        <v>Eliot Horowitz</v>
      </c>
      <c r="C1491" s="1">
        <v>1</v>
      </c>
      <c r="D1491" t="s">
        <v>275</v>
      </c>
      <c r="E1491" s="3">
        <f t="shared" si="368"/>
        <v>181</v>
      </c>
      <c r="F1491">
        <f t="shared" si="363"/>
        <v>181</v>
      </c>
    </row>
    <row r="1492" spans="1:6" x14ac:dyDescent="0.25">
      <c r="A1492" t="str">
        <f t="shared" si="365"/>
        <v>Eliot Horowitz</v>
      </c>
      <c r="E1492" s="3">
        <f t="shared" si="368"/>
        <v>181</v>
      </c>
      <c r="F1492">
        <f t="shared" si="363"/>
        <v>0</v>
      </c>
    </row>
    <row r="1493" spans="1:6" x14ac:dyDescent="0.25">
      <c r="A1493" t="str">
        <f t="shared" si="365"/>
        <v>Eliot Horowitz</v>
      </c>
      <c r="B1493" t="s">
        <v>341</v>
      </c>
      <c r="E1493" s="3">
        <v>11</v>
      </c>
      <c r="F1493">
        <f t="shared" si="363"/>
        <v>0</v>
      </c>
    </row>
    <row r="1494" spans="1:6" x14ac:dyDescent="0.25">
      <c r="A1494" t="str">
        <f t="shared" si="365"/>
        <v>Eliot Horowitz</v>
      </c>
      <c r="E1494" s="3">
        <f t="shared" ref="E1494:E1496" si="369">E1493</f>
        <v>11</v>
      </c>
      <c r="F1494">
        <f t="shared" si="363"/>
        <v>0</v>
      </c>
    </row>
    <row r="1495" spans="1:6" x14ac:dyDescent="0.25">
      <c r="A1495" t="str">
        <f t="shared" si="365"/>
        <v>Eliot Horowitz</v>
      </c>
      <c r="C1495" s="1">
        <v>1</v>
      </c>
      <c r="D1495" t="s">
        <v>32</v>
      </c>
      <c r="E1495" s="3">
        <f t="shared" si="369"/>
        <v>11</v>
      </c>
      <c r="F1495">
        <f t="shared" si="363"/>
        <v>11</v>
      </c>
    </row>
    <row r="1496" spans="1:6" x14ac:dyDescent="0.25">
      <c r="A1496" t="str">
        <f t="shared" si="365"/>
        <v>Eliot Horowitz</v>
      </c>
      <c r="E1496" s="3">
        <f t="shared" si="369"/>
        <v>11</v>
      </c>
      <c r="F1496">
        <f t="shared" si="363"/>
        <v>0</v>
      </c>
    </row>
    <row r="1497" spans="1:6" x14ac:dyDescent="0.25">
      <c r="A1497" t="str">
        <f t="shared" si="365"/>
        <v>Eliot Horowitz</v>
      </c>
      <c r="B1497" t="s">
        <v>342</v>
      </c>
      <c r="E1497" s="3">
        <v>2</v>
      </c>
      <c r="F1497">
        <f t="shared" si="363"/>
        <v>0</v>
      </c>
    </row>
    <row r="1498" spans="1:6" x14ac:dyDescent="0.25">
      <c r="A1498" t="str">
        <f t="shared" si="365"/>
        <v>Eliot Horowitz</v>
      </c>
      <c r="E1498" s="3">
        <f t="shared" ref="E1498:E1500" si="370">E1497</f>
        <v>2</v>
      </c>
      <c r="F1498">
        <f t="shared" si="363"/>
        <v>0</v>
      </c>
    </row>
    <row r="1499" spans="1:6" x14ac:dyDescent="0.25">
      <c r="A1499" t="str">
        <f t="shared" si="365"/>
        <v>Eliot Horowitz</v>
      </c>
      <c r="C1499" s="1">
        <v>1</v>
      </c>
      <c r="D1499" t="s">
        <v>194</v>
      </c>
      <c r="E1499" s="3">
        <f t="shared" si="370"/>
        <v>2</v>
      </c>
      <c r="F1499">
        <f t="shared" si="363"/>
        <v>2</v>
      </c>
    </row>
    <row r="1500" spans="1:6" x14ac:dyDescent="0.25">
      <c r="A1500" t="str">
        <f t="shared" si="365"/>
        <v>Eliot Horowitz</v>
      </c>
      <c r="E1500" s="3">
        <f t="shared" si="370"/>
        <v>2</v>
      </c>
      <c r="F1500">
        <f t="shared" si="363"/>
        <v>0</v>
      </c>
    </row>
    <row r="1501" spans="1:6" x14ac:dyDescent="0.25">
      <c r="A1501" t="str">
        <f t="shared" si="365"/>
        <v>Eliot Horowitz</v>
      </c>
      <c r="B1501" t="s">
        <v>343</v>
      </c>
      <c r="E1501" s="3">
        <v>4384</v>
      </c>
      <c r="F1501">
        <f t="shared" si="363"/>
        <v>0</v>
      </c>
    </row>
    <row r="1502" spans="1:6" x14ac:dyDescent="0.25">
      <c r="A1502" t="str">
        <f t="shared" si="365"/>
        <v>Eliot Horowitz</v>
      </c>
      <c r="E1502" s="3">
        <f t="shared" ref="E1502:E1504" si="371">E1501</f>
        <v>4384</v>
      </c>
      <c r="F1502">
        <f t="shared" si="363"/>
        <v>0</v>
      </c>
    </row>
    <row r="1503" spans="1:6" x14ac:dyDescent="0.25">
      <c r="A1503" t="str">
        <f t="shared" si="365"/>
        <v>Eliot Horowitz</v>
      </c>
      <c r="C1503" s="1">
        <v>1</v>
      </c>
      <c r="D1503" t="s">
        <v>192</v>
      </c>
      <c r="E1503" s="3">
        <f t="shared" si="371"/>
        <v>4384</v>
      </c>
      <c r="F1503">
        <f t="shared" si="363"/>
        <v>4384</v>
      </c>
    </row>
    <row r="1504" spans="1:6" x14ac:dyDescent="0.25">
      <c r="A1504" t="str">
        <f t="shared" si="365"/>
        <v>Eliot Horowitz</v>
      </c>
      <c r="E1504" s="3">
        <f t="shared" si="371"/>
        <v>4384</v>
      </c>
      <c r="F1504">
        <f t="shared" si="363"/>
        <v>0</v>
      </c>
    </row>
    <row r="1505" spans="1:6" x14ac:dyDescent="0.25">
      <c r="A1505" t="str">
        <f t="shared" si="365"/>
        <v>Eliot Horowitz</v>
      </c>
      <c r="B1505" t="s">
        <v>344</v>
      </c>
      <c r="E1505" s="3">
        <v>1</v>
      </c>
      <c r="F1505">
        <f t="shared" si="363"/>
        <v>0</v>
      </c>
    </row>
    <row r="1506" spans="1:6" x14ac:dyDescent="0.25">
      <c r="A1506" t="str">
        <f t="shared" si="365"/>
        <v>Eliot Horowitz</v>
      </c>
      <c r="E1506" s="3">
        <f t="shared" ref="E1506:E1508" si="372">E1505</f>
        <v>1</v>
      </c>
      <c r="F1506">
        <f t="shared" si="363"/>
        <v>0</v>
      </c>
    </row>
    <row r="1507" spans="1:6" x14ac:dyDescent="0.25">
      <c r="A1507" t="str">
        <f t="shared" si="365"/>
        <v>Eliot Horowitz</v>
      </c>
      <c r="C1507" s="1">
        <v>1</v>
      </c>
      <c r="D1507" t="s">
        <v>194</v>
      </c>
      <c r="E1507" s="3">
        <f t="shared" si="372"/>
        <v>1</v>
      </c>
      <c r="F1507">
        <f t="shared" si="363"/>
        <v>1</v>
      </c>
    </row>
    <row r="1508" spans="1:6" x14ac:dyDescent="0.25">
      <c r="A1508" t="str">
        <f t="shared" si="365"/>
        <v>Eliot Horowitz</v>
      </c>
      <c r="E1508" s="3">
        <f t="shared" si="372"/>
        <v>1</v>
      </c>
      <c r="F1508">
        <f t="shared" si="363"/>
        <v>0</v>
      </c>
    </row>
    <row r="1509" spans="1:6" x14ac:dyDescent="0.25">
      <c r="A1509" t="str">
        <f t="shared" si="365"/>
        <v>Eliot Horowitz</v>
      </c>
      <c r="B1509" t="s">
        <v>345</v>
      </c>
      <c r="E1509" s="3">
        <v>7</v>
      </c>
      <c r="F1509">
        <f t="shared" si="363"/>
        <v>0</v>
      </c>
    </row>
    <row r="1510" spans="1:6" x14ac:dyDescent="0.25">
      <c r="A1510" t="str">
        <f t="shared" si="365"/>
        <v>Eliot Horowitz</v>
      </c>
      <c r="E1510" s="3">
        <f t="shared" ref="E1510:E1512" si="373">E1509</f>
        <v>7</v>
      </c>
      <c r="F1510">
        <f t="shared" si="363"/>
        <v>0</v>
      </c>
    </row>
    <row r="1511" spans="1:6" x14ac:dyDescent="0.25">
      <c r="A1511" t="str">
        <f t="shared" si="365"/>
        <v>Eliot Horowitz</v>
      </c>
      <c r="C1511" s="1">
        <v>1</v>
      </c>
      <c r="D1511" t="s">
        <v>188</v>
      </c>
      <c r="E1511" s="3">
        <f t="shared" si="373"/>
        <v>7</v>
      </c>
      <c r="F1511">
        <f t="shared" si="363"/>
        <v>7</v>
      </c>
    </row>
    <row r="1512" spans="1:6" x14ac:dyDescent="0.25">
      <c r="A1512" t="str">
        <f t="shared" si="365"/>
        <v>Eliot Horowitz</v>
      </c>
      <c r="E1512" s="3">
        <f t="shared" si="373"/>
        <v>7</v>
      </c>
      <c r="F1512">
        <f t="shared" si="363"/>
        <v>0</v>
      </c>
    </row>
    <row r="1513" spans="1:6" x14ac:dyDescent="0.25">
      <c r="A1513" t="str">
        <f t="shared" si="365"/>
        <v>Eliot Horowitz</v>
      </c>
      <c r="B1513" t="s">
        <v>346</v>
      </c>
      <c r="E1513" s="3">
        <v>332</v>
      </c>
      <c r="F1513">
        <f t="shared" si="363"/>
        <v>0</v>
      </c>
    </row>
    <row r="1514" spans="1:6" x14ac:dyDescent="0.25">
      <c r="A1514" t="str">
        <f t="shared" si="365"/>
        <v>Eliot Horowitz</v>
      </c>
      <c r="E1514" s="3">
        <f t="shared" ref="E1514:E1517" si="374">E1513</f>
        <v>332</v>
      </c>
      <c r="F1514">
        <f t="shared" si="363"/>
        <v>0</v>
      </c>
    </row>
    <row r="1515" spans="1:6" x14ac:dyDescent="0.25">
      <c r="A1515" t="str">
        <f t="shared" si="365"/>
        <v>Eliot Horowitz</v>
      </c>
      <c r="C1515" s="1">
        <v>0.99199999999999999</v>
      </c>
      <c r="D1515" t="s">
        <v>285</v>
      </c>
      <c r="E1515" s="3">
        <f t="shared" si="374"/>
        <v>332</v>
      </c>
      <c r="F1515">
        <f t="shared" si="363"/>
        <v>329.34399999999999</v>
      </c>
    </row>
    <row r="1516" spans="1:6" x14ac:dyDescent="0.25">
      <c r="A1516" t="str">
        <f t="shared" si="365"/>
        <v>Eliot Horowitz</v>
      </c>
      <c r="C1516" s="1">
        <v>7.0000000000000001E-3</v>
      </c>
      <c r="D1516" t="s">
        <v>40</v>
      </c>
      <c r="E1516" s="3">
        <f t="shared" si="374"/>
        <v>332</v>
      </c>
      <c r="F1516">
        <f t="shared" si="363"/>
        <v>2.3239999999999998</v>
      </c>
    </row>
    <row r="1517" spans="1:6" x14ac:dyDescent="0.25">
      <c r="A1517" t="str">
        <f t="shared" si="365"/>
        <v>Eliot Horowitz</v>
      </c>
      <c r="E1517" s="3">
        <f t="shared" si="374"/>
        <v>332</v>
      </c>
      <c r="F1517">
        <f t="shared" si="363"/>
        <v>0</v>
      </c>
    </row>
    <row r="1518" spans="1:6" x14ac:dyDescent="0.25">
      <c r="A1518" t="str">
        <f t="shared" si="365"/>
        <v>Eliot Horowitz</v>
      </c>
      <c r="B1518" t="s">
        <v>347</v>
      </c>
      <c r="E1518" s="3">
        <v>7</v>
      </c>
      <c r="F1518">
        <f t="shared" si="363"/>
        <v>0</v>
      </c>
    </row>
    <row r="1519" spans="1:6" x14ac:dyDescent="0.25">
      <c r="A1519" t="str">
        <f t="shared" si="365"/>
        <v>Eliot Horowitz</v>
      </c>
      <c r="E1519" s="3">
        <f t="shared" ref="E1519:E1522" si="375">E1518</f>
        <v>7</v>
      </c>
      <c r="F1519">
        <f t="shared" si="363"/>
        <v>0</v>
      </c>
    </row>
    <row r="1520" spans="1:6" x14ac:dyDescent="0.25">
      <c r="A1520" t="str">
        <f t="shared" si="365"/>
        <v>Eliot Horowitz</v>
      </c>
      <c r="C1520" s="1">
        <v>0.70699999999999996</v>
      </c>
      <c r="D1520" t="s">
        <v>275</v>
      </c>
      <c r="E1520" s="3">
        <f t="shared" si="375"/>
        <v>7</v>
      </c>
      <c r="F1520">
        <f t="shared" si="363"/>
        <v>4.9489999999999998</v>
      </c>
    </row>
    <row r="1521" spans="1:6" x14ac:dyDescent="0.25">
      <c r="A1521" t="str">
        <f t="shared" si="365"/>
        <v>Eliot Horowitz</v>
      </c>
      <c r="C1521" s="1">
        <v>0.29199999999999998</v>
      </c>
      <c r="D1521" t="s">
        <v>162</v>
      </c>
      <c r="E1521" s="3">
        <f t="shared" si="375"/>
        <v>7</v>
      </c>
      <c r="F1521">
        <f t="shared" si="363"/>
        <v>2.044</v>
      </c>
    </row>
    <row r="1522" spans="1:6" x14ac:dyDescent="0.25">
      <c r="A1522" t="str">
        <f t="shared" si="365"/>
        <v>Eliot Horowitz</v>
      </c>
      <c r="E1522" s="3">
        <f t="shared" si="375"/>
        <v>7</v>
      </c>
      <c r="F1522">
        <f t="shared" si="363"/>
        <v>0</v>
      </c>
    </row>
    <row r="1523" spans="1:6" x14ac:dyDescent="0.25">
      <c r="A1523" t="str">
        <f t="shared" si="365"/>
        <v>Eliot Horowitz</v>
      </c>
      <c r="B1523" t="s">
        <v>348</v>
      </c>
      <c r="E1523" s="3">
        <v>31</v>
      </c>
      <c r="F1523">
        <f t="shared" si="363"/>
        <v>0</v>
      </c>
    </row>
    <row r="1524" spans="1:6" x14ac:dyDescent="0.25">
      <c r="A1524" t="str">
        <f t="shared" si="365"/>
        <v>Eliot Horowitz</v>
      </c>
      <c r="E1524" s="3">
        <f t="shared" ref="E1524:E1526" si="376">E1523</f>
        <v>31</v>
      </c>
      <c r="F1524">
        <f t="shared" si="363"/>
        <v>0</v>
      </c>
    </row>
    <row r="1525" spans="1:6" x14ac:dyDescent="0.25">
      <c r="A1525" t="str">
        <f t="shared" si="365"/>
        <v>Eliot Horowitz</v>
      </c>
      <c r="C1525" s="1">
        <v>1</v>
      </c>
      <c r="D1525" t="s">
        <v>32</v>
      </c>
      <c r="E1525" s="3">
        <f t="shared" si="376"/>
        <v>31</v>
      </c>
      <c r="F1525">
        <f t="shared" si="363"/>
        <v>31</v>
      </c>
    </row>
    <row r="1526" spans="1:6" x14ac:dyDescent="0.25">
      <c r="A1526" t="str">
        <f t="shared" si="365"/>
        <v>Eliot Horowitz</v>
      </c>
      <c r="E1526" s="3">
        <f t="shared" si="376"/>
        <v>31</v>
      </c>
      <c r="F1526">
        <f t="shared" si="363"/>
        <v>0</v>
      </c>
    </row>
    <row r="1527" spans="1:6" x14ac:dyDescent="0.25">
      <c r="A1527" t="str">
        <f t="shared" si="365"/>
        <v>Eliot Horowitz</v>
      </c>
      <c r="B1527" t="s">
        <v>350</v>
      </c>
      <c r="E1527" s="3">
        <v>12</v>
      </c>
      <c r="F1527">
        <f t="shared" si="363"/>
        <v>0</v>
      </c>
    </row>
    <row r="1528" spans="1:6" x14ac:dyDescent="0.25">
      <c r="A1528" t="str">
        <f t="shared" si="365"/>
        <v>Eliot Horowitz</v>
      </c>
      <c r="E1528" s="3">
        <f t="shared" ref="E1528:E1530" si="377">E1527</f>
        <v>12</v>
      </c>
      <c r="F1528">
        <f t="shared" si="363"/>
        <v>0</v>
      </c>
    </row>
    <row r="1529" spans="1:6" x14ac:dyDescent="0.25">
      <c r="A1529" t="str">
        <f t="shared" si="365"/>
        <v>Eliot Horowitz</v>
      </c>
      <c r="C1529" s="1">
        <v>1</v>
      </c>
      <c r="D1529" t="s">
        <v>83</v>
      </c>
      <c r="E1529" s="3">
        <f t="shared" si="377"/>
        <v>12</v>
      </c>
      <c r="F1529">
        <f t="shared" si="363"/>
        <v>12</v>
      </c>
    </row>
    <row r="1530" spans="1:6" x14ac:dyDescent="0.25">
      <c r="A1530" t="str">
        <f t="shared" si="365"/>
        <v>Eliot Horowitz</v>
      </c>
      <c r="E1530" s="3">
        <f t="shared" si="377"/>
        <v>12</v>
      </c>
      <c r="F1530">
        <f t="shared" si="363"/>
        <v>0</v>
      </c>
    </row>
    <row r="1531" spans="1:6" x14ac:dyDescent="0.25">
      <c r="A1531" t="str">
        <f t="shared" si="365"/>
        <v>Eliot Horowitz</v>
      </c>
      <c r="B1531" t="s">
        <v>351</v>
      </c>
      <c r="E1531" s="3">
        <v>97</v>
      </c>
      <c r="F1531">
        <f t="shared" si="363"/>
        <v>0</v>
      </c>
    </row>
    <row r="1532" spans="1:6" x14ac:dyDescent="0.25">
      <c r="A1532" t="str">
        <f t="shared" si="365"/>
        <v>Eliot Horowitz</v>
      </c>
      <c r="E1532" s="3">
        <f t="shared" ref="E1532:E1534" si="378">E1531</f>
        <v>97</v>
      </c>
      <c r="F1532">
        <f t="shared" si="363"/>
        <v>0</v>
      </c>
    </row>
    <row r="1533" spans="1:6" x14ac:dyDescent="0.25">
      <c r="A1533" t="str">
        <f t="shared" si="365"/>
        <v>Eliot Horowitz</v>
      </c>
      <c r="C1533" s="1">
        <v>1</v>
      </c>
      <c r="D1533" t="s">
        <v>83</v>
      </c>
      <c r="E1533" s="3">
        <f t="shared" si="378"/>
        <v>97</v>
      </c>
      <c r="F1533">
        <f t="shared" si="363"/>
        <v>97</v>
      </c>
    </row>
    <row r="1534" spans="1:6" x14ac:dyDescent="0.25">
      <c r="A1534" t="str">
        <f t="shared" si="365"/>
        <v>Eliot Horowitz</v>
      </c>
      <c r="E1534" s="3">
        <f t="shared" si="378"/>
        <v>97</v>
      </c>
      <c r="F1534">
        <f t="shared" si="363"/>
        <v>0</v>
      </c>
    </row>
    <row r="1535" spans="1:6" x14ac:dyDescent="0.25">
      <c r="A1535" t="str">
        <f t="shared" si="365"/>
        <v>Eliot Horowitz</v>
      </c>
      <c r="B1535" t="s">
        <v>352</v>
      </c>
      <c r="E1535" s="3">
        <v>18</v>
      </c>
      <c r="F1535">
        <f t="shared" si="363"/>
        <v>0</v>
      </c>
    </row>
    <row r="1536" spans="1:6" x14ac:dyDescent="0.25">
      <c r="A1536" t="str">
        <f t="shared" si="365"/>
        <v>Eliot Horowitz</v>
      </c>
      <c r="E1536" s="3">
        <f t="shared" ref="E1536:E1539" si="379">E1535</f>
        <v>18</v>
      </c>
      <c r="F1536">
        <f t="shared" si="363"/>
        <v>0</v>
      </c>
    </row>
    <row r="1537" spans="1:6" x14ac:dyDescent="0.25">
      <c r="A1537" t="str">
        <f t="shared" si="365"/>
        <v>Eliot Horowitz</v>
      </c>
      <c r="C1537" s="1">
        <v>0.23300000000000001</v>
      </c>
      <c r="D1537" t="s">
        <v>25</v>
      </c>
      <c r="E1537" s="3">
        <f t="shared" si="379"/>
        <v>18</v>
      </c>
      <c r="F1537">
        <f t="shared" si="363"/>
        <v>4.194</v>
      </c>
    </row>
    <row r="1538" spans="1:6" x14ac:dyDescent="0.25">
      <c r="A1538" t="str">
        <f t="shared" si="365"/>
        <v>Eliot Horowitz</v>
      </c>
      <c r="C1538" s="1">
        <v>0.76600000000000001</v>
      </c>
      <c r="D1538" t="s">
        <v>14</v>
      </c>
      <c r="E1538" s="3">
        <f t="shared" si="379"/>
        <v>18</v>
      </c>
      <c r="F1538">
        <f t="shared" si="363"/>
        <v>13.788</v>
      </c>
    </row>
    <row r="1539" spans="1:6" x14ac:dyDescent="0.25">
      <c r="A1539" t="str">
        <f t="shared" si="365"/>
        <v>Eliot Horowitz</v>
      </c>
      <c r="E1539" s="3">
        <f t="shared" si="379"/>
        <v>18</v>
      </c>
      <c r="F1539">
        <f t="shared" ref="F1539:F1602" si="380">C1539*E1539</f>
        <v>0</v>
      </c>
    </row>
    <row r="1540" spans="1:6" x14ac:dyDescent="0.25">
      <c r="A1540" t="str">
        <f t="shared" si="365"/>
        <v>Eliot Horowitz</v>
      </c>
      <c r="B1540" t="s">
        <v>353</v>
      </c>
      <c r="E1540" s="3">
        <v>1685</v>
      </c>
      <c r="F1540">
        <f t="shared" si="380"/>
        <v>0</v>
      </c>
    </row>
    <row r="1541" spans="1:6" x14ac:dyDescent="0.25">
      <c r="A1541" t="str">
        <f t="shared" si="365"/>
        <v>Eliot Horowitz</v>
      </c>
      <c r="E1541" s="3">
        <f t="shared" ref="E1541:E1545" si="381">E1540</f>
        <v>1685</v>
      </c>
      <c r="F1541">
        <f t="shared" si="380"/>
        <v>0</v>
      </c>
    </row>
    <row r="1542" spans="1:6" x14ac:dyDescent="0.25">
      <c r="A1542" t="str">
        <f t="shared" si="365"/>
        <v>Eliot Horowitz</v>
      </c>
      <c r="C1542" s="1">
        <v>0.97899999999999998</v>
      </c>
      <c r="D1542" t="s">
        <v>194</v>
      </c>
      <c r="E1542" s="3">
        <f t="shared" si="381"/>
        <v>1685</v>
      </c>
      <c r="F1542">
        <f t="shared" si="380"/>
        <v>1649.615</v>
      </c>
    </row>
    <row r="1543" spans="1:6" x14ac:dyDescent="0.25">
      <c r="A1543" t="str">
        <f t="shared" si="365"/>
        <v>Eliot Horowitz</v>
      </c>
      <c r="C1543" s="1">
        <v>0.02</v>
      </c>
      <c r="D1543" t="s">
        <v>83</v>
      </c>
      <c r="E1543" s="3">
        <f t="shared" si="381"/>
        <v>1685</v>
      </c>
      <c r="F1543">
        <f t="shared" si="380"/>
        <v>33.700000000000003</v>
      </c>
    </row>
    <row r="1544" spans="1:6" x14ac:dyDescent="0.25">
      <c r="A1544" t="str">
        <f t="shared" si="365"/>
        <v>Eliot Horowitz</v>
      </c>
      <c r="C1544" s="1">
        <v>0</v>
      </c>
      <c r="D1544" t="s">
        <v>40</v>
      </c>
      <c r="E1544" s="3">
        <f t="shared" si="381"/>
        <v>1685</v>
      </c>
      <c r="F1544">
        <f t="shared" si="380"/>
        <v>0</v>
      </c>
    </row>
    <row r="1545" spans="1:6" x14ac:dyDescent="0.25">
      <c r="A1545" t="s">
        <v>816</v>
      </c>
      <c r="E1545" s="3">
        <f t="shared" si="381"/>
        <v>1685</v>
      </c>
      <c r="F1545">
        <f t="shared" si="380"/>
        <v>0</v>
      </c>
    </row>
    <row r="1546" spans="1:6" x14ac:dyDescent="0.25">
      <c r="A1546" t="str">
        <f t="shared" ref="A1546:A1577" si="382">A1545</f>
        <v>Eric Milkie</v>
      </c>
      <c r="B1546" t="s">
        <v>357</v>
      </c>
      <c r="E1546" s="3">
        <v>32</v>
      </c>
      <c r="F1546">
        <f t="shared" si="380"/>
        <v>0</v>
      </c>
    </row>
    <row r="1547" spans="1:6" x14ac:dyDescent="0.25">
      <c r="A1547" t="str">
        <f t="shared" si="382"/>
        <v>Eric Milkie</v>
      </c>
      <c r="E1547" s="3">
        <f t="shared" ref="E1547:E1551" si="383">E1546</f>
        <v>32</v>
      </c>
      <c r="F1547">
        <f t="shared" si="380"/>
        <v>0</v>
      </c>
    </row>
    <row r="1548" spans="1:6" x14ac:dyDescent="0.25">
      <c r="A1548" t="str">
        <f t="shared" si="382"/>
        <v>Eric Milkie</v>
      </c>
      <c r="C1548" s="1">
        <v>0.34100000000000003</v>
      </c>
      <c r="D1548" t="s">
        <v>188</v>
      </c>
      <c r="E1548" s="3">
        <f t="shared" si="383"/>
        <v>32</v>
      </c>
      <c r="F1548">
        <f t="shared" si="380"/>
        <v>10.912000000000001</v>
      </c>
    </row>
    <row r="1549" spans="1:6" x14ac:dyDescent="0.25">
      <c r="A1549" t="str">
        <f t="shared" si="382"/>
        <v>Eric Milkie</v>
      </c>
      <c r="C1549" s="1">
        <v>7.8E-2</v>
      </c>
      <c r="D1549" t="s">
        <v>29</v>
      </c>
      <c r="E1549" s="3">
        <f t="shared" si="383"/>
        <v>32</v>
      </c>
      <c r="F1549">
        <f t="shared" si="380"/>
        <v>2.496</v>
      </c>
    </row>
    <row r="1550" spans="1:6" x14ac:dyDescent="0.25">
      <c r="A1550" t="str">
        <f t="shared" si="382"/>
        <v>Eric Milkie</v>
      </c>
      <c r="C1550" s="1">
        <v>0.57999999999999996</v>
      </c>
      <c r="D1550" t="s">
        <v>82</v>
      </c>
      <c r="E1550" s="3">
        <f t="shared" si="383"/>
        <v>32</v>
      </c>
      <c r="F1550">
        <f t="shared" si="380"/>
        <v>18.559999999999999</v>
      </c>
    </row>
    <row r="1551" spans="1:6" x14ac:dyDescent="0.25">
      <c r="A1551" t="str">
        <f t="shared" si="382"/>
        <v>Eric Milkie</v>
      </c>
      <c r="E1551" s="3">
        <f t="shared" si="383"/>
        <v>32</v>
      </c>
      <c r="F1551">
        <f t="shared" si="380"/>
        <v>0</v>
      </c>
    </row>
    <row r="1552" spans="1:6" x14ac:dyDescent="0.25">
      <c r="A1552" t="str">
        <f t="shared" si="382"/>
        <v>Eric Milkie</v>
      </c>
      <c r="B1552" t="s">
        <v>358</v>
      </c>
      <c r="E1552" s="3">
        <v>11</v>
      </c>
      <c r="F1552">
        <f t="shared" si="380"/>
        <v>0</v>
      </c>
    </row>
    <row r="1553" spans="1:6" x14ac:dyDescent="0.25">
      <c r="A1553" t="str">
        <f t="shared" si="382"/>
        <v>Eric Milkie</v>
      </c>
      <c r="E1553" s="3">
        <f t="shared" ref="E1553:E1555" si="384">E1552</f>
        <v>11</v>
      </c>
      <c r="F1553">
        <f t="shared" si="380"/>
        <v>0</v>
      </c>
    </row>
    <row r="1554" spans="1:6" x14ac:dyDescent="0.25">
      <c r="A1554" t="str">
        <f t="shared" si="382"/>
        <v>Eric Milkie</v>
      </c>
      <c r="C1554" s="1">
        <v>1</v>
      </c>
      <c r="D1554" t="s">
        <v>44</v>
      </c>
      <c r="E1554" s="3">
        <f t="shared" si="384"/>
        <v>11</v>
      </c>
      <c r="F1554">
        <f t="shared" si="380"/>
        <v>11</v>
      </c>
    </row>
    <row r="1555" spans="1:6" x14ac:dyDescent="0.25">
      <c r="A1555" t="str">
        <f t="shared" si="382"/>
        <v>Eric Milkie</v>
      </c>
      <c r="E1555" s="3">
        <f t="shared" si="384"/>
        <v>11</v>
      </c>
      <c r="F1555">
        <f t="shared" si="380"/>
        <v>0</v>
      </c>
    </row>
    <row r="1556" spans="1:6" x14ac:dyDescent="0.25">
      <c r="A1556" t="str">
        <f t="shared" si="382"/>
        <v>Eric Milkie</v>
      </c>
      <c r="B1556" t="s">
        <v>359</v>
      </c>
      <c r="E1556" s="3">
        <v>3</v>
      </c>
      <c r="F1556">
        <f t="shared" si="380"/>
        <v>0</v>
      </c>
    </row>
    <row r="1557" spans="1:6" x14ac:dyDescent="0.25">
      <c r="A1557" t="str">
        <f t="shared" si="382"/>
        <v>Eric Milkie</v>
      </c>
      <c r="E1557" s="3">
        <f t="shared" ref="E1557:E1559" si="385">E1556</f>
        <v>3</v>
      </c>
      <c r="F1557">
        <f t="shared" si="380"/>
        <v>0</v>
      </c>
    </row>
    <row r="1558" spans="1:6" x14ac:dyDescent="0.25">
      <c r="A1558" t="str">
        <f t="shared" si="382"/>
        <v>Eric Milkie</v>
      </c>
      <c r="C1558" s="1">
        <v>1</v>
      </c>
      <c r="D1558" t="s">
        <v>13</v>
      </c>
      <c r="E1558" s="3">
        <f t="shared" si="385"/>
        <v>3</v>
      </c>
      <c r="F1558">
        <f t="shared" si="380"/>
        <v>3</v>
      </c>
    </row>
    <row r="1559" spans="1:6" x14ac:dyDescent="0.25">
      <c r="A1559" t="str">
        <f t="shared" si="382"/>
        <v>Eric Milkie</v>
      </c>
      <c r="E1559" s="3">
        <f t="shared" si="385"/>
        <v>3</v>
      </c>
      <c r="F1559">
        <f t="shared" si="380"/>
        <v>0</v>
      </c>
    </row>
    <row r="1560" spans="1:6" x14ac:dyDescent="0.25">
      <c r="A1560" t="str">
        <f t="shared" si="382"/>
        <v>Eric Milkie</v>
      </c>
      <c r="B1560" t="s">
        <v>360</v>
      </c>
      <c r="E1560" s="3">
        <v>20</v>
      </c>
      <c r="F1560">
        <f t="shared" si="380"/>
        <v>0</v>
      </c>
    </row>
    <row r="1561" spans="1:6" x14ac:dyDescent="0.25">
      <c r="A1561" t="str">
        <f t="shared" si="382"/>
        <v>Eric Milkie</v>
      </c>
      <c r="E1561" s="3">
        <f t="shared" ref="E1561:E1563" si="386">E1560</f>
        <v>20</v>
      </c>
      <c r="F1561">
        <f t="shared" si="380"/>
        <v>0</v>
      </c>
    </row>
    <row r="1562" spans="1:6" x14ac:dyDescent="0.25">
      <c r="A1562" t="str">
        <f t="shared" si="382"/>
        <v>Eric Milkie</v>
      </c>
      <c r="C1562" s="1">
        <v>1</v>
      </c>
      <c r="D1562" t="s">
        <v>43</v>
      </c>
      <c r="E1562" s="3">
        <f t="shared" si="386"/>
        <v>20</v>
      </c>
      <c r="F1562">
        <f t="shared" si="380"/>
        <v>20</v>
      </c>
    </row>
    <row r="1563" spans="1:6" x14ac:dyDescent="0.25">
      <c r="A1563" t="str">
        <f t="shared" si="382"/>
        <v>Eric Milkie</v>
      </c>
      <c r="E1563" s="3">
        <f t="shared" si="386"/>
        <v>20</v>
      </c>
      <c r="F1563">
        <f t="shared" si="380"/>
        <v>0</v>
      </c>
    </row>
    <row r="1564" spans="1:6" x14ac:dyDescent="0.25">
      <c r="A1564" t="str">
        <f t="shared" si="382"/>
        <v>Eric Milkie</v>
      </c>
      <c r="B1564" t="s">
        <v>361</v>
      </c>
      <c r="E1564" s="3">
        <v>8</v>
      </c>
      <c r="F1564">
        <f t="shared" si="380"/>
        <v>0</v>
      </c>
    </row>
    <row r="1565" spans="1:6" x14ac:dyDescent="0.25">
      <c r="A1565" t="str">
        <f t="shared" si="382"/>
        <v>Eric Milkie</v>
      </c>
      <c r="E1565" s="3">
        <f t="shared" ref="E1565:E1567" si="387">E1564</f>
        <v>8</v>
      </c>
      <c r="F1565">
        <f t="shared" si="380"/>
        <v>0</v>
      </c>
    </row>
    <row r="1566" spans="1:6" x14ac:dyDescent="0.25">
      <c r="A1566" t="str">
        <f t="shared" si="382"/>
        <v>Eric Milkie</v>
      </c>
      <c r="C1566" s="1">
        <v>1</v>
      </c>
      <c r="D1566" t="s">
        <v>43</v>
      </c>
      <c r="E1566" s="3">
        <f t="shared" si="387"/>
        <v>8</v>
      </c>
      <c r="F1566">
        <f t="shared" si="380"/>
        <v>8</v>
      </c>
    </row>
    <row r="1567" spans="1:6" x14ac:dyDescent="0.25">
      <c r="A1567" t="str">
        <f t="shared" si="382"/>
        <v>Eric Milkie</v>
      </c>
      <c r="E1567" s="3">
        <f t="shared" si="387"/>
        <v>8</v>
      </c>
      <c r="F1567">
        <f t="shared" si="380"/>
        <v>0</v>
      </c>
    </row>
    <row r="1568" spans="1:6" x14ac:dyDescent="0.25">
      <c r="A1568" t="str">
        <f t="shared" si="382"/>
        <v>Eric Milkie</v>
      </c>
      <c r="B1568" t="s">
        <v>362</v>
      </c>
      <c r="E1568" s="3">
        <v>4</v>
      </c>
      <c r="F1568">
        <f t="shared" si="380"/>
        <v>0</v>
      </c>
    </row>
    <row r="1569" spans="1:6" x14ac:dyDescent="0.25">
      <c r="A1569" t="str">
        <f t="shared" si="382"/>
        <v>Eric Milkie</v>
      </c>
      <c r="E1569" s="3">
        <f t="shared" ref="E1569:E1571" si="388">E1568</f>
        <v>4</v>
      </c>
      <c r="F1569">
        <f t="shared" si="380"/>
        <v>0</v>
      </c>
    </row>
    <row r="1570" spans="1:6" x14ac:dyDescent="0.25">
      <c r="A1570" t="str">
        <f t="shared" si="382"/>
        <v>Eric Milkie</v>
      </c>
      <c r="C1570" s="1">
        <v>1</v>
      </c>
      <c r="D1570" t="s">
        <v>43</v>
      </c>
      <c r="E1570" s="3">
        <f t="shared" si="388"/>
        <v>4</v>
      </c>
      <c r="F1570">
        <f t="shared" si="380"/>
        <v>4</v>
      </c>
    </row>
    <row r="1571" spans="1:6" x14ac:dyDescent="0.25">
      <c r="A1571" t="str">
        <f t="shared" si="382"/>
        <v>Eric Milkie</v>
      </c>
      <c r="E1571" s="3">
        <f t="shared" si="388"/>
        <v>4</v>
      </c>
      <c r="F1571">
        <f t="shared" si="380"/>
        <v>0</v>
      </c>
    </row>
    <row r="1572" spans="1:6" x14ac:dyDescent="0.25">
      <c r="A1572" t="str">
        <f t="shared" si="382"/>
        <v>Eric Milkie</v>
      </c>
      <c r="B1572" t="s">
        <v>363</v>
      </c>
      <c r="E1572" s="3">
        <v>8</v>
      </c>
      <c r="F1572">
        <f t="shared" si="380"/>
        <v>0</v>
      </c>
    </row>
    <row r="1573" spans="1:6" x14ac:dyDescent="0.25">
      <c r="A1573" t="str">
        <f t="shared" si="382"/>
        <v>Eric Milkie</v>
      </c>
      <c r="E1573" s="3">
        <f t="shared" ref="E1573:E1575" si="389">E1572</f>
        <v>8</v>
      </c>
      <c r="F1573">
        <f t="shared" si="380"/>
        <v>0</v>
      </c>
    </row>
    <row r="1574" spans="1:6" x14ac:dyDescent="0.25">
      <c r="A1574" t="str">
        <f t="shared" si="382"/>
        <v>Eric Milkie</v>
      </c>
      <c r="C1574" s="1">
        <v>1</v>
      </c>
      <c r="D1574" t="s">
        <v>43</v>
      </c>
      <c r="E1574" s="3">
        <f t="shared" si="389"/>
        <v>8</v>
      </c>
      <c r="F1574">
        <f t="shared" si="380"/>
        <v>8</v>
      </c>
    </row>
    <row r="1575" spans="1:6" x14ac:dyDescent="0.25">
      <c r="A1575" t="str">
        <f t="shared" si="382"/>
        <v>Eric Milkie</v>
      </c>
      <c r="E1575" s="3">
        <f t="shared" si="389"/>
        <v>8</v>
      </c>
      <c r="F1575">
        <f t="shared" si="380"/>
        <v>0</v>
      </c>
    </row>
    <row r="1576" spans="1:6" x14ac:dyDescent="0.25">
      <c r="A1576" t="str">
        <f t="shared" si="382"/>
        <v>Eric Milkie</v>
      </c>
      <c r="B1576" t="s">
        <v>364</v>
      </c>
      <c r="E1576" s="3">
        <v>3</v>
      </c>
      <c r="F1576">
        <f t="shared" si="380"/>
        <v>0</v>
      </c>
    </row>
    <row r="1577" spans="1:6" x14ac:dyDescent="0.25">
      <c r="A1577" t="str">
        <f t="shared" si="382"/>
        <v>Eric Milkie</v>
      </c>
      <c r="E1577" s="3">
        <f t="shared" ref="E1577:E1579" si="390">E1576</f>
        <v>3</v>
      </c>
      <c r="F1577">
        <f t="shared" si="380"/>
        <v>0</v>
      </c>
    </row>
    <row r="1578" spans="1:6" x14ac:dyDescent="0.25">
      <c r="A1578" t="str">
        <f t="shared" ref="A1578:A1609" si="391">A1577</f>
        <v>Eric Milkie</v>
      </c>
      <c r="C1578" s="1">
        <v>1</v>
      </c>
      <c r="D1578" t="s">
        <v>43</v>
      </c>
      <c r="E1578" s="3">
        <f t="shared" si="390"/>
        <v>3</v>
      </c>
      <c r="F1578">
        <f t="shared" si="380"/>
        <v>3</v>
      </c>
    </row>
    <row r="1579" spans="1:6" x14ac:dyDescent="0.25">
      <c r="A1579" t="str">
        <f t="shared" si="391"/>
        <v>Eric Milkie</v>
      </c>
      <c r="E1579" s="3">
        <f t="shared" si="390"/>
        <v>3</v>
      </c>
      <c r="F1579">
        <f t="shared" si="380"/>
        <v>0</v>
      </c>
    </row>
    <row r="1580" spans="1:6" x14ac:dyDescent="0.25">
      <c r="A1580" t="str">
        <f t="shared" si="391"/>
        <v>Eric Milkie</v>
      </c>
      <c r="B1580" t="s">
        <v>365</v>
      </c>
      <c r="E1580" s="3">
        <v>17</v>
      </c>
      <c r="F1580">
        <f t="shared" si="380"/>
        <v>0</v>
      </c>
    </row>
    <row r="1581" spans="1:6" x14ac:dyDescent="0.25">
      <c r="A1581" t="str">
        <f t="shared" si="391"/>
        <v>Eric Milkie</v>
      </c>
      <c r="E1581" s="3">
        <f t="shared" ref="E1581:E1583" si="392">E1580</f>
        <v>17</v>
      </c>
      <c r="F1581">
        <f t="shared" si="380"/>
        <v>0</v>
      </c>
    </row>
    <row r="1582" spans="1:6" x14ac:dyDescent="0.25">
      <c r="A1582" t="str">
        <f t="shared" si="391"/>
        <v>Eric Milkie</v>
      </c>
      <c r="C1582" s="1">
        <v>1</v>
      </c>
      <c r="D1582" t="s">
        <v>43</v>
      </c>
      <c r="E1582" s="3">
        <f t="shared" si="392"/>
        <v>17</v>
      </c>
      <c r="F1582">
        <f t="shared" si="380"/>
        <v>17</v>
      </c>
    </row>
    <row r="1583" spans="1:6" x14ac:dyDescent="0.25">
      <c r="A1583" t="str">
        <f t="shared" si="391"/>
        <v>Eric Milkie</v>
      </c>
      <c r="E1583" s="3">
        <f t="shared" si="392"/>
        <v>17</v>
      </c>
      <c r="F1583">
        <f t="shared" si="380"/>
        <v>0</v>
      </c>
    </row>
    <row r="1584" spans="1:6" x14ac:dyDescent="0.25">
      <c r="A1584" t="str">
        <f t="shared" si="391"/>
        <v>Eric Milkie</v>
      </c>
      <c r="B1584" t="s">
        <v>366</v>
      </c>
      <c r="E1584" s="3">
        <v>4</v>
      </c>
      <c r="F1584">
        <f t="shared" si="380"/>
        <v>0</v>
      </c>
    </row>
    <row r="1585" spans="1:6" x14ac:dyDescent="0.25">
      <c r="A1585" t="str">
        <f t="shared" si="391"/>
        <v>Eric Milkie</v>
      </c>
      <c r="E1585" s="3">
        <f t="shared" ref="E1585:E1587" si="393">E1584</f>
        <v>4</v>
      </c>
      <c r="F1585">
        <f t="shared" si="380"/>
        <v>0</v>
      </c>
    </row>
    <row r="1586" spans="1:6" x14ac:dyDescent="0.25">
      <c r="A1586" t="str">
        <f t="shared" si="391"/>
        <v>Eric Milkie</v>
      </c>
      <c r="C1586" s="1">
        <v>1</v>
      </c>
      <c r="D1586" t="s">
        <v>13</v>
      </c>
      <c r="E1586" s="3">
        <f t="shared" si="393"/>
        <v>4</v>
      </c>
      <c r="F1586">
        <f t="shared" si="380"/>
        <v>4</v>
      </c>
    </row>
    <row r="1587" spans="1:6" x14ac:dyDescent="0.25">
      <c r="A1587" t="str">
        <f t="shared" si="391"/>
        <v>Eric Milkie</v>
      </c>
      <c r="E1587" s="3">
        <f t="shared" si="393"/>
        <v>4</v>
      </c>
      <c r="F1587">
        <f t="shared" si="380"/>
        <v>0</v>
      </c>
    </row>
    <row r="1588" spans="1:6" x14ac:dyDescent="0.25">
      <c r="A1588" t="str">
        <f t="shared" si="391"/>
        <v>Eric Milkie</v>
      </c>
      <c r="B1588" t="s">
        <v>367</v>
      </c>
      <c r="E1588" s="3">
        <v>2</v>
      </c>
      <c r="F1588">
        <f t="shared" si="380"/>
        <v>0</v>
      </c>
    </row>
    <row r="1589" spans="1:6" x14ac:dyDescent="0.25">
      <c r="A1589" t="str">
        <f t="shared" si="391"/>
        <v>Eric Milkie</v>
      </c>
      <c r="E1589" s="3">
        <f t="shared" ref="E1589:E1591" si="394">E1588</f>
        <v>2</v>
      </c>
      <c r="F1589">
        <f t="shared" si="380"/>
        <v>0</v>
      </c>
    </row>
    <row r="1590" spans="1:6" x14ac:dyDescent="0.25">
      <c r="A1590" t="str">
        <f t="shared" si="391"/>
        <v>Eric Milkie</v>
      </c>
      <c r="C1590" s="1">
        <v>1</v>
      </c>
      <c r="D1590" t="s">
        <v>205</v>
      </c>
      <c r="E1590" s="3">
        <f t="shared" si="394"/>
        <v>2</v>
      </c>
      <c r="F1590">
        <f t="shared" si="380"/>
        <v>2</v>
      </c>
    </row>
    <row r="1591" spans="1:6" x14ac:dyDescent="0.25">
      <c r="A1591" t="str">
        <f t="shared" si="391"/>
        <v>Eric Milkie</v>
      </c>
      <c r="E1591" s="3">
        <f t="shared" si="394"/>
        <v>2</v>
      </c>
      <c r="F1591">
        <f t="shared" si="380"/>
        <v>0</v>
      </c>
    </row>
    <row r="1592" spans="1:6" x14ac:dyDescent="0.25">
      <c r="A1592" t="str">
        <f t="shared" si="391"/>
        <v>Eric Milkie</v>
      </c>
      <c r="B1592" t="s">
        <v>368</v>
      </c>
      <c r="E1592" s="3">
        <v>160</v>
      </c>
      <c r="F1592">
        <f t="shared" si="380"/>
        <v>0</v>
      </c>
    </row>
    <row r="1593" spans="1:6" x14ac:dyDescent="0.25">
      <c r="A1593" t="str">
        <f t="shared" si="391"/>
        <v>Eric Milkie</v>
      </c>
      <c r="E1593" s="3">
        <f t="shared" ref="E1593:E1595" si="395">E1592</f>
        <v>160</v>
      </c>
      <c r="F1593">
        <f t="shared" si="380"/>
        <v>0</v>
      </c>
    </row>
    <row r="1594" spans="1:6" x14ac:dyDescent="0.25">
      <c r="A1594" t="str">
        <f t="shared" si="391"/>
        <v>Eric Milkie</v>
      </c>
      <c r="C1594" s="1">
        <v>1</v>
      </c>
      <c r="D1594" t="s">
        <v>13</v>
      </c>
      <c r="E1594" s="3">
        <f t="shared" si="395"/>
        <v>160</v>
      </c>
      <c r="F1594">
        <f t="shared" si="380"/>
        <v>160</v>
      </c>
    </row>
    <row r="1595" spans="1:6" x14ac:dyDescent="0.25">
      <c r="A1595" t="str">
        <f t="shared" si="391"/>
        <v>Eric Milkie</v>
      </c>
      <c r="E1595" s="3">
        <f t="shared" si="395"/>
        <v>160</v>
      </c>
      <c r="F1595">
        <f t="shared" si="380"/>
        <v>0</v>
      </c>
    </row>
    <row r="1596" spans="1:6" x14ac:dyDescent="0.25">
      <c r="A1596" t="str">
        <f t="shared" si="391"/>
        <v>Eric Milkie</v>
      </c>
      <c r="B1596" t="s">
        <v>369</v>
      </c>
      <c r="E1596" s="3">
        <v>3</v>
      </c>
      <c r="F1596">
        <f t="shared" si="380"/>
        <v>0</v>
      </c>
    </row>
    <row r="1597" spans="1:6" x14ac:dyDescent="0.25">
      <c r="A1597" t="str">
        <f t="shared" si="391"/>
        <v>Eric Milkie</v>
      </c>
      <c r="E1597" s="3">
        <f t="shared" ref="E1597:E1599" si="396">E1596</f>
        <v>3</v>
      </c>
      <c r="F1597">
        <f t="shared" si="380"/>
        <v>0</v>
      </c>
    </row>
    <row r="1598" spans="1:6" x14ac:dyDescent="0.25">
      <c r="A1598" t="str">
        <f t="shared" si="391"/>
        <v>Eric Milkie</v>
      </c>
      <c r="C1598" s="1">
        <v>1</v>
      </c>
      <c r="D1598" t="s">
        <v>13</v>
      </c>
      <c r="E1598" s="3">
        <f t="shared" si="396"/>
        <v>3</v>
      </c>
      <c r="F1598">
        <f t="shared" si="380"/>
        <v>3</v>
      </c>
    </row>
    <row r="1599" spans="1:6" x14ac:dyDescent="0.25">
      <c r="A1599" t="str">
        <f t="shared" si="391"/>
        <v>Eric Milkie</v>
      </c>
      <c r="E1599" s="3">
        <f t="shared" si="396"/>
        <v>3</v>
      </c>
      <c r="F1599">
        <f t="shared" si="380"/>
        <v>0</v>
      </c>
    </row>
    <row r="1600" spans="1:6" x14ac:dyDescent="0.25">
      <c r="A1600" t="str">
        <f t="shared" si="391"/>
        <v>Eric Milkie</v>
      </c>
      <c r="B1600" t="s">
        <v>370</v>
      </c>
      <c r="E1600" s="3">
        <v>19</v>
      </c>
      <c r="F1600">
        <f t="shared" si="380"/>
        <v>0</v>
      </c>
    </row>
    <row r="1601" spans="1:6" x14ac:dyDescent="0.25">
      <c r="A1601" t="str">
        <f t="shared" si="391"/>
        <v>Eric Milkie</v>
      </c>
      <c r="E1601" s="3">
        <f t="shared" ref="E1601:E1603" si="397">E1600</f>
        <v>19</v>
      </c>
      <c r="F1601">
        <f t="shared" si="380"/>
        <v>0</v>
      </c>
    </row>
    <row r="1602" spans="1:6" x14ac:dyDescent="0.25">
      <c r="A1602" t="str">
        <f t="shared" si="391"/>
        <v>Eric Milkie</v>
      </c>
      <c r="C1602" s="1">
        <v>1</v>
      </c>
      <c r="D1602" t="s">
        <v>263</v>
      </c>
      <c r="E1602" s="3">
        <f t="shared" si="397"/>
        <v>19</v>
      </c>
      <c r="F1602">
        <f t="shared" si="380"/>
        <v>19</v>
      </c>
    </row>
    <row r="1603" spans="1:6" x14ac:dyDescent="0.25">
      <c r="A1603" t="str">
        <f t="shared" si="391"/>
        <v>Eric Milkie</v>
      </c>
      <c r="E1603" s="3">
        <f t="shared" si="397"/>
        <v>19</v>
      </c>
      <c r="F1603">
        <f t="shared" ref="F1603:F1666" si="398">C1603*E1603</f>
        <v>0</v>
      </c>
    </row>
    <row r="1604" spans="1:6" x14ac:dyDescent="0.25">
      <c r="A1604" t="str">
        <f t="shared" si="391"/>
        <v>Eric Milkie</v>
      </c>
      <c r="B1604" t="s">
        <v>371</v>
      </c>
      <c r="E1604" s="3">
        <v>10</v>
      </c>
      <c r="F1604">
        <f t="shared" si="398"/>
        <v>0</v>
      </c>
    </row>
    <row r="1605" spans="1:6" x14ac:dyDescent="0.25">
      <c r="A1605" t="str">
        <f t="shared" si="391"/>
        <v>Eric Milkie</v>
      </c>
      <c r="E1605" s="3">
        <f t="shared" ref="E1605:E1607" si="399">E1604</f>
        <v>10</v>
      </c>
      <c r="F1605">
        <f t="shared" si="398"/>
        <v>0</v>
      </c>
    </row>
    <row r="1606" spans="1:6" x14ac:dyDescent="0.25">
      <c r="A1606" t="str">
        <f t="shared" si="391"/>
        <v>Eric Milkie</v>
      </c>
      <c r="C1606" s="1">
        <v>1</v>
      </c>
      <c r="D1606" t="s">
        <v>43</v>
      </c>
      <c r="E1606" s="3">
        <f t="shared" si="399"/>
        <v>10</v>
      </c>
      <c r="F1606">
        <f t="shared" si="398"/>
        <v>10</v>
      </c>
    </row>
    <row r="1607" spans="1:6" x14ac:dyDescent="0.25">
      <c r="A1607" t="str">
        <f t="shared" si="391"/>
        <v>Eric Milkie</v>
      </c>
      <c r="E1607" s="3">
        <f t="shared" si="399"/>
        <v>10</v>
      </c>
      <c r="F1607">
        <f t="shared" si="398"/>
        <v>0</v>
      </c>
    </row>
    <row r="1608" spans="1:6" x14ac:dyDescent="0.25">
      <c r="A1608" t="str">
        <f t="shared" si="391"/>
        <v>Eric Milkie</v>
      </c>
      <c r="B1608" t="s">
        <v>372</v>
      </c>
      <c r="E1608" s="3">
        <v>39</v>
      </c>
      <c r="F1608">
        <f t="shared" si="398"/>
        <v>0</v>
      </c>
    </row>
    <row r="1609" spans="1:6" x14ac:dyDescent="0.25">
      <c r="A1609" t="str">
        <f t="shared" si="391"/>
        <v>Eric Milkie</v>
      </c>
      <c r="E1609" s="3">
        <f t="shared" ref="E1609:E1611" si="400">E1608</f>
        <v>39</v>
      </c>
      <c r="F1609">
        <f t="shared" si="398"/>
        <v>0</v>
      </c>
    </row>
    <row r="1610" spans="1:6" x14ac:dyDescent="0.25">
      <c r="A1610" t="str">
        <f t="shared" ref="A1610:A1641" si="401">A1609</f>
        <v>Eric Milkie</v>
      </c>
      <c r="C1610" s="1">
        <v>1</v>
      </c>
      <c r="D1610" t="s">
        <v>43</v>
      </c>
      <c r="E1610" s="3">
        <f t="shared" si="400"/>
        <v>39</v>
      </c>
      <c r="F1610">
        <f t="shared" si="398"/>
        <v>39</v>
      </c>
    </row>
    <row r="1611" spans="1:6" x14ac:dyDescent="0.25">
      <c r="A1611" t="str">
        <f t="shared" si="401"/>
        <v>Eric Milkie</v>
      </c>
      <c r="E1611" s="3">
        <f t="shared" si="400"/>
        <v>39</v>
      </c>
      <c r="F1611">
        <f t="shared" si="398"/>
        <v>0</v>
      </c>
    </row>
    <row r="1612" spans="1:6" x14ac:dyDescent="0.25">
      <c r="A1612" t="str">
        <f t="shared" si="401"/>
        <v>Eric Milkie</v>
      </c>
      <c r="B1612" t="s">
        <v>373</v>
      </c>
      <c r="E1612" s="3">
        <v>15</v>
      </c>
      <c r="F1612">
        <f t="shared" si="398"/>
        <v>0</v>
      </c>
    </row>
    <row r="1613" spans="1:6" x14ac:dyDescent="0.25">
      <c r="A1613" t="str">
        <f t="shared" si="401"/>
        <v>Eric Milkie</v>
      </c>
      <c r="E1613" s="3">
        <f t="shared" ref="E1613:E1615" si="402">E1612</f>
        <v>15</v>
      </c>
      <c r="F1613">
        <f t="shared" si="398"/>
        <v>0</v>
      </c>
    </row>
    <row r="1614" spans="1:6" x14ac:dyDescent="0.25">
      <c r="A1614" t="str">
        <f t="shared" si="401"/>
        <v>Eric Milkie</v>
      </c>
      <c r="C1614" s="1">
        <v>1</v>
      </c>
      <c r="D1614" t="s">
        <v>43</v>
      </c>
      <c r="E1614" s="3">
        <f t="shared" si="402"/>
        <v>15</v>
      </c>
      <c r="F1614">
        <f t="shared" si="398"/>
        <v>15</v>
      </c>
    </row>
    <row r="1615" spans="1:6" x14ac:dyDescent="0.25">
      <c r="A1615" t="str">
        <f t="shared" si="401"/>
        <v>Eric Milkie</v>
      </c>
      <c r="E1615" s="3">
        <f t="shared" si="402"/>
        <v>15</v>
      </c>
      <c r="F1615">
        <f t="shared" si="398"/>
        <v>0</v>
      </c>
    </row>
    <row r="1616" spans="1:6" x14ac:dyDescent="0.25">
      <c r="A1616" t="str">
        <f t="shared" si="401"/>
        <v>Eric Milkie</v>
      </c>
      <c r="B1616" t="s">
        <v>374</v>
      </c>
      <c r="E1616" s="3">
        <v>20</v>
      </c>
      <c r="F1616">
        <f t="shared" si="398"/>
        <v>0</v>
      </c>
    </row>
    <row r="1617" spans="1:6" x14ac:dyDescent="0.25">
      <c r="A1617" t="str">
        <f t="shared" si="401"/>
        <v>Eric Milkie</v>
      </c>
      <c r="E1617" s="3">
        <f t="shared" ref="E1617:E1620" si="403">E1616</f>
        <v>20</v>
      </c>
      <c r="F1617">
        <f t="shared" si="398"/>
        <v>0</v>
      </c>
    </row>
    <row r="1618" spans="1:6" x14ac:dyDescent="0.25">
      <c r="A1618" t="str">
        <f t="shared" si="401"/>
        <v>Eric Milkie</v>
      </c>
      <c r="C1618" s="1">
        <v>0.80800000000000005</v>
      </c>
      <c r="D1618" t="s">
        <v>105</v>
      </c>
      <c r="E1618" s="3">
        <f t="shared" si="403"/>
        <v>20</v>
      </c>
      <c r="F1618">
        <f t="shared" si="398"/>
        <v>16.16</v>
      </c>
    </row>
    <row r="1619" spans="1:6" x14ac:dyDescent="0.25">
      <c r="A1619" t="str">
        <f t="shared" si="401"/>
        <v>Eric Milkie</v>
      </c>
      <c r="C1619" s="1">
        <v>0.191</v>
      </c>
      <c r="D1619" t="s">
        <v>43</v>
      </c>
      <c r="E1619" s="3">
        <f t="shared" si="403"/>
        <v>20</v>
      </c>
      <c r="F1619">
        <f t="shared" si="398"/>
        <v>3.8200000000000003</v>
      </c>
    </row>
    <row r="1620" spans="1:6" x14ac:dyDescent="0.25">
      <c r="A1620" t="str">
        <f t="shared" si="401"/>
        <v>Eric Milkie</v>
      </c>
      <c r="E1620" s="3">
        <f t="shared" si="403"/>
        <v>20</v>
      </c>
      <c r="F1620">
        <f t="shared" si="398"/>
        <v>0</v>
      </c>
    </row>
    <row r="1621" spans="1:6" x14ac:dyDescent="0.25">
      <c r="A1621" t="str">
        <f t="shared" si="401"/>
        <v>Eric Milkie</v>
      </c>
      <c r="B1621" t="s">
        <v>375</v>
      </c>
      <c r="E1621" s="3">
        <v>2</v>
      </c>
      <c r="F1621">
        <f t="shared" si="398"/>
        <v>0</v>
      </c>
    </row>
    <row r="1622" spans="1:6" x14ac:dyDescent="0.25">
      <c r="A1622" t="str">
        <f t="shared" si="401"/>
        <v>Eric Milkie</v>
      </c>
      <c r="E1622" s="3">
        <f t="shared" ref="E1622:E1624" si="404">E1621</f>
        <v>2</v>
      </c>
      <c r="F1622">
        <f t="shared" si="398"/>
        <v>0</v>
      </c>
    </row>
    <row r="1623" spans="1:6" x14ac:dyDescent="0.25">
      <c r="A1623" t="str">
        <f t="shared" si="401"/>
        <v>Eric Milkie</v>
      </c>
      <c r="C1623" s="1">
        <v>1</v>
      </c>
      <c r="D1623" t="s">
        <v>44</v>
      </c>
      <c r="E1623" s="3">
        <f t="shared" si="404"/>
        <v>2</v>
      </c>
      <c r="F1623">
        <f t="shared" si="398"/>
        <v>2</v>
      </c>
    </row>
    <row r="1624" spans="1:6" x14ac:dyDescent="0.25">
      <c r="A1624" t="str">
        <f t="shared" si="401"/>
        <v>Eric Milkie</v>
      </c>
      <c r="E1624" s="3">
        <f t="shared" si="404"/>
        <v>2</v>
      </c>
      <c r="F1624">
        <f t="shared" si="398"/>
        <v>0</v>
      </c>
    </row>
    <row r="1625" spans="1:6" x14ac:dyDescent="0.25">
      <c r="A1625" t="str">
        <f t="shared" si="401"/>
        <v>Eric Milkie</v>
      </c>
      <c r="B1625" s="2" t="s">
        <v>376</v>
      </c>
      <c r="E1625" s="3">
        <v>3</v>
      </c>
      <c r="F1625">
        <f t="shared" si="398"/>
        <v>0</v>
      </c>
    </row>
    <row r="1626" spans="1:6" x14ac:dyDescent="0.25">
      <c r="A1626" t="str">
        <f t="shared" si="401"/>
        <v>Eric Milkie</v>
      </c>
      <c r="E1626" s="3">
        <f t="shared" ref="E1626:E1628" si="405">E1625</f>
        <v>3</v>
      </c>
      <c r="F1626">
        <f t="shared" si="398"/>
        <v>0</v>
      </c>
    </row>
    <row r="1627" spans="1:6" x14ac:dyDescent="0.25">
      <c r="A1627" t="str">
        <f t="shared" si="401"/>
        <v>Eric Milkie</v>
      </c>
      <c r="C1627" s="1">
        <v>1</v>
      </c>
      <c r="D1627" t="s">
        <v>43</v>
      </c>
      <c r="E1627" s="3">
        <f t="shared" si="405"/>
        <v>3</v>
      </c>
      <c r="F1627">
        <f t="shared" si="398"/>
        <v>3</v>
      </c>
    </row>
    <row r="1628" spans="1:6" x14ac:dyDescent="0.25">
      <c r="A1628" t="str">
        <f t="shared" si="401"/>
        <v>Eric Milkie</v>
      </c>
      <c r="E1628" s="3">
        <f t="shared" si="405"/>
        <v>3</v>
      </c>
      <c r="F1628">
        <f t="shared" si="398"/>
        <v>0</v>
      </c>
    </row>
    <row r="1629" spans="1:6" x14ac:dyDescent="0.25">
      <c r="A1629" t="str">
        <f t="shared" si="401"/>
        <v>Eric Milkie</v>
      </c>
      <c r="B1629" t="s">
        <v>377</v>
      </c>
      <c r="E1629" s="3">
        <v>2</v>
      </c>
      <c r="F1629">
        <f t="shared" si="398"/>
        <v>0</v>
      </c>
    </row>
    <row r="1630" spans="1:6" x14ac:dyDescent="0.25">
      <c r="A1630" t="str">
        <f t="shared" si="401"/>
        <v>Eric Milkie</v>
      </c>
      <c r="E1630" s="3">
        <f t="shared" ref="E1630:E1632" si="406">E1629</f>
        <v>2</v>
      </c>
      <c r="F1630">
        <f t="shared" si="398"/>
        <v>0</v>
      </c>
    </row>
    <row r="1631" spans="1:6" x14ac:dyDescent="0.25">
      <c r="A1631" t="str">
        <f t="shared" si="401"/>
        <v>Eric Milkie</v>
      </c>
      <c r="C1631" s="1">
        <v>1</v>
      </c>
      <c r="D1631" t="s">
        <v>43</v>
      </c>
      <c r="E1631" s="3">
        <f t="shared" si="406"/>
        <v>2</v>
      </c>
      <c r="F1631">
        <f t="shared" si="398"/>
        <v>2</v>
      </c>
    </row>
    <row r="1632" spans="1:6" x14ac:dyDescent="0.25">
      <c r="A1632" t="str">
        <f t="shared" si="401"/>
        <v>Eric Milkie</v>
      </c>
      <c r="E1632" s="3">
        <f t="shared" si="406"/>
        <v>2</v>
      </c>
      <c r="F1632">
        <f t="shared" si="398"/>
        <v>0</v>
      </c>
    </row>
    <row r="1633" spans="1:6" x14ac:dyDescent="0.25">
      <c r="A1633" t="str">
        <f t="shared" si="401"/>
        <v>Eric Milkie</v>
      </c>
      <c r="B1633" t="s">
        <v>378</v>
      </c>
      <c r="E1633" s="3">
        <v>2</v>
      </c>
      <c r="F1633">
        <f t="shared" si="398"/>
        <v>0</v>
      </c>
    </row>
    <row r="1634" spans="1:6" x14ac:dyDescent="0.25">
      <c r="A1634" t="str">
        <f t="shared" si="401"/>
        <v>Eric Milkie</v>
      </c>
      <c r="E1634" s="3">
        <f t="shared" ref="E1634:E1636" si="407">E1633</f>
        <v>2</v>
      </c>
      <c r="F1634">
        <f t="shared" si="398"/>
        <v>0</v>
      </c>
    </row>
    <row r="1635" spans="1:6" x14ac:dyDescent="0.25">
      <c r="A1635" t="str">
        <f t="shared" si="401"/>
        <v>Eric Milkie</v>
      </c>
      <c r="C1635" s="1">
        <v>1</v>
      </c>
      <c r="D1635" t="s">
        <v>44</v>
      </c>
      <c r="E1635" s="3">
        <f t="shared" si="407"/>
        <v>2</v>
      </c>
      <c r="F1635">
        <f t="shared" si="398"/>
        <v>2</v>
      </c>
    </row>
    <row r="1636" spans="1:6" x14ac:dyDescent="0.25">
      <c r="A1636" t="str">
        <f t="shared" si="401"/>
        <v>Eric Milkie</v>
      </c>
      <c r="E1636" s="3">
        <f t="shared" si="407"/>
        <v>2</v>
      </c>
      <c r="F1636">
        <f t="shared" si="398"/>
        <v>0</v>
      </c>
    </row>
    <row r="1637" spans="1:6" x14ac:dyDescent="0.25">
      <c r="A1637" t="str">
        <f t="shared" si="401"/>
        <v>Eric Milkie</v>
      </c>
      <c r="B1637" t="s">
        <v>379</v>
      </c>
      <c r="E1637" s="3">
        <v>12</v>
      </c>
      <c r="F1637">
        <f t="shared" si="398"/>
        <v>0</v>
      </c>
    </row>
    <row r="1638" spans="1:6" x14ac:dyDescent="0.25">
      <c r="A1638" t="str">
        <f t="shared" si="401"/>
        <v>Eric Milkie</v>
      </c>
      <c r="E1638" s="3">
        <f t="shared" ref="E1638:E1640" si="408">E1637</f>
        <v>12</v>
      </c>
      <c r="F1638">
        <f t="shared" si="398"/>
        <v>0</v>
      </c>
    </row>
    <row r="1639" spans="1:6" x14ac:dyDescent="0.25">
      <c r="A1639" t="str">
        <f t="shared" si="401"/>
        <v>Eric Milkie</v>
      </c>
      <c r="C1639" s="1">
        <v>1</v>
      </c>
      <c r="D1639" t="s">
        <v>44</v>
      </c>
      <c r="E1639" s="3">
        <f t="shared" si="408"/>
        <v>12</v>
      </c>
      <c r="F1639">
        <f t="shared" si="398"/>
        <v>12</v>
      </c>
    </row>
    <row r="1640" spans="1:6" x14ac:dyDescent="0.25">
      <c r="A1640" t="str">
        <f t="shared" si="401"/>
        <v>Eric Milkie</v>
      </c>
      <c r="E1640" s="3">
        <f t="shared" si="408"/>
        <v>12</v>
      </c>
      <c r="F1640">
        <f t="shared" si="398"/>
        <v>0</v>
      </c>
    </row>
    <row r="1641" spans="1:6" x14ac:dyDescent="0.25">
      <c r="A1641" t="str">
        <f t="shared" si="401"/>
        <v>Eric Milkie</v>
      </c>
      <c r="B1641" t="s">
        <v>380</v>
      </c>
      <c r="E1641" s="3">
        <v>65</v>
      </c>
      <c r="F1641">
        <f t="shared" si="398"/>
        <v>0</v>
      </c>
    </row>
    <row r="1642" spans="1:6" x14ac:dyDescent="0.25">
      <c r="A1642" t="str">
        <f t="shared" ref="A1642:A1673" si="409">A1641</f>
        <v>Eric Milkie</v>
      </c>
      <c r="E1642" s="3">
        <f t="shared" ref="E1642:E1645" si="410">E1641</f>
        <v>65</v>
      </c>
      <c r="F1642">
        <f t="shared" si="398"/>
        <v>0</v>
      </c>
    </row>
    <row r="1643" spans="1:6" x14ac:dyDescent="0.25">
      <c r="A1643" t="str">
        <f t="shared" si="409"/>
        <v>Eric Milkie</v>
      </c>
      <c r="C1643" s="1">
        <v>0.59799999999999998</v>
      </c>
      <c r="D1643" t="s">
        <v>13</v>
      </c>
      <c r="E1643" s="3">
        <f t="shared" si="410"/>
        <v>65</v>
      </c>
      <c r="F1643">
        <f t="shared" si="398"/>
        <v>38.869999999999997</v>
      </c>
    </row>
    <row r="1644" spans="1:6" x14ac:dyDescent="0.25">
      <c r="A1644" t="str">
        <f t="shared" si="409"/>
        <v>Eric Milkie</v>
      </c>
      <c r="C1644" s="1">
        <v>0.40100000000000002</v>
      </c>
      <c r="D1644" t="s">
        <v>43</v>
      </c>
      <c r="E1644" s="3">
        <f t="shared" si="410"/>
        <v>65</v>
      </c>
      <c r="F1644">
        <f t="shared" si="398"/>
        <v>26.065000000000001</v>
      </c>
    </row>
    <row r="1645" spans="1:6" x14ac:dyDescent="0.25">
      <c r="A1645" t="str">
        <f t="shared" si="409"/>
        <v>Eric Milkie</v>
      </c>
      <c r="E1645" s="3">
        <f t="shared" si="410"/>
        <v>65</v>
      </c>
      <c r="F1645">
        <f t="shared" si="398"/>
        <v>0</v>
      </c>
    </row>
    <row r="1646" spans="1:6" x14ac:dyDescent="0.25">
      <c r="A1646" t="str">
        <f t="shared" si="409"/>
        <v>Eric Milkie</v>
      </c>
      <c r="B1646" t="s">
        <v>381</v>
      </c>
      <c r="E1646" s="3">
        <v>12</v>
      </c>
      <c r="F1646">
        <f t="shared" si="398"/>
        <v>0</v>
      </c>
    </row>
    <row r="1647" spans="1:6" x14ac:dyDescent="0.25">
      <c r="A1647" t="str">
        <f t="shared" si="409"/>
        <v>Eric Milkie</v>
      </c>
      <c r="E1647" s="3">
        <f t="shared" ref="E1647:E1649" si="411">E1646</f>
        <v>12</v>
      </c>
      <c r="F1647">
        <f t="shared" si="398"/>
        <v>0</v>
      </c>
    </row>
    <row r="1648" spans="1:6" x14ac:dyDescent="0.25">
      <c r="A1648" t="str">
        <f t="shared" si="409"/>
        <v>Eric Milkie</v>
      </c>
      <c r="C1648" s="1">
        <v>1</v>
      </c>
      <c r="D1648" t="s">
        <v>43</v>
      </c>
      <c r="E1648" s="3">
        <f t="shared" si="411"/>
        <v>12</v>
      </c>
      <c r="F1648">
        <f t="shared" si="398"/>
        <v>12</v>
      </c>
    </row>
    <row r="1649" spans="1:6" x14ac:dyDescent="0.25">
      <c r="A1649" t="str">
        <f t="shared" si="409"/>
        <v>Eric Milkie</v>
      </c>
      <c r="E1649" s="3">
        <f t="shared" si="411"/>
        <v>12</v>
      </c>
      <c r="F1649">
        <f t="shared" si="398"/>
        <v>0</v>
      </c>
    </row>
    <row r="1650" spans="1:6" x14ac:dyDescent="0.25">
      <c r="A1650" t="str">
        <f t="shared" si="409"/>
        <v>Eric Milkie</v>
      </c>
      <c r="B1650" t="s">
        <v>382</v>
      </c>
      <c r="E1650" s="3">
        <v>100</v>
      </c>
      <c r="F1650">
        <f t="shared" si="398"/>
        <v>0</v>
      </c>
    </row>
    <row r="1651" spans="1:6" x14ac:dyDescent="0.25">
      <c r="A1651" t="str">
        <f t="shared" si="409"/>
        <v>Eric Milkie</v>
      </c>
      <c r="E1651" s="3">
        <f t="shared" ref="E1651:E1653" si="412">E1650</f>
        <v>100</v>
      </c>
      <c r="F1651">
        <f t="shared" si="398"/>
        <v>0</v>
      </c>
    </row>
    <row r="1652" spans="1:6" x14ac:dyDescent="0.25">
      <c r="A1652" t="str">
        <f t="shared" si="409"/>
        <v>Eric Milkie</v>
      </c>
      <c r="C1652" s="1">
        <v>1</v>
      </c>
      <c r="D1652" t="s">
        <v>43</v>
      </c>
      <c r="E1652" s="3">
        <f t="shared" si="412"/>
        <v>100</v>
      </c>
      <c r="F1652">
        <f t="shared" si="398"/>
        <v>100</v>
      </c>
    </row>
    <row r="1653" spans="1:6" x14ac:dyDescent="0.25">
      <c r="A1653" t="str">
        <f t="shared" si="409"/>
        <v>Eric Milkie</v>
      </c>
      <c r="E1653" s="3">
        <f t="shared" si="412"/>
        <v>100</v>
      </c>
      <c r="F1653">
        <f t="shared" si="398"/>
        <v>0</v>
      </c>
    </row>
    <row r="1654" spans="1:6" x14ac:dyDescent="0.25">
      <c r="A1654" t="str">
        <f t="shared" si="409"/>
        <v>Eric Milkie</v>
      </c>
      <c r="B1654" t="s">
        <v>383</v>
      </c>
      <c r="E1654" s="3">
        <v>162</v>
      </c>
      <c r="F1654">
        <f t="shared" si="398"/>
        <v>0</v>
      </c>
    </row>
    <row r="1655" spans="1:6" x14ac:dyDescent="0.25">
      <c r="A1655" t="str">
        <f t="shared" si="409"/>
        <v>Eric Milkie</v>
      </c>
      <c r="E1655" s="3">
        <f t="shared" ref="E1655:E1657" si="413">E1654</f>
        <v>162</v>
      </c>
      <c r="F1655">
        <f t="shared" si="398"/>
        <v>0</v>
      </c>
    </row>
    <row r="1656" spans="1:6" x14ac:dyDescent="0.25">
      <c r="A1656" t="str">
        <f t="shared" si="409"/>
        <v>Eric Milkie</v>
      </c>
      <c r="C1656" s="1">
        <v>1</v>
      </c>
      <c r="D1656" t="s">
        <v>43</v>
      </c>
      <c r="E1656" s="3">
        <f t="shared" si="413"/>
        <v>162</v>
      </c>
      <c r="F1656">
        <f t="shared" si="398"/>
        <v>162</v>
      </c>
    </row>
    <row r="1657" spans="1:6" x14ac:dyDescent="0.25">
      <c r="A1657" t="str">
        <f t="shared" si="409"/>
        <v>Eric Milkie</v>
      </c>
      <c r="E1657" s="3">
        <f t="shared" si="413"/>
        <v>162</v>
      </c>
      <c r="F1657">
        <f t="shared" si="398"/>
        <v>0</v>
      </c>
    </row>
    <row r="1658" spans="1:6" x14ac:dyDescent="0.25">
      <c r="A1658" t="str">
        <f t="shared" si="409"/>
        <v>Eric Milkie</v>
      </c>
      <c r="B1658" t="s">
        <v>384</v>
      </c>
      <c r="E1658" s="3">
        <v>77</v>
      </c>
      <c r="F1658">
        <f t="shared" si="398"/>
        <v>0</v>
      </c>
    </row>
    <row r="1659" spans="1:6" x14ac:dyDescent="0.25">
      <c r="A1659" t="str">
        <f t="shared" si="409"/>
        <v>Eric Milkie</v>
      </c>
      <c r="E1659" s="3">
        <f t="shared" ref="E1659:E1661" si="414">E1658</f>
        <v>77</v>
      </c>
      <c r="F1659">
        <f t="shared" si="398"/>
        <v>0</v>
      </c>
    </row>
    <row r="1660" spans="1:6" x14ac:dyDescent="0.25">
      <c r="A1660" t="str">
        <f t="shared" si="409"/>
        <v>Eric Milkie</v>
      </c>
      <c r="C1660" s="1">
        <v>1</v>
      </c>
      <c r="D1660" t="s">
        <v>13</v>
      </c>
      <c r="E1660" s="3">
        <f t="shared" si="414"/>
        <v>77</v>
      </c>
      <c r="F1660">
        <f t="shared" si="398"/>
        <v>77</v>
      </c>
    </row>
    <row r="1661" spans="1:6" x14ac:dyDescent="0.25">
      <c r="A1661" t="str">
        <f t="shared" si="409"/>
        <v>Eric Milkie</v>
      </c>
      <c r="E1661" s="3">
        <f t="shared" si="414"/>
        <v>77</v>
      </c>
      <c r="F1661">
        <f t="shared" si="398"/>
        <v>0</v>
      </c>
    </row>
    <row r="1662" spans="1:6" x14ac:dyDescent="0.25">
      <c r="A1662" t="str">
        <f t="shared" si="409"/>
        <v>Eric Milkie</v>
      </c>
      <c r="B1662" t="s">
        <v>385</v>
      </c>
      <c r="E1662" s="3">
        <v>4</v>
      </c>
      <c r="F1662">
        <f t="shared" si="398"/>
        <v>0</v>
      </c>
    </row>
    <row r="1663" spans="1:6" x14ac:dyDescent="0.25">
      <c r="A1663" t="str">
        <f t="shared" si="409"/>
        <v>Eric Milkie</v>
      </c>
      <c r="E1663" s="3">
        <f t="shared" ref="E1663:E1665" si="415">E1662</f>
        <v>4</v>
      </c>
      <c r="F1663">
        <f t="shared" si="398"/>
        <v>0</v>
      </c>
    </row>
    <row r="1664" spans="1:6" x14ac:dyDescent="0.25">
      <c r="A1664" t="str">
        <f t="shared" si="409"/>
        <v>Eric Milkie</v>
      </c>
      <c r="C1664" s="1">
        <v>1</v>
      </c>
      <c r="D1664" t="s">
        <v>43</v>
      </c>
      <c r="E1664" s="3">
        <f t="shared" si="415"/>
        <v>4</v>
      </c>
      <c r="F1664">
        <f t="shared" si="398"/>
        <v>4</v>
      </c>
    </row>
    <row r="1665" spans="1:6" x14ac:dyDescent="0.25">
      <c r="A1665" t="str">
        <f t="shared" si="409"/>
        <v>Eric Milkie</v>
      </c>
      <c r="E1665" s="3">
        <f t="shared" si="415"/>
        <v>4</v>
      </c>
      <c r="F1665">
        <f t="shared" si="398"/>
        <v>0</v>
      </c>
    </row>
    <row r="1666" spans="1:6" x14ac:dyDescent="0.25">
      <c r="A1666" t="str">
        <f t="shared" si="409"/>
        <v>Eric Milkie</v>
      </c>
      <c r="B1666" t="s">
        <v>386</v>
      </c>
      <c r="E1666" s="3">
        <v>3</v>
      </c>
      <c r="F1666">
        <f t="shared" si="398"/>
        <v>0</v>
      </c>
    </row>
    <row r="1667" spans="1:6" x14ac:dyDescent="0.25">
      <c r="A1667" t="str">
        <f t="shared" si="409"/>
        <v>Eric Milkie</v>
      </c>
      <c r="E1667" s="3">
        <f t="shared" ref="E1667:E1669" si="416">E1666</f>
        <v>3</v>
      </c>
      <c r="F1667">
        <f t="shared" ref="F1667:F1730" si="417">C1667*E1667</f>
        <v>0</v>
      </c>
    </row>
    <row r="1668" spans="1:6" x14ac:dyDescent="0.25">
      <c r="A1668" t="str">
        <f t="shared" si="409"/>
        <v>Eric Milkie</v>
      </c>
      <c r="C1668" s="1">
        <v>1</v>
      </c>
      <c r="D1668" t="s">
        <v>13</v>
      </c>
      <c r="E1668" s="3">
        <f t="shared" si="416"/>
        <v>3</v>
      </c>
      <c r="F1668">
        <f t="shared" si="417"/>
        <v>3</v>
      </c>
    </row>
    <row r="1669" spans="1:6" x14ac:dyDescent="0.25">
      <c r="A1669" t="str">
        <f t="shared" si="409"/>
        <v>Eric Milkie</v>
      </c>
      <c r="E1669" s="3">
        <f t="shared" si="416"/>
        <v>3</v>
      </c>
      <c r="F1669">
        <f t="shared" si="417"/>
        <v>0</v>
      </c>
    </row>
    <row r="1670" spans="1:6" x14ac:dyDescent="0.25">
      <c r="A1670" t="str">
        <f t="shared" si="409"/>
        <v>Eric Milkie</v>
      </c>
      <c r="B1670" t="s">
        <v>387</v>
      </c>
      <c r="E1670" s="3">
        <v>3</v>
      </c>
      <c r="F1670">
        <f t="shared" si="417"/>
        <v>0</v>
      </c>
    </row>
    <row r="1671" spans="1:6" x14ac:dyDescent="0.25">
      <c r="A1671" t="str">
        <f t="shared" si="409"/>
        <v>Eric Milkie</v>
      </c>
      <c r="E1671" s="3">
        <f t="shared" ref="E1671:E1673" si="418">E1670</f>
        <v>3</v>
      </c>
      <c r="F1671">
        <f t="shared" si="417"/>
        <v>0</v>
      </c>
    </row>
    <row r="1672" spans="1:6" x14ac:dyDescent="0.25">
      <c r="A1672" t="str">
        <f t="shared" si="409"/>
        <v>Eric Milkie</v>
      </c>
      <c r="C1672" s="1">
        <v>1</v>
      </c>
      <c r="D1672" t="s">
        <v>13</v>
      </c>
      <c r="E1672" s="3">
        <f t="shared" si="418"/>
        <v>3</v>
      </c>
      <c r="F1672">
        <f t="shared" si="417"/>
        <v>3</v>
      </c>
    </row>
    <row r="1673" spans="1:6" x14ac:dyDescent="0.25">
      <c r="A1673" t="str">
        <f t="shared" si="409"/>
        <v>Eric Milkie</v>
      </c>
      <c r="E1673" s="3">
        <f t="shared" si="418"/>
        <v>3</v>
      </c>
      <c r="F1673">
        <f t="shared" si="417"/>
        <v>0</v>
      </c>
    </row>
    <row r="1674" spans="1:6" x14ac:dyDescent="0.25">
      <c r="A1674" t="str">
        <f t="shared" ref="A1674:A1705" si="419">A1673</f>
        <v>Eric Milkie</v>
      </c>
      <c r="B1674" t="s">
        <v>388</v>
      </c>
      <c r="E1674" s="3">
        <v>52</v>
      </c>
      <c r="F1674">
        <f t="shared" si="417"/>
        <v>0</v>
      </c>
    </row>
    <row r="1675" spans="1:6" x14ac:dyDescent="0.25">
      <c r="A1675" t="str">
        <f t="shared" si="419"/>
        <v>Eric Milkie</v>
      </c>
      <c r="E1675" s="3">
        <f t="shared" ref="E1675:E1677" si="420">E1674</f>
        <v>52</v>
      </c>
      <c r="F1675">
        <f t="shared" si="417"/>
        <v>0</v>
      </c>
    </row>
    <row r="1676" spans="1:6" x14ac:dyDescent="0.25">
      <c r="A1676" t="str">
        <f t="shared" si="419"/>
        <v>Eric Milkie</v>
      </c>
      <c r="C1676" s="1">
        <v>1</v>
      </c>
      <c r="D1676" t="s">
        <v>13</v>
      </c>
      <c r="E1676" s="3">
        <f t="shared" si="420"/>
        <v>52</v>
      </c>
      <c r="F1676">
        <f t="shared" si="417"/>
        <v>52</v>
      </c>
    </row>
    <row r="1677" spans="1:6" x14ac:dyDescent="0.25">
      <c r="A1677" t="str">
        <f t="shared" si="419"/>
        <v>Eric Milkie</v>
      </c>
      <c r="E1677" s="3">
        <f t="shared" si="420"/>
        <v>52</v>
      </c>
      <c r="F1677">
        <f t="shared" si="417"/>
        <v>0</v>
      </c>
    </row>
    <row r="1678" spans="1:6" x14ac:dyDescent="0.25">
      <c r="A1678" t="str">
        <f t="shared" si="419"/>
        <v>Eric Milkie</v>
      </c>
      <c r="B1678" t="s">
        <v>389</v>
      </c>
      <c r="E1678" s="3">
        <v>16</v>
      </c>
      <c r="F1678">
        <f t="shared" si="417"/>
        <v>0</v>
      </c>
    </row>
    <row r="1679" spans="1:6" x14ac:dyDescent="0.25">
      <c r="A1679" t="str">
        <f t="shared" si="419"/>
        <v>Eric Milkie</v>
      </c>
      <c r="E1679" s="3">
        <f t="shared" ref="E1679:E1683" si="421">E1678</f>
        <v>16</v>
      </c>
      <c r="F1679">
        <f t="shared" si="417"/>
        <v>0</v>
      </c>
    </row>
    <row r="1680" spans="1:6" x14ac:dyDescent="0.25">
      <c r="A1680" t="str">
        <f t="shared" si="419"/>
        <v>Eric Milkie</v>
      </c>
      <c r="C1680" s="1">
        <v>0.374</v>
      </c>
      <c r="D1680" t="s">
        <v>13</v>
      </c>
      <c r="E1680" s="3">
        <f t="shared" si="421"/>
        <v>16</v>
      </c>
      <c r="F1680">
        <f t="shared" si="417"/>
        <v>5.984</v>
      </c>
    </row>
    <row r="1681" spans="1:6" x14ac:dyDescent="0.25">
      <c r="A1681" t="str">
        <f t="shared" si="419"/>
        <v>Eric Milkie</v>
      </c>
      <c r="C1681" s="1">
        <v>0.40100000000000002</v>
      </c>
      <c r="D1681" t="s">
        <v>390</v>
      </c>
      <c r="E1681" s="3">
        <f t="shared" si="421"/>
        <v>16</v>
      </c>
      <c r="F1681">
        <f t="shared" si="417"/>
        <v>6.4160000000000004</v>
      </c>
    </row>
    <row r="1682" spans="1:6" x14ac:dyDescent="0.25">
      <c r="A1682" t="str">
        <f t="shared" si="419"/>
        <v>Eric Milkie</v>
      </c>
      <c r="C1682" s="1">
        <v>0.224</v>
      </c>
      <c r="D1682" t="s">
        <v>43</v>
      </c>
      <c r="E1682" s="3">
        <f t="shared" si="421"/>
        <v>16</v>
      </c>
      <c r="F1682">
        <f t="shared" si="417"/>
        <v>3.5840000000000001</v>
      </c>
    </row>
    <row r="1683" spans="1:6" x14ac:dyDescent="0.25">
      <c r="A1683" t="str">
        <f t="shared" si="419"/>
        <v>Eric Milkie</v>
      </c>
      <c r="E1683" s="3">
        <f t="shared" si="421"/>
        <v>16</v>
      </c>
      <c r="F1683">
        <f t="shared" si="417"/>
        <v>0</v>
      </c>
    </row>
    <row r="1684" spans="1:6" x14ac:dyDescent="0.25">
      <c r="A1684" t="str">
        <f t="shared" si="419"/>
        <v>Eric Milkie</v>
      </c>
      <c r="B1684" t="s">
        <v>391</v>
      </c>
      <c r="E1684" s="3">
        <v>6</v>
      </c>
      <c r="F1684">
        <f t="shared" si="417"/>
        <v>0</v>
      </c>
    </row>
    <row r="1685" spans="1:6" x14ac:dyDescent="0.25">
      <c r="A1685" t="str">
        <f t="shared" si="419"/>
        <v>Eric Milkie</v>
      </c>
      <c r="E1685" s="3">
        <f t="shared" ref="E1685:E1687" si="422">E1684</f>
        <v>6</v>
      </c>
      <c r="F1685">
        <f t="shared" si="417"/>
        <v>0</v>
      </c>
    </row>
    <row r="1686" spans="1:6" x14ac:dyDescent="0.25">
      <c r="A1686" t="str">
        <f t="shared" si="419"/>
        <v>Eric Milkie</v>
      </c>
      <c r="C1686" s="1">
        <v>1</v>
      </c>
      <c r="D1686" t="s">
        <v>43</v>
      </c>
      <c r="E1686" s="3">
        <f t="shared" si="422"/>
        <v>6</v>
      </c>
      <c r="F1686">
        <f t="shared" si="417"/>
        <v>6</v>
      </c>
    </row>
    <row r="1687" spans="1:6" x14ac:dyDescent="0.25">
      <c r="A1687" t="str">
        <f t="shared" si="419"/>
        <v>Eric Milkie</v>
      </c>
      <c r="E1687" s="3">
        <f t="shared" si="422"/>
        <v>6</v>
      </c>
      <c r="F1687">
        <f t="shared" si="417"/>
        <v>0</v>
      </c>
    </row>
    <row r="1688" spans="1:6" x14ac:dyDescent="0.25">
      <c r="A1688" t="str">
        <f t="shared" si="419"/>
        <v>Eric Milkie</v>
      </c>
      <c r="B1688" t="s">
        <v>392</v>
      </c>
      <c r="E1688" s="3">
        <v>97</v>
      </c>
      <c r="F1688">
        <f t="shared" si="417"/>
        <v>0</v>
      </c>
    </row>
    <row r="1689" spans="1:6" x14ac:dyDescent="0.25">
      <c r="A1689" t="str">
        <f t="shared" si="419"/>
        <v>Eric Milkie</v>
      </c>
      <c r="E1689" s="3">
        <f t="shared" ref="E1689:E1691" si="423">E1688</f>
        <v>97</v>
      </c>
      <c r="F1689">
        <f t="shared" si="417"/>
        <v>0</v>
      </c>
    </row>
    <row r="1690" spans="1:6" x14ac:dyDescent="0.25">
      <c r="A1690" t="str">
        <f t="shared" si="419"/>
        <v>Eric Milkie</v>
      </c>
      <c r="C1690" s="1">
        <v>1</v>
      </c>
      <c r="D1690" t="s">
        <v>43</v>
      </c>
      <c r="E1690" s="3">
        <f t="shared" si="423"/>
        <v>97</v>
      </c>
      <c r="F1690">
        <f t="shared" si="417"/>
        <v>97</v>
      </c>
    </row>
    <row r="1691" spans="1:6" x14ac:dyDescent="0.25">
      <c r="A1691" t="str">
        <f t="shared" si="419"/>
        <v>Eric Milkie</v>
      </c>
      <c r="E1691" s="3">
        <f t="shared" si="423"/>
        <v>97</v>
      </c>
      <c r="F1691">
        <f t="shared" si="417"/>
        <v>0</v>
      </c>
    </row>
    <row r="1692" spans="1:6" x14ac:dyDescent="0.25">
      <c r="A1692" t="str">
        <f t="shared" si="419"/>
        <v>Eric Milkie</v>
      </c>
      <c r="B1692" t="s">
        <v>393</v>
      </c>
      <c r="E1692" s="3">
        <v>24</v>
      </c>
      <c r="F1692">
        <f t="shared" si="417"/>
        <v>0</v>
      </c>
    </row>
    <row r="1693" spans="1:6" x14ac:dyDescent="0.25">
      <c r="A1693" t="str">
        <f t="shared" si="419"/>
        <v>Eric Milkie</v>
      </c>
      <c r="E1693" s="3">
        <f t="shared" ref="E1693:E1695" si="424">E1692</f>
        <v>24</v>
      </c>
      <c r="F1693">
        <f t="shared" si="417"/>
        <v>0</v>
      </c>
    </row>
    <row r="1694" spans="1:6" x14ac:dyDescent="0.25">
      <c r="A1694" t="str">
        <f t="shared" si="419"/>
        <v>Eric Milkie</v>
      </c>
      <c r="C1694" s="1">
        <v>1</v>
      </c>
      <c r="D1694" t="s">
        <v>43</v>
      </c>
      <c r="E1694" s="3">
        <f t="shared" si="424"/>
        <v>24</v>
      </c>
      <c r="F1694">
        <f t="shared" si="417"/>
        <v>24</v>
      </c>
    </row>
    <row r="1695" spans="1:6" x14ac:dyDescent="0.25">
      <c r="A1695" t="str">
        <f t="shared" si="419"/>
        <v>Eric Milkie</v>
      </c>
      <c r="E1695" s="3">
        <f t="shared" si="424"/>
        <v>24</v>
      </c>
      <c r="F1695">
        <f t="shared" si="417"/>
        <v>0</v>
      </c>
    </row>
    <row r="1696" spans="1:6" x14ac:dyDescent="0.25">
      <c r="A1696" t="str">
        <f t="shared" si="419"/>
        <v>Eric Milkie</v>
      </c>
      <c r="B1696" t="s">
        <v>394</v>
      </c>
      <c r="E1696" s="3">
        <v>6</v>
      </c>
      <c r="F1696">
        <f t="shared" si="417"/>
        <v>0</v>
      </c>
    </row>
    <row r="1697" spans="1:6" x14ac:dyDescent="0.25">
      <c r="A1697" t="str">
        <f t="shared" si="419"/>
        <v>Eric Milkie</v>
      </c>
      <c r="E1697" s="3">
        <f t="shared" ref="E1697:E1699" si="425">E1696</f>
        <v>6</v>
      </c>
      <c r="F1697">
        <f t="shared" si="417"/>
        <v>0</v>
      </c>
    </row>
    <row r="1698" spans="1:6" x14ac:dyDescent="0.25">
      <c r="A1698" t="str">
        <f t="shared" si="419"/>
        <v>Eric Milkie</v>
      </c>
      <c r="C1698" s="1">
        <v>1</v>
      </c>
      <c r="D1698" t="s">
        <v>43</v>
      </c>
      <c r="E1698" s="3">
        <f t="shared" si="425"/>
        <v>6</v>
      </c>
      <c r="F1698">
        <f t="shared" si="417"/>
        <v>6</v>
      </c>
    </row>
    <row r="1699" spans="1:6" x14ac:dyDescent="0.25">
      <c r="A1699" t="str">
        <f t="shared" si="419"/>
        <v>Eric Milkie</v>
      </c>
      <c r="E1699" s="3">
        <f t="shared" si="425"/>
        <v>6</v>
      </c>
      <c r="F1699">
        <f t="shared" si="417"/>
        <v>0</v>
      </c>
    </row>
    <row r="1700" spans="1:6" x14ac:dyDescent="0.25">
      <c r="A1700" t="str">
        <f t="shared" si="419"/>
        <v>Eric Milkie</v>
      </c>
      <c r="B1700" t="s">
        <v>395</v>
      </c>
      <c r="E1700" s="3">
        <v>11</v>
      </c>
      <c r="F1700">
        <f t="shared" si="417"/>
        <v>0</v>
      </c>
    </row>
    <row r="1701" spans="1:6" x14ac:dyDescent="0.25">
      <c r="A1701" t="str">
        <f t="shared" si="419"/>
        <v>Eric Milkie</v>
      </c>
      <c r="E1701" s="3">
        <f t="shared" ref="E1701:E1703" si="426">E1700</f>
        <v>11</v>
      </c>
      <c r="F1701">
        <f t="shared" si="417"/>
        <v>0</v>
      </c>
    </row>
    <row r="1702" spans="1:6" x14ac:dyDescent="0.25">
      <c r="A1702" t="str">
        <f t="shared" si="419"/>
        <v>Eric Milkie</v>
      </c>
      <c r="C1702" s="1">
        <v>1</v>
      </c>
      <c r="D1702" t="s">
        <v>43</v>
      </c>
      <c r="E1702" s="3">
        <f t="shared" si="426"/>
        <v>11</v>
      </c>
      <c r="F1702">
        <f t="shared" si="417"/>
        <v>11</v>
      </c>
    </row>
    <row r="1703" spans="1:6" x14ac:dyDescent="0.25">
      <c r="A1703" t="str">
        <f t="shared" si="419"/>
        <v>Eric Milkie</v>
      </c>
      <c r="E1703" s="3">
        <f t="shared" si="426"/>
        <v>11</v>
      </c>
      <c r="F1703">
        <f t="shared" si="417"/>
        <v>0</v>
      </c>
    </row>
    <row r="1704" spans="1:6" x14ac:dyDescent="0.25">
      <c r="A1704" t="str">
        <f t="shared" si="419"/>
        <v>Eric Milkie</v>
      </c>
      <c r="B1704" t="s">
        <v>396</v>
      </c>
      <c r="E1704" s="3">
        <v>31</v>
      </c>
      <c r="F1704">
        <f t="shared" si="417"/>
        <v>0</v>
      </c>
    </row>
    <row r="1705" spans="1:6" x14ac:dyDescent="0.25">
      <c r="A1705" t="str">
        <f t="shared" si="419"/>
        <v>Eric Milkie</v>
      </c>
      <c r="E1705" s="3">
        <f t="shared" ref="E1705:E1707" si="427">E1704</f>
        <v>31</v>
      </c>
      <c r="F1705">
        <f t="shared" si="417"/>
        <v>0</v>
      </c>
    </row>
    <row r="1706" spans="1:6" x14ac:dyDescent="0.25">
      <c r="A1706" t="str">
        <f t="shared" ref="A1706:A1727" si="428">A1705</f>
        <v>Eric Milkie</v>
      </c>
      <c r="C1706" s="1">
        <v>1</v>
      </c>
      <c r="D1706" t="s">
        <v>43</v>
      </c>
      <c r="E1706" s="3">
        <f t="shared" si="427"/>
        <v>31</v>
      </c>
      <c r="F1706">
        <f t="shared" si="417"/>
        <v>31</v>
      </c>
    </row>
    <row r="1707" spans="1:6" x14ac:dyDescent="0.25">
      <c r="A1707" t="str">
        <f t="shared" si="428"/>
        <v>Eric Milkie</v>
      </c>
      <c r="E1707" s="3">
        <f t="shared" si="427"/>
        <v>31</v>
      </c>
      <c r="F1707">
        <f t="shared" si="417"/>
        <v>0</v>
      </c>
    </row>
    <row r="1708" spans="1:6" x14ac:dyDescent="0.25">
      <c r="A1708" t="str">
        <f t="shared" si="428"/>
        <v>Eric Milkie</v>
      </c>
      <c r="B1708" t="s">
        <v>397</v>
      </c>
      <c r="E1708" s="3">
        <v>1</v>
      </c>
      <c r="F1708">
        <f t="shared" si="417"/>
        <v>0</v>
      </c>
    </row>
    <row r="1709" spans="1:6" x14ac:dyDescent="0.25">
      <c r="A1709" t="str">
        <f t="shared" si="428"/>
        <v>Eric Milkie</v>
      </c>
      <c r="E1709" s="3">
        <f t="shared" ref="E1709:E1711" si="429">E1708</f>
        <v>1</v>
      </c>
      <c r="F1709">
        <f t="shared" si="417"/>
        <v>0</v>
      </c>
    </row>
    <row r="1710" spans="1:6" x14ac:dyDescent="0.25">
      <c r="A1710" t="str">
        <f t="shared" si="428"/>
        <v>Eric Milkie</v>
      </c>
      <c r="C1710" s="1">
        <v>1</v>
      </c>
      <c r="D1710" t="s">
        <v>43</v>
      </c>
      <c r="E1710" s="3">
        <f t="shared" si="429"/>
        <v>1</v>
      </c>
      <c r="F1710">
        <f t="shared" si="417"/>
        <v>1</v>
      </c>
    </row>
    <row r="1711" spans="1:6" x14ac:dyDescent="0.25">
      <c r="A1711" t="str">
        <f t="shared" si="428"/>
        <v>Eric Milkie</v>
      </c>
      <c r="E1711" s="3">
        <f t="shared" si="429"/>
        <v>1</v>
      </c>
      <c r="F1711">
        <f t="shared" si="417"/>
        <v>0</v>
      </c>
    </row>
    <row r="1712" spans="1:6" x14ac:dyDescent="0.25">
      <c r="A1712" t="str">
        <f t="shared" si="428"/>
        <v>Eric Milkie</v>
      </c>
      <c r="B1712" t="s">
        <v>398</v>
      </c>
      <c r="E1712" s="3">
        <v>1</v>
      </c>
      <c r="F1712">
        <f t="shared" si="417"/>
        <v>0</v>
      </c>
    </row>
    <row r="1713" spans="1:6" x14ac:dyDescent="0.25">
      <c r="A1713" t="str">
        <f t="shared" si="428"/>
        <v>Eric Milkie</v>
      </c>
      <c r="E1713" s="3">
        <f t="shared" ref="E1713:E1715" si="430">E1712</f>
        <v>1</v>
      </c>
      <c r="F1713">
        <f t="shared" si="417"/>
        <v>0</v>
      </c>
    </row>
    <row r="1714" spans="1:6" x14ac:dyDescent="0.25">
      <c r="A1714" t="str">
        <f t="shared" si="428"/>
        <v>Eric Milkie</v>
      </c>
      <c r="C1714" s="1">
        <v>1</v>
      </c>
      <c r="D1714" t="s">
        <v>43</v>
      </c>
      <c r="E1714" s="3">
        <f t="shared" si="430"/>
        <v>1</v>
      </c>
      <c r="F1714">
        <f t="shared" si="417"/>
        <v>1</v>
      </c>
    </row>
    <row r="1715" spans="1:6" x14ac:dyDescent="0.25">
      <c r="A1715" t="str">
        <f t="shared" si="428"/>
        <v>Eric Milkie</v>
      </c>
      <c r="E1715" s="3">
        <f t="shared" si="430"/>
        <v>1</v>
      </c>
      <c r="F1715">
        <f t="shared" si="417"/>
        <v>0</v>
      </c>
    </row>
    <row r="1716" spans="1:6" x14ac:dyDescent="0.25">
      <c r="A1716" t="str">
        <f t="shared" si="428"/>
        <v>Eric Milkie</v>
      </c>
      <c r="B1716" t="s">
        <v>399</v>
      </c>
      <c r="E1716" s="3">
        <v>463</v>
      </c>
      <c r="F1716">
        <f t="shared" si="417"/>
        <v>0</v>
      </c>
    </row>
    <row r="1717" spans="1:6" x14ac:dyDescent="0.25">
      <c r="A1717" t="str">
        <f t="shared" si="428"/>
        <v>Eric Milkie</v>
      </c>
      <c r="E1717" s="3">
        <f t="shared" ref="E1717:E1720" si="431">E1716</f>
        <v>463</v>
      </c>
      <c r="F1717">
        <f t="shared" si="417"/>
        <v>0</v>
      </c>
    </row>
    <row r="1718" spans="1:6" x14ac:dyDescent="0.25">
      <c r="A1718" t="str">
        <f t="shared" si="428"/>
        <v>Eric Milkie</v>
      </c>
      <c r="C1718" s="1">
        <v>0.48499999999999999</v>
      </c>
      <c r="D1718" t="s">
        <v>43</v>
      </c>
      <c r="E1718" s="3">
        <f t="shared" si="431"/>
        <v>463</v>
      </c>
      <c r="F1718">
        <f t="shared" si="417"/>
        <v>224.55500000000001</v>
      </c>
    </row>
    <row r="1719" spans="1:6" x14ac:dyDescent="0.25">
      <c r="A1719" t="str">
        <f t="shared" si="428"/>
        <v>Eric Milkie</v>
      </c>
      <c r="C1719" s="1">
        <v>0.51400000000000001</v>
      </c>
      <c r="D1719" t="s">
        <v>44</v>
      </c>
      <c r="E1719" s="3">
        <f t="shared" si="431"/>
        <v>463</v>
      </c>
      <c r="F1719">
        <f t="shared" si="417"/>
        <v>237.982</v>
      </c>
    </row>
    <row r="1720" spans="1:6" x14ac:dyDescent="0.25">
      <c r="A1720" t="str">
        <f t="shared" si="428"/>
        <v>Eric Milkie</v>
      </c>
      <c r="E1720" s="3">
        <f t="shared" si="431"/>
        <v>463</v>
      </c>
      <c r="F1720">
        <f t="shared" si="417"/>
        <v>0</v>
      </c>
    </row>
    <row r="1721" spans="1:6" x14ac:dyDescent="0.25">
      <c r="A1721" t="str">
        <f t="shared" si="428"/>
        <v>Eric Milkie</v>
      </c>
      <c r="B1721" t="s">
        <v>400</v>
      </c>
      <c r="E1721" s="3">
        <v>4</v>
      </c>
      <c r="F1721">
        <f t="shared" si="417"/>
        <v>0</v>
      </c>
    </row>
    <row r="1722" spans="1:6" x14ac:dyDescent="0.25">
      <c r="A1722" t="str">
        <f t="shared" si="428"/>
        <v>Eric Milkie</v>
      </c>
      <c r="E1722" s="3">
        <f t="shared" ref="E1722:E1724" si="432">E1721</f>
        <v>4</v>
      </c>
      <c r="F1722">
        <f t="shared" si="417"/>
        <v>0</v>
      </c>
    </row>
    <row r="1723" spans="1:6" x14ac:dyDescent="0.25">
      <c r="A1723" t="str">
        <f t="shared" si="428"/>
        <v>Eric Milkie</v>
      </c>
      <c r="C1723" s="1">
        <v>1</v>
      </c>
      <c r="D1723" t="s">
        <v>98</v>
      </c>
      <c r="E1723" s="3">
        <f t="shared" si="432"/>
        <v>4</v>
      </c>
      <c r="F1723">
        <f t="shared" si="417"/>
        <v>4</v>
      </c>
    </row>
    <row r="1724" spans="1:6" x14ac:dyDescent="0.25">
      <c r="A1724" t="str">
        <f t="shared" si="428"/>
        <v>Eric Milkie</v>
      </c>
      <c r="E1724" s="3">
        <f t="shared" si="432"/>
        <v>4</v>
      </c>
      <c r="F1724">
        <f t="shared" si="417"/>
        <v>0</v>
      </c>
    </row>
    <row r="1725" spans="1:6" x14ac:dyDescent="0.25">
      <c r="A1725" t="str">
        <f t="shared" si="428"/>
        <v>Eric Milkie</v>
      </c>
      <c r="B1725" t="s">
        <v>401</v>
      </c>
      <c r="E1725" s="3">
        <v>1</v>
      </c>
      <c r="F1725">
        <f t="shared" si="417"/>
        <v>0</v>
      </c>
    </row>
    <row r="1726" spans="1:6" x14ac:dyDescent="0.25">
      <c r="A1726" t="str">
        <f t="shared" si="428"/>
        <v>Eric Milkie</v>
      </c>
      <c r="E1726" s="3">
        <f t="shared" ref="E1726:E1728" si="433">E1725</f>
        <v>1</v>
      </c>
      <c r="F1726">
        <f t="shared" si="417"/>
        <v>0</v>
      </c>
    </row>
    <row r="1727" spans="1:6" x14ac:dyDescent="0.25">
      <c r="A1727" t="str">
        <f t="shared" si="428"/>
        <v>Eric Milkie</v>
      </c>
      <c r="C1727" s="1">
        <v>1</v>
      </c>
      <c r="D1727" t="s">
        <v>43</v>
      </c>
      <c r="E1727" s="3">
        <f t="shared" si="433"/>
        <v>1</v>
      </c>
      <c r="F1727">
        <f t="shared" si="417"/>
        <v>1</v>
      </c>
    </row>
    <row r="1728" spans="1:6" x14ac:dyDescent="0.25">
      <c r="A1728" t="s">
        <v>817</v>
      </c>
      <c r="E1728" s="3">
        <f t="shared" si="433"/>
        <v>1</v>
      </c>
      <c r="F1728">
        <f t="shared" si="417"/>
        <v>0</v>
      </c>
    </row>
    <row r="1729" spans="1:6" x14ac:dyDescent="0.25">
      <c r="A1729" t="str">
        <f t="shared" ref="A1729:A1736" si="434">A1728</f>
        <v>Ernie Hershey</v>
      </c>
      <c r="B1729" t="s">
        <v>404</v>
      </c>
      <c r="E1729" s="3">
        <v>16</v>
      </c>
      <c r="F1729">
        <f t="shared" si="417"/>
        <v>0</v>
      </c>
    </row>
    <row r="1730" spans="1:6" x14ac:dyDescent="0.25">
      <c r="A1730" t="str">
        <f t="shared" si="434"/>
        <v>Ernie Hershey</v>
      </c>
      <c r="E1730" s="3">
        <f t="shared" ref="E1730:E1732" si="435">E1729</f>
        <v>16</v>
      </c>
      <c r="F1730">
        <f t="shared" si="417"/>
        <v>0</v>
      </c>
    </row>
    <row r="1731" spans="1:6" x14ac:dyDescent="0.25">
      <c r="A1731" t="str">
        <f t="shared" si="434"/>
        <v>Ernie Hershey</v>
      </c>
      <c r="C1731" s="1">
        <v>1</v>
      </c>
      <c r="D1731" t="s">
        <v>237</v>
      </c>
      <c r="E1731" s="3">
        <f t="shared" si="435"/>
        <v>16</v>
      </c>
      <c r="F1731">
        <f t="shared" ref="F1731:F1794" si="436">C1731*E1731</f>
        <v>16</v>
      </c>
    </row>
    <row r="1732" spans="1:6" x14ac:dyDescent="0.25">
      <c r="A1732" t="str">
        <f t="shared" si="434"/>
        <v>Ernie Hershey</v>
      </c>
      <c r="E1732" s="3">
        <f t="shared" si="435"/>
        <v>16</v>
      </c>
      <c r="F1732">
        <f t="shared" si="436"/>
        <v>0</v>
      </c>
    </row>
    <row r="1733" spans="1:6" x14ac:dyDescent="0.25">
      <c r="A1733" t="str">
        <f t="shared" si="434"/>
        <v>Ernie Hershey</v>
      </c>
      <c r="B1733" t="s">
        <v>405</v>
      </c>
      <c r="E1733" s="3">
        <v>14</v>
      </c>
      <c r="F1733">
        <f t="shared" si="436"/>
        <v>0</v>
      </c>
    </row>
    <row r="1734" spans="1:6" x14ac:dyDescent="0.25">
      <c r="A1734" t="str">
        <f t="shared" si="434"/>
        <v>Ernie Hershey</v>
      </c>
      <c r="E1734" s="3">
        <f t="shared" ref="E1734:E1737" si="437">E1733</f>
        <v>14</v>
      </c>
      <c r="F1734">
        <f t="shared" si="436"/>
        <v>0</v>
      </c>
    </row>
    <row r="1735" spans="1:6" x14ac:dyDescent="0.25">
      <c r="A1735" t="str">
        <f t="shared" si="434"/>
        <v>Ernie Hershey</v>
      </c>
      <c r="C1735" s="1">
        <v>0.54700000000000004</v>
      </c>
      <c r="D1735" t="s">
        <v>224</v>
      </c>
      <c r="E1735" s="3">
        <f t="shared" si="437"/>
        <v>14</v>
      </c>
      <c r="F1735">
        <f t="shared" si="436"/>
        <v>7.6580000000000004</v>
      </c>
    </row>
    <row r="1736" spans="1:6" x14ac:dyDescent="0.25">
      <c r="A1736" t="str">
        <f t="shared" si="434"/>
        <v>Ernie Hershey</v>
      </c>
      <c r="C1736" s="1">
        <v>0.25700000000000001</v>
      </c>
      <c r="D1736" t="s">
        <v>95</v>
      </c>
      <c r="E1736" s="3">
        <f t="shared" si="437"/>
        <v>14</v>
      </c>
      <c r="F1736">
        <f t="shared" si="436"/>
        <v>3.5979999999999999</v>
      </c>
    </row>
    <row r="1737" spans="1:6" x14ac:dyDescent="0.25">
      <c r="A1737" t="s">
        <v>818</v>
      </c>
      <c r="E1737" s="3">
        <f t="shared" si="437"/>
        <v>14</v>
      </c>
      <c r="F1737">
        <f t="shared" si="436"/>
        <v>0</v>
      </c>
    </row>
    <row r="1738" spans="1:6" x14ac:dyDescent="0.25">
      <c r="A1738" t="str">
        <f t="shared" ref="A1738:A1769" si="438">A1737</f>
        <v>Geert Bosch</v>
      </c>
      <c r="B1738" t="s">
        <v>408</v>
      </c>
      <c r="E1738" s="3">
        <v>2</v>
      </c>
      <c r="F1738">
        <f t="shared" si="436"/>
        <v>0</v>
      </c>
    </row>
    <row r="1739" spans="1:6" x14ac:dyDescent="0.25">
      <c r="A1739" t="str">
        <f t="shared" si="438"/>
        <v>Geert Bosch</v>
      </c>
      <c r="E1739" s="3">
        <f t="shared" ref="E1739:E1741" si="439">E1738</f>
        <v>2</v>
      </c>
      <c r="F1739">
        <f t="shared" si="436"/>
        <v>0</v>
      </c>
    </row>
    <row r="1740" spans="1:6" x14ac:dyDescent="0.25">
      <c r="A1740" t="str">
        <f t="shared" si="438"/>
        <v>Geert Bosch</v>
      </c>
      <c r="C1740" s="1">
        <v>1</v>
      </c>
      <c r="D1740" t="s">
        <v>226</v>
      </c>
      <c r="E1740" s="3">
        <f t="shared" si="439"/>
        <v>2</v>
      </c>
      <c r="F1740">
        <f t="shared" si="436"/>
        <v>2</v>
      </c>
    </row>
    <row r="1741" spans="1:6" x14ac:dyDescent="0.25">
      <c r="A1741" t="str">
        <f t="shared" si="438"/>
        <v>Geert Bosch</v>
      </c>
      <c r="E1741" s="3">
        <f t="shared" si="439"/>
        <v>2</v>
      </c>
      <c r="F1741">
        <f t="shared" si="436"/>
        <v>0</v>
      </c>
    </row>
    <row r="1742" spans="1:6" x14ac:dyDescent="0.25">
      <c r="A1742" t="str">
        <f t="shared" si="438"/>
        <v>Geert Bosch</v>
      </c>
      <c r="B1742" t="s">
        <v>409</v>
      </c>
      <c r="E1742" s="3">
        <v>115</v>
      </c>
      <c r="F1742">
        <f t="shared" si="436"/>
        <v>0</v>
      </c>
    </row>
    <row r="1743" spans="1:6" x14ac:dyDescent="0.25">
      <c r="A1743" t="str">
        <f t="shared" si="438"/>
        <v>Geert Bosch</v>
      </c>
      <c r="E1743" s="3">
        <f t="shared" ref="E1743:E1746" si="440">E1742</f>
        <v>115</v>
      </c>
      <c r="F1743">
        <f t="shared" si="436"/>
        <v>0</v>
      </c>
    </row>
    <row r="1744" spans="1:6" x14ac:dyDescent="0.25">
      <c r="A1744" t="str">
        <f t="shared" si="438"/>
        <v>Geert Bosch</v>
      </c>
      <c r="C1744" s="1">
        <v>0.86</v>
      </c>
      <c r="D1744" t="s">
        <v>143</v>
      </c>
      <c r="E1744" s="3">
        <f t="shared" si="440"/>
        <v>115</v>
      </c>
      <c r="F1744">
        <f t="shared" si="436"/>
        <v>98.899999999999991</v>
      </c>
    </row>
    <row r="1745" spans="1:6" x14ac:dyDescent="0.25">
      <c r="A1745" t="str">
        <f t="shared" si="438"/>
        <v>Geert Bosch</v>
      </c>
      <c r="C1745" s="1">
        <v>0.13900000000000001</v>
      </c>
      <c r="D1745" t="s">
        <v>251</v>
      </c>
      <c r="E1745" s="3">
        <f t="shared" si="440"/>
        <v>115</v>
      </c>
      <c r="F1745">
        <f t="shared" si="436"/>
        <v>15.985000000000001</v>
      </c>
    </row>
    <row r="1746" spans="1:6" x14ac:dyDescent="0.25">
      <c r="A1746" t="str">
        <f t="shared" si="438"/>
        <v>Geert Bosch</v>
      </c>
      <c r="E1746" s="3">
        <f t="shared" si="440"/>
        <v>115</v>
      </c>
      <c r="F1746">
        <f t="shared" si="436"/>
        <v>0</v>
      </c>
    </row>
    <row r="1747" spans="1:6" x14ac:dyDescent="0.25">
      <c r="A1747" t="str">
        <f t="shared" si="438"/>
        <v>Geert Bosch</v>
      </c>
      <c r="B1747" t="s">
        <v>410</v>
      </c>
      <c r="E1747" s="3">
        <v>7</v>
      </c>
      <c r="F1747">
        <f t="shared" si="436"/>
        <v>0</v>
      </c>
    </row>
    <row r="1748" spans="1:6" x14ac:dyDescent="0.25">
      <c r="A1748" t="str">
        <f t="shared" si="438"/>
        <v>Geert Bosch</v>
      </c>
      <c r="E1748" s="3">
        <f t="shared" ref="E1748:E1750" si="441">E1747</f>
        <v>7</v>
      </c>
      <c r="F1748">
        <f t="shared" si="436"/>
        <v>0</v>
      </c>
    </row>
    <row r="1749" spans="1:6" x14ac:dyDescent="0.25">
      <c r="A1749" t="str">
        <f t="shared" si="438"/>
        <v>Geert Bosch</v>
      </c>
      <c r="C1749" s="1">
        <v>1</v>
      </c>
      <c r="D1749" t="s">
        <v>226</v>
      </c>
      <c r="E1749" s="3">
        <f t="shared" si="441"/>
        <v>7</v>
      </c>
      <c r="F1749">
        <f t="shared" si="436"/>
        <v>7</v>
      </c>
    </row>
    <row r="1750" spans="1:6" x14ac:dyDescent="0.25">
      <c r="A1750" t="str">
        <f t="shared" si="438"/>
        <v>Geert Bosch</v>
      </c>
      <c r="E1750" s="3">
        <f t="shared" si="441"/>
        <v>7</v>
      </c>
      <c r="F1750">
        <f t="shared" si="436"/>
        <v>0</v>
      </c>
    </row>
    <row r="1751" spans="1:6" x14ac:dyDescent="0.25">
      <c r="A1751" t="str">
        <f t="shared" si="438"/>
        <v>Geert Bosch</v>
      </c>
      <c r="B1751" t="s">
        <v>411</v>
      </c>
      <c r="E1751" s="3">
        <v>2</v>
      </c>
      <c r="F1751">
        <f t="shared" si="436"/>
        <v>0</v>
      </c>
    </row>
    <row r="1752" spans="1:6" x14ac:dyDescent="0.25">
      <c r="A1752" t="str">
        <f t="shared" si="438"/>
        <v>Geert Bosch</v>
      </c>
      <c r="E1752" s="3">
        <f t="shared" ref="E1752:E1754" si="442">E1751</f>
        <v>2</v>
      </c>
      <c r="F1752">
        <f t="shared" si="436"/>
        <v>0</v>
      </c>
    </row>
    <row r="1753" spans="1:6" x14ac:dyDescent="0.25">
      <c r="A1753" t="str">
        <f t="shared" si="438"/>
        <v>Geert Bosch</v>
      </c>
      <c r="C1753" s="1">
        <v>1</v>
      </c>
      <c r="D1753" t="s">
        <v>412</v>
      </c>
      <c r="E1753" s="3">
        <f t="shared" si="442"/>
        <v>2</v>
      </c>
      <c r="F1753">
        <f t="shared" si="436"/>
        <v>2</v>
      </c>
    </row>
    <row r="1754" spans="1:6" x14ac:dyDescent="0.25">
      <c r="A1754" t="str">
        <f t="shared" si="438"/>
        <v>Geert Bosch</v>
      </c>
      <c r="E1754" s="3">
        <f t="shared" si="442"/>
        <v>2</v>
      </c>
      <c r="F1754">
        <f t="shared" si="436"/>
        <v>0</v>
      </c>
    </row>
    <row r="1755" spans="1:6" x14ac:dyDescent="0.25">
      <c r="A1755" t="str">
        <f t="shared" si="438"/>
        <v>Geert Bosch</v>
      </c>
      <c r="B1755" t="s">
        <v>413</v>
      </c>
      <c r="E1755" s="3">
        <v>8</v>
      </c>
      <c r="F1755">
        <f t="shared" si="436"/>
        <v>0</v>
      </c>
    </row>
    <row r="1756" spans="1:6" x14ac:dyDescent="0.25">
      <c r="A1756" t="str">
        <f t="shared" si="438"/>
        <v>Geert Bosch</v>
      </c>
      <c r="E1756" s="3">
        <f t="shared" ref="E1756:E1758" si="443">E1755</f>
        <v>8</v>
      </c>
      <c r="F1756">
        <f t="shared" si="436"/>
        <v>0</v>
      </c>
    </row>
    <row r="1757" spans="1:6" x14ac:dyDescent="0.25">
      <c r="A1757" t="str">
        <f t="shared" si="438"/>
        <v>Geert Bosch</v>
      </c>
      <c r="C1757" s="1">
        <v>1</v>
      </c>
      <c r="D1757" t="s">
        <v>80</v>
      </c>
      <c r="E1757" s="3">
        <f t="shared" si="443"/>
        <v>8</v>
      </c>
      <c r="F1757">
        <f t="shared" si="436"/>
        <v>8</v>
      </c>
    </row>
    <row r="1758" spans="1:6" x14ac:dyDescent="0.25">
      <c r="A1758" t="str">
        <f t="shared" si="438"/>
        <v>Geert Bosch</v>
      </c>
      <c r="E1758" s="3">
        <f t="shared" si="443"/>
        <v>8</v>
      </c>
      <c r="F1758">
        <f t="shared" si="436"/>
        <v>0</v>
      </c>
    </row>
    <row r="1759" spans="1:6" x14ac:dyDescent="0.25">
      <c r="A1759" t="str">
        <f t="shared" si="438"/>
        <v>Geert Bosch</v>
      </c>
      <c r="B1759" t="s">
        <v>414</v>
      </c>
      <c r="E1759" s="3">
        <v>23</v>
      </c>
      <c r="F1759">
        <f t="shared" si="436"/>
        <v>0</v>
      </c>
    </row>
    <row r="1760" spans="1:6" x14ac:dyDescent="0.25">
      <c r="A1760" t="str">
        <f t="shared" si="438"/>
        <v>Geert Bosch</v>
      </c>
      <c r="E1760" s="3">
        <f t="shared" ref="E1760:E1763" si="444">E1759</f>
        <v>23</v>
      </c>
      <c r="F1760">
        <f t="shared" si="436"/>
        <v>0</v>
      </c>
    </row>
    <row r="1761" spans="1:6" x14ac:dyDescent="0.25">
      <c r="A1761" t="str">
        <f t="shared" si="438"/>
        <v>Geert Bosch</v>
      </c>
      <c r="C1761" s="1">
        <v>0.19600000000000001</v>
      </c>
      <c r="D1761" t="s">
        <v>412</v>
      </c>
      <c r="E1761" s="3">
        <f t="shared" si="444"/>
        <v>23</v>
      </c>
      <c r="F1761">
        <f t="shared" si="436"/>
        <v>4.508</v>
      </c>
    </row>
    <row r="1762" spans="1:6" x14ac:dyDescent="0.25">
      <c r="A1762" t="str">
        <f t="shared" si="438"/>
        <v>Geert Bosch</v>
      </c>
      <c r="C1762" s="1">
        <v>0.80300000000000005</v>
      </c>
      <c r="D1762" t="s">
        <v>29</v>
      </c>
      <c r="E1762" s="3">
        <f t="shared" si="444"/>
        <v>23</v>
      </c>
      <c r="F1762">
        <f t="shared" si="436"/>
        <v>18.469000000000001</v>
      </c>
    </row>
    <row r="1763" spans="1:6" x14ac:dyDescent="0.25">
      <c r="A1763" t="str">
        <f t="shared" si="438"/>
        <v>Geert Bosch</v>
      </c>
      <c r="E1763" s="3">
        <f t="shared" si="444"/>
        <v>23</v>
      </c>
      <c r="F1763">
        <f t="shared" si="436"/>
        <v>0</v>
      </c>
    </row>
    <row r="1764" spans="1:6" x14ac:dyDescent="0.25">
      <c r="A1764" t="str">
        <f t="shared" si="438"/>
        <v>Geert Bosch</v>
      </c>
      <c r="B1764" t="s">
        <v>415</v>
      </c>
      <c r="E1764" s="3">
        <v>13</v>
      </c>
      <c r="F1764">
        <f t="shared" si="436"/>
        <v>0</v>
      </c>
    </row>
    <row r="1765" spans="1:6" x14ac:dyDescent="0.25">
      <c r="A1765" t="str">
        <f t="shared" si="438"/>
        <v>Geert Bosch</v>
      </c>
      <c r="E1765" s="3">
        <f t="shared" ref="E1765:E1768" si="445">E1764</f>
        <v>13</v>
      </c>
      <c r="F1765">
        <f t="shared" si="436"/>
        <v>0</v>
      </c>
    </row>
    <row r="1766" spans="1:6" x14ac:dyDescent="0.25">
      <c r="A1766" t="str">
        <f t="shared" si="438"/>
        <v>Geert Bosch</v>
      </c>
      <c r="C1766" s="1">
        <v>0.434</v>
      </c>
      <c r="D1766" t="s">
        <v>143</v>
      </c>
      <c r="E1766" s="3">
        <f t="shared" si="445"/>
        <v>13</v>
      </c>
      <c r="F1766">
        <f t="shared" si="436"/>
        <v>5.6420000000000003</v>
      </c>
    </row>
    <row r="1767" spans="1:6" x14ac:dyDescent="0.25">
      <c r="A1767" t="str">
        <f t="shared" si="438"/>
        <v>Geert Bosch</v>
      </c>
      <c r="C1767" s="1">
        <v>0.56499999999999995</v>
      </c>
      <c r="D1767" t="s">
        <v>29</v>
      </c>
      <c r="E1767" s="3">
        <f t="shared" si="445"/>
        <v>13</v>
      </c>
      <c r="F1767">
        <f t="shared" si="436"/>
        <v>7.3449999999999989</v>
      </c>
    </row>
    <row r="1768" spans="1:6" x14ac:dyDescent="0.25">
      <c r="A1768" t="str">
        <f t="shared" si="438"/>
        <v>Geert Bosch</v>
      </c>
      <c r="E1768" s="3">
        <f t="shared" si="445"/>
        <v>13</v>
      </c>
      <c r="F1768">
        <f t="shared" si="436"/>
        <v>0</v>
      </c>
    </row>
    <row r="1769" spans="1:6" x14ac:dyDescent="0.25">
      <c r="A1769" t="str">
        <f t="shared" si="438"/>
        <v>Geert Bosch</v>
      </c>
      <c r="B1769" t="s">
        <v>416</v>
      </c>
      <c r="E1769" s="3">
        <v>16</v>
      </c>
      <c r="F1769">
        <f t="shared" si="436"/>
        <v>0</v>
      </c>
    </row>
    <row r="1770" spans="1:6" x14ac:dyDescent="0.25">
      <c r="A1770" t="str">
        <f t="shared" ref="A1770:A1804" si="446">A1769</f>
        <v>Geert Bosch</v>
      </c>
      <c r="E1770" s="3">
        <f t="shared" ref="E1770:E1772" si="447">E1769</f>
        <v>16</v>
      </c>
      <c r="F1770">
        <f t="shared" si="436"/>
        <v>0</v>
      </c>
    </row>
    <row r="1771" spans="1:6" x14ac:dyDescent="0.25">
      <c r="A1771" t="str">
        <f t="shared" si="446"/>
        <v>Geert Bosch</v>
      </c>
      <c r="C1771" s="1">
        <v>1</v>
      </c>
      <c r="D1771" t="s">
        <v>80</v>
      </c>
      <c r="E1771" s="3">
        <f t="shared" si="447"/>
        <v>16</v>
      </c>
      <c r="F1771">
        <f t="shared" si="436"/>
        <v>16</v>
      </c>
    </row>
    <row r="1772" spans="1:6" x14ac:dyDescent="0.25">
      <c r="A1772" t="str">
        <f t="shared" si="446"/>
        <v>Geert Bosch</v>
      </c>
      <c r="E1772" s="3">
        <f t="shared" si="447"/>
        <v>16</v>
      </c>
      <c r="F1772">
        <f t="shared" si="436"/>
        <v>0</v>
      </c>
    </row>
    <row r="1773" spans="1:6" x14ac:dyDescent="0.25">
      <c r="A1773" t="str">
        <f t="shared" si="446"/>
        <v>Geert Bosch</v>
      </c>
      <c r="B1773" t="s">
        <v>417</v>
      </c>
      <c r="E1773" s="3">
        <v>16</v>
      </c>
      <c r="F1773">
        <f t="shared" si="436"/>
        <v>0</v>
      </c>
    </row>
    <row r="1774" spans="1:6" x14ac:dyDescent="0.25">
      <c r="A1774" t="str">
        <f t="shared" si="446"/>
        <v>Geert Bosch</v>
      </c>
      <c r="E1774" s="3">
        <f t="shared" ref="E1774:E1776" si="448">E1773</f>
        <v>16</v>
      </c>
      <c r="F1774">
        <f t="shared" si="436"/>
        <v>0</v>
      </c>
    </row>
    <row r="1775" spans="1:6" x14ac:dyDescent="0.25">
      <c r="A1775" t="str">
        <f t="shared" si="446"/>
        <v>Geert Bosch</v>
      </c>
      <c r="C1775" s="1">
        <v>1</v>
      </c>
      <c r="D1775" t="s">
        <v>80</v>
      </c>
      <c r="E1775" s="3">
        <f t="shared" si="448"/>
        <v>16</v>
      </c>
      <c r="F1775">
        <f t="shared" si="436"/>
        <v>16</v>
      </c>
    </row>
    <row r="1776" spans="1:6" x14ac:dyDescent="0.25">
      <c r="A1776" t="str">
        <f t="shared" si="446"/>
        <v>Geert Bosch</v>
      </c>
      <c r="E1776" s="3">
        <f t="shared" si="448"/>
        <v>16</v>
      </c>
      <c r="F1776">
        <f t="shared" si="436"/>
        <v>0</v>
      </c>
    </row>
    <row r="1777" spans="1:6" x14ac:dyDescent="0.25">
      <c r="A1777" t="str">
        <f t="shared" si="446"/>
        <v>Geert Bosch</v>
      </c>
      <c r="B1777" t="s">
        <v>418</v>
      </c>
      <c r="E1777" s="3">
        <v>258</v>
      </c>
      <c r="F1777">
        <f t="shared" si="436"/>
        <v>0</v>
      </c>
    </row>
    <row r="1778" spans="1:6" x14ac:dyDescent="0.25">
      <c r="A1778" t="str">
        <f t="shared" si="446"/>
        <v>Geert Bosch</v>
      </c>
      <c r="E1778" s="3">
        <f t="shared" ref="E1778:E1782" si="449">E1777</f>
        <v>258</v>
      </c>
      <c r="F1778">
        <f t="shared" si="436"/>
        <v>0</v>
      </c>
    </row>
    <row r="1779" spans="1:6" x14ac:dyDescent="0.25">
      <c r="A1779" t="str">
        <f t="shared" si="446"/>
        <v>Geert Bosch</v>
      </c>
      <c r="C1779" s="1">
        <v>0.16200000000000001</v>
      </c>
      <c r="D1779" t="s">
        <v>80</v>
      </c>
      <c r="E1779" s="3">
        <f t="shared" si="449"/>
        <v>258</v>
      </c>
      <c r="F1779">
        <f t="shared" si="436"/>
        <v>41.795999999999999</v>
      </c>
    </row>
    <row r="1780" spans="1:6" x14ac:dyDescent="0.25">
      <c r="A1780" t="str">
        <f t="shared" si="446"/>
        <v>Geert Bosch</v>
      </c>
      <c r="C1780" s="1">
        <v>0.75700000000000001</v>
      </c>
      <c r="D1780" t="s">
        <v>162</v>
      </c>
      <c r="E1780" s="3">
        <f t="shared" si="449"/>
        <v>258</v>
      </c>
      <c r="F1780">
        <f t="shared" si="436"/>
        <v>195.30600000000001</v>
      </c>
    </row>
    <row r="1781" spans="1:6" x14ac:dyDescent="0.25">
      <c r="A1781" t="str">
        <f t="shared" si="446"/>
        <v>Geert Bosch</v>
      </c>
      <c r="C1781" s="1">
        <v>0.08</v>
      </c>
      <c r="D1781" t="s">
        <v>32</v>
      </c>
      <c r="E1781" s="3">
        <f t="shared" si="449"/>
        <v>258</v>
      </c>
      <c r="F1781">
        <f t="shared" si="436"/>
        <v>20.64</v>
      </c>
    </row>
    <row r="1782" spans="1:6" x14ac:dyDescent="0.25">
      <c r="A1782" t="str">
        <f t="shared" si="446"/>
        <v>Geert Bosch</v>
      </c>
      <c r="E1782" s="3">
        <f t="shared" si="449"/>
        <v>258</v>
      </c>
      <c r="F1782">
        <f t="shared" si="436"/>
        <v>0</v>
      </c>
    </row>
    <row r="1783" spans="1:6" x14ac:dyDescent="0.25">
      <c r="A1783" t="str">
        <f t="shared" si="446"/>
        <v>Geert Bosch</v>
      </c>
      <c r="B1783" t="s">
        <v>419</v>
      </c>
      <c r="E1783" s="3">
        <v>603</v>
      </c>
      <c r="F1783">
        <f t="shared" si="436"/>
        <v>0</v>
      </c>
    </row>
    <row r="1784" spans="1:6" x14ac:dyDescent="0.25">
      <c r="A1784" t="str">
        <f t="shared" si="446"/>
        <v>Geert Bosch</v>
      </c>
      <c r="E1784" s="3">
        <f t="shared" ref="E1784:E1794" si="450">E1783</f>
        <v>603</v>
      </c>
      <c r="F1784">
        <f t="shared" si="436"/>
        <v>0</v>
      </c>
    </row>
    <row r="1785" spans="1:6" x14ac:dyDescent="0.25">
      <c r="A1785" t="str">
        <f t="shared" si="446"/>
        <v>Geert Bosch</v>
      </c>
      <c r="C1785" s="1">
        <v>5.0999999999999997E-2</v>
      </c>
      <c r="D1785" t="s">
        <v>251</v>
      </c>
      <c r="E1785" s="3">
        <f t="shared" si="450"/>
        <v>603</v>
      </c>
      <c r="F1785">
        <f t="shared" si="436"/>
        <v>30.752999999999997</v>
      </c>
    </row>
    <row r="1786" spans="1:6" x14ac:dyDescent="0.25">
      <c r="A1786" t="str">
        <f t="shared" si="446"/>
        <v>Geert Bosch</v>
      </c>
      <c r="C1786" s="1">
        <v>0.223</v>
      </c>
      <c r="D1786" t="s">
        <v>29</v>
      </c>
      <c r="E1786" s="3">
        <f t="shared" si="450"/>
        <v>603</v>
      </c>
      <c r="F1786">
        <f t="shared" si="436"/>
        <v>134.46899999999999</v>
      </c>
    </row>
    <row r="1787" spans="1:6" x14ac:dyDescent="0.25">
      <c r="A1787" t="str">
        <f t="shared" si="446"/>
        <v>Geert Bosch</v>
      </c>
      <c r="C1787" s="1">
        <v>6.6000000000000003E-2</v>
      </c>
      <c r="D1787" t="s">
        <v>80</v>
      </c>
      <c r="E1787" s="3">
        <f t="shared" si="450"/>
        <v>603</v>
      </c>
      <c r="F1787">
        <f t="shared" si="436"/>
        <v>39.798000000000002</v>
      </c>
    </row>
    <row r="1788" spans="1:6" x14ac:dyDescent="0.25">
      <c r="A1788" t="str">
        <f t="shared" si="446"/>
        <v>Geert Bosch</v>
      </c>
      <c r="C1788" s="1">
        <v>3.0000000000000001E-3</v>
      </c>
      <c r="D1788" t="s">
        <v>252</v>
      </c>
      <c r="E1788" s="3">
        <f t="shared" si="450"/>
        <v>603</v>
      </c>
      <c r="F1788">
        <f t="shared" si="436"/>
        <v>1.8089999999999999</v>
      </c>
    </row>
    <row r="1789" spans="1:6" x14ac:dyDescent="0.25">
      <c r="A1789" t="str">
        <f t="shared" si="446"/>
        <v>Geert Bosch</v>
      </c>
      <c r="C1789" s="1">
        <v>0.06</v>
      </c>
      <c r="D1789" t="s">
        <v>257</v>
      </c>
      <c r="E1789" s="3">
        <f t="shared" si="450"/>
        <v>603</v>
      </c>
      <c r="F1789">
        <f t="shared" si="436"/>
        <v>36.18</v>
      </c>
    </row>
    <row r="1790" spans="1:6" x14ac:dyDescent="0.25">
      <c r="A1790" t="str">
        <f t="shared" si="446"/>
        <v>Geert Bosch</v>
      </c>
      <c r="C1790" s="1">
        <v>7.0000000000000007E-2</v>
      </c>
      <c r="D1790" t="s">
        <v>43</v>
      </c>
      <c r="E1790" s="3">
        <f t="shared" si="450"/>
        <v>603</v>
      </c>
      <c r="F1790">
        <f t="shared" si="436"/>
        <v>42.21</v>
      </c>
    </row>
    <row r="1791" spans="1:6" x14ac:dyDescent="0.25">
      <c r="A1791" t="str">
        <f t="shared" si="446"/>
        <v>Geert Bosch</v>
      </c>
      <c r="C1791" s="1">
        <v>0.151</v>
      </c>
      <c r="D1791" t="s">
        <v>44</v>
      </c>
      <c r="E1791" s="3">
        <f t="shared" si="450"/>
        <v>603</v>
      </c>
      <c r="F1791">
        <f t="shared" si="436"/>
        <v>91.052999999999997</v>
      </c>
    </row>
    <row r="1792" spans="1:6" x14ac:dyDescent="0.25">
      <c r="A1792" t="str">
        <f t="shared" si="446"/>
        <v>Geert Bosch</v>
      </c>
      <c r="C1792" s="1">
        <v>0.33200000000000002</v>
      </c>
      <c r="D1792" t="s">
        <v>77</v>
      </c>
      <c r="E1792" s="3">
        <f t="shared" si="450"/>
        <v>603</v>
      </c>
      <c r="F1792">
        <f t="shared" si="436"/>
        <v>200.196</v>
      </c>
    </row>
    <row r="1793" spans="1:6" x14ac:dyDescent="0.25">
      <c r="A1793" t="str">
        <f t="shared" si="446"/>
        <v>Geert Bosch</v>
      </c>
      <c r="C1793" s="1">
        <v>0.04</v>
      </c>
      <c r="D1793" t="s">
        <v>32</v>
      </c>
      <c r="E1793" s="3">
        <f t="shared" si="450"/>
        <v>603</v>
      </c>
      <c r="F1793">
        <f t="shared" si="436"/>
        <v>24.12</v>
      </c>
    </row>
    <row r="1794" spans="1:6" x14ac:dyDescent="0.25">
      <c r="A1794" t="str">
        <f t="shared" si="446"/>
        <v>Geert Bosch</v>
      </c>
      <c r="E1794" s="3">
        <f t="shared" si="450"/>
        <v>603</v>
      </c>
      <c r="F1794">
        <f t="shared" si="436"/>
        <v>0</v>
      </c>
    </row>
    <row r="1795" spans="1:6" x14ac:dyDescent="0.25">
      <c r="A1795" t="str">
        <f t="shared" si="446"/>
        <v>Geert Bosch</v>
      </c>
      <c r="B1795" t="s">
        <v>420</v>
      </c>
      <c r="E1795" s="3">
        <v>241</v>
      </c>
      <c r="F1795">
        <f t="shared" ref="F1795:F1858" si="451">C1795*E1795</f>
        <v>0</v>
      </c>
    </row>
    <row r="1796" spans="1:6" x14ac:dyDescent="0.25">
      <c r="A1796" t="str">
        <f t="shared" si="446"/>
        <v>Geert Bosch</v>
      </c>
      <c r="E1796" s="3">
        <f t="shared" ref="E1796:E1805" si="452">E1795</f>
        <v>241</v>
      </c>
      <c r="F1796">
        <f t="shared" si="451"/>
        <v>0</v>
      </c>
    </row>
    <row r="1797" spans="1:6" x14ac:dyDescent="0.25">
      <c r="A1797" t="str">
        <f t="shared" si="446"/>
        <v>Geert Bosch</v>
      </c>
      <c r="C1797" s="1">
        <v>5.0999999999999997E-2</v>
      </c>
      <c r="D1797" t="s">
        <v>251</v>
      </c>
      <c r="E1797" s="3">
        <f t="shared" si="452"/>
        <v>241</v>
      </c>
      <c r="F1797">
        <f t="shared" si="451"/>
        <v>12.290999999999999</v>
      </c>
    </row>
    <row r="1798" spans="1:6" x14ac:dyDescent="0.25">
      <c r="A1798" t="str">
        <f t="shared" si="446"/>
        <v>Geert Bosch</v>
      </c>
      <c r="C1798" s="1">
        <v>0.36099999999999999</v>
      </c>
      <c r="D1798" t="s">
        <v>29</v>
      </c>
      <c r="E1798" s="3">
        <f t="shared" si="452"/>
        <v>241</v>
      </c>
      <c r="F1798">
        <f t="shared" si="451"/>
        <v>87.000999999999991</v>
      </c>
    </row>
    <row r="1799" spans="1:6" x14ac:dyDescent="0.25">
      <c r="A1799" t="str">
        <f t="shared" si="446"/>
        <v>Geert Bosch</v>
      </c>
      <c r="C1799" s="1">
        <v>0.09</v>
      </c>
      <c r="D1799" t="s">
        <v>80</v>
      </c>
      <c r="E1799" s="3">
        <f t="shared" si="452"/>
        <v>241</v>
      </c>
      <c r="F1799">
        <f t="shared" si="451"/>
        <v>21.689999999999998</v>
      </c>
    </row>
    <row r="1800" spans="1:6" x14ac:dyDescent="0.25">
      <c r="A1800" t="str">
        <f t="shared" si="446"/>
        <v>Geert Bosch</v>
      </c>
      <c r="C1800" s="1">
        <v>8.0000000000000002E-3</v>
      </c>
      <c r="D1800" t="s">
        <v>252</v>
      </c>
      <c r="E1800" s="3">
        <f t="shared" si="452"/>
        <v>241</v>
      </c>
      <c r="F1800">
        <f t="shared" si="451"/>
        <v>1.9279999999999999</v>
      </c>
    </row>
    <row r="1801" spans="1:6" x14ac:dyDescent="0.25">
      <c r="A1801" t="str">
        <f t="shared" si="446"/>
        <v>Geert Bosch</v>
      </c>
      <c r="C1801" s="1">
        <v>0.114</v>
      </c>
      <c r="D1801" t="s">
        <v>43</v>
      </c>
      <c r="E1801" s="3">
        <f t="shared" si="452"/>
        <v>241</v>
      </c>
      <c r="F1801">
        <f t="shared" si="451"/>
        <v>27.474</v>
      </c>
    </row>
    <row r="1802" spans="1:6" x14ac:dyDescent="0.25">
      <c r="A1802" t="str">
        <f t="shared" si="446"/>
        <v>Geert Bosch</v>
      </c>
      <c r="C1802" s="1">
        <v>0.16500000000000001</v>
      </c>
      <c r="D1802" t="s">
        <v>44</v>
      </c>
      <c r="E1802" s="3">
        <f t="shared" si="452"/>
        <v>241</v>
      </c>
      <c r="F1802">
        <f t="shared" si="451"/>
        <v>39.765000000000001</v>
      </c>
    </row>
    <row r="1803" spans="1:6" x14ac:dyDescent="0.25">
      <c r="A1803" t="str">
        <f t="shared" si="446"/>
        <v>Geert Bosch</v>
      </c>
      <c r="C1803" s="1">
        <v>0.11799999999999999</v>
      </c>
      <c r="D1803" t="s">
        <v>77</v>
      </c>
      <c r="E1803" s="3">
        <f t="shared" si="452"/>
        <v>241</v>
      </c>
      <c r="F1803">
        <f t="shared" si="451"/>
        <v>28.437999999999999</v>
      </c>
    </row>
    <row r="1804" spans="1:6" x14ac:dyDescent="0.25">
      <c r="A1804" t="str">
        <f t="shared" si="446"/>
        <v>Geert Bosch</v>
      </c>
      <c r="C1804" s="1">
        <v>9.0999999999999998E-2</v>
      </c>
      <c r="D1804" t="s">
        <v>32</v>
      </c>
      <c r="E1804" s="3">
        <f t="shared" si="452"/>
        <v>241</v>
      </c>
      <c r="F1804">
        <f t="shared" si="451"/>
        <v>21.931000000000001</v>
      </c>
    </row>
    <row r="1805" spans="1:6" x14ac:dyDescent="0.25">
      <c r="A1805" t="s">
        <v>819</v>
      </c>
      <c r="E1805" s="3">
        <f t="shared" si="452"/>
        <v>241</v>
      </c>
      <c r="F1805">
        <f t="shared" si="451"/>
        <v>0</v>
      </c>
    </row>
    <row r="1806" spans="1:6" x14ac:dyDescent="0.25">
      <c r="A1806" t="str">
        <f t="shared" ref="A1806:A1837" si="453">A1805</f>
        <v>Greg Studer</v>
      </c>
      <c r="B1806" t="s">
        <v>423</v>
      </c>
      <c r="E1806" s="3">
        <v>42</v>
      </c>
      <c r="F1806">
        <f t="shared" si="451"/>
        <v>0</v>
      </c>
    </row>
    <row r="1807" spans="1:6" x14ac:dyDescent="0.25">
      <c r="A1807" t="str">
        <f t="shared" si="453"/>
        <v>Greg Studer</v>
      </c>
      <c r="E1807" s="3">
        <f t="shared" ref="E1807:E1810" si="454">E1806</f>
        <v>42</v>
      </c>
      <c r="F1807">
        <f t="shared" si="451"/>
        <v>0</v>
      </c>
    </row>
    <row r="1808" spans="1:6" x14ac:dyDescent="0.25">
      <c r="A1808" t="str">
        <f t="shared" si="453"/>
        <v>Greg Studer</v>
      </c>
      <c r="C1808" s="1">
        <v>8.8999999999999996E-2</v>
      </c>
      <c r="D1808" t="s">
        <v>44</v>
      </c>
      <c r="E1808" s="3">
        <f t="shared" si="454"/>
        <v>42</v>
      </c>
      <c r="F1808">
        <f t="shared" si="451"/>
        <v>3.738</v>
      </c>
    </row>
    <row r="1809" spans="1:6" x14ac:dyDescent="0.25">
      <c r="A1809" t="str">
        <f t="shared" si="453"/>
        <v>Greg Studer</v>
      </c>
      <c r="C1809" s="1">
        <v>0.91</v>
      </c>
      <c r="D1809" t="s">
        <v>32</v>
      </c>
      <c r="E1809" s="3">
        <f t="shared" si="454"/>
        <v>42</v>
      </c>
      <c r="F1809">
        <f t="shared" si="451"/>
        <v>38.22</v>
      </c>
    </row>
    <row r="1810" spans="1:6" x14ac:dyDescent="0.25">
      <c r="A1810" t="str">
        <f t="shared" si="453"/>
        <v>Greg Studer</v>
      </c>
      <c r="E1810" s="3">
        <f t="shared" si="454"/>
        <v>42</v>
      </c>
      <c r="F1810">
        <f t="shared" si="451"/>
        <v>0</v>
      </c>
    </row>
    <row r="1811" spans="1:6" x14ac:dyDescent="0.25">
      <c r="A1811" t="str">
        <f t="shared" si="453"/>
        <v>Greg Studer</v>
      </c>
      <c r="B1811" t="s">
        <v>424</v>
      </c>
      <c r="E1811" s="3">
        <v>17</v>
      </c>
      <c r="F1811">
        <f t="shared" si="451"/>
        <v>0</v>
      </c>
    </row>
    <row r="1812" spans="1:6" x14ac:dyDescent="0.25">
      <c r="A1812" t="str">
        <f t="shared" si="453"/>
        <v>Greg Studer</v>
      </c>
      <c r="E1812" s="3">
        <f t="shared" ref="E1812:E1814" si="455">E1811</f>
        <v>17</v>
      </c>
      <c r="F1812">
        <f t="shared" si="451"/>
        <v>0</v>
      </c>
    </row>
    <row r="1813" spans="1:6" x14ac:dyDescent="0.25">
      <c r="A1813" t="str">
        <f t="shared" si="453"/>
        <v>Greg Studer</v>
      </c>
      <c r="C1813" s="1">
        <v>1</v>
      </c>
      <c r="D1813" t="s">
        <v>32</v>
      </c>
      <c r="E1813" s="3">
        <f t="shared" si="455"/>
        <v>17</v>
      </c>
      <c r="F1813">
        <f t="shared" si="451"/>
        <v>17</v>
      </c>
    </row>
    <row r="1814" spans="1:6" x14ac:dyDescent="0.25">
      <c r="A1814" t="str">
        <f t="shared" si="453"/>
        <v>Greg Studer</v>
      </c>
      <c r="E1814" s="3">
        <f t="shared" si="455"/>
        <v>17</v>
      </c>
      <c r="F1814">
        <f t="shared" si="451"/>
        <v>0</v>
      </c>
    </row>
    <row r="1815" spans="1:6" x14ac:dyDescent="0.25">
      <c r="A1815" t="str">
        <f t="shared" si="453"/>
        <v>Greg Studer</v>
      </c>
      <c r="B1815" t="s">
        <v>425</v>
      </c>
      <c r="E1815" s="3">
        <v>99</v>
      </c>
      <c r="F1815">
        <f t="shared" si="451"/>
        <v>0</v>
      </c>
    </row>
    <row r="1816" spans="1:6" x14ac:dyDescent="0.25">
      <c r="A1816" t="str">
        <f t="shared" si="453"/>
        <v>Greg Studer</v>
      </c>
      <c r="E1816" s="3">
        <f t="shared" ref="E1816:E1818" si="456">E1815</f>
        <v>99</v>
      </c>
      <c r="F1816">
        <f t="shared" si="451"/>
        <v>0</v>
      </c>
    </row>
    <row r="1817" spans="1:6" x14ac:dyDescent="0.25">
      <c r="A1817" t="str">
        <f t="shared" si="453"/>
        <v>Greg Studer</v>
      </c>
      <c r="C1817" s="1">
        <v>1</v>
      </c>
      <c r="D1817" t="s">
        <v>32</v>
      </c>
      <c r="E1817" s="3">
        <f t="shared" si="456"/>
        <v>99</v>
      </c>
      <c r="F1817">
        <f t="shared" si="451"/>
        <v>99</v>
      </c>
    </row>
    <row r="1818" spans="1:6" x14ac:dyDescent="0.25">
      <c r="A1818" t="str">
        <f t="shared" si="453"/>
        <v>Greg Studer</v>
      </c>
      <c r="E1818" s="3">
        <f t="shared" si="456"/>
        <v>99</v>
      </c>
      <c r="F1818">
        <f t="shared" si="451"/>
        <v>0</v>
      </c>
    </row>
    <row r="1819" spans="1:6" x14ac:dyDescent="0.25">
      <c r="A1819" t="str">
        <f t="shared" si="453"/>
        <v>Greg Studer</v>
      </c>
      <c r="B1819" t="s">
        <v>426</v>
      </c>
      <c r="E1819" s="3">
        <v>368</v>
      </c>
      <c r="F1819">
        <f t="shared" si="451"/>
        <v>0</v>
      </c>
    </row>
    <row r="1820" spans="1:6" x14ac:dyDescent="0.25">
      <c r="A1820" t="str">
        <f t="shared" si="453"/>
        <v>Greg Studer</v>
      </c>
      <c r="E1820" s="3">
        <f t="shared" ref="E1820:E1822" si="457">E1819</f>
        <v>368</v>
      </c>
      <c r="F1820">
        <f t="shared" si="451"/>
        <v>0</v>
      </c>
    </row>
    <row r="1821" spans="1:6" x14ac:dyDescent="0.25">
      <c r="A1821" t="str">
        <f t="shared" si="453"/>
        <v>Greg Studer</v>
      </c>
      <c r="C1821" s="1">
        <v>1</v>
      </c>
      <c r="D1821" t="s">
        <v>44</v>
      </c>
      <c r="E1821" s="3">
        <f t="shared" si="457"/>
        <v>368</v>
      </c>
      <c r="F1821">
        <f t="shared" si="451"/>
        <v>368</v>
      </c>
    </row>
    <row r="1822" spans="1:6" x14ac:dyDescent="0.25">
      <c r="A1822" t="str">
        <f t="shared" si="453"/>
        <v>Greg Studer</v>
      </c>
      <c r="E1822" s="3">
        <f t="shared" si="457"/>
        <v>368</v>
      </c>
      <c r="F1822">
        <f t="shared" si="451"/>
        <v>0</v>
      </c>
    </row>
    <row r="1823" spans="1:6" x14ac:dyDescent="0.25">
      <c r="A1823" t="str">
        <f t="shared" si="453"/>
        <v>Greg Studer</v>
      </c>
      <c r="B1823" t="s">
        <v>427</v>
      </c>
      <c r="E1823" s="3">
        <v>6</v>
      </c>
      <c r="F1823">
        <f t="shared" si="451"/>
        <v>0</v>
      </c>
    </row>
    <row r="1824" spans="1:6" x14ac:dyDescent="0.25">
      <c r="A1824" t="str">
        <f t="shared" si="453"/>
        <v>Greg Studer</v>
      </c>
      <c r="E1824" s="3">
        <f t="shared" ref="E1824:E1826" si="458">E1823</f>
        <v>6</v>
      </c>
      <c r="F1824">
        <f t="shared" si="451"/>
        <v>0</v>
      </c>
    </row>
    <row r="1825" spans="1:6" x14ac:dyDescent="0.25">
      <c r="A1825" t="str">
        <f t="shared" si="453"/>
        <v>Greg Studer</v>
      </c>
      <c r="C1825" s="1">
        <v>1</v>
      </c>
      <c r="D1825" t="s">
        <v>32</v>
      </c>
      <c r="E1825" s="3">
        <f t="shared" si="458"/>
        <v>6</v>
      </c>
      <c r="F1825">
        <f t="shared" si="451"/>
        <v>6</v>
      </c>
    </row>
    <row r="1826" spans="1:6" x14ac:dyDescent="0.25">
      <c r="A1826" t="str">
        <f t="shared" si="453"/>
        <v>Greg Studer</v>
      </c>
      <c r="E1826" s="3">
        <f t="shared" si="458"/>
        <v>6</v>
      </c>
      <c r="F1826">
        <f t="shared" si="451"/>
        <v>0</v>
      </c>
    </row>
    <row r="1827" spans="1:6" x14ac:dyDescent="0.25">
      <c r="A1827" t="str">
        <f t="shared" si="453"/>
        <v>Greg Studer</v>
      </c>
      <c r="B1827" t="s">
        <v>428</v>
      </c>
      <c r="E1827" s="3">
        <v>4940</v>
      </c>
      <c r="F1827">
        <f t="shared" si="451"/>
        <v>0</v>
      </c>
    </row>
    <row r="1828" spans="1:6" x14ac:dyDescent="0.25">
      <c r="A1828" t="str">
        <f t="shared" si="453"/>
        <v>Greg Studer</v>
      </c>
      <c r="E1828" s="3">
        <f t="shared" ref="E1828:E1843" si="459">E1827</f>
        <v>4940</v>
      </c>
      <c r="F1828">
        <f t="shared" si="451"/>
        <v>0</v>
      </c>
    </row>
    <row r="1829" spans="1:6" x14ac:dyDescent="0.25">
      <c r="A1829" t="str">
        <f t="shared" si="453"/>
        <v>Greg Studer</v>
      </c>
      <c r="C1829" s="1">
        <v>9.1999999999999998E-2</v>
      </c>
      <c r="D1829" t="s">
        <v>143</v>
      </c>
      <c r="E1829" s="3">
        <f t="shared" si="459"/>
        <v>4940</v>
      </c>
      <c r="F1829">
        <f t="shared" si="451"/>
        <v>454.48</v>
      </c>
    </row>
    <row r="1830" spans="1:6" x14ac:dyDescent="0.25">
      <c r="A1830" t="str">
        <f t="shared" si="453"/>
        <v>Greg Studer</v>
      </c>
      <c r="C1830" s="1">
        <v>6.3E-2</v>
      </c>
      <c r="D1830" t="s">
        <v>275</v>
      </c>
      <c r="E1830" s="3">
        <f t="shared" si="459"/>
        <v>4940</v>
      </c>
      <c r="F1830">
        <f t="shared" si="451"/>
        <v>311.22000000000003</v>
      </c>
    </row>
    <row r="1831" spans="1:6" x14ac:dyDescent="0.25">
      <c r="A1831" t="str">
        <f t="shared" si="453"/>
        <v>Greg Studer</v>
      </c>
      <c r="C1831" s="1">
        <v>0</v>
      </c>
      <c r="D1831" t="s">
        <v>97</v>
      </c>
      <c r="E1831" s="3">
        <f t="shared" si="459"/>
        <v>4940</v>
      </c>
      <c r="F1831">
        <f t="shared" si="451"/>
        <v>0</v>
      </c>
    </row>
    <row r="1832" spans="1:6" x14ac:dyDescent="0.25">
      <c r="A1832" t="str">
        <f t="shared" si="453"/>
        <v>Greg Studer</v>
      </c>
      <c r="C1832" s="1">
        <v>1E-3</v>
      </c>
      <c r="D1832" t="s">
        <v>28</v>
      </c>
      <c r="E1832" s="3">
        <f t="shared" si="459"/>
        <v>4940</v>
      </c>
      <c r="F1832">
        <f t="shared" si="451"/>
        <v>4.9400000000000004</v>
      </c>
    </row>
    <row r="1833" spans="1:6" x14ac:dyDescent="0.25">
      <c r="A1833" t="str">
        <f t="shared" si="453"/>
        <v>Greg Studer</v>
      </c>
      <c r="C1833" s="1">
        <v>1E-3</v>
      </c>
      <c r="D1833" t="s">
        <v>251</v>
      </c>
      <c r="E1833" s="3">
        <f t="shared" si="459"/>
        <v>4940</v>
      </c>
      <c r="F1833">
        <f t="shared" si="451"/>
        <v>4.9400000000000004</v>
      </c>
    </row>
    <row r="1834" spans="1:6" x14ac:dyDescent="0.25">
      <c r="A1834" t="str">
        <f t="shared" si="453"/>
        <v>Greg Studer</v>
      </c>
      <c r="C1834" s="1">
        <v>4.0000000000000001E-3</v>
      </c>
      <c r="D1834" t="s">
        <v>29</v>
      </c>
      <c r="E1834" s="3">
        <f t="shared" si="459"/>
        <v>4940</v>
      </c>
      <c r="F1834">
        <f t="shared" si="451"/>
        <v>19.760000000000002</v>
      </c>
    </row>
    <row r="1835" spans="1:6" x14ac:dyDescent="0.25">
      <c r="A1835" t="str">
        <f t="shared" si="453"/>
        <v>Greg Studer</v>
      </c>
      <c r="C1835" s="1">
        <v>8.0000000000000002E-3</v>
      </c>
      <c r="D1835" t="s">
        <v>252</v>
      </c>
      <c r="E1835" s="3">
        <f t="shared" si="459"/>
        <v>4940</v>
      </c>
      <c r="F1835">
        <f t="shared" si="451"/>
        <v>39.520000000000003</v>
      </c>
    </row>
    <row r="1836" spans="1:6" x14ac:dyDescent="0.25">
      <c r="A1836" t="str">
        <f t="shared" si="453"/>
        <v>Greg Studer</v>
      </c>
      <c r="C1836" s="1">
        <v>4.0000000000000001E-3</v>
      </c>
      <c r="D1836" t="s">
        <v>81</v>
      </c>
      <c r="E1836" s="3">
        <f t="shared" si="459"/>
        <v>4940</v>
      </c>
      <c r="F1836">
        <f t="shared" si="451"/>
        <v>19.760000000000002</v>
      </c>
    </row>
    <row r="1837" spans="1:6" x14ac:dyDescent="0.25">
      <c r="A1837" t="str">
        <f t="shared" si="453"/>
        <v>Greg Studer</v>
      </c>
      <c r="C1837" s="1">
        <v>0.216</v>
      </c>
      <c r="D1837" t="s">
        <v>257</v>
      </c>
      <c r="E1837" s="3">
        <f t="shared" si="459"/>
        <v>4940</v>
      </c>
      <c r="F1837">
        <f t="shared" si="451"/>
        <v>1067.04</v>
      </c>
    </row>
    <row r="1838" spans="1:6" x14ac:dyDescent="0.25">
      <c r="A1838" t="str">
        <f t="shared" ref="A1838:A1869" si="460">A1837</f>
        <v>Greg Studer</v>
      </c>
      <c r="C1838" s="1">
        <v>0.108</v>
      </c>
      <c r="D1838" t="s">
        <v>44</v>
      </c>
      <c r="E1838" s="3">
        <f t="shared" si="459"/>
        <v>4940</v>
      </c>
      <c r="F1838">
        <f t="shared" si="451"/>
        <v>533.52</v>
      </c>
    </row>
    <row r="1839" spans="1:6" x14ac:dyDescent="0.25">
      <c r="A1839" t="str">
        <f t="shared" si="460"/>
        <v>Greg Studer</v>
      </c>
      <c r="C1839" s="1">
        <v>0.03</v>
      </c>
      <c r="D1839" t="s">
        <v>77</v>
      </c>
      <c r="E1839" s="3">
        <f t="shared" si="459"/>
        <v>4940</v>
      </c>
      <c r="F1839">
        <f t="shared" si="451"/>
        <v>148.19999999999999</v>
      </c>
    </row>
    <row r="1840" spans="1:6" x14ac:dyDescent="0.25">
      <c r="A1840" t="str">
        <f t="shared" si="460"/>
        <v>Greg Studer</v>
      </c>
      <c r="C1840" s="1">
        <v>1.2E-2</v>
      </c>
      <c r="D1840" t="s">
        <v>276</v>
      </c>
      <c r="E1840" s="3">
        <f t="shared" si="459"/>
        <v>4940</v>
      </c>
      <c r="F1840">
        <f t="shared" si="451"/>
        <v>59.28</v>
      </c>
    </row>
    <row r="1841" spans="1:6" x14ac:dyDescent="0.25">
      <c r="A1841" t="str">
        <f t="shared" si="460"/>
        <v>Greg Studer</v>
      </c>
      <c r="C1841" s="1">
        <v>0.45400000000000001</v>
      </c>
      <c r="D1841" t="s">
        <v>32</v>
      </c>
      <c r="E1841" s="3">
        <f t="shared" si="459"/>
        <v>4940</v>
      </c>
      <c r="F1841">
        <f t="shared" si="451"/>
        <v>2242.7600000000002</v>
      </c>
    </row>
    <row r="1842" spans="1:6" x14ac:dyDescent="0.25">
      <c r="A1842" t="str">
        <f t="shared" si="460"/>
        <v>Greg Studer</v>
      </c>
      <c r="C1842" s="1">
        <v>1E-3</v>
      </c>
      <c r="D1842" t="s">
        <v>40</v>
      </c>
      <c r="E1842" s="3">
        <f t="shared" si="459"/>
        <v>4940</v>
      </c>
      <c r="F1842">
        <f t="shared" si="451"/>
        <v>4.9400000000000004</v>
      </c>
    </row>
    <row r="1843" spans="1:6" x14ac:dyDescent="0.25">
      <c r="A1843" t="str">
        <f t="shared" si="460"/>
        <v>Greg Studer</v>
      </c>
      <c r="E1843" s="3">
        <f t="shared" si="459"/>
        <v>4940</v>
      </c>
      <c r="F1843">
        <f t="shared" si="451"/>
        <v>0</v>
      </c>
    </row>
    <row r="1844" spans="1:6" x14ac:dyDescent="0.25">
      <c r="A1844" t="str">
        <f t="shared" si="460"/>
        <v>Greg Studer</v>
      </c>
      <c r="B1844" t="s">
        <v>429</v>
      </c>
      <c r="E1844" s="3">
        <v>346</v>
      </c>
      <c r="F1844">
        <f t="shared" si="451"/>
        <v>0</v>
      </c>
    </row>
    <row r="1845" spans="1:6" x14ac:dyDescent="0.25">
      <c r="A1845" t="str">
        <f t="shared" si="460"/>
        <v>Greg Studer</v>
      </c>
      <c r="E1845" s="3">
        <f t="shared" ref="E1845:E1848" si="461">E1844</f>
        <v>346</v>
      </c>
      <c r="F1845">
        <f t="shared" si="451"/>
        <v>0</v>
      </c>
    </row>
    <row r="1846" spans="1:6" x14ac:dyDescent="0.25">
      <c r="A1846" t="str">
        <f t="shared" si="460"/>
        <v>Greg Studer</v>
      </c>
      <c r="C1846" s="1">
        <v>5.6000000000000001E-2</v>
      </c>
      <c r="D1846" t="s">
        <v>275</v>
      </c>
      <c r="E1846" s="3">
        <f t="shared" si="461"/>
        <v>346</v>
      </c>
      <c r="F1846">
        <f t="shared" si="451"/>
        <v>19.376000000000001</v>
      </c>
    </row>
    <row r="1847" spans="1:6" x14ac:dyDescent="0.25">
      <c r="A1847" t="str">
        <f t="shared" si="460"/>
        <v>Greg Studer</v>
      </c>
      <c r="C1847" s="1">
        <v>0.94299999999999995</v>
      </c>
      <c r="D1847" t="s">
        <v>32</v>
      </c>
      <c r="E1847" s="3">
        <f t="shared" si="461"/>
        <v>346</v>
      </c>
      <c r="F1847">
        <f t="shared" si="451"/>
        <v>326.27799999999996</v>
      </c>
    </row>
    <row r="1848" spans="1:6" x14ac:dyDescent="0.25">
      <c r="A1848" t="str">
        <f t="shared" si="460"/>
        <v>Greg Studer</v>
      </c>
      <c r="E1848" s="3">
        <f t="shared" si="461"/>
        <v>346</v>
      </c>
      <c r="F1848">
        <f t="shared" si="451"/>
        <v>0</v>
      </c>
    </row>
    <row r="1849" spans="1:6" x14ac:dyDescent="0.25">
      <c r="A1849" t="str">
        <f t="shared" si="460"/>
        <v>Greg Studer</v>
      </c>
      <c r="B1849" t="s">
        <v>430</v>
      </c>
      <c r="E1849" s="3">
        <v>64</v>
      </c>
      <c r="F1849">
        <f t="shared" si="451"/>
        <v>0</v>
      </c>
    </row>
    <row r="1850" spans="1:6" x14ac:dyDescent="0.25">
      <c r="A1850" t="str">
        <f t="shared" si="460"/>
        <v>Greg Studer</v>
      </c>
      <c r="E1850" s="3">
        <f t="shared" ref="E1850:E1852" si="462">E1849</f>
        <v>64</v>
      </c>
      <c r="F1850">
        <f t="shared" si="451"/>
        <v>0</v>
      </c>
    </row>
    <row r="1851" spans="1:6" x14ac:dyDescent="0.25">
      <c r="A1851" t="str">
        <f t="shared" si="460"/>
        <v>Greg Studer</v>
      </c>
      <c r="C1851" s="1">
        <v>1</v>
      </c>
      <c r="D1851" t="s">
        <v>32</v>
      </c>
      <c r="E1851" s="3">
        <f t="shared" si="462"/>
        <v>64</v>
      </c>
      <c r="F1851">
        <f t="shared" si="451"/>
        <v>64</v>
      </c>
    </row>
    <row r="1852" spans="1:6" x14ac:dyDescent="0.25">
      <c r="A1852" t="str">
        <f t="shared" si="460"/>
        <v>Greg Studer</v>
      </c>
      <c r="E1852" s="3">
        <f t="shared" si="462"/>
        <v>64</v>
      </c>
      <c r="F1852">
        <f t="shared" si="451"/>
        <v>0</v>
      </c>
    </row>
    <row r="1853" spans="1:6" x14ac:dyDescent="0.25">
      <c r="A1853" t="str">
        <f t="shared" si="460"/>
        <v>Greg Studer</v>
      </c>
      <c r="B1853" t="s">
        <v>431</v>
      </c>
      <c r="E1853" s="3">
        <v>253</v>
      </c>
      <c r="F1853">
        <f t="shared" si="451"/>
        <v>0</v>
      </c>
    </row>
    <row r="1854" spans="1:6" x14ac:dyDescent="0.25">
      <c r="A1854" t="str">
        <f t="shared" si="460"/>
        <v>Greg Studer</v>
      </c>
      <c r="E1854" s="3">
        <f t="shared" ref="E1854:E1857" si="463">E1853</f>
        <v>253</v>
      </c>
      <c r="F1854">
        <f t="shared" si="451"/>
        <v>0</v>
      </c>
    </row>
    <row r="1855" spans="1:6" x14ac:dyDescent="0.25">
      <c r="A1855" t="str">
        <f t="shared" si="460"/>
        <v>Greg Studer</v>
      </c>
      <c r="C1855" s="1">
        <v>7.4999999999999997E-2</v>
      </c>
      <c r="D1855" t="s">
        <v>275</v>
      </c>
      <c r="E1855" s="3">
        <f t="shared" si="463"/>
        <v>253</v>
      </c>
      <c r="F1855">
        <f t="shared" si="451"/>
        <v>18.974999999999998</v>
      </c>
    </row>
    <row r="1856" spans="1:6" x14ac:dyDescent="0.25">
      <c r="A1856" t="str">
        <f t="shared" si="460"/>
        <v>Greg Studer</v>
      </c>
      <c r="C1856" s="1">
        <v>0.92400000000000004</v>
      </c>
      <c r="D1856" t="s">
        <v>32</v>
      </c>
      <c r="E1856" s="3">
        <f t="shared" si="463"/>
        <v>253</v>
      </c>
      <c r="F1856">
        <f t="shared" si="451"/>
        <v>233.77200000000002</v>
      </c>
    </row>
    <row r="1857" spans="1:6" x14ac:dyDescent="0.25">
      <c r="A1857" t="str">
        <f t="shared" si="460"/>
        <v>Greg Studer</v>
      </c>
      <c r="E1857" s="3">
        <f t="shared" si="463"/>
        <v>253</v>
      </c>
      <c r="F1857">
        <f t="shared" si="451"/>
        <v>0</v>
      </c>
    </row>
    <row r="1858" spans="1:6" x14ac:dyDescent="0.25">
      <c r="A1858" t="str">
        <f t="shared" si="460"/>
        <v>Greg Studer</v>
      </c>
      <c r="B1858" t="s">
        <v>432</v>
      </c>
      <c r="E1858" s="3">
        <v>253</v>
      </c>
      <c r="F1858">
        <f t="shared" si="451"/>
        <v>0</v>
      </c>
    </row>
    <row r="1859" spans="1:6" x14ac:dyDescent="0.25">
      <c r="A1859" t="str">
        <f t="shared" si="460"/>
        <v>Greg Studer</v>
      </c>
      <c r="E1859" s="3">
        <f t="shared" ref="E1859:E1862" si="464">E1858</f>
        <v>253</v>
      </c>
      <c r="F1859">
        <f t="shared" ref="F1859:F1922" si="465">C1859*E1859</f>
        <v>0</v>
      </c>
    </row>
    <row r="1860" spans="1:6" x14ac:dyDescent="0.25">
      <c r="A1860" t="str">
        <f t="shared" si="460"/>
        <v>Greg Studer</v>
      </c>
      <c r="C1860" s="1">
        <v>7.4999999999999997E-2</v>
      </c>
      <c r="D1860" t="s">
        <v>275</v>
      </c>
      <c r="E1860" s="3">
        <f t="shared" si="464"/>
        <v>253</v>
      </c>
      <c r="F1860">
        <f t="shared" si="465"/>
        <v>18.974999999999998</v>
      </c>
    </row>
    <row r="1861" spans="1:6" x14ac:dyDescent="0.25">
      <c r="A1861" t="str">
        <f t="shared" si="460"/>
        <v>Greg Studer</v>
      </c>
      <c r="C1861" s="1">
        <v>0.92400000000000004</v>
      </c>
      <c r="D1861" t="s">
        <v>32</v>
      </c>
      <c r="E1861" s="3">
        <f t="shared" si="464"/>
        <v>253</v>
      </c>
      <c r="F1861">
        <f t="shared" si="465"/>
        <v>233.77200000000002</v>
      </c>
    </row>
    <row r="1862" spans="1:6" x14ac:dyDescent="0.25">
      <c r="A1862" t="str">
        <f t="shared" si="460"/>
        <v>Greg Studer</v>
      </c>
      <c r="E1862" s="3">
        <f t="shared" si="464"/>
        <v>253</v>
      </c>
      <c r="F1862">
        <f t="shared" si="465"/>
        <v>0</v>
      </c>
    </row>
    <row r="1863" spans="1:6" x14ac:dyDescent="0.25">
      <c r="A1863" t="str">
        <f t="shared" si="460"/>
        <v>Greg Studer</v>
      </c>
      <c r="B1863" t="s">
        <v>433</v>
      </c>
      <c r="E1863" s="3">
        <v>130</v>
      </c>
      <c r="F1863">
        <f t="shared" si="465"/>
        <v>0</v>
      </c>
    </row>
    <row r="1864" spans="1:6" x14ac:dyDescent="0.25">
      <c r="A1864" t="str">
        <f t="shared" si="460"/>
        <v>Greg Studer</v>
      </c>
      <c r="E1864" s="3">
        <f t="shared" ref="E1864:E1867" si="466">E1863</f>
        <v>130</v>
      </c>
      <c r="F1864">
        <f t="shared" si="465"/>
        <v>0</v>
      </c>
    </row>
    <row r="1865" spans="1:6" x14ac:dyDescent="0.25">
      <c r="A1865" t="str">
        <f t="shared" si="460"/>
        <v>Greg Studer</v>
      </c>
      <c r="C1865" s="1">
        <v>0.5</v>
      </c>
      <c r="D1865" t="s">
        <v>275</v>
      </c>
      <c r="E1865" s="3">
        <f t="shared" si="466"/>
        <v>130</v>
      </c>
      <c r="F1865">
        <f t="shared" si="465"/>
        <v>65</v>
      </c>
    </row>
    <row r="1866" spans="1:6" x14ac:dyDescent="0.25">
      <c r="A1866" t="str">
        <f t="shared" si="460"/>
        <v>Greg Studer</v>
      </c>
      <c r="C1866" s="1">
        <v>0.5</v>
      </c>
      <c r="D1866" t="s">
        <v>205</v>
      </c>
      <c r="E1866" s="3">
        <f t="shared" si="466"/>
        <v>130</v>
      </c>
      <c r="F1866">
        <f t="shared" si="465"/>
        <v>65</v>
      </c>
    </row>
    <row r="1867" spans="1:6" x14ac:dyDescent="0.25">
      <c r="A1867" t="str">
        <f t="shared" si="460"/>
        <v>Greg Studer</v>
      </c>
      <c r="E1867" s="3">
        <f t="shared" si="466"/>
        <v>130</v>
      </c>
      <c r="F1867">
        <f t="shared" si="465"/>
        <v>0</v>
      </c>
    </row>
    <row r="1868" spans="1:6" x14ac:dyDescent="0.25">
      <c r="A1868" t="str">
        <f t="shared" si="460"/>
        <v>Greg Studer</v>
      </c>
      <c r="B1868" t="s">
        <v>434</v>
      </c>
      <c r="E1868" s="3">
        <v>3</v>
      </c>
      <c r="F1868">
        <f t="shared" si="465"/>
        <v>0</v>
      </c>
    </row>
    <row r="1869" spans="1:6" x14ac:dyDescent="0.25">
      <c r="A1869" t="str">
        <f t="shared" si="460"/>
        <v>Greg Studer</v>
      </c>
      <c r="E1869" s="3">
        <f t="shared" ref="E1869:E1871" si="467">E1868</f>
        <v>3</v>
      </c>
      <c r="F1869">
        <f t="shared" si="465"/>
        <v>0</v>
      </c>
    </row>
    <row r="1870" spans="1:6" x14ac:dyDescent="0.25">
      <c r="A1870" t="str">
        <f t="shared" ref="A1870:A1891" si="468">A1869</f>
        <v>Greg Studer</v>
      </c>
      <c r="C1870" s="1">
        <v>1</v>
      </c>
      <c r="D1870" t="s">
        <v>32</v>
      </c>
      <c r="E1870" s="3">
        <f t="shared" si="467"/>
        <v>3</v>
      </c>
      <c r="F1870">
        <f t="shared" si="465"/>
        <v>3</v>
      </c>
    </row>
    <row r="1871" spans="1:6" x14ac:dyDescent="0.25">
      <c r="A1871" t="str">
        <f t="shared" si="468"/>
        <v>Greg Studer</v>
      </c>
      <c r="E1871" s="3">
        <f t="shared" si="467"/>
        <v>3</v>
      </c>
      <c r="F1871">
        <f t="shared" si="465"/>
        <v>0</v>
      </c>
    </row>
    <row r="1872" spans="1:6" x14ac:dyDescent="0.25">
      <c r="A1872" t="str">
        <f t="shared" si="468"/>
        <v>Greg Studer</v>
      </c>
      <c r="B1872" t="s">
        <v>435</v>
      </c>
      <c r="E1872" s="3">
        <v>3</v>
      </c>
      <c r="F1872">
        <f t="shared" si="465"/>
        <v>0</v>
      </c>
    </row>
    <row r="1873" spans="1:6" x14ac:dyDescent="0.25">
      <c r="A1873" t="str">
        <f t="shared" si="468"/>
        <v>Greg Studer</v>
      </c>
      <c r="E1873" s="3">
        <f t="shared" ref="E1873:E1875" si="469">E1872</f>
        <v>3</v>
      </c>
      <c r="F1873">
        <f t="shared" si="465"/>
        <v>0</v>
      </c>
    </row>
    <row r="1874" spans="1:6" x14ac:dyDescent="0.25">
      <c r="A1874" t="str">
        <f t="shared" si="468"/>
        <v>Greg Studer</v>
      </c>
      <c r="C1874" s="1">
        <v>1</v>
      </c>
      <c r="D1874" t="s">
        <v>436</v>
      </c>
      <c r="E1874" s="3">
        <f t="shared" si="469"/>
        <v>3</v>
      </c>
      <c r="F1874">
        <f t="shared" si="465"/>
        <v>3</v>
      </c>
    </row>
    <row r="1875" spans="1:6" x14ac:dyDescent="0.25">
      <c r="A1875" t="str">
        <f t="shared" si="468"/>
        <v>Greg Studer</v>
      </c>
      <c r="E1875" s="3">
        <f t="shared" si="469"/>
        <v>3</v>
      </c>
      <c r="F1875">
        <f t="shared" si="465"/>
        <v>0</v>
      </c>
    </row>
    <row r="1876" spans="1:6" x14ac:dyDescent="0.25">
      <c r="A1876" t="str">
        <f t="shared" si="468"/>
        <v>Greg Studer</v>
      </c>
      <c r="B1876" t="s">
        <v>437</v>
      </c>
      <c r="E1876" s="3">
        <v>297</v>
      </c>
      <c r="F1876">
        <f t="shared" si="465"/>
        <v>0</v>
      </c>
    </row>
    <row r="1877" spans="1:6" x14ac:dyDescent="0.25">
      <c r="A1877" t="str">
        <f t="shared" si="468"/>
        <v>Greg Studer</v>
      </c>
      <c r="E1877" s="3">
        <f t="shared" ref="E1877:E1882" si="470">E1876</f>
        <v>297</v>
      </c>
      <c r="F1877">
        <f t="shared" si="465"/>
        <v>0</v>
      </c>
    </row>
    <row r="1878" spans="1:6" x14ac:dyDescent="0.25">
      <c r="A1878" t="str">
        <f t="shared" si="468"/>
        <v>Greg Studer</v>
      </c>
      <c r="C1878" s="1">
        <v>0.26100000000000001</v>
      </c>
      <c r="D1878" t="s">
        <v>275</v>
      </c>
      <c r="E1878" s="3">
        <f t="shared" si="470"/>
        <v>297</v>
      </c>
      <c r="F1878">
        <f t="shared" si="465"/>
        <v>77.516999999999996</v>
      </c>
    </row>
    <row r="1879" spans="1:6" x14ac:dyDescent="0.25">
      <c r="A1879" t="str">
        <f t="shared" si="468"/>
        <v>Greg Studer</v>
      </c>
      <c r="C1879" s="1">
        <v>7.2999999999999995E-2</v>
      </c>
      <c r="D1879" t="s">
        <v>276</v>
      </c>
      <c r="E1879" s="3">
        <f t="shared" si="470"/>
        <v>297</v>
      </c>
      <c r="F1879">
        <f t="shared" si="465"/>
        <v>21.680999999999997</v>
      </c>
    </row>
    <row r="1880" spans="1:6" x14ac:dyDescent="0.25">
      <c r="A1880" t="str">
        <f t="shared" si="468"/>
        <v>Greg Studer</v>
      </c>
      <c r="C1880" s="1">
        <v>0.108</v>
      </c>
      <c r="D1880" t="s">
        <v>438</v>
      </c>
      <c r="E1880" s="3">
        <f t="shared" si="470"/>
        <v>297</v>
      </c>
      <c r="F1880">
        <f t="shared" si="465"/>
        <v>32.076000000000001</v>
      </c>
    </row>
    <row r="1881" spans="1:6" x14ac:dyDescent="0.25">
      <c r="A1881" t="str">
        <f t="shared" si="468"/>
        <v>Greg Studer</v>
      </c>
      <c r="C1881" s="1">
        <v>0.55600000000000005</v>
      </c>
      <c r="D1881" t="s">
        <v>32</v>
      </c>
      <c r="E1881" s="3">
        <f t="shared" si="470"/>
        <v>297</v>
      </c>
      <c r="F1881">
        <f t="shared" si="465"/>
        <v>165.13200000000001</v>
      </c>
    </row>
    <row r="1882" spans="1:6" x14ac:dyDescent="0.25">
      <c r="A1882" t="str">
        <f t="shared" si="468"/>
        <v>Greg Studer</v>
      </c>
      <c r="E1882" s="3">
        <f t="shared" si="470"/>
        <v>297</v>
      </c>
      <c r="F1882">
        <f t="shared" si="465"/>
        <v>0</v>
      </c>
    </row>
    <row r="1883" spans="1:6" x14ac:dyDescent="0.25">
      <c r="A1883" t="str">
        <f t="shared" si="468"/>
        <v>Greg Studer</v>
      </c>
      <c r="B1883" t="s">
        <v>439</v>
      </c>
      <c r="E1883" s="3">
        <v>11</v>
      </c>
      <c r="F1883">
        <f t="shared" si="465"/>
        <v>0</v>
      </c>
    </row>
    <row r="1884" spans="1:6" x14ac:dyDescent="0.25">
      <c r="A1884" t="str">
        <f t="shared" si="468"/>
        <v>Greg Studer</v>
      </c>
      <c r="E1884" s="3">
        <f t="shared" ref="E1884:E1887" si="471">E1883</f>
        <v>11</v>
      </c>
      <c r="F1884">
        <f t="shared" si="465"/>
        <v>0</v>
      </c>
    </row>
    <row r="1885" spans="1:6" x14ac:dyDescent="0.25">
      <c r="A1885" t="str">
        <f t="shared" si="468"/>
        <v>Greg Studer</v>
      </c>
      <c r="C1885" s="1">
        <v>0.38700000000000001</v>
      </c>
      <c r="D1885" t="s">
        <v>143</v>
      </c>
      <c r="E1885" s="3">
        <f t="shared" si="471"/>
        <v>11</v>
      </c>
      <c r="F1885">
        <f t="shared" si="465"/>
        <v>4.2569999999999997</v>
      </c>
    </row>
    <row r="1886" spans="1:6" x14ac:dyDescent="0.25">
      <c r="A1886" t="str">
        <f t="shared" si="468"/>
        <v>Greg Studer</v>
      </c>
      <c r="C1886" s="1">
        <v>0.61199999999999999</v>
      </c>
      <c r="D1886" t="s">
        <v>29</v>
      </c>
      <c r="E1886" s="3">
        <f t="shared" si="471"/>
        <v>11</v>
      </c>
      <c r="F1886">
        <f t="shared" si="465"/>
        <v>6.7320000000000002</v>
      </c>
    </row>
    <row r="1887" spans="1:6" x14ac:dyDescent="0.25">
      <c r="A1887" t="str">
        <f t="shared" si="468"/>
        <v>Greg Studer</v>
      </c>
      <c r="E1887" s="3">
        <f t="shared" si="471"/>
        <v>11</v>
      </c>
      <c r="F1887">
        <f t="shared" si="465"/>
        <v>0</v>
      </c>
    </row>
    <row r="1888" spans="1:6" x14ac:dyDescent="0.25">
      <c r="A1888" t="str">
        <f t="shared" si="468"/>
        <v>Greg Studer</v>
      </c>
      <c r="B1888" t="s">
        <v>440</v>
      </c>
      <c r="E1888" s="3">
        <v>34</v>
      </c>
      <c r="F1888">
        <f t="shared" si="465"/>
        <v>0</v>
      </c>
    </row>
    <row r="1889" spans="1:6" x14ac:dyDescent="0.25">
      <c r="A1889" t="str">
        <f t="shared" si="468"/>
        <v>Greg Studer</v>
      </c>
      <c r="E1889" s="3">
        <f t="shared" ref="E1889:E1892" si="472">E1888</f>
        <v>34</v>
      </c>
      <c r="F1889">
        <f t="shared" si="465"/>
        <v>0</v>
      </c>
    </row>
    <row r="1890" spans="1:6" x14ac:dyDescent="0.25">
      <c r="A1890" t="str">
        <f t="shared" si="468"/>
        <v>Greg Studer</v>
      </c>
      <c r="C1890" s="1">
        <v>0.65300000000000002</v>
      </c>
      <c r="D1890" t="s">
        <v>143</v>
      </c>
      <c r="E1890" s="3">
        <f t="shared" si="472"/>
        <v>34</v>
      </c>
      <c r="F1890">
        <f t="shared" si="465"/>
        <v>22.202000000000002</v>
      </c>
    </row>
    <row r="1891" spans="1:6" x14ac:dyDescent="0.25">
      <c r="A1891" t="str">
        <f t="shared" si="468"/>
        <v>Greg Studer</v>
      </c>
      <c r="C1891" s="1">
        <v>0.34599999999999997</v>
      </c>
      <c r="D1891" t="s">
        <v>189</v>
      </c>
      <c r="E1891" s="3">
        <f t="shared" si="472"/>
        <v>34</v>
      </c>
      <c r="F1891">
        <f t="shared" si="465"/>
        <v>11.763999999999999</v>
      </c>
    </row>
    <row r="1892" spans="1:6" x14ac:dyDescent="0.25">
      <c r="A1892" t="s">
        <v>820</v>
      </c>
      <c r="E1892" s="3">
        <f t="shared" si="472"/>
        <v>34</v>
      </c>
      <c r="F1892">
        <f t="shared" si="465"/>
        <v>0</v>
      </c>
    </row>
    <row r="1893" spans="1:6" x14ac:dyDescent="0.25">
      <c r="A1893" t="str">
        <f t="shared" ref="A1893:A1899" si="473">A1892</f>
        <v>Hari Khalsa</v>
      </c>
      <c r="B1893" s="2" t="s">
        <v>443</v>
      </c>
      <c r="E1893" s="3">
        <v>392</v>
      </c>
      <c r="F1893">
        <f t="shared" si="465"/>
        <v>0</v>
      </c>
    </row>
    <row r="1894" spans="1:6" x14ac:dyDescent="0.25">
      <c r="A1894" t="str">
        <f t="shared" si="473"/>
        <v>Hari Khalsa</v>
      </c>
      <c r="E1894" s="3">
        <f t="shared" ref="E1894:E1900" si="474">E1893</f>
        <v>392</v>
      </c>
      <c r="F1894">
        <f t="shared" si="465"/>
        <v>0</v>
      </c>
    </row>
    <row r="1895" spans="1:6" x14ac:dyDescent="0.25">
      <c r="A1895" t="str">
        <f t="shared" si="473"/>
        <v>Hari Khalsa</v>
      </c>
      <c r="C1895" s="1">
        <v>3.6999999999999998E-2</v>
      </c>
      <c r="D1895" t="s">
        <v>29</v>
      </c>
      <c r="E1895" s="3">
        <f t="shared" si="474"/>
        <v>392</v>
      </c>
      <c r="F1895">
        <f t="shared" si="465"/>
        <v>14.504</v>
      </c>
    </row>
    <row r="1896" spans="1:6" x14ac:dyDescent="0.25">
      <c r="A1896" t="str">
        <f t="shared" si="473"/>
        <v>Hari Khalsa</v>
      </c>
      <c r="C1896" s="1">
        <v>0.02</v>
      </c>
      <c r="D1896" t="s">
        <v>252</v>
      </c>
      <c r="E1896" s="3">
        <f t="shared" si="474"/>
        <v>392</v>
      </c>
      <c r="F1896">
        <f t="shared" si="465"/>
        <v>7.84</v>
      </c>
    </row>
    <row r="1897" spans="1:6" x14ac:dyDescent="0.25">
      <c r="A1897" t="str">
        <f t="shared" si="473"/>
        <v>Hari Khalsa</v>
      </c>
      <c r="C1897" s="1">
        <v>0.80500000000000005</v>
      </c>
      <c r="D1897" t="s">
        <v>82</v>
      </c>
      <c r="E1897" s="3">
        <f t="shared" si="474"/>
        <v>392</v>
      </c>
      <c r="F1897">
        <f t="shared" si="465"/>
        <v>315.56</v>
      </c>
    </row>
    <row r="1898" spans="1:6" x14ac:dyDescent="0.25">
      <c r="A1898" t="str">
        <f t="shared" si="473"/>
        <v>Hari Khalsa</v>
      </c>
      <c r="C1898" s="1">
        <v>0.128</v>
      </c>
      <c r="D1898" t="s">
        <v>77</v>
      </c>
      <c r="E1898" s="3">
        <f t="shared" si="474"/>
        <v>392</v>
      </c>
      <c r="F1898">
        <f t="shared" si="465"/>
        <v>50.176000000000002</v>
      </c>
    </row>
    <row r="1899" spans="1:6" x14ac:dyDescent="0.25">
      <c r="A1899" t="str">
        <f t="shared" si="473"/>
        <v>Hari Khalsa</v>
      </c>
      <c r="C1899" s="1">
        <v>8.9999999999999993E-3</v>
      </c>
      <c r="D1899" t="s">
        <v>32</v>
      </c>
      <c r="E1899" s="3">
        <f t="shared" si="474"/>
        <v>392</v>
      </c>
      <c r="F1899">
        <f t="shared" si="465"/>
        <v>3.5279999999999996</v>
      </c>
    </row>
    <row r="1900" spans="1:6" x14ac:dyDescent="0.25">
      <c r="A1900" t="s">
        <v>821</v>
      </c>
      <c r="E1900" s="3">
        <f t="shared" si="474"/>
        <v>392</v>
      </c>
      <c r="F1900">
        <f t="shared" si="465"/>
        <v>0</v>
      </c>
    </row>
    <row r="1901" spans="1:6" x14ac:dyDescent="0.25">
      <c r="A1901" t="str">
        <f t="shared" ref="A1901:A1910" si="475">A1900</f>
        <v>Ian Whalen</v>
      </c>
      <c r="B1901" t="s">
        <v>446</v>
      </c>
      <c r="E1901" s="3">
        <v>345</v>
      </c>
      <c r="F1901">
        <f t="shared" si="465"/>
        <v>0</v>
      </c>
    </row>
    <row r="1902" spans="1:6" x14ac:dyDescent="0.25">
      <c r="A1902" t="str">
        <f t="shared" si="475"/>
        <v>Ian Whalen</v>
      </c>
      <c r="E1902" s="3">
        <f t="shared" ref="E1902:E1907" si="476">E1901</f>
        <v>345</v>
      </c>
      <c r="F1902">
        <f t="shared" si="465"/>
        <v>0</v>
      </c>
    </row>
    <row r="1903" spans="1:6" x14ac:dyDescent="0.25">
      <c r="A1903" t="str">
        <f t="shared" si="475"/>
        <v>Ian Whalen</v>
      </c>
      <c r="C1903" s="1">
        <v>0.91400000000000003</v>
      </c>
      <c r="D1903" t="s">
        <v>80</v>
      </c>
      <c r="E1903" s="3">
        <f t="shared" si="476"/>
        <v>345</v>
      </c>
      <c r="F1903">
        <f t="shared" si="465"/>
        <v>315.33</v>
      </c>
    </row>
    <row r="1904" spans="1:6" x14ac:dyDescent="0.25">
      <c r="A1904" t="str">
        <f t="shared" si="475"/>
        <v>Ian Whalen</v>
      </c>
      <c r="C1904" s="1">
        <v>2.5999999999999999E-2</v>
      </c>
      <c r="D1904" t="s">
        <v>43</v>
      </c>
      <c r="E1904" s="3">
        <f t="shared" si="476"/>
        <v>345</v>
      </c>
      <c r="F1904">
        <f t="shared" si="465"/>
        <v>8.9699999999999989</v>
      </c>
    </row>
    <row r="1905" spans="1:6" x14ac:dyDescent="0.25">
      <c r="A1905" t="str">
        <f t="shared" si="475"/>
        <v>Ian Whalen</v>
      </c>
      <c r="C1905" s="1">
        <v>2.8000000000000001E-2</v>
      </c>
      <c r="D1905" t="s">
        <v>44</v>
      </c>
      <c r="E1905" s="3">
        <f t="shared" si="476"/>
        <v>345</v>
      </c>
      <c r="F1905">
        <f t="shared" si="465"/>
        <v>9.66</v>
      </c>
    </row>
    <row r="1906" spans="1:6" x14ac:dyDescent="0.25">
      <c r="A1906" t="str">
        <f t="shared" si="475"/>
        <v>Ian Whalen</v>
      </c>
      <c r="C1906" s="1">
        <v>0.03</v>
      </c>
      <c r="D1906" t="s">
        <v>77</v>
      </c>
      <c r="E1906" s="3">
        <f t="shared" si="476"/>
        <v>345</v>
      </c>
      <c r="F1906">
        <f t="shared" si="465"/>
        <v>10.35</v>
      </c>
    </row>
    <row r="1907" spans="1:6" x14ac:dyDescent="0.25">
      <c r="A1907" t="str">
        <f t="shared" si="475"/>
        <v>Ian Whalen</v>
      </c>
      <c r="E1907" s="3">
        <f t="shared" si="476"/>
        <v>345</v>
      </c>
      <c r="F1907">
        <f t="shared" si="465"/>
        <v>0</v>
      </c>
    </row>
    <row r="1908" spans="1:6" x14ac:dyDescent="0.25">
      <c r="A1908" t="str">
        <f t="shared" si="475"/>
        <v>Ian Whalen</v>
      </c>
      <c r="B1908" t="s">
        <v>447</v>
      </c>
      <c r="E1908" s="3">
        <v>67</v>
      </c>
      <c r="F1908">
        <f t="shared" si="465"/>
        <v>0</v>
      </c>
    </row>
    <row r="1909" spans="1:6" x14ac:dyDescent="0.25">
      <c r="A1909" t="str">
        <f t="shared" si="475"/>
        <v>Ian Whalen</v>
      </c>
      <c r="E1909" s="3">
        <f t="shared" ref="E1909:E1911" si="477">E1908</f>
        <v>67</v>
      </c>
      <c r="F1909">
        <f t="shared" si="465"/>
        <v>0</v>
      </c>
    </row>
    <row r="1910" spans="1:6" x14ac:dyDescent="0.25">
      <c r="A1910" t="str">
        <f t="shared" si="475"/>
        <v>Ian Whalen</v>
      </c>
      <c r="C1910" s="1">
        <v>1</v>
      </c>
      <c r="D1910" t="s">
        <v>80</v>
      </c>
      <c r="E1910" s="3">
        <f t="shared" si="477"/>
        <v>67</v>
      </c>
      <c r="F1910">
        <f t="shared" si="465"/>
        <v>67</v>
      </c>
    </row>
    <row r="1911" spans="1:6" x14ac:dyDescent="0.25">
      <c r="A1911" t="s">
        <v>822</v>
      </c>
      <c r="E1911" s="3">
        <f t="shared" si="477"/>
        <v>67</v>
      </c>
      <c r="F1911">
        <f t="shared" si="465"/>
        <v>0</v>
      </c>
    </row>
    <row r="1912" spans="1:6" x14ac:dyDescent="0.25">
      <c r="A1912" t="str">
        <f t="shared" ref="A1912:A1930" si="478">A1911</f>
        <v>Igor Canadi</v>
      </c>
      <c r="B1912" t="s">
        <v>450</v>
      </c>
      <c r="E1912" s="3">
        <v>26</v>
      </c>
      <c r="F1912">
        <f t="shared" si="465"/>
        <v>0</v>
      </c>
    </row>
    <row r="1913" spans="1:6" x14ac:dyDescent="0.25">
      <c r="A1913" t="str">
        <f t="shared" si="478"/>
        <v>Igor Canadi</v>
      </c>
      <c r="E1913" s="3">
        <f t="shared" ref="E1913:E1915" si="479">E1912</f>
        <v>26</v>
      </c>
      <c r="F1913">
        <f t="shared" si="465"/>
        <v>0</v>
      </c>
    </row>
    <row r="1914" spans="1:6" x14ac:dyDescent="0.25">
      <c r="A1914" t="str">
        <f t="shared" si="478"/>
        <v>Igor Canadi</v>
      </c>
      <c r="C1914" s="1">
        <v>1</v>
      </c>
      <c r="D1914" t="s">
        <v>192</v>
      </c>
      <c r="E1914" s="3">
        <f t="shared" si="479"/>
        <v>26</v>
      </c>
      <c r="F1914">
        <f t="shared" si="465"/>
        <v>26</v>
      </c>
    </row>
    <row r="1915" spans="1:6" x14ac:dyDescent="0.25">
      <c r="A1915" t="str">
        <f t="shared" si="478"/>
        <v>Igor Canadi</v>
      </c>
      <c r="E1915" s="3">
        <f t="shared" si="479"/>
        <v>26</v>
      </c>
      <c r="F1915">
        <f t="shared" si="465"/>
        <v>0</v>
      </c>
    </row>
    <row r="1916" spans="1:6" x14ac:dyDescent="0.25">
      <c r="A1916" t="str">
        <f t="shared" si="478"/>
        <v>Igor Canadi</v>
      </c>
      <c r="B1916" t="s">
        <v>451</v>
      </c>
      <c r="E1916" s="3">
        <v>50</v>
      </c>
      <c r="F1916">
        <f t="shared" si="465"/>
        <v>0</v>
      </c>
    </row>
    <row r="1917" spans="1:6" x14ac:dyDescent="0.25">
      <c r="A1917" t="str">
        <f t="shared" si="478"/>
        <v>Igor Canadi</v>
      </c>
      <c r="E1917" s="3">
        <f t="shared" ref="E1917:E1919" si="480">E1916</f>
        <v>50</v>
      </c>
      <c r="F1917">
        <f t="shared" si="465"/>
        <v>0</v>
      </c>
    </row>
    <row r="1918" spans="1:6" x14ac:dyDescent="0.25">
      <c r="A1918" t="str">
        <f t="shared" si="478"/>
        <v>Igor Canadi</v>
      </c>
      <c r="C1918" s="1">
        <v>1</v>
      </c>
      <c r="D1918" t="s">
        <v>192</v>
      </c>
      <c r="E1918" s="3">
        <f t="shared" si="480"/>
        <v>50</v>
      </c>
      <c r="F1918">
        <f t="shared" si="465"/>
        <v>50</v>
      </c>
    </row>
    <row r="1919" spans="1:6" x14ac:dyDescent="0.25">
      <c r="A1919" t="str">
        <f t="shared" si="478"/>
        <v>Igor Canadi</v>
      </c>
      <c r="E1919" s="3">
        <f t="shared" si="480"/>
        <v>50</v>
      </c>
      <c r="F1919">
        <f t="shared" si="465"/>
        <v>0</v>
      </c>
    </row>
    <row r="1920" spans="1:6" x14ac:dyDescent="0.25">
      <c r="A1920" t="str">
        <f t="shared" si="478"/>
        <v>Igor Canadi</v>
      </c>
      <c r="B1920" t="s">
        <v>452</v>
      </c>
      <c r="E1920" s="3">
        <v>5</v>
      </c>
      <c r="F1920">
        <f t="shared" si="465"/>
        <v>0</v>
      </c>
    </row>
    <row r="1921" spans="1:6" x14ac:dyDescent="0.25">
      <c r="A1921" t="str">
        <f t="shared" si="478"/>
        <v>Igor Canadi</v>
      </c>
      <c r="E1921" s="3">
        <f t="shared" ref="E1921:E1923" si="481">E1920</f>
        <v>5</v>
      </c>
      <c r="F1921">
        <f t="shared" si="465"/>
        <v>0</v>
      </c>
    </row>
    <row r="1922" spans="1:6" x14ac:dyDescent="0.25">
      <c r="A1922" t="str">
        <f t="shared" si="478"/>
        <v>Igor Canadi</v>
      </c>
      <c r="C1922" s="1">
        <v>1</v>
      </c>
      <c r="D1922" t="s">
        <v>192</v>
      </c>
      <c r="E1922" s="3">
        <f t="shared" si="481"/>
        <v>5</v>
      </c>
      <c r="F1922">
        <f t="shared" si="465"/>
        <v>5</v>
      </c>
    </row>
    <row r="1923" spans="1:6" x14ac:dyDescent="0.25">
      <c r="A1923" t="str">
        <f t="shared" si="478"/>
        <v>Igor Canadi</v>
      </c>
      <c r="E1923" s="3">
        <f t="shared" si="481"/>
        <v>5</v>
      </c>
      <c r="F1923">
        <f t="shared" ref="F1923:F1986" si="482">C1923*E1923</f>
        <v>0</v>
      </c>
    </row>
    <row r="1924" spans="1:6" x14ac:dyDescent="0.25">
      <c r="A1924" t="str">
        <f t="shared" si="478"/>
        <v>Igor Canadi</v>
      </c>
      <c r="B1924" t="s">
        <v>453</v>
      </c>
      <c r="E1924" s="3">
        <v>24</v>
      </c>
      <c r="F1924">
        <f t="shared" si="482"/>
        <v>0</v>
      </c>
    </row>
    <row r="1925" spans="1:6" x14ac:dyDescent="0.25">
      <c r="A1925" t="str">
        <f t="shared" si="478"/>
        <v>Igor Canadi</v>
      </c>
      <c r="E1925" s="3">
        <f t="shared" ref="E1925:E1927" si="483">E1924</f>
        <v>24</v>
      </c>
      <c r="F1925">
        <f t="shared" si="482"/>
        <v>0</v>
      </c>
    </row>
    <row r="1926" spans="1:6" x14ac:dyDescent="0.25">
      <c r="A1926" t="str">
        <f t="shared" si="478"/>
        <v>Igor Canadi</v>
      </c>
      <c r="C1926" s="1">
        <v>1</v>
      </c>
      <c r="D1926" t="s">
        <v>192</v>
      </c>
      <c r="E1926" s="3">
        <f t="shared" si="483"/>
        <v>24</v>
      </c>
      <c r="F1926">
        <f t="shared" si="482"/>
        <v>24</v>
      </c>
    </row>
    <row r="1927" spans="1:6" x14ac:dyDescent="0.25">
      <c r="A1927" t="str">
        <f t="shared" si="478"/>
        <v>Igor Canadi</v>
      </c>
      <c r="E1927" s="3">
        <f t="shared" si="483"/>
        <v>24</v>
      </c>
      <c r="F1927">
        <f t="shared" si="482"/>
        <v>0</v>
      </c>
    </row>
    <row r="1928" spans="1:6" x14ac:dyDescent="0.25">
      <c r="A1928" t="str">
        <f t="shared" si="478"/>
        <v>Igor Canadi</v>
      </c>
      <c r="B1928" t="s">
        <v>454</v>
      </c>
      <c r="E1928" s="3">
        <v>541</v>
      </c>
      <c r="F1928">
        <f t="shared" si="482"/>
        <v>0</v>
      </c>
    </row>
    <row r="1929" spans="1:6" x14ac:dyDescent="0.25">
      <c r="A1929" t="str">
        <f t="shared" si="478"/>
        <v>Igor Canadi</v>
      </c>
      <c r="E1929" s="3">
        <f t="shared" ref="E1929:E1931" si="484">E1928</f>
        <v>541</v>
      </c>
      <c r="F1929">
        <f t="shared" si="482"/>
        <v>0</v>
      </c>
    </row>
    <row r="1930" spans="1:6" x14ac:dyDescent="0.25">
      <c r="A1930" t="str">
        <f t="shared" si="478"/>
        <v>Igor Canadi</v>
      </c>
      <c r="C1930" s="1">
        <v>1</v>
      </c>
      <c r="D1930" t="s">
        <v>192</v>
      </c>
      <c r="E1930" s="3">
        <f t="shared" si="484"/>
        <v>541</v>
      </c>
      <c r="F1930">
        <f t="shared" si="482"/>
        <v>541</v>
      </c>
    </row>
    <row r="1931" spans="1:6" x14ac:dyDescent="0.25">
      <c r="A1931" t="s">
        <v>823</v>
      </c>
      <c r="E1931" s="3">
        <f t="shared" si="484"/>
        <v>541</v>
      </c>
      <c r="F1931">
        <f t="shared" si="482"/>
        <v>0</v>
      </c>
    </row>
    <row r="1932" spans="1:6" x14ac:dyDescent="0.25">
      <c r="A1932" t="str">
        <f t="shared" ref="A1932:A1963" si="485">A1931</f>
        <v>Jason Rassi</v>
      </c>
      <c r="B1932" t="s">
        <v>457</v>
      </c>
      <c r="E1932" s="3">
        <v>89</v>
      </c>
      <c r="F1932">
        <f t="shared" si="482"/>
        <v>0</v>
      </c>
    </row>
    <row r="1933" spans="1:6" x14ac:dyDescent="0.25">
      <c r="A1933" t="str">
        <f t="shared" si="485"/>
        <v>Jason Rassi</v>
      </c>
      <c r="E1933" s="3">
        <f t="shared" ref="E1933:E1936" si="486">E1932</f>
        <v>89</v>
      </c>
      <c r="F1933">
        <f t="shared" si="482"/>
        <v>0</v>
      </c>
    </row>
    <row r="1934" spans="1:6" x14ac:dyDescent="0.25">
      <c r="A1934" t="str">
        <f t="shared" si="485"/>
        <v>Jason Rassi</v>
      </c>
      <c r="C1934" s="1">
        <v>0.222</v>
      </c>
      <c r="D1934" t="s">
        <v>252</v>
      </c>
      <c r="E1934" s="3">
        <f t="shared" si="486"/>
        <v>89</v>
      </c>
      <c r="F1934">
        <f t="shared" si="482"/>
        <v>19.757999999999999</v>
      </c>
    </row>
    <row r="1935" spans="1:6" x14ac:dyDescent="0.25">
      <c r="A1935" t="str">
        <f t="shared" si="485"/>
        <v>Jason Rassi</v>
      </c>
      <c r="C1935" s="1">
        <v>0.77700000000000002</v>
      </c>
      <c r="D1935" t="s">
        <v>77</v>
      </c>
      <c r="E1935" s="3">
        <f t="shared" si="486"/>
        <v>89</v>
      </c>
      <c r="F1935">
        <f t="shared" si="482"/>
        <v>69.153000000000006</v>
      </c>
    </row>
    <row r="1936" spans="1:6" x14ac:dyDescent="0.25">
      <c r="A1936" t="str">
        <f t="shared" si="485"/>
        <v>Jason Rassi</v>
      </c>
      <c r="E1936" s="3">
        <f t="shared" si="486"/>
        <v>89</v>
      </c>
      <c r="F1936">
        <f t="shared" si="482"/>
        <v>0</v>
      </c>
    </row>
    <row r="1937" spans="1:6" x14ac:dyDescent="0.25">
      <c r="A1937" t="str">
        <f t="shared" si="485"/>
        <v>Jason Rassi</v>
      </c>
      <c r="B1937" t="s">
        <v>458</v>
      </c>
      <c r="E1937" s="3">
        <v>11</v>
      </c>
      <c r="F1937">
        <f t="shared" si="482"/>
        <v>0</v>
      </c>
    </row>
    <row r="1938" spans="1:6" x14ac:dyDescent="0.25">
      <c r="A1938" t="str">
        <f t="shared" si="485"/>
        <v>Jason Rassi</v>
      </c>
      <c r="E1938" s="3">
        <f t="shared" ref="E1938:E1941" si="487">E1937</f>
        <v>11</v>
      </c>
      <c r="F1938">
        <f t="shared" si="482"/>
        <v>0</v>
      </c>
    </row>
    <row r="1939" spans="1:6" x14ac:dyDescent="0.25">
      <c r="A1939" t="str">
        <f t="shared" si="485"/>
        <v>Jason Rassi</v>
      </c>
      <c r="C1939" s="1">
        <v>0.92</v>
      </c>
      <c r="D1939" t="s">
        <v>143</v>
      </c>
      <c r="E1939" s="3">
        <f t="shared" si="487"/>
        <v>11</v>
      </c>
      <c r="F1939">
        <f t="shared" si="482"/>
        <v>10.120000000000001</v>
      </c>
    </row>
    <row r="1940" spans="1:6" x14ac:dyDescent="0.25">
      <c r="A1940" t="str">
        <f t="shared" si="485"/>
        <v>Jason Rassi</v>
      </c>
      <c r="C1940" s="1">
        <v>7.9000000000000001E-2</v>
      </c>
      <c r="D1940" t="s">
        <v>29</v>
      </c>
      <c r="E1940" s="3">
        <f t="shared" si="487"/>
        <v>11</v>
      </c>
      <c r="F1940">
        <f t="shared" si="482"/>
        <v>0.86899999999999999</v>
      </c>
    </row>
    <row r="1941" spans="1:6" x14ac:dyDescent="0.25">
      <c r="A1941" t="str">
        <f t="shared" si="485"/>
        <v>Jason Rassi</v>
      </c>
      <c r="E1941" s="3">
        <f t="shared" si="487"/>
        <v>11</v>
      </c>
      <c r="F1941">
        <f t="shared" si="482"/>
        <v>0</v>
      </c>
    </row>
    <row r="1942" spans="1:6" x14ac:dyDescent="0.25">
      <c r="A1942" t="str">
        <f t="shared" si="485"/>
        <v>Jason Rassi</v>
      </c>
      <c r="B1942" t="s">
        <v>459</v>
      </c>
      <c r="E1942" s="3">
        <v>307</v>
      </c>
      <c r="F1942">
        <f t="shared" si="482"/>
        <v>0</v>
      </c>
    </row>
    <row r="1943" spans="1:6" x14ac:dyDescent="0.25">
      <c r="A1943" t="str">
        <f t="shared" si="485"/>
        <v>Jason Rassi</v>
      </c>
      <c r="E1943" s="3">
        <f t="shared" ref="E1943:E1946" si="488">E1942</f>
        <v>307</v>
      </c>
      <c r="F1943">
        <f t="shared" si="482"/>
        <v>0</v>
      </c>
    </row>
    <row r="1944" spans="1:6" x14ac:dyDescent="0.25">
      <c r="A1944" t="str">
        <f t="shared" si="485"/>
        <v>Jason Rassi</v>
      </c>
      <c r="C1944" s="1">
        <v>4.0000000000000001E-3</v>
      </c>
      <c r="D1944" t="s">
        <v>143</v>
      </c>
      <c r="E1944" s="3">
        <f t="shared" si="488"/>
        <v>307</v>
      </c>
      <c r="F1944">
        <f t="shared" si="482"/>
        <v>1.228</v>
      </c>
    </row>
    <row r="1945" spans="1:6" x14ac:dyDescent="0.25">
      <c r="A1945" t="str">
        <f t="shared" si="485"/>
        <v>Jason Rassi</v>
      </c>
      <c r="C1945" s="1">
        <v>0.995</v>
      </c>
      <c r="D1945" t="s">
        <v>252</v>
      </c>
      <c r="E1945" s="3">
        <f t="shared" si="488"/>
        <v>307</v>
      </c>
      <c r="F1945">
        <f t="shared" si="482"/>
        <v>305.46499999999997</v>
      </c>
    </row>
    <row r="1946" spans="1:6" x14ac:dyDescent="0.25">
      <c r="A1946" t="str">
        <f t="shared" si="485"/>
        <v>Jason Rassi</v>
      </c>
      <c r="E1946" s="3">
        <f t="shared" si="488"/>
        <v>307</v>
      </c>
      <c r="F1946">
        <f t="shared" si="482"/>
        <v>0</v>
      </c>
    </row>
    <row r="1947" spans="1:6" x14ac:dyDescent="0.25">
      <c r="A1947" t="str">
        <f t="shared" si="485"/>
        <v>Jason Rassi</v>
      </c>
      <c r="B1947" t="s">
        <v>460</v>
      </c>
      <c r="E1947" s="3">
        <v>12</v>
      </c>
      <c r="F1947">
        <f t="shared" si="482"/>
        <v>0</v>
      </c>
    </row>
    <row r="1948" spans="1:6" x14ac:dyDescent="0.25">
      <c r="A1948" t="str">
        <f t="shared" si="485"/>
        <v>Jason Rassi</v>
      </c>
      <c r="E1948" s="3">
        <f t="shared" ref="E1948:E1950" si="489">E1947</f>
        <v>12</v>
      </c>
      <c r="F1948">
        <f t="shared" si="482"/>
        <v>0</v>
      </c>
    </row>
    <row r="1949" spans="1:6" x14ac:dyDescent="0.25">
      <c r="A1949" t="str">
        <f t="shared" si="485"/>
        <v>Jason Rassi</v>
      </c>
      <c r="C1949" s="1">
        <v>1</v>
      </c>
      <c r="D1949" t="s">
        <v>82</v>
      </c>
      <c r="E1949" s="3">
        <f t="shared" si="489"/>
        <v>12</v>
      </c>
      <c r="F1949">
        <f t="shared" si="482"/>
        <v>12</v>
      </c>
    </row>
    <row r="1950" spans="1:6" x14ac:dyDescent="0.25">
      <c r="A1950" t="str">
        <f t="shared" si="485"/>
        <v>Jason Rassi</v>
      </c>
      <c r="E1950" s="3">
        <f t="shared" si="489"/>
        <v>12</v>
      </c>
      <c r="F1950">
        <f t="shared" si="482"/>
        <v>0</v>
      </c>
    </row>
    <row r="1951" spans="1:6" x14ac:dyDescent="0.25">
      <c r="A1951" t="str">
        <f t="shared" si="485"/>
        <v>Jason Rassi</v>
      </c>
      <c r="B1951" t="s">
        <v>461</v>
      </c>
      <c r="E1951" s="3">
        <v>2</v>
      </c>
      <c r="F1951">
        <f t="shared" si="482"/>
        <v>0</v>
      </c>
    </row>
    <row r="1952" spans="1:6" x14ac:dyDescent="0.25">
      <c r="A1952" t="str">
        <f t="shared" si="485"/>
        <v>Jason Rassi</v>
      </c>
      <c r="E1952" s="3">
        <f t="shared" ref="E1952:E1954" si="490">E1951</f>
        <v>2</v>
      </c>
      <c r="F1952">
        <f t="shared" si="482"/>
        <v>0</v>
      </c>
    </row>
    <row r="1953" spans="1:6" x14ac:dyDescent="0.25">
      <c r="A1953" t="str">
        <f t="shared" si="485"/>
        <v>Jason Rassi</v>
      </c>
      <c r="C1953" s="1">
        <v>1</v>
      </c>
      <c r="D1953" t="s">
        <v>44</v>
      </c>
      <c r="E1953" s="3">
        <f t="shared" si="490"/>
        <v>2</v>
      </c>
      <c r="F1953">
        <f t="shared" si="482"/>
        <v>2</v>
      </c>
    </row>
    <row r="1954" spans="1:6" x14ac:dyDescent="0.25">
      <c r="A1954" t="str">
        <f t="shared" si="485"/>
        <v>Jason Rassi</v>
      </c>
      <c r="E1954" s="3">
        <f t="shared" si="490"/>
        <v>2</v>
      </c>
      <c r="F1954">
        <f t="shared" si="482"/>
        <v>0</v>
      </c>
    </row>
    <row r="1955" spans="1:6" x14ac:dyDescent="0.25">
      <c r="A1955" t="str">
        <f t="shared" si="485"/>
        <v>Jason Rassi</v>
      </c>
      <c r="B1955" t="s">
        <v>462</v>
      </c>
      <c r="E1955" s="3">
        <v>7</v>
      </c>
      <c r="F1955">
        <f t="shared" si="482"/>
        <v>0</v>
      </c>
    </row>
    <row r="1956" spans="1:6" x14ac:dyDescent="0.25">
      <c r="A1956" t="str">
        <f t="shared" si="485"/>
        <v>Jason Rassi</v>
      </c>
      <c r="E1956" s="3">
        <f t="shared" ref="E1956:E1958" si="491">E1955</f>
        <v>7</v>
      </c>
      <c r="F1956">
        <f t="shared" si="482"/>
        <v>0</v>
      </c>
    </row>
    <row r="1957" spans="1:6" x14ac:dyDescent="0.25">
      <c r="A1957" t="str">
        <f t="shared" si="485"/>
        <v>Jason Rassi</v>
      </c>
      <c r="C1957" s="1">
        <v>1</v>
      </c>
      <c r="D1957" t="s">
        <v>29</v>
      </c>
      <c r="E1957" s="3">
        <f t="shared" si="491"/>
        <v>7</v>
      </c>
      <c r="F1957">
        <f t="shared" si="482"/>
        <v>7</v>
      </c>
    </row>
    <row r="1958" spans="1:6" x14ac:dyDescent="0.25">
      <c r="A1958" t="str">
        <f t="shared" si="485"/>
        <v>Jason Rassi</v>
      </c>
      <c r="E1958" s="3">
        <f t="shared" si="491"/>
        <v>7</v>
      </c>
      <c r="F1958">
        <f t="shared" si="482"/>
        <v>0</v>
      </c>
    </row>
    <row r="1959" spans="1:6" x14ac:dyDescent="0.25">
      <c r="A1959" t="str">
        <f t="shared" si="485"/>
        <v>Jason Rassi</v>
      </c>
      <c r="B1959" t="s">
        <v>463</v>
      </c>
      <c r="E1959" s="3">
        <v>17</v>
      </c>
      <c r="F1959">
        <f t="shared" si="482"/>
        <v>0</v>
      </c>
    </row>
    <row r="1960" spans="1:6" x14ac:dyDescent="0.25">
      <c r="A1960" t="str">
        <f t="shared" si="485"/>
        <v>Jason Rassi</v>
      </c>
      <c r="E1960" s="3">
        <f t="shared" ref="E1960:E1962" si="492">E1959</f>
        <v>17</v>
      </c>
      <c r="F1960">
        <f t="shared" si="482"/>
        <v>0</v>
      </c>
    </row>
    <row r="1961" spans="1:6" x14ac:dyDescent="0.25">
      <c r="A1961" t="str">
        <f t="shared" si="485"/>
        <v>Jason Rassi</v>
      </c>
      <c r="C1961" s="1">
        <v>1</v>
      </c>
      <c r="D1961" t="s">
        <v>82</v>
      </c>
      <c r="E1961" s="3">
        <f t="shared" si="492"/>
        <v>17</v>
      </c>
      <c r="F1961">
        <f t="shared" si="482"/>
        <v>17</v>
      </c>
    </row>
    <row r="1962" spans="1:6" x14ac:dyDescent="0.25">
      <c r="A1962" t="str">
        <f t="shared" si="485"/>
        <v>Jason Rassi</v>
      </c>
      <c r="E1962" s="3">
        <f t="shared" si="492"/>
        <v>17</v>
      </c>
      <c r="F1962">
        <f t="shared" si="482"/>
        <v>0</v>
      </c>
    </row>
    <row r="1963" spans="1:6" x14ac:dyDescent="0.25">
      <c r="A1963" t="str">
        <f t="shared" si="485"/>
        <v>Jason Rassi</v>
      </c>
      <c r="B1963" t="s">
        <v>464</v>
      </c>
      <c r="E1963" s="3">
        <v>10</v>
      </c>
      <c r="F1963">
        <f t="shared" si="482"/>
        <v>0</v>
      </c>
    </row>
    <row r="1964" spans="1:6" x14ac:dyDescent="0.25">
      <c r="A1964" t="str">
        <f t="shared" ref="A1964:A1992" si="493">A1963</f>
        <v>Jason Rassi</v>
      </c>
      <c r="E1964" s="3">
        <f t="shared" ref="E1964:E1966" si="494">E1963</f>
        <v>10</v>
      </c>
      <c r="F1964">
        <f t="shared" si="482"/>
        <v>0</v>
      </c>
    </row>
    <row r="1965" spans="1:6" x14ac:dyDescent="0.25">
      <c r="A1965" t="str">
        <f t="shared" si="493"/>
        <v>Jason Rassi</v>
      </c>
      <c r="C1965" s="1">
        <v>1</v>
      </c>
      <c r="D1965" t="s">
        <v>44</v>
      </c>
      <c r="E1965" s="3">
        <f t="shared" si="494"/>
        <v>10</v>
      </c>
      <c r="F1965">
        <f t="shared" si="482"/>
        <v>10</v>
      </c>
    </row>
    <row r="1966" spans="1:6" x14ac:dyDescent="0.25">
      <c r="A1966" t="str">
        <f t="shared" si="493"/>
        <v>Jason Rassi</v>
      </c>
      <c r="E1966" s="3">
        <f t="shared" si="494"/>
        <v>10</v>
      </c>
      <c r="F1966">
        <f t="shared" si="482"/>
        <v>0</v>
      </c>
    </row>
    <row r="1967" spans="1:6" x14ac:dyDescent="0.25">
      <c r="A1967" t="str">
        <f t="shared" si="493"/>
        <v>Jason Rassi</v>
      </c>
      <c r="B1967" t="s">
        <v>465</v>
      </c>
      <c r="E1967" s="3">
        <v>181</v>
      </c>
      <c r="F1967">
        <f t="shared" si="482"/>
        <v>0</v>
      </c>
    </row>
    <row r="1968" spans="1:6" x14ac:dyDescent="0.25">
      <c r="A1968" t="str">
        <f t="shared" si="493"/>
        <v>Jason Rassi</v>
      </c>
      <c r="E1968" s="3">
        <f t="shared" ref="E1968:E1970" si="495">E1967</f>
        <v>181</v>
      </c>
      <c r="F1968">
        <f t="shared" si="482"/>
        <v>0</v>
      </c>
    </row>
    <row r="1969" spans="1:6" x14ac:dyDescent="0.25">
      <c r="A1969" t="str">
        <f t="shared" si="493"/>
        <v>Jason Rassi</v>
      </c>
      <c r="C1969" s="1">
        <v>1</v>
      </c>
      <c r="D1969" t="s">
        <v>252</v>
      </c>
      <c r="E1969" s="3">
        <f t="shared" si="495"/>
        <v>181</v>
      </c>
      <c r="F1969">
        <f t="shared" si="482"/>
        <v>181</v>
      </c>
    </row>
    <row r="1970" spans="1:6" x14ac:dyDescent="0.25">
      <c r="A1970" t="str">
        <f t="shared" si="493"/>
        <v>Jason Rassi</v>
      </c>
      <c r="E1970" s="3">
        <f t="shared" si="495"/>
        <v>181</v>
      </c>
      <c r="F1970">
        <f t="shared" si="482"/>
        <v>0</v>
      </c>
    </row>
    <row r="1971" spans="1:6" x14ac:dyDescent="0.25">
      <c r="A1971" t="str">
        <f t="shared" si="493"/>
        <v>Jason Rassi</v>
      </c>
      <c r="B1971" t="s">
        <v>466</v>
      </c>
      <c r="E1971" s="3">
        <v>20</v>
      </c>
      <c r="F1971">
        <f t="shared" si="482"/>
        <v>0</v>
      </c>
    </row>
    <row r="1972" spans="1:6" x14ac:dyDescent="0.25">
      <c r="A1972" t="str">
        <f t="shared" si="493"/>
        <v>Jason Rassi</v>
      </c>
      <c r="E1972" s="3">
        <f t="shared" ref="E1972:E1974" si="496">E1971</f>
        <v>20</v>
      </c>
      <c r="F1972">
        <f t="shared" si="482"/>
        <v>0</v>
      </c>
    </row>
    <row r="1973" spans="1:6" x14ac:dyDescent="0.25">
      <c r="A1973" t="str">
        <f t="shared" si="493"/>
        <v>Jason Rassi</v>
      </c>
      <c r="C1973" s="1">
        <v>1</v>
      </c>
      <c r="D1973" t="s">
        <v>82</v>
      </c>
      <c r="E1973" s="3">
        <f t="shared" si="496"/>
        <v>20</v>
      </c>
      <c r="F1973">
        <f t="shared" si="482"/>
        <v>20</v>
      </c>
    </row>
    <row r="1974" spans="1:6" x14ac:dyDescent="0.25">
      <c r="A1974" t="str">
        <f t="shared" si="493"/>
        <v>Jason Rassi</v>
      </c>
      <c r="E1974" s="3">
        <f t="shared" si="496"/>
        <v>20</v>
      </c>
      <c r="F1974">
        <f t="shared" si="482"/>
        <v>0</v>
      </c>
    </row>
    <row r="1975" spans="1:6" x14ac:dyDescent="0.25">
      <c r="A1975" t="str">
        <f t="shared" si="493"/>
        <v>Jason Rassi</v>
      </c>
      <c r="B1975" t="s">
        <v>467</v>
      </c>
      <c r="E1975" s="3">
        <v>1</v>
      </c>
      <c r="F1975">
        <f t="shared" si="482"/>
        <v>0</v>
      </c>
    </row>
    <row r="1976" spans="1:6" x14ac:dyDescent="0.25">
      <c r="A1976" t="str">
        <f t="shared" si="493"/>
        <v>Jason Rassi</v>
      </c>
      <c r="E1976" s="3">
        <f t="shared" ref="E1976:E1978" si="497">E1975</f>
        <v>1</v>
      </c>
      <c r="F1976">
        <f t="shared" si="482"/>
        <v>0</v>
      </c>
    </row>
    <row r="1977" spans="1:6" x14ac:dyDescent="0.25">
      <c r="A1977" t="str">
        <f t="shared" si="493"/>
        <v>Jason Rassi</v>
      </c>
      <c r="C1977" s="1">
        <v>1</v>
      </c>
      <c r="D1977" t="s">
        <v>82</v>
      </c>
      <c r="E1977" s="3">
        <f t="shared" si="497"/>
        <v>1</v>
      </c>
      <c r="F1977">
        <f t="shared" si="482"/>
        <v>1</v>
      </c>
    </row>
    <row r="1978" spans="1:6" x14ac:dyDescent="0.25">
      <c r="A1978" t="str">
        <f t="shared" si="493"/>
        <v>Jason Rassi</v>
      </c>
      <c r="E1978" s="3">
        <f t="shared" si="497"/>
        <v>1</v>
      </c>
      <c r="F1978">
        <f t="shared" si="482"/>
        <v>0</v>
      </c>
    </row>
    <row r="1979" spans="1:6" x14ac:dyDescent="0.25">
      <c r="A1979" t="str">
        <f t="shared" si="493"/>
        <v>Jason Rassi</v>
      </c>
      <c r="B1979" t="s">
        <v>468</v>
      </c>
      <c r="E1979" s="3">
        <v>20</v>
      </c>
      <c r="F1979">
        <f t="shared" si="482"/>
        <v>0</v>
      </c>
    </row>
    <row r="1980" spans="1:6" x14ac:dyDescent="0.25">
      <c r="A1980" t="str">
        <f t="shared" si="493"/>
        <v>Jason Rassi</v>
      </c>
      <c r="E1980" s="3">
        <f t="shared" ref="E1980:E1984" si="498">E1979</f>
        <v>20</v>
      </c>
      <c r="F1980">
        <f t="shared" si="482"/>
        <v>0</v>
      </c>
    </row>
    <row r="1981" spans="1:6" x14ac:dyDescent="0.25">
      <c r="A1981" t="str">
        <f t="shared" si="493"/>
        <v>Jason Rassi</v>
      </c>
      <c r="C1981" s="1">
        <v>0.48499999999999999</v>
      </c>
      <c r="D1981" t="s">
        <v>29</v>
      </c>
      <c r="E1981" s="3">
        <f t="shared" si="498"/>
        <v>20</v>
      </c>
      <c r="F1981">
        <f t="shared" si="482"/>
        <v>9.6999999999999993</v>
      </c>
    </row>
    <row r="1982" spans="1:6" x14ac:dyDescent="0.25">
      <c r="A1982" t="str">
        <f t="shared" si="493"/>
        <v>Jason Rassi</v>
      </c>
      <c r="C1982" s="1">
        <v>0.13700000000000001</v>
      </c>
      <c r="D1982" t="s">
        <v>252</v>
      </c>
      <c r="E1982" s="3">
        <f t="shared" si="498"/>
        <v>20</v>
      </c>
      <c r="F1982">
        <f t="shared" si="482"/>
        <v>2.74</v>
      </c>
    </row>
    <row r="1983" spans="1:6" x14ac:dyDescent="0.25">
      <c r="A1983" t="str">
        <f t="shared" si="493"/>
        <v>Jason Rassi</v>
      </c>
      <c r="C1983" s="1">
        <v>0.377</v>
      </c>
      <c r="D1983" t="s">
        <v>82</v>
      </c>
      <c r="E1983" s="3">
        <f t="shared" si="498"/>
        <v>20</v>
      </c>
      <c r="F1983">
        <f t="shared" si="482"/>
        <v>7.54</v>
      </c>
    </row>
    <row r="1984" spans="1:6" x14ac:dyDescent="0.25">
      <c r="A1984" t="str">
        <f t="shared" si="493"/>
        <v>Jason Rassi</v>
      </c>
      <c r="E1984" s="3">
        <f t="shared" si="498"/>
        <v>20</v>
      </c>
      <c r="F1984">
        <f t="shared" si="482"/>
        <v>0</v>
      </c>
    </row>
    <row r="1985" spans="1:6" x14ac:dyDescent="0.25">
      <c r="A1985" t="str">
        <f t="shared" si="493"/>
        <v>Jason Rassi</v>
      </c>
      <c r="B1985" t="s">
        <v>469</v>
      </c>
      <c r="E1985" s="3">
        <v>42</v>
      </c>
      <c r="F1985">
        <f t="shared" si="482"/>
        <v>0</v>
      </c>
    </row>
    <row r="1986" spans="1:6" x14ac:dyDescent="0.25">
      <c r="A1986" t="str">
        <f t="shared" si="493"/>
        <v>Jason Rassi</v>
      </c>
      <c r="E1986" s="3">
        <f t="shared" ref="E1986:E1989" si="499">E1985</f>
        <v>42</v>
      </c>
      <c r="F1986">
        <f t="shared" si="482"/>
        <v>0</v>
      </c>
    </row>
    <row r="1987" spans="1:6" x14ac:dyDescent="0.25">
      <c r="A1987" t="str">
        <f t="shared" si="493"/>
        <v>Jason Rassi</v>
      </c>
      <c r="C1987" s="1">
        <v>0.9</v>
      </c>
      <c r="D1987" t="s">
        <v>143</v>
      </c>
      <c r="E1987" s="3">
        <f t="shared" si="499"/>
        <v>42</v>
      </c>
      <c r="F1987">
        <f t="shared" ref="F1987:F2050" si="500">C1987*E1987</f>
        <v>37.800000000000004</v>
      </c>
    </row>
    <row r="1988" spans="1:6" x14ac:dyDescent="0.25">
      <c r="A1988" t="str">
        <f t="shared" si="493"/>
        <v>Jason Rassi</v>
      </c>
      <c r="C1988" s="1">
        <v>9.9000000000000005E-2</v>
      </c>
      <c r="D1988" t="s">
        <v>29</v>
      </c>
      <c r="E1988" s="3">
        <f t="shared" si="499"/>
        <v>42</v>
      </c>
      <c r="F1988">
        <f t="shared" si="500"/>
        <v>4.1580000000000004</v>
      </c>
    </row>
    <row r="1989" spans="1:6" x14ac:dyDescent="0.25">
      <c r="A1989" t="str">
        <f t="shared" si="493"/>
        <v>Jason Rassi</v>
      </c>
      <c r="E1989" s="3">
        <f t="shared" si="499"/>
        <v>42</v>
      </c>
      <c r="F1989">
        <f t="shared" si="500"/>
        <v>0</v>
      </c>
    </row>
    <row r="1990" spans="1:6" x14ac:dyDescent="0.25">
      <c r="A1990" t="str">
        <f t="shared" si="493"/>
        <v>Jason Rassi</v>
      </c>
      <c r="B1990" t="s">
        <v>470</v>
      </c>
      <c r="E1990" s="3">
        <v>9</v>
      </c>
      <c r="F1990">
        <f t="shared" si="500"/>
        <v>0</v>
      </c>
    </row>
    <row r="1991" spans="1:6" x14ac:dyDescent="0.25">
      <c r="A1991" t="str">
        <f t="shared" si="493"/>
        <v>Jason Rassi</v>
      </c>
      <c r="E1991" s="3">
        <f t="shared" ref="E1991:E1993" si="501">E1990</f>
        <v>9</v>
      </c>
      <c r="F1991">
        <f t="shared" si="500"/>
        <v>0</v>
      </c>
    </row>
    <row r="1992" spans="1:6" x14ac:dyDescent="0.25">
      <c r="A1992" t="str">
        <f t="shared" si="493"/>
        <v>Jason Rassi</v>
      </c>
      <c r="C1992" s="1">
        <v>1</v>
      </c>
      <c r="D1992" t="s">
        <v>82</v>
      </c>
      <c r="E1992" s="3">
        <f t="shared" si="501"/>
        <v>9</v>
      </c>
      <c r="F1992">
        <f t="shared" si="500"/>
        <v>9</v>
      </c>
    </row>
    <row r="1993" spans="1:6" x14ac:dyDescent="0.25">
      <c r="A1993" t="s">
        <v>824</v>
      </c>
      <c r="E1993" s="3">
        <f t="shared" si="501"/>
        <v>9</v>
      </c>
      <c r="F1993">
        <f t="shared" si="500"/>
        <v>0</v>
      </c>
    </row>
    <row r="1994" spans="1:6" x14ac:dyDescent="0.25">
      <c r="A1994" t="str">
        <f t="shared" ref="A1994:A1996" si="502">A1993</f>
        <v>Jeremy Mikola</v>
      </c>
      <c r="B1994" t="s">
        <v>473</v>
      </c>
      <c r="E1994" s="3">
        <v>2</v>
      </c>
      <c r="F1994">
        <f t="shared" si="500"/>
        <v>0</v>
      </c>
    </row>
    <row r="1995" spans="1:6" x14ac:dyDescent="0.25">
      <c r="A1995" t="str">
        <f t="shared" si="502"/>
        <v>Jeremy Mikola</v>
      </c>
      <c r="E1995" s="3">
        <f t="shared" ref="E1995:E1997" si="503">E1994</f>
        <v>2</v>
      </c>
      <c r="F1995">
        <f t="shared" si="500"/>
        <v>0</v>
      </c>
    </row>
    <row r="1996" spans="1:6" x14ac:dyDescent="0.25">
      <c r="A1996" t="str">
        <f t="shared" si="502"/>
        <v>Jeremy Mikola</v>
      </c>
      <c r="C1996" s="1">
        <v>1</v>
      </c>
      <c r="D1996" t="s">
        <v>16</v>
      </c>
      <c r="E1996" s="3">
        <f t="shared" si="503"/>
        <v>2</v>
      </c>
      <c r="F1996">
        <f t="shared" si="500"/>
        <v>2</v>
      </c>
    </row>
    <row r="1997" spans="1:6" x14ac:dyDescent="0.25">
      <c r="A1997" t="s">
        <v>825</v>
      </c>
      <c r="E1997" s="3">
        <f t="shared" si="503"/>
        <v>2</v>
      </c>
      <c r="F1997">
        <f t="shared" si="500"/>
        <v>0</v>
      </c>
    </row>
    <row r="1998" spans="1:6" x14ac:dyDescent="0.25">
      <c r="A1998" t="str">
        <f t="shared" ref="A1998:A2017" si="504">A1997</f>
        <v>John Esmet</v>
      </c>
      <c r="B1998" t="s">
        <v>476</v>
      </c>
      <c r="E1998" s="3">
        <v>2</v>
      </c>
      <c r="F1998">
        <f t="shared" si="500"/>
        <v>0</v>
      </c>
    </row>
    <row r="1999" spans="1:6" x14ac:dyDescent="0.25">
      <c r="A1999" t="str">
        <f t="shared" si="504"/>
        <v>John Esmet</v>
      </c>
      <c r="E1999" s="3">
        <f t="shared" ref="E1999:E2001" si="505">E1998</f>
        <v>2</v>
      </c>
      <c r="F1999">
        <f t="shared" si="500"/>
        <v>0</v>
      </c>
    </row>
    <row r="2000" spans="1:6" x14ac:dyDescent="0.25">
      <c r="A2000" t="str">
        <f t="shared" si="504"/>
        <v>John Esmet</v>
      </c>
      <c r="C2000" s="1">
        <v>1</v>
      </c>
      <c r="D2000" t="s">
        <v>252</v>
      </c>
      <c r="E2000" s="3">
        <f t="shared" si="505"/>
        <v>2</v>
      </c>
      <c r="F2000">
        <f t="shared" si="500"/>
        <v>2</v>
      </c>
    </row>
    <row r="2001" spans="1:6" x14ac:dyDescent="0.25">
      <c r="A2001" t="str">
        <f t="shared" si="504"/>
        <v>John Esmet</v>
      </c>
      <c r="E2001" s="3">
        <f t="shared" si="505"/>
        <v>2</v>
      </c>
      <c r="F2001">
        <f t="shared" si="500"/>
        <v>0</v>
      </c>
    </row>
    <row r="2002" spans="1:6" x14ac:dyDescent="0.25">
      <c r="A2002" t="str">
        <f t="shared" si="504"/>
        <v>John Esmet</v>
      </c>
      <c r="B2002" t="s">
        <v>477</v>
      </c>
      <c r="E2002" s="3">
        <v>72</v>
      </c>
      <c r="F2002">
        <f t="shared" si="500"/>
        <v>0</v>
      </c>
    </row>
    <row r="2003" spans="1:6" x14ac:dyDescent="0.25">
      <c r="A2003" t="str">
        <f t="shared" si="504"/>
        <v>John Esmet</v>
      </c>
      <c r="E2003" s="3">
        <f t="shared" ref="E2003:E2011" si="506">E2002</f>
        <v>72</v>
      </c>
      <c r="F2003">
        <f t="shared" si="500"/>
        <v>0</v>
      </c>
    </row>
    <row r="2004" spans="1:6" x14ac:dyDescent="0.25">
      <c r="A2004" t="str">
        <f t="shared" si="504"/>
        <v>John Esmet</v>
      </c>
      <c r="C2004" s="1">
        <v>7.0000000000000007E-2</v>
      </c>
      <c r="D2004" t="s">
        <v>188</v>
      </c>
      <c r="E2004" s="3">
        <f t="shared" si="506"/>
        <v>72</v>
      </c>
      <c r="F2004">
        <f t="shared" si="500"/>
        <v>5.0400000000000009</v>
      </c>
    </row>
    <row r="2005" spans="1:6" x14ac:dyDescent="0.25">
      <c r="A2005" t="str">
        <f t="shared" si="504"/>
        <v>John Esmet</v>
      </c>
      <c r="C2005" s="1">
        <v>6.7000000000000004E-2</v>
      </c>
      <c r="D2005" t="s">
        <v>252</v>
      </c>
      <c r="E2005" s="3">
        <f t="shared" si="506"/>
        <v>72</v>
      </c>
      <c r="F2005">
        <f t="shared" si="500"/>
        <v>4.8239999999999998</v>
      </c>
    </row>
    <row r="2006" spans="1:6" x14ac:dyDescent="0.25">
      <c r="A2006" t="str">
        <f t="shared" si="504"/>
        <v>John Esmet</v>
      </c>
      <c r="C2006" s="1">
        <v>4.3999999999999997E-2</v>
      </c>
      <c r="D2006" t="s">
        <v>285</v>
      </c>
      <c r="E2006" s="3">
        <f t="shared" si="506"/>
        <v>72</v>
      </c>
      <c r="F2006">
        <f t="shared" si="500"/>
        <v>3.1679999999999997</v>
      </c>
    </row>
    <row r="2007" spans="1:6" x14ac:dyDescent="0.25">
      <c r="A2007" t="str">
        <f t="shared" si="504"/>
        <v>John Esmet</v>
      </c>
      <c r="C2007" s="1">
        <v>0.124</v>
      </c>
      <c r="D2007" t="s">
        <v>191</v>
      </c>
      <c r="E2007" s="3">
        <f t="shared" si="506"/>
        <v>72</v>
      </c>
      <c r="F2007">
        <f t="shared" si="500"/>
        <v>8.9280000000000008</v>
      </c>
    </row>
    <row r="2008" spans="1:6" x14ac:dyDescent="0.25">
      <c r="A2008" t="str">
        <f t="shared" si="504"/>
        <v>John Esmet</v>
      </c>
      <c r="C2008" s="1">
        <v>0.105</v>
      </c>
      <c r="D2008" t="s">
        <v>162</v>
      </c>
      <c r="E2008" s="3">
        <f t="shared" si="506"/>
        <v>72</v>
      </c>
      <c r="F2008">
        <f t="shared" si="500"/>
        <v>7.56</v>
      </c>
    </row>
    <row r="2009" spans="1:6" x14ac:dyDescent="0.25">
      <c r="A2009" t="str">
        <f t="shared" si="504"/>
        <v>John Esmet</v>
      </c>
      <c r="C2009" s="1">
        <v>6.5000000000000002E-2</v>
      </c>
      <c r="D2009" t="s">
        <v>192</v>
      </c>
      <c r="E2009" s="3">
        <f t="shared" si="506"/>
        <v>72</v>
      </c>
      <c r="F2009">
        <f t="shared" si="500"/>
        <v>4.68</v>
      </c>
    </row>
    <row r="2010" spans="1:6" x14ac:dyDescent="0.25">
      <c r="A2010" t="str">
        <f t="shared" si="504"/>
        <v>John Esmet</v>
      </c>
      <c r="C2010" s="1">
        <v>0.52100000000000002</v>
      </c>
      <c r="D2010" t="s">
        <v>83</v>
      </c>
      <c r="E2010" s="3">
        <f t="shared" si="506"/>
        <v>72</v>
      </c>
      <c r="F2010">
        <f t="shared" si="500"/>
        <v>37.512</v>
      </c>
    </row>
    <row r="2011" spans="1:6" x14ac:dyDescent="0.25">
      <c r="A2011" t="str">
        <f t="shared" si="504"/>
        <v>John Esmet</v>
      </c>
      <c r="E2011" s="3">
        <f t="shared" si="506"/>
        <v>72</v>
      </c>
      <c r="F2011">
        <f t="shared" si="500"/>
        <v>0</v>
      </c>
    </row>
    <row r="2012" spans="1:6" x14ac:dyDescent="0.25">
      <c r="A2012" t="str">
        <f t="shared" si="504"/>
        <v>John Esmet</v>
      </c>
      <c r="B2012" t="s">
        <v>478</v>
      </c>
      <c r="E2012" s="3">
        <v>81</v>
      </c>
      <c r="F2012">
        <f t="shared" si="500"/>
        <v>0</v>
      </c>
    </row>
    <row r="2013" spans="1:6" x14ac:dyDescent="0.25">
      <c r="A2013" t="str">
        <f t="shared" si="504"/>
        <v>John Esmet</v>
      </c>
      <c r="E2013" s="3">
        <f t="shared" ref="E2013:E2018" si="507">E2012</f>
        <v>81</v>
      </c>
      <c r="F2013">
        <f t="shared" si="500"/>
        <v>0</v>
      </c>
    </row>
    <row r="2014" spans="1:6" x14ac:dyDescent="0.25">
      <c r="A2014" t="str">
        <f t="shared" si="504"/>
        <v>John Esmet</v>
      </c>
      <c r="C2014" s="1">
        <v>0.16500000000000001</v>
      </c>
      <c r="D2014" t="s">
        <v>189</v>
      </c>
      <c r="E2014" s="3">
        <f t="shared" si="507"/>
        <v>81</v>
      </c>
      <c r="F2014">
        <f t="shared" si="500"/>
        <v>13.365</v>
      </c>
    </row>
    <row r="2015" spans="1:6" x14ac:dyDescent="0.25">
      <c r="A2015" t="str">
        <f t="shared" si="504"/>
        <v>John Esmet</v>
      </c>
      <c r="C2015" s="1">
        <v>2.8000000000000001E-2</v>
      </c>
      <c r="D2015" t="s">
        <v>191</v>
      </c>
      <c r="E2015" s="3">
        <f t="shared" si="507"/>
        <v>81</v>
      </c>
      <c r="F2015">
        <f t="shared" si="500"/>
        <v>2.2680000000000002</v>
      </c>
    </row>
    <row r="2016" spans="1:6" x14ac:dyDescent="0.25">
      <c r="A2016" t="str">
        <f t="shared" si="504"/>
        <v>John Esmet</v>
      </c>
      <c r="C2016" s="1">
        <v>3.9E-2</v>
      </c>
      <c r="D2016" t="s">
        <v>75</v>
      </c>
      <c r="E2016" s="3">
        <f t="shared" si="507"/>
        <v>81</v>
      </c>
      <c r="F2016">
        <f t="shared" si="500"/>
        <v>3.1589999999999998</v>
      </c>
    </row>
    <row r="2017" spans="1:6" x14ac:dyDescent="0.25">
      <c r="A2017" t="str">
        <f t="shared" si="504"/>
        <v>John Esmet</v>
      </c>
      <c r="C2017" s="1">
        <v>0.76600000000000001</v>
      </c>
      <c r="D2017" t="s">
        <v>83</v>
      </c>
      <c r="E2017" s="3">
        <f t="shared" si="507"/>
        <v>81</v>
      </c>
      <c r="F2017">
        <f t="shared" si="500"/>
        <v>62.045999999999999</v>
      </c>
    </row>
    <row r="2018" spans="1:6" x14ac:dyDescent="0.25">
      <c r="A2018" t="s">
        <v>826</v>
      </c>
      <c r="E2018" s="3">
        <f t="shared" si="507"/>
        <v>81</v>
      </c>
      <c r="F2018">
        <f t="shared" si="500"/>
        <v>0</v>
      </c>
    </row>
    <row r="2019" spans="1:6" x14ac:dyDescent="0.25">
      <c r="A2019" t="str">
        <f t="shared" ref="A2019:A2029" si="508">A2018</f>
        <v xml:space="preserve">Jonathan </v>
      </c>
      <c r="B2019" t="s">
        <v>480</v>
      </c>
      <c r="E2019" s="3">
        <v>361</v>
      </c>
      <c r="F2019">
        <f t="shared" si="500"/>
        <v>0</v>
      </c>
    </row>
    <row r="2020" spans="1:6" x14ac:dyDescent="0.25">
      <c r="A2020" t="str">
        <f t="shared" si="508"/>
        <v xml:space="preserve">Jonathan </v>
      </c>
      <c r="E2020" s="3">
        <f t="shared" ref="E2020:E2022" si="509">E2019</f>
        <v>361</v>
      </c>
      <c r="F2020">
        <f t="shared" si="500"/>
        <v>0</v>
      </c>
    </row>
    <row r="2021" spans="1:6" x14ac:dyDescent="0.25">
      <c r="A2021" t="str">
        <f t="shared" si="508"/>
        <v xml:space="preserve">Jonathan </v>
      </c>
      <c r="C2021" s="1">
        <v>1</v>
      </c>
      <c r="D2021" t="s">
        <v>275</v>
      </c>
      <c r="E2021" s="3">
        <f t="shared" si="509"/>
        <v>361</v>
      </c>
      <c r="F2021">
        <f t="shared" si="500"/>
        <v>361</v>
      </c>
    </row>
    <row r="2022" spans="1:6" x14ac:dyDescent="0.25">
      <c r="A2022" t="str">
        <f t="shared" si="508"/>
        <v xml:space="preserve">Jonathan </v>
      </c>
      <c r="E2022" s="3">
        <f t="shared" si="509"/>
        <v>361</v>
      </c>
      <c r="F2022">
        <f t="shared" si="500"/>
        <v>0</v>
      </c>
    </row>
    <row r="2023" spans="1:6" x14ac:dyDescent="0.25">
      <c r="A2023" t="str">
        <f t="shared" si="508"/>
        <v xml:space="preserve">Jonathan </v>
      </c>
      <c r="B2023" t="s">
        <v>481</v>
      </c>
      <c r="E2023" s="3">
        <v>59</v>
      </c>
      <c r="F2023">
        <f t="shared" si="500"/>
        <v>0</v>
      </c>
    </row>
    <row r="2024" spans="1:6" x14ac:dyDescent="0.25">
      <c r="A2024" t="str">
        <f t="shared" si="508"/>
        <v xml:space="preserve">Jonathan </v>
      </c>
      <c r="E2024" s="3">
        <f t="shared" ref="E2024:E2026" si="510">E2023</f>
        <v>59</v>
      </c>
      <c r="F2024">
        <f t="shared" si="500"/>
        <v>0</v>
      </c>
    </row>
    <row r="2025" spans="1:6" x14ac:dyDescent="0.25">
      <c r="A2025" t="str">
        <f t="shared" si="508"/>
        <v xml:space="preserve">Jonathan </v>
      </c>
      <c r="C2025" s="1">
        <v>1</v>
      </c>
      <c r="D2025" t="s">
        <v>51</v>
      </c>
      <c r="E2025" s="3">
        <f t="shared" si="510"/>
        <v>59</v>
      </c>
      <c r="F2025">
        <f t="shared" si="500"/>
        <v>59</v>
      </c>
    </row>
    <row r="2026" spans="1:6" x14ac:dyDescent="0.25">
      <c r="A2026" t="str">
        <f t="shared" si="508"/>
        <v xml:space="preserve">Jonathan </v>
      </c>
      <c r="E2026" s="3">
        <f t="shared" si="510"/>
        <v>59</v>
      </c>
      <c r="F2026">
        <f t="shared" si="500"/>
        <v>0</v>
      </c>
    </row>
    <row r="2027" spans="1:6" x14ac:dyDescent="0.25">
      <c r="A2027" t="str">
        <f t="shared" si="508"/>
        <v xml:space="preserve">Jonathan </v>
      </c>
      <c r="B2027" s="2" t="s">
        <v>482</v>
      </c>
      <c r="E2027" s="3">
        <v>59</v>
      </c>
      <c r="F2027">
        <f t="shared" si="500"/>
        <v>0</v>
      </c>
    </row>
    <row r="2028" spans="1:6" x14ac:dyDescent="0.25">
      <c r="A2028" t="str">
        <f t="shared" si="508"/>
        <v xml:space="preserve">Jonathan </v>
      </c>
      <c r="E2028" s="3">
        <f t="shared" ref="E2028:E2030" si="511">E2027</f>
        <v>59</v>
      </c>
      <c r="F2028">
        <f t="shared" si="500"/>
        <v>0</v>
      </c>
    </row>
    <row r="2029" spans="1:6" x14ac:dyDescent="0.25">
      <c r="A2029" t="str">
        <f t="shared" si="508"/>
        <v xml:space="preserve">Jonathan </v>
      </c>
      <c r="C2029" s="1">
        <v>1</v>
      </c>
      <c r="D2029" t="s">
        <v>51</v>
      </c>
      <c r="E2029" s="3">
        <f t="shared" si="511"/>
        <v>59</v>
      </c>
      <c r="F2029">
        <f t="shared" si="500"/>
        <v>59</v>
      </c>
    </row>
    <row r="2030" spans="1:6" x14ac:dyDescent="0.25">
      <c r="A2030" t="s">
        <v>827</v>
      </c>
      <c r="E2030" s="3">
        <f t="shared" si="511"/>
        <v>59</v>
      </c>
      <c r="F2030">
        <f t="shared" si="500"/>
        <v>0</v>
      </c>
    </row>
    <row r="2031" spans="1:6" x14ac:dyDescent="0.25">
      <c r="A2031" t="str">
        <f t="shared" ref="A2031:A2037" si="512">A2030</f>
        <v>Jonathan Reams</v>
      </c>
      <c r="B2031" t="s">
        <v>481</v>
      </c>
      <c r="E2031" s="3">
        <v>59</v>
      </c>
      <c r="F2031">
        <f t="shared" si="500"/>
        <v>0</v>
      </c>
    </row>
    <row r="2032" spans="1:6" x14ac:dyDescent="0.25">
      <c r="A2032" t="str">
        <f t="shared" si="512"/>
        <v>Jonathan Reams</v>
      </c>
      <c r="E2032" s="3">
        <f t="shared" ref="E2032:E2034" si="513">E2031</f>
        <v>59</v>
      </c>
      <c r="F2032">
        <f t="shared" si="500"/>
        <v>0</v>
      </c>
    </row>
    <row r="2033" spans="1:6" x14ac:dyDescent="0.25">
      <c r="A2033" t="str">
        <f t="shared" si="512"/>
        <v>Jonathan Reams</v>
      </c>
      <c r="C2033" s="1">
        <v>1</v>
      </c>
      <c r="D2033" t="s">
        <v>51</v>
      </c>
      <c r="E2033" s="3">
        <f t="shared" si="513"/>
        <v>59</v>
      </c>
      <c r="F2033">
        <f t="shared" si="500"/>
        <v>59</v>
      </c>
    </row>
    <row r="2034" spans="1:6" x14ac:dyDescent="0.25">
      <c r="A2034" t="str">
        <f t="shared" si="512"/>
        <v>Jonathan Reams</v>
      </c>
      <c r="E2034" s="3">
        <f t="shared" si="513"/>
        <v>59</v>
      </c>
      <c r="F2034">
        <f t="shared" si="500"/>
        <v>0</v>
      </c>
    </row>
    <row r="2035" spans="1:6" x14ac:dyDescent="0.25">
      <c r="A2035" t="str">
        <f t="shared" si="512"/>
        <v>Jonathan Reams</v>
      </c>
      <c r="B2035" s="2" t="s">
        <v>482</v>
      </c>
      <c r="E2035" s="3">
        <v>59</v>
      </c>
      <c r="F2035">
        <f t="shared" si="500"/>
        <v>0</v>
      </c>
    </row>
    <row r="2036" spans="1:6" x14ac:dyDescent="0.25">
      <c r="A2036" t="str">
        <f t="shared" si="512"/>
        <v>Jonathan Reams</v>
      </c>
      <c r="E2036" s="3">
        <f t="shared" ref="E2036:E2038" si="514">E2035</f>
        <v>59</v>
      </c>
      <c r="F2036">
        <f t="shared" si="500"/>
        <v>0</v>
      </c>
    </row>
    <row r="2037" spans="1:6" x14ac:dyDescent="0.25">
      <c r="A2037" t="str">
        <f t="shared" si="512"/>
        <v>Jonathan Reams</v>
      </c>
      <c r="C2037" s="1">
        <v>1</v>
      </c>
      <c r="D2037" t="s">
        <v>51</v>
      </c>
      <c r="E2037" s="3">
        <f t="shared" si="514"/>
        <v>59</v>
      </c>
      <c r="F2037">
        <f t="shared" si="500"/>
        <v>59</v>
      </c>
    </row>
    <row r="2038" spans="1:6" x14ac:dyDescent="0.25">
      <c r="A2038" t="s">
        <v>828</v>
      </c>
      <c r="E2038" s="3">
        <f t="shared" si="514"/>
        <v>59</v>
      </c>
      <c r="F2038">
        <f t="shared" si="500"/>
        <v>0</v>
      </c>
    </row>
    <row r="2039" spans="1:6" x14ac:dyDescent="0.25">
      <c r="A2039" t="str">
        <f t="shared" ref="A2039:A2102" si="515">A2038</f>
        <v>Kaloian Manassiev</v>
      </c>
      <c r="B2039" t="s">
        <v>486</v>
      </c>
      <c r="E2039" s="3">
        <v>3</v>
      </c>
      <c r="F2039">
        <f t="shared" si="500"/>
        <v>0</v>
      </c>
    </row>
    <row r="2040" spans="1:6" x14ac:dyDescent="0.25">
      <c r="A2040" t="str">
        <f t="shared" si="515"/>
        <v>Kaloian Manassiev</v>
      </c>
      <c r="E2040" s="3">
        <f t="shared" ref="E2040:E2042" si="516">E2039</f>
        <v>3</v>
      </c>
      <c r="F2040">
        <f t="shared" si="500"/>
        <v>0</v>
      </c>
    </row>
    <row r="2041" spans="1:6" x14ac:dyDescent="0.25">
      <c r="A2041" t="str">
        <f t="shared" si="515"/>
        <v>Kaloian Manassiev</v>
      </c>
      <c r="C2041" s="1">
        <v>1</v>
      </c>
      <c r="D2041" t="s">
        <v>162</v>
      </c>
      <c r="E2041" s="3">
        <f t="shared" si="516"/>
        <v>3</v>
      </c>
      <c r="F2041">
        <f t="shared" si="500"/>
        <v>3</v>
      </c>
    </row>
    <row r="2042" spans="1:6" x14ac:dyDescent="0.25">
      <c r="A2042" t="str">
        <f t="shared" si="515"/>
        <v>Kaloian Manassiev</v>
      </c>
      <c r="E2042" s="3">
        <f t="shared" si="516"/>
        <v>3</v>
      </c>
      <c r="F2042">
        <f t="shared" si="500"/>
        <v>0</v>
      </c>
    </row>
    <row r="2043" spans="1:6" x14ac:dyDescent="0.25">
      <c r="A2043" t="str">
        <f t="shared" si="515"/>
        <v>Kaloian Manassiev</v>
      </c>
      <c r="B2043" t="s">
        <v>487</v>
      </c>
      <c r="E2043" s="3">
        <v>249</v>
      </c>
      <c r="F2043">
        <f t="shared" si="500"/>
        <v>0</v>
      </c>
    </row>
    <row r="2044" spans="1:6" x14ac:dyDescent="0.25">
      <c r="A2044" t="str">
        <f t="shared" si="515"/>
        <v>Kaloian Manassiev</v>
      </c>
      <c r="E2044" s="3">
        <f t="shared" ref="E2044:E2050" si="517">E2043</f>
        <v>249</v>
      </c>
      <c r="F2044">
        <f t="shared" si="500"/>
        <v>0</v>
      </c>
    </row>
    <row r="2045" spans="1:6" x14ac:dyDescent="0.25">
      <c r="A2045" t="str">
        <f t="shared" si="515"/>
        <v>Kaloian Manassiev</v>
      </c>
      <c r="C2045" s="1">
        <v>1.7999999999999999E-2</v>
      </c>
      <c r="D2045" t="s">
        <v>29</v>
      </c>
      <c r="E2045" s="3">
        <f t="shared" si="517"/>
        <v>249</v>
      </c>
      <c r="F2045">
        <f t="shared" si="500"/>
        <v>4.4819999999999993</v>
      </c>
    </row>
    <row r="2046" spans="1:6" x14ac:dyDescent="0.25">
      <c r="A2046" t="str">
        <f t="shared" si="515"/>
        <v>Kaloian Manassiev</v>
      </c>
      <c r="C2046" s="1">
        <v>4.0000000000000001E-3</v>
      </c>
      <c r="D2046" t="s">
        <v>43</v>
      </c>
      <c r="E2046" s="3">
        <f t="shared" si="517"/>
        <v>249</v>
      </c>
      <c r="F2046">
        <f t="shared" si="500"/>
        <v>0.996</v>
      </c>
    </row>
    <row r="2047" spans="1:6" x14ac:dyDescent="0.25">
      <c r="A2047" t="str">
        <f t="shared" si="515"/>
        <v>Kaloian Manassiev</v>
      </c>
      <c r="C2047" s="1">
        <v>0.95099999999999996</v>
      </c>
      <c r="D2047" t="s">
        <v>44</v>
      </c>
      <c r="E2047" s="3">
        <f t="shared" si="517"/>
        <v>249</v>
      </c>
      <c r="F2047">
        <f t="shared" si="500"/>
        <v>236.79899999999998</v>
      </c>
    </row>
    <row r="2048" spans="1:6" x14ac:dyDescent="0.25">
      <c r="A2048" t="str">
        <f t="shared" si="515"/>
        <v>Kaloian Manassiev</v>
      </c>
      <c r="C2048" s="1">
        <v>0.02</v>
      </c>
      <c r="D2048" t="s">
        <v>77</v>
      </c>
      <c r="E2048" s="3">
        <f t="shared" si="517"/>
        <v>249</v>
      </c>
      <c r="F2048">
        <f t="shared" si="500"/>
        <v>4.9800000000000004</v>
      </c>
    </row>
    <row r="2049" spans="1:6" x14ac:dyDescent="0.25">
      <c r="A2049" t="str">
        <f t="shared" si="515"/>
        <v>Kaloian Manassiev</v>
      </c>
      <c r="C2049" s="1">
        <v>4.0000000000000001E-3</v>
      </c>
      <c r="D2049" t="s">
        <v>40</v>
      </c>
      <c r="E2049" s="3">
        <f t="shared" si="517"/>
        <v>249</v>
      </c>
      <c r="F2049">
        <f t="shared" si="500"/>
        <v>0.996</v>
      </c>
    </row>
    <row r="2050" spans="1:6" x14ac:dyDescent="0.25">
      <c r="A2050" t="str">
        <f t="shared" si="515"/>
        <v>Kaloian Manassiev</v>
      </c>
      <c r="E2050" s="3">
        <f t="shared" si="517"/>
        <v>249</v>
      </c>
      <c r="F2050">
        <f t="shared" si="500"/>
        <v>0</v>
      </c>
    </row>
    <row r="2051" spans="1:6" x14ac:dyDescent="0.25">
      <c r="A2051" t="str">
        <f t="shared" si="515"/>
        <v>Kaloian Manassiev</v>
      </c>
      <c r="B2051" t="s">
        <v>488</v>
      </c>
      <c r="E2051" s="3">
        <v>31</v>
      </c>
      <c r="F2051">
        <f t="shared" ref="F2051:F2114" si="518">C2051*E2051</f>
        <v>0</v>
      </c>
    </row>
    <row r="2052" spans="1:6" x14ac:dyDescent="0.25">
      <c r="A2052" t="str">
        <f t="shared" si="515"/>
        <v>Kaloian Manassiev</v>
      </c>
      <c r="E2052" s="3">
        <f t="shared" ref="E2052:E2055" si="519">E2051</f>
        <v>31</v>
      </c>
      <c r="F2052">
        <f t="shared" si="518"/>
        <v>0</v>
      </c>
    </row>
    <row r="2053" spans="1:6" x14ac:dyDescent="0.25">
      <c r="A2053" t="str">
        <f t="shared" si="515"/>
        <v>Kaloian Manassiev</v>
      </c>
      <c r="C2053" s="1">
        <v>0.46700000000000003</v>
      </c>
      <c r="D2053" t="s">
        <v>251</v>
      </c>
      <c r="E2053" s="3">
        <f t="shared" si="519"/>
        <v>31</v>
      </c>
      <c r="F2053">
        <f t="shared" si="518"/>
        <v>14.477</v>
      </c>
    </row>
    <row r="2054" spans="1:6" x14ac:dyDescent="0.25">
      <c r="A2054" t="str">
        <f t="shared" si="515"/>
        <v>Kaloian Manassiev</v>
      </c>
      <c r="C2054" s="1">
        <v>0.53200000000000003</v>
      </c>
      <c r="D2054" t="s">
        <v>44</v>
      </c>
      <c r="E2054" s="3">
        <f t="shared" si="519"/>
        <v>31</v>
      </c>
      <c r="F2054">
        <f t="shared" si="518"/>
        <v>16.492000000000001</v>
      </c>
    </row>
    <row r="2055" spans="1:6" x14ac:dyDescent="0.25">
      <c r="A2055" t="str">
        <f t="shared" si="515"/>
        <v>Kaloian Manassiev</v>
      </c>
      <c r="E2055" s="3">
        <f t="shared" si="519"/>
        <v>31</v>
      </c>
      <c r="F2055">
        <f t="shared" si="518"/>
        <v>0</v>
      </c>
    </row>
    <row r="2056" spans="1:6" x14ac:dyDescent="0.25">
      <c r="A2056" t="str">
        <f t="shared" si="515"/>
        <v>Kaloian Manassiev</v>
      </c>
      <c r="B2056" t="s">
        <v>489</v>
      </c>
      <c r="E2056" s="3">
        <v>37</v>
      </c>
      <c r="F2056">
        <f t="shared" si="518"/>
        <v>0</v>
      </c>
    </row>
    <row r="2057" spans="1:6" x14ac:dyDescent="0.25">
      <c r="A2057" t="str">
        <f t="shared" si="515"/>
        <v>Kaloian Manassiev</v>
      </c>
      <c r="E2057" s="3">
        <f t="shared" ref="E2057:E2059" si="520">E2056</f>
        <v>37</v>
      </c>
      <c r="F2057">
        <f t="shared" si="518"/>
        <v>0</v>
      </c>
    </row>
    <row r="2058" spans="1:6" x14ac:dyDescent="0.25">
      <c r="A2058" t="str">
        <f t="shared" si="515"/>
        <v>Kaloian Manassiev</v>
      </c>
      <c r="C2058" s="1">
        <v>1</v>
      </c>
      <c r="D2058" t="s">
        <v>44</v>
      </c>
      <c r="E2058" s="3">
        <f t="shared" si="520"/>
        <v>37</v>
      </c>
      <c r="F2058">
        <f t="shared" si="518"/>
        <v>37</v>
      </c>
    </row>
    <row r="2059" spans="1:6" x14ac:dyDescent="0.25">
      <c r="A2059" t="str">
        <f t="shared" si="515"/>
        <v>Kaloian Manassiev</v>
      </c>
      <c r="E2059" s="3">
        <f t="shared" si="520"/>
        <v>37</v>
      </c>
      <c r="F2059">
        <f t="shared" si="518"/>
        <v>0</v>
      </c>
    </row>
    <row r="2060" spans="1:6" x14ac:dyDescent="0.25">
      <c r="A2060" t="str">
        <f t="shared" si="515"/>
        <v>Kaloian Manassiev</v>
      </c>
      <c r="B2060" t="s">
        <v>490</v>
      </c>
      <c r="E2060" s="3">
        <v>11</v>
      </c>
      <c r="F2060">
        <f t="shared" si="518"/>
        <v>0</v>
      </c>
    </row>
    <row r="2061" spans="1:6" x14ac:dyDescent="0.25">
      <c r="A2061" t="str">
        <f t="shared" si="515"/>
        <v>Kaloian Manassiev</v>
      </c>
      <c r="E2061" s="3">
        <f t="shared" ref="E2061:E2063" si="521">E2060</f>
        <v>11</v>
      </c>
      <c r="F2061">
        <f t="shared" si="518"/>
        <v>0</v>
      </c>
    </row>
    <row r="2062" spans="1:6" x14ac:dyDescent="0.25">
      <c r="A2062" t="str">
        <f t="shared" si="515"/>
        <v>Kaloian Manassiev</v>
      </c>
      <c r="C2062" s="1">
        <v>1</v>
      </c>
      <c r="D2062" t="s">
        <v>44</v>
      </c>
      <c r="E2062" s="3">
        <f t="shared" si="521"/>
        <v>11</v>
      </c>
      <c r="F2062">
        <f t="shared" si="518"/>
        <v>11</v>
      </c>
    </row>
    <row r="2063" spans="1:6" x14ac:dyDescent="0.25">
      <c r="A2063" t="str">
        <f t="shared" si="515"/>
        <v>Kaloian Manassiev</v>
      </c>
      <c r="E2063" s="3">
        <f t="shared" si="521"/>
        <v>11</v>
      </c>
      <c r="F2063">
        <f t="shared" si="518"/>
        <v>0</v>
      </c>
    </row>
    <row r="2064" spans="1:6" x14ac:dyDescent="0.25">
      <c r="A2064" t="str">
        <f t="shared" si="515"/>
        <v>Kaloian Manassiev</v>
      </c>
      <c r="B2064" t="s">
        <v>491</v>
      </c>
      <c r="E2064" s="3">
        <v>248</v>
      </c>
      <c r="F2064">
        <f t="shared" si="518"/>
        <v>0</v>
      </c>
    </row>
    <row r="2065" spans="1:6" x14ac:dyDescent="0.25">
      <c r="A2065" t="str">
        <f t="shared" si="515"/>
        <v>Kaloian Manassiev</v>
      </c>
      <c r="E2065" s="3">
        <f t="shared" ref="E2065:E2069" si="522">E2064</f>
        <v>248</v>
      </c>
      <c r="F2065">
        <f t="shared" si="518"/>
        <v>0</v>
      </c>
    </row>
    <row r="2066" spans="1:6" x14ac:dyDescent="0.25">
      <c r="A2066" t="str">
        <f t="shared" si="515"/>
        <v>Kaloian Manassiev</v>
      </c>
      <c r="C2066" s="1">
        <v>1.4999999999999999E-2</v>
      </c>
      <c r="D2066" t="s">
        <v>188</v>
      </c>
      <c r="E2066" s="3">
        <f t="shared" si="522"/>
        <v>248</v>
      </c>
      <c r="F2066">
        <f t="shared" si="518"/>
        <v>3.7199999999999998</v>
      </c>
    </row>
    <row r="2067" spans="1:6" x14ac:dyDescent="0.25">
      <c r="A2067" t="str">
        <f t="shared" si="515"/>
        <v>Kaloian Manassiev</v>
      </c>
      <c r="C2067" s="1">
        <v>0.90900000000000003</v>
      </c>
      <c r="D2067" t="s">
        <v>80</v>
      </c>
      <c r="E2067" s="3">
        <f t="shared" si="522"/>
        <v>248</v>
      </c>
      <c r="F2067">
        <f t="shared" si="518"/>
        <v>225.43200000000002</v>
      </c>
    </row>
    <row r="2068" spans="1:6" x14ac:dyDescent="0.25">
      <c r="A2068" t="str">
        <f t="shared" si="515"/>
        <v>Kaloian Manassiev</v>
      </c>
      <c r="C2068" s="1">
        <v>7.3999999999999996E-2</v>
      </c>
      <c r="D2068" t="s">
        <v>77</v>
      </c>
      <c r="E2068" s="3">
        <f t="shared" si="522"/>
        <v>248</v>
      </c>
      <c r="F2068">
        <f t="shared" si="518"/>
        <v>18.352</v>
      </c>
    </row>
    <row r="2069" spans="1:6" x14ac:dyDescent="0.25">
      <c r="A2069" t="str">
        <f t="shared" si="515"/>
        <v>Kaloian Manassiev</v>
      </c>
      <c r="E2069" s="3">
        <f t="shared" si="522"/>
        <v>248</v>
      </c>
      <c r="F2069">
        <f t="shared" si="518"/>
        <v>0</v>
      </c>
    </row>
    <row r="2070" spans="1:6" x14ac:dyDescent="0.25">
      <c r="A2070" t="str">
        <f t="shared" si="515"/>
        <v>Kaloian Manassiev</v>
      </c>
      <c r="B2070" t="s">
        <v>492</v>
      </c>
      <c r="E2070" s="3">
        <v>205</v>
      </c>
      <c r="F2070">
        <f t="shared" si="518"/>
        <v>0</v>
      </c>
    </row>
    <row r="2071" spans="1:6" x14ac:dyDescent="0.25">
      <c r="A2071" t="str">
        <f t="shared" si="515"/>
        <v>Kaloian Manassiev</v>
      </c>
      <c r="E2071" s="3">
        <f t="shared" ref="E2071:E2074" si="523">E2070</f>
        <v>205</v>
      </c>
      <c r="F2071">
        <f t="shared" si="518"/>
        <v>0</v>
      </c>
    </row>
    <row r="2072" spans="1:6" x14ac:dyDescent="0.25">
      <c r="A2072" t="str">
        <f t="shared" si="515"/>
        <v>Kaloian Manassiev</v>
      </c>
      <c r="C2072" s="1">
        <v>0.94</v>
      </c>
      <c r="D2072" t="s">
        <v>80</v>
      </c>
      <c r="E2072" s="3">
        <f t="shared" si="523"/>
        <v>205</v>
      </c>
      <c r="F2072">
        <f t="shared" si="518"/>
        <v>192.7</v>
      </c>
    </row>
    <row r="2073" spans="1:6" x14ac:dyDescent="0.25">
      <c r="A2073" t="str">
        <f t="shared" si="515"/>
        <v>Kaloian Manassiev</v>
      </c>
      <c r="C2073" s="1">
        <v>5.8999999999999997E-2</v>
      </c>
      <c r="D2073" t="s">
        <v>162</v>
      </c>
      <c r="E2073" s="3">
        <f t="shared" si="523"/>
        <v>205</v>
      </c>
      <c r="F2073">
        <f t="shared" si="518"/>
        <v>12.094999999999999</v>
      </c>
    </row>
    <row r="2074" spans="1:6" x14ac:dyDescent="0.25">
      <c r="A2074" t="str">
        <f t="shared" si="515"/>
        <v>Kaloian Manassiev</v>
      </c>
      <c r="E2074" s="3">
        <f t="shared" si="523"/>
        <v>205</v>
      </c>
      <c r="F2074">
        <f t="shared" si="518"/>
        <v>0</v>
      </c>
    </row>
    <row r="2075" spans="1:6" x14ac:dyDescent="0.25">
      <c r="A2075" t="str">
        <f t="shared" si="515"/>
        <v>Kaloian Manassiev</v>
      </c>
      <c r="B2075" t="s">
        <v>493</v>
      </c>
      <c r="E2075" s="3">
        <v>615</v>
      </c>
      <c r="F2075">
        <f t="shared" si="518"/>
        <v>0</v>
      </c>
    </row>
    <row r="2076" spans="1:6" x14ac:dyDescent="0.25">
      <c r="A2076" t="str">
        <f t="shared" si="515"/>
        <v>Kaloian Manassiev</v>
      </c>
      <c r="E2076" s="3">
        <f t="shared" ref="E2076:E2078" si="524">E2075</f>
        <v>615</v>
      </c>
      <c r="F2076">
        <f t="shared" si="518"/>
        <v>0</v>
      </c>
    </row>
    <row r="2077" spans="1:6" x14ac:dyDescent="0.25">
      <c r="A2077" t="str">
        <f t="shared" si="515"/>
        <v>Kaloian Manassiev</v>
      </c>
      <c r="C2077" s="1">
        <v>1</v>
      </c>
      <c r="D2077" t="s">
        <v>80</v>
      </c>
      <c r="E2077" s="3">
        <f t="shared" si="524"/>
        <v>615</v>
      </c>
      <c r="F2077">
        <f t="shared" si="518"/>
        <v>615</v>
      </c>
    </row>
    <row r="2078" spans="1:6" x14ac:dyDescent="0.25">
      <c r="A2078" t="str">
        <f t="shared" si="515"/>
        <v>Kaloian Manassiev</v>
      </c>
      <c r="E2078" s="3">
        <f t="shared" si="524"/>
        <v>615</v>
      </c>
      <c r="F2078">
        <f t="shared" si="518"/>
        <v>0</v>
      </c>
    </row>
    <row r="2079" spans="1:6" x14ac:dyDescent="0.25">
      <c r="A2079" t="str">
        <f t="shared" si="515"/>
        <v>Kaloian Manassiev</v>
      </c>
      <c r="B2079" t="s">
        <v>494</v>
      </c>
      <c r="E2079" s="3">
        <v>222</v>
      </c>
      <c r="F2079">
        <f t="shared" si="518"/>
        <v>0</v>
      </c>
    </row>
    <row r="2080" spans="1:6" x14ac:dyDescent="0.25">
      <c r="A2080" t="str">
        <f t="shared" si="515"/>
        <v>Kaloian Manassiev</v>
      </c>
      <c r="E2080" s="3">
        <f t="shared" ref="E2080:E2082" si="525">E2079</f>
        <v>222</v>
      </c>
      <c r="F2080">
        <f t="shared" si="518"/>
        <v>0</v>
      </c>
    </row>
    <row r="2081" spans="1:6" x14ac:dyDescent="0.25">
      <c r="A2081" t="str">
        <f t="shared" si="515"/>
        <v>Kaloian Manassiev</v>
      </c>
      <c r="C2081" s="1">
        <v>1</v>
      </c>
      <c r="D2081" t="s">
        <v>32</v>
      </c>
      <c r="E2081" s="3">
        <f t="shared" si="525"/>
        <v>222</v>
      </c>
      <c r="F2081">
        <f t="shared" si="518"/>
        <v>222</v>
      </c>
    </row>
    <row r="2082" spans="1:6" x14ac:dyDescent="0.25">
      <c r="A2082" t="str">
        <f t="shared" si="515"/>
        <v>Kaloian Manassiev</v>
      </c>
      <c r="E2082" s="3">
        <f t="shared" si="525"/>
        <v>222</v>
      </c>
      <c r="F2082">
        <f t="shared" si="518"/>
        <v>0</v>
      </c>
    </row>
    <row r="2083" spans="1:6" x14ac:dyDescent="0.25">
      <c r="A2083" t="str">
        <f t="shared" si="515"/>
        <v>Kaloian Manassiev</v>
      </c>
      <c r="B2083" t="s">
        <v>495</v>
      </c>
      <c r="E2083" s="3">
        <v>14</v>
      </c>
      <c r="F2083">
        <f t="shared" si="518"/>
        <v>0</v>
      </c>
    </row>
    <row r="2084" spans="1:6" x14ac:dyDescent="0.25">
      <c r="A2084" t="str">
        <f t="shared" si="515"/>
        <v>Kaloian Manassiev</v>
      </c>
      <c r="E2084" s="3">
        <f t="shared" ref="E2084:E2086" si="526">E2083</f>
        <v>14</v>
      </c>
      <c r="F2084">
        <f t="shared" si="518"/>
        <v>0</v>
      </c>
    </row>
    <row r="2085" spans="1:6" x14ac:dyDescent="0.25">
      <c r="A2085" t="str">
        <f t="shared" si="515"/>
        <v>Kaloian Manassiev</v>
      </c>
      <c r="C2085" s="1">
        <v>1</v>
      </c>
      <c r="D2085" t="s">
        <v>29</v>
      </c>
      <c r="E2085" s="3">
        <f t="shared" si="526"/>
        <v>14</v>
      </c>
      <c r="F2085">
        <f t="shared" si="518"/>
        <v>14</v>
      </c>
    </row>
    <row r="2086" spans="1:6" x14ac:dyDescent="0.25">
      <c r="A2086" t="str">
        <f t="shared" si="515"/>
        <v>Kaloian Manassiev</v>
      </c>
      <c r="E2086" s="3">
        <f t="shared" si="526"/>
        <v>14</v>
      </c>
      <c r="F2086">
        <f t="shared" si="518"/>
        <v>0</v>
      </c>
    </row>
    <row r="2087" spans="1:6" x14ac:dyDescent="0.25">
      <c r="A2087" t="str">
        <f t="shared" si="515"/>
        <v>Kaloian Manassiev</v>
      </c>
      <c r="B2087" t="s">
        <v>496</v>
      </c>
      <c r="E2087" s="3">
        <v>27</v>
      </c>
      <c r="F2087">
        <f t="shared" si="518"/>
        <v>0</v>
      </c>
    </row>
    <row r="2088" spans="1:6" x14ac:dyDescent="0.25">
      <c r="A2088" t="str">
        <f t="shared" si="515"/>
        <v>Kaloian Manassiev</v>
      </c>
      <c r="E2088" s="3">
        <f t="shared" ref="E2088:E2090" si="527">E2087</f>
        <v>27</v>
      </c>
      <c r="F2088">
        <f t="shared" si="518"/>
        <v>0</v>
      </c>
    </row>
    <row r="2089" spans="1:6" x14ac:dyDescent="0.25">
      <c r="A2089" t="str">
        <f t="shared" si="515"/>
        <v>Kaloian Manassiev</v>
      </c>
      <c r="C2089" s="1">
        <v>1</v>
      </c>
      <c r="D2089" t="s">
        <v>43</v>
      </c>
      <c r="E2089" s="3">
        <f t="shared" si="527"/>
        <v>27</v>
      </c>
      <c r="F2089">
        <f t="shared" si="518"/>
        <v>27</v>
      </c>
    </row>
    <row r="2090" spans="1:6" x14ac:dyDescent="0.25">
      <c r="A2090" t="str">
        <f t="shared" si="515"/>
        <v>Kaloian Manassiev</v>
      </c>
      <c r="E2090" s="3">
        <f t="shared" si="527"/>
        <v>27</v>
      </c>
      <c r="F2090">
        <f t="shared" si="518"/>
        <v>0</v>
      </c>
    </row>
    <row r="2091" spans="1:6" x14ac:dyDescent="0.25">
      <c r="A2091" t="str">
        <f t="shared" si="515"/>
        <v>Kaloian Manassiev</v>
      </c>
      <c r="B2091" t="s">
        <v>497</v>
      </c>
      <c r="E2091" s="3">
        <v>2</v>
      </c>
      <c r="F2091">
        <f t="shared" si="518"/>
        <v>0</v>
      </c>
    </row>
    <row r="2092" spans="1:6" x14ac:dyDescent="0.25">
      <c r="A2092" t="str">
        <f t="shared" si="515"/>
        <v>Kaloian Manassiev</v>
      </c>
      <c r="E2092" s="3">
        <f t="shared" ref="E2092:E2094" si="528">E2091</f>
        <v>2</v>
      </c>
      <c r="F2092">
        <f t="shared" si="518"/>
        <v>0</v>
      </c>
    </row>
    <row r="2093" spans="1:6" x14ac:dyDescent="0.25">
      <c r="A2093" t="str">
        <f t="shared" si="515"/>
        <v>Kaloian Manassiev</v>
      </c>
      <c r="C2093" s="1">
        <v>1</v>
      </c>
      <c r="D2093" t="s">
        <v>80</v>
      </c>
      <c r="E2093" s="3">
        <f t="shared" si="528"/>
        <v>2</v>
      </c>
      <c r="F2093">
        <f t="shared" si="518"/>
        <v>2</v>
      </c>
    </row>
    <row r="2094" spans="1:6" x14ac:dyDescent="0.25">
      <c r="A2094" t="str">
        <f t="shared" si="515"/>
        <v>Kaloian Manassiev</v>
      </c>
      <c r="E2094" s="3">
        <f t="shared" si="528"/>
        <v>2</v>
      </c>
      <c r="F2094">
        <f t="shared" si="518"/>
        <v>0</v>
      </c>
    </row>
    <row r="2095" spans="1:6" x14ac:dyDescent="0.25">
      <c r="A2095" t="str">
        <f t="shared" si="515"/>
        <v>Kaloian Manassiev</v>
      </c>
      <c r="B2095" t="s">
        <v>498</v>
      </c>
      <c r="E2095" s="3">
        <v>125</v>
      </c>
      <c r="F2095">
        <f t="shared" si="518"/>
        <v>0</v>
      </c>
    </row>
    <row r="2096" spans="1:6" x14ac:dyDescent="0.25">
      <c r="A2096" t="str">
        <f t="shared" si="515"/>
        <v>Kaloian Manassiev</v>
      </c>
      <c r="E2096" s="3">
        <f t="shared" ref="E2096:E2098" si="529">E2095</f>
        <v>125</v>
      </c>
      <c r="F2096">
        <f t="shared" si="518"/>
        <v>0</v>
      </c>
    </row>
    <row r="2097" spans="1:6" x14ac:dyDescent="0.25">
      <c r="A2097" t="str">
        <f t="shared" si="515"/>
        <v>Kaloian Manassiev</v>
      </c>
      <c r="C2097" s="1">
        <v>1</v>
      </c>
      <c r="D2097" t="s">
        <v>80</v>
      </c>
      <c r="E2097" s="3">
        <f t="shared" si="529"/>
        <v>125</v>
      </c>
      <c r="F2097">
        <f t="shared" si="518"/>
        <v>125</v>
      </c>
    </row>
    <row r="2098" spans="1:6" x14ac:dyDescent="0.25">
      <c r="A2098" t="str">
        <f t="shared" si="515"/>
        <v>Kaloian Manassiev</v>
      </c>
      <c r="E2098" s="3">
        <f t="shared" si="529"/>
        <v>125</v>
      </c>
      <c r="F2098">
        <f t="shared" si="518"/>
        <v>0</v>
      </c>
    </row>
    <row r="2099" spans="1:6" x14ac:dyDescent="0.25">
      <c r="A2099" t="str">
        <f t="shared" si="515"/>
        <v>Kaloian Manassiev</v>
      </c>
      <c r="B2099" t="s">
        <v>499</v>
      </c>
      <c r="E2099" s="3">
        <v>63</v>
      </c>
      <c r="F2099">
        <f t="shared" si="518"/>
        <v>0</v>
      </c>
    </row>
    <row r="2100" spans="1:6" x14ac:dyDescent="0.25">
      <c r="A2100" t="str">
        <f t="shared" si="515"/>
        <v>Kaloian Manassiev</v>
      </c>
      <c r="E2100" s="3">
        <f t="shared" ref="E2100:E2104" si="530">E2099</f>
        <v>63</v>
      </c>
      <c r="F2100">
        <f t="shared" si="518"/>
        <v>0</v>
      </c>
    </row>
    <row r="2101" spans="1:6" x14ac:dyDescent="0.25">
      <c r="A2101" t="str">
        <f t="shared" si="515"/>
        <v>Kaloian Manassiev</v>
      </c>
      <c r="C2101" s="1">
        <v>0.184</v>
      </c>
      <c r="D2101" t="s">
        <v>80</v>
      </c>
      <c r="E2101" s="3">
        <f t="shared" si="530"/>
        <v>63</v>
      </c>
      <c r="F2101">
        <f t="shared" si="518"/>
        <v>11.592000000000001</v>
      </c>
    </row>
    <row r="2102" spans="1:6" x14ac:dyDescent="0.25">
      <c r="A2102" t="str">
        <f t="shared" si="515"/>
        <v>Kaloian Manassiev</v>
      </c>
      <c r="C2102" s="1">
        <v>0.154</v>
      </c>
      <c r="D2102" t="s">
        <v>44</v>
      </c>
      <c r="E2102" s="3">
        <f t="shared" si="530"/>
        <v>63</v>
      </c>
      <c r="F2102">
        <f t="shared" si="518"/>
        <v>9.702</v>
      </c>
    </row>
    <row r="2103" spans="1:6" x14ac:dyDescent="0.25">
      <c r="A2103" t="str">
        <f t="shared" ref="A2103:A2166" si="531">A2102</f>
        <v>Kaloian Manassiev</v>
      </c>
      <c r="C2103" s="1">
        <v>0.66</v>
      </c>
      <c r="D2103" t="s">
        <v>32</v>
      </c>
      <c r="E2103" s="3">
        <f t="shared" si="530"/>
        <v>63</v>
      </c>
      <c r="F2103">
        <f t="shared" si="518"/>
        <v>41.580000000000005</v>
      </c>
    </row>
    <row r="2104" spans="1:6" x14ac:dyDescent="0.25">
      <c r="A2104" t="str">
        <f t="shared" si="531"/>
        <v>Kaloian Manassiev</v>
      </c>
      <c r="E2104" s="3">
        <f t="shared" si="530"/>
        <v>63</v>
      </c>
      <c r="F2104">
        <f t="shared" si="518"/>
        <v>0</v>
      </c>
    </row>
    <row r="2105" spans="1:6" x14ac:dyDescent="0.25">
      <c r="A2105" t="str">
        <f t="shared" si="531"/>
        <v>Kaloian Manassiev</v>
      </c>
      <c r="B2105" t="s">
        <v>500</v>
      </c>
      <c r="E2105" s="3">
        <v>97</v>
      </c>
      <c r="F2105">
        <f t="shared" si="518"/>
        <v>0</v>
      </c>
    </row>
    <row r="2106" spans="1:6" x14ac:dyDescent="0.25">
      <c r="A2106" t="str">
        <f t="shared" si="531"/>
        <v>Kaloian Manassiev</v>
      </c>
      <c r="E2106" s="3">
        <f t="shared" ref="E2106:E2113" si="532">E2105</f>
        <v>97</v>
      </c>
      <c r="F2106">
        <f t="shared" si="518"/>
        <v>0</v>
      </c>
    </row>
    <row r="2107" spans="1:6" x14ac:dyDescent="0.25">
      <c r="A2107" t="str">
        <f t="shared" si="531"/>
        <v>Kaloian Manassiev</v>
      </c>
      <c r="C2107" s="1">
        <v>9.9000000000000005E-2</v>
      </c>
      <c r="D2107" t="s">
        <v>188</v>
      </c>
      <c r="E2107" s="3">
        <f t="shared" si="532"/>
        <v>97</v>
      </c>
      <c r="F2107">
        <f t="shared" si="518"/>
        <v>9.6029999999999998</v>
      </c>
    </row>
    <row r="2108" spans="1:6" x14ac:dyDescent="0.25">
      <c r="A2108" t="str">
        <f t="shared" si="531"/>
        <v>Kaloian Manassiev</v>
      </c>
      <c r="C2108" s="1">
        <v>1.0999999999999999E-2</v>
      </c>
      <c r="D2108" t="s">
        <v>191</v>
      </c>
      <c r="E2108" s="3">
        <f t="shared" si="532"/>
        <v>97</v>
      </c>
      <c r="F2108">
        <f t="shared" si="518"/>
        <v>1.0669999999999999</v>
      </c>
    </row>
    <row r="2109" spans="1:6" x14ac:dyDescent="0.25">
      <c r="A2109" t="str">
        <f t="shared" si="531"/>
        <v>Kaloian Manassiev</v>
      </c>
      <c r="C2109" s="1">
        <v>0.46</v>
      </c>
      <c r="D2109" t="s">
        <v>162</v>
      </c>
      <c r="E2109" s="3">
        <f t="shared" si="532"/>
        <v>97</v>
      </c>
      <c r="F2109">
        <f t="shared" si="518"/>
        <v>44.620000000000005</v>
      </c>
    </row>
    <row r="2110" spans="1:6" x14ac:dyDescent="0.25">
      <c r="A2110" t="str">
        <f t="shared" si="531"/>
        <v>Kaloian Manassiev</v>
      </c>
      <c r="C2110" s="1">
        <v>4.2000000000000003E-2</v>
      </c>
      <c r="D2110" t="s">
        <v>192</v>
      </c>
      <c r="E2110" s="3">
        <f t="shared" si="532"/>
        <v>97</v>
      </c>
      <c r="F2110">
        <f t="shared" si="518"/>
        <v>4.0739999999999998</v>
      </c>
    </row>
    <row r="2111" spans="1:6" x14ac:dyDescent="0.25">
      <c r="A2111" t="str">
        <f t="shared" si="531"/>
        <v>Kaloian Manassiev</v>
      </c>
      <c r="C2111" s="1">
        <v>0.29499999999999998</v>
      </c>
      <c r="D2111" t="s">
        <v>83</v>
      </c>
      <c r="E2111" s="3">
        <f t="shared" si="532"/>
        <v>97</v>
      </c>
      <c r="F2111">
        <f t="shared" si="518"/>
        <v>28.614999999999998</v>
      </c>
    </row>
    <row r="2112" spans="1:6" x14ac:dyDescent="0.25">
      <c r="A2112" t="str">
        <f t="shared" si="531"/>
        <v>Kaloian Manassiev</v>
      </c>
      <c r="C2112" s="1">
        <v>9.0999999999999998E-2</v>
      </c>
      <c r="D2112" t="s">
        <v>44</v>
      </c>
      <c r="E2112" s="3">
        <f t="shared" si="532"/>
        <v>97</v>
      </c>
      <c r="F2112">
        <f t="shared" si="518"/>
        <v>8.827</v>
      </c>
    </row>
    <row r="2113" spans="1:6" x14ac:dyDescent="0.25">
      <c r="A2113" t="str">
        <f t="shared" si="531"/>
        <v>Kaloian Manassiev</v>
      </c>
      <c r="E2113" s="3">
        <f t="shared" si="532"/>
        <v>97</v>
      </c>
      <c r="F2113">
        <f t="shared" si="518"/>
        <v>0</v>
      </c>
    </row>
    <row r="2114" spans="1:6" x14ac:dyDescent="0.25">
      <c r="A2114" t="str">
        <f t="shared" si="531"/>
        <v>Kaloian Manassiev</v>
      </c>
      <c r="B2114" t="s">
        <v>501</v>
      </c>
      <c r="E2114" s="3">
        <v>84</v>
      </c>
      <c r="F2114">
        <f t="shared" si="518"/>
        <v>0</v>
      </c>
    </row>
    <row r="2115" spans="1:6" x14ac:dyDescent="0.25">
      <c r="A2115" t="str">
        <f t="shared" si="531"/>
        <v>Kaloian Manassiev</v>
      </c>
      <c r="E2115" s="3">
        <f t="shared" ref="E2115:E2120" si="533">E2114</f>
        <v>84</v>
      </c>
      <c r="F2115">
        <f t="shared" ref="F2115:F2178" si="534">C2115*E2115</f>
        <v>0</v>
      </c>
    </row>
    <row r="2116" spans="1:6" x14ac:dyDescent="0.25">
      <c r="A2116" t="str">
        <f t="shared" si="531"/>
        <v>Kaloian Manassiev</v>
      </c>
      <c r="C2116" s="1">
        <v>2.4E-2</v>
      </c>
      <c r="D2116" t="s">
        <v>188</v>
      </c>
      <c r="E2116" s="3">
        <f t="shared" si="533"/>
        <v>84</v>
      </c>
      <c r="F2116">
        <f t="shared" si="534"/>
        <v>2.016</v>
      </c>
    </row>
    <row r="2117" spans="1:6" x14ac:dyDescent="0.25">
      <c r="A2117" t="str">
        <f t="shared" si="531"/>
        <v>Kaloian Manassiev</v>
      </c>
      <c r="C2117" s="1">
        <v>0.751</v>
      </c>
      <c r="D2117" t="s">
        <v>80</v>
      </c>
      <c r="E2117" s="3">
        <f t="shared" si="533"/>
        <v>84</v>
      </c>
      <c r="F2117">
        <f t="shared" si="534"/>
        <v>63.084000000000003</v>
      </c>
    </row>
    <row r="2118" spans="1:6" x14ac:dyDescent="0.25">
      <c r="A2118" t="str">
        <f t="shared" si="531"/>
        <v>Kaloian Manassiev</v>
      </c>
      <c r="C2118" s="1">
        <v>1.9E-2</v>
      </c>
      <c r="D2118" t="s">
        <v>43</v>
      </c>
      <c r="E2118" s="3">
        <f t="shared" si="533"/>
        <v>84</v>
      </c>
      <c r="F2118">
        <f t="shared" si="534"/>
        <v>1.5959999999999999</v>
      </c>
    </row>
    <row r="2119" spans="1:6" x14ac:dyDescent="0.25">
      <c r="A2119" t="str">
        <f t="shared" si="531"/>
        <v>Kaloian Manassiev</v>
      </c>
      <c r="C2119" s="1">
        <v>0.20399999999999999</v>
      </c>
      <c r="D2119" t="s">
        <v>44</v>
      </c>
      <c r="E2119" s="3">
        <f t="shared" si="533"/>
        <v>84</v>
      </c>
      <c r="F2119">
        <f t="shared" si="534"/>
        <v>17.135999999999999</v>
      </c>
    </row>
    <row r="2120" spans="1:6" x14ac:dyDescent="0.25">
      <c r="A2120" t="str">
        <f t="shared" si="531"/>
        <v>Kaloian Manassiev</v>
      </c>
      <c r="E2120" s="3">
        <f t="shared" si="533"/>
        <v>84</v>
      </c>
      <c r="F2120">
        <f t="shared" si="534"/>
        <v>0</v>
      </c>
    </row>
    <row r="2121" spans="1:6" x14ac:dyDescent="0.25">
      <c r="A2121" t="str">
        <f t="shared" si="531"/>
        <v>Kaloian Manassiev</v>
      </c>
      <c r="B2121" t="s">
        <v>502</v>
      </c>
      <c r="E2121" s="3">
        <v>375</v>
      </c>
      <c r="F2121">
        <f t="shared" si="534"/>
        <v>0</v>
      </c>
    </row>
    <row r="2122" spans="1:6" x14ac:dyDescent="0.25">
      <c r="A2122" t="str">
        <f t="shared" si="531"/>
        <v>Kaloian Manassiev</v>
      </c>
      <c r="E2122" s="3">
        <f t="shared" ref="E2122:E2127" si="535">E2121</f>
        <v>375</v>
      </c>
      <c r="F2122">
        <f t="shared" si="534"/>
        <v>0</v>
      </c>
    </row>
    <row r="2123" spans="1:6" x14ac:dyDescent="0.25">
      <c r="A2123" t="str">
        <f t="shared" si="531"/>
        <v>Kaloian Manassiev</v>
      </c>
      <c r="C2123" s="1">
        <v>0.92200000000000004</v>
      </c>
      <c r="D2123" t="s">
        <v>80</v>
      </c>
      <c r="E2123" s="3">
        <f t="shared" si="535"/>
        <v>375</v>
      </c>
      <c r="F2123">
        <f t="shared" si="534"/>
        <v>345.75</v>
      </c>
    </row>
    <row r="2124" spans="1:6" x14ac:dyDescent="0.25">
      <c r="A2124" t="str">
        <f t="shared" si="531"/>
        <v>Kaloian Manassiev</v>
      </c>
      <c r="C2124" s="1">
        <v>2.4E-2</v>
      </c>
      <c r="D2124" t="s">
        <v>43</v>
      </c>
      <c r="E2124" s="3">
        <f t="shared" si="535"/>
        <v>375</v>
      </c>
      <c r="F2124">
        <f t="shared" si="534"/>
        <v>9</v>
      </c>
    </row>
    <row r="2125" spans="1:6" x14ac:dyDescent="0.25">
      <c r="A2125" t="str">
        <f t="shared" si="531"/>
        <v>Kaloian Manassiev</v>
      </c>
      <c r="C2125" s="1">
        <v>2.5000000000000001E-2</v>
      </c>
      <c r="D2125" t="s">
        <v>44</v>
      </c>
      <c r="E2125" s="3">
        <f t="shared" si="535"/>
        <v>375</v>
      </c>
      <c r="F2125">
        <f t="shared" si="534"/>
        <v>9.375</v>
      </c>
    </row>
    <row r="2126" spans="1:6" x14ac:dyDescent="0.25">
      <c r="A2126" t="str">
        <f t="shared" si="531"/>
        <v>Kaloian Manassiev</v>
      </c>
      <c r="C2126" s="1">
        <v>2.7E-2</v>
      </c>
      <c r="D2126" t="s">
        <v>77</v>
      </c>
      <c r="E2126" s="3">
        <f t="shared" si="535"/>
        <v>375</v>
      </c>
      <c r="F2126">
        <f t="shared" si="534"/>
        <v>10.125</v>
      </c>
    </row>
    <row r="2127" spans="1:6" x14ac:dyDescent="0.25">
      <c r="A2127" t="str">
        <f t="shared" si="531"/>
        <v>Kaloian Manassiev</v>
      </c>
      <c r="E2127" s="3">
        <f t="shared" si="535"/>
        <v>375</v>
      </c>
      <c r="F2127">
        <f t="shared" si="534"/>
        <v>0</v>
      </c>
    </row>
    <row r="2128" spans="1:6" x14ac:dyDescent="0.25">
      <c r="A2128" t="str">
        <f t="shared" si="531"/>
        <v>Kaloian Manassiev</v>
      </c>
      <c r="B2128" t="s">
        <v>503</v>
      </c>
      <c r="E2128" s="3">
        <v>67</v>
      </c>
      <c r="F2128">
        <f t="shared" si="534"/>
        <v>0</v>
      </c>
    </row>
    <row r="2129" spans="1:6" x14ac:dyDescent="0.25">
      <c r="A2129" t="str">
        <f t="shared" si="531"/>
        <v>Kaloian Manassiev</v>
      </c>
      <c r="E2129" s="3">
        <f t="shared" ref="E2129:E2131" si="536">E2128</f>
        <v>67</v>
      </c>
      <c r="F2129">
        <f t="shared" si="534"/>
        <v>0</v>
      </c>
    </row>
    <row r="2130" spans="1:6" x14ac:dyDescent="0.25">
      <c r="A2130" t="str">
        <f t="shared" si="531"/>
        <v>Kaloian Manassiev</v>
      </c>
      <c r="C2130" s="1">
        <v>1</v>
      </c>
      <c r="D2130" t="s">
        <v>80</v>
      </c>
      <c r="E2130" s="3">
        <f t="shared" si="536"/>
        <v>67</v>
      </c>
      <c r="F2130">
        <f t="shared" si="534"/>
        <v>67</v>
      </c>
    </row>
    <row r="2131" spans="1:6" x14ac:dyDescent="0.25">
      <c r="A2131" t="str">
        <f t="shared" si="531"/>
        <v>Kaloian Manassiev</v>
      </c>
      <c r="E2131" s="3">
        <f t="shared" si="536"/>
        <v>67</v>
      </c>
      <c r="F2131">
        <f t="shared" si="534"/>
        <v>0</v>
      </c>
    </row>
    <row r="2132" spans="1:6" x14ac:dyDescent="0.25">
      <c r="A2132" t="str">
        <f t="shared" si="531"/>
        <v>Kaloian Manassiev</v>
      </c>
      <c r="B2132" t="s">
        <v>504</v>
      </c>
      <c r="E2132" s="3">
        <v>67</v>
      </c>
      <c r="F2132">
        <f t="shared" si="534"/>
        <v>0</v>
      </c>
    </row>
    <row r="2133" spans="1:6" x14ac:dyDescent="0.25">
      <c r="A2133" t="str">
        <f t="shared" si="531"/>
        <v>Kaloian Manassiev</v>
      </c>
      <c r="E2133" s="3">
        <f t="shared" ref="E2133:E2135" si="537">E2132</f>
        <v>67</v>
      </c>
      <c r="F2133">
        <f t="shared" si="534"/>
        <v>0</v>
      </c>
    </row>
    <row r="2134" spans="1:6" x14ac:dyDescent="0.25">
      <c r="A2134" t="str">
        <f t="shared" si="531"/>
        <v>Kaloian Manassiev</v>
      </c>
      <c r="C2134" s="1">
        <v>1</v>
      </c>
      <c r="D2134" t="s">
        <v>80</v>
      </c>
      <c r="E2134" s="3">
        <f t="shared" si="537"/>
        <v>67</v>
      </c>
      <c r="F2134">
        <f t="shared" si="534"/>
        <v>67</v>
      </c>
    </row>
    <row r="2135" spans="1:6" x14ac:dyDescent="0.25">
      <c r="A2135" t="str">
        <f t="shared" si="531"/>
        <v>Kaloian Manassiev</v>
      </c>
      <c r="E2135" s="3">
        <f t="shared" si="537"/>
        <v>67</v>
      </c>
      <c r="F2135">
        <f t="shared" si="534"/>
        <v>0</v>
      </c>
    </row>
    <row r="2136" spans="1:6" x14ac:dyDescent="0.25">
      <c r="A2136" t="str">
        <f t="shared" si="531"/>
        <v>Kaloian Manassiev</v>
      </c>
      <c r="B2136" t="s">
        <v>505</v>
      </c>
      <c r="E2136" s="3">
        <v>345</v>
      </c>
      <c r="F2136">
        <f t="shared" si="534"/>
        <v>0</v>
      </c>
    </row>
    <row r="2137" spans="1:6" x14ac:dyDescent="0.25">
      <c r="A2137" t="str">
        <f t="shared" si="531"/>
        <v>Kaloian Manassiev</v>
      </c>
      <c r="E2137" s="3">
        <f t="shared" ref="E2137:E2142" si="538">E2136</f>
        <v>345</v>
      </c>
      <c r="F2137">
        <f t="shared" si="534"/>
        <v>0</v>
      </c>
    </row>
    <row r="2138" spans="1:6" x14ac:dyDescent="0.25">
      <c r="A2138" t="str">
        <f t="shared" si="531"/>
        <v>Kaloian Manassiev</v>
      </c>
      <c r="C2138" s="1">
        <v>0.91400000000000003</v>
      </c>
      <c r="D2138" t="s">
        <v>80</v>
      </c>
      <c r="E2138" s="3">
        <f t="shared" si="538"/>
        <v>345</v>
      </c>
      <c r="F2138">
        <f t="shared" si="534"/>
        <v>315.33</v>
      </c>
    </row>
    <row r="2139" spans="1:6" x14ac:dyDescent="0.25">
      <c r="A2139" t="str">
        <f t="shared" si="531"/>
        <v>Kaloian Manassiev</v>
      </c>
      <c r="C2139" s="1">
        <v>2.5999999999999999E-2</v>
      </c>
      <c r="D2139" t="s">
        <v>43</v>
      </c>
      <c r="E2139" s="3">
        <f t="shared" si="538"/>
        <v>345</v>
      </c>
      <c r="F2139">
        <f t="shared" si="534"/>
        <v>8.9699999999999989</v>
      </c>
    </row>
    <row r="2140" spans="1:6" x14ac:dyDescent="0.25">
      <c r="A2140" t="str">
        <f t="shared" si="531"/>
        <v>Kaloian Manassiev</v>
      </c>
      <c r="C2140" s="1">
        <v>2.8000000000000001E-2</v>
      </c>
      <c r="D2140" t="s">
        <v>44</v>
      </c>
      <c r="E2140" s="3">
        <f t="shared" si="538"/>
        <v>345</v>
      </c>
      <c r="F2140">
        <f t="shared" si="534"/>
        <v>9.66</v>
      </c>
    </row>
    <row r="2141" spans="1:6" x14ac:dyDescent="0.25">
      <c r="A2141" t="str">
        <f t="shared" si="531"/>
        <v>Kaloian Manassiev</v>
      </c>
      <c r="C2141" s="1">
        <v>0.03</v>
      </c>
      <c r="D2141" t="s">
        <v>77</v>
      </c>
      <c r="E2141" s="3">
        <f t="shared" si="538"/>
        <v>345</v>
      </c>
      <c r="F2141">
        <f t="shared" si="534"/>
        <v>10.35</v>
      </c>
    </row>
    <row r="2142" spans="1:6" x14ac:dyDescent="0.25">
      <c r="A2142" t="str">
        <f t="shared" si="531"/>
        <v>Kaloian Manassiev</v>
      </c>
      <c r="E2142" s="3">
        <f t="shared" si="538"/>
        <v>345</v>
      </c>
      <c r="F2142">
        <f t="shared" si="534"/>
        <v>0</v>
      </c>
    </row>
    <row r="2143" spans="1:6" x14ac:dyDescent="0.25">
      <c r="A2143" t="str">
        <f t="shared" si="531"/>
        <v>Kaloian Manassiev</v>
      </c>
      <c r="B2143" t="s">
        <v>506</v>
      </c>
      <c r="E2143" s="3">
        <v>5</v>
      </c>
      <c r="F2143">
        <f t="shared" si="534"/>
        <v>0</v>
      </c>
    </row>
    <row r="2144" spans="1:6" x14ac:dyDescent="0.25">
      <c r="A2144" t="str">
        <f t="shared" si="531"/>
        <v>Kaloian Manassiev</v>
      </c>
      <c r="E2144" s="3">
        <f t="shared" ref="E2144:E2146" si="539">E2143</f>
        <v>5</v>
      </c>
      <c r="F2144">
        <f t="shared" si="534"/>
        <v>0</v>
      </c>
    </row>
    <row r="2145" spans="1:6" x14ac:dyDescent="0.25">
      <c r="A2145" t="str">
        <f t="shared" si="531"/>
        <v>Kaloian Manassiev</v>
      </c>
      <c r="C2145" s="1">
        <v>1</v>
      </c>
      <c r="D2145" t="s">
        <v>80</v>
      </c>
      <c r="E2145" s="3">
        <f t="shared" si="539"/>
        <v>5</v>
      </c>
      <c r="F2145">
        <f t="shared" si="534"/>
        <v>5</v>
      </c>
    </row>
    <row r="2146" spans="1:6" x14ac:dyDescent="0.25">
      <c r="A2146" t="str">
        <f t="shared" si="531"/>
        <v>Kaloian Manassiev</v>
      </c>
      <c r="E2146" s="3">
        <f t="shared" si="539"/>
        <v>5</v>
      </c>
      <c r="F2146">
        <f t="shared" si="534"/>
        <v>0</v>
      </c>
    </row>
    <row r="2147" spans="1:6" x14ac:dyDescent="0.25">
      <c r="A2147" t="str">
        <f t="shared" si="531"/>
        <v>Kaloian Manassiev</v>
      </c>
      <c r="B2147" t="s">
        <v>507</v>
      </c>
      <c r="E2147" s="3">
        <v>443</v>
      </c>
      <c r="F2147">
        <f t="shared" si="534"/>
        <v>0</v>
      </c>
    </row>
    <row r="2148" spans="1:6" x14ac:dyDescent="0.25">
      <c r="A2148" t="str">
        <f t="shared" si="531"/>
        <v>Kaloian Manassiev</v>
      </c>
      <c r="E2148" s="3">
        <f t="shared" ref="E2148:E2150" si="540">E2147</f>
        <v>443</v>
      </c>
      <c r="F2148">
        <f t="shared" si="534"/>
        <v>0</v>
      </c>
    </row>
    <row r="2149" spans="1:6" x14ac:dyDescent="0.25">
      <c r="A2149" t="str">
        <f t="shared" si="531"/>
        <v>Kaloian Manassiev</v>
      </c>
      <c r="C2149" s="1">
        <v>1</v>
      </c>
      <c r="D2149" t="s">
        <v>80</v>
      </c>
      <c r="E2149" s="3">
        <f t="shared" si="540"/>
        <v>443</v>
      </c>
      <c r="F2149">
        <f t="shared" si="534"/>
        <v>443</v>
      </c>
    </row>
    <row r="2150" spans="1:6" x14ac:dyDescent="0.25">
      <c r="A2150" t="str">
        <f t="shared" si="531"/>
        <v>Kaloian Manassiev</v>
      </c>
      <c r="E2150" s="3">
        <f t="shared" si="540"/>
        <v>443</v>
      </c>
      <c r="F2150">
        <f t="shared" si="534"/>
        <v>0</v>
      </c>
    </row>
    <row r="2151" spans="1:6" x14ac:dyDescent="0.25">
      <c r="A2151" t="str">
        <f t="shared" si="531"/>
        <v>Kaloian Manassiev</v>
      </c>
      <c r="B2151" t="s">
        <v>508</v>
      </c>
      <c r="E2151" s="3">
        <v>174</v>
      </c>
      <c r="F2151">
        <f t="shared" si="534"/>
        <v>0</v>
      </c>
    </row>
    <row r="2152" spans="1:6" x14ac:dyDescent="0.25">
      <c r="A2152" t="str">
        <f t="shared" si="531"/>
        <v>Kaloian Manassiev</v>
      </c>
      <c r="E2152" s="3">
        <f t="shared" ref="E2152:E2154" si="541">E2151</f>
        <v>174</v>
      </c>
      <c r="F2152">
        <f t="shared" si="534"/>
        <v>0</v>
      </c>
    </row>
    <row r="2153" spans="1:6" x14ac:dyDescent="0.25">
      <c r="A2153" t="str">
        <f t="shared" si="531"/>
        <v>Kaloian Manassiev</v>
      </c>
      <c r="C2153" s="1">
        <v>1</v>
      </c>
      <c r="D2153" t="s">
        <v>80</v>
      </c>
      <c r="E2153" s="3">
        <f t="shared" si="541"/>
        <v>174</v>
      </c>
      <c r="F2153">
        <f t="shared" si="534"/>
        <v>174</v>
      </c>
    </row>
    <row r="2154" spans="1:6" x14ac:dyDescent="0.25">
      <c r="A2154" t="str">
        <f t="shared" si="531"/>
        <v>Kaloian Manassiev</v>
      </c>
      <c r="E2154" s="3">
        <f t="shared" si="541"/>
        <v>174</v>
      </c>
      <c r="F2154">
        <f t="shared" si="534"/>
        <v>0</v>
      </c>
    </row>
    <row r="2155" spans="1:6" x14ac:dyDescent="0.25">
      <c r="A2155" t="str">
        <f t="shared" si="531"/>
        <v>Kaloian Manassiev</v>
      </c>
      <c r="B2155" t="s">
        <v>509</v>
      </c>
      <c r="E2155" s="3">
        <v>448</v>
      </c>
      <c r="F2155">
        <f t="shared" si="534"/>
        <v>0</v>
      </c>
    </row>
    <row r="2156" spans="1:6" x14ac:dyDescent="0.25">
      <c r="A2156" t="str">
        <f t="shared" si="531"/>
        <v>Kaloian Manassiev</v>
      </c>
      <c r="E2156" s="3">
        <f t="shared" ref="E2156:E2158" si="542">E2155</f>
        <v>448</v>
      </c>
      <c r="F2156">
        <f t="shared" si="534"/>
        <v>0</v>
      </c>
    </row>
    <row r="2157" spans="1:6" x14ac:dyDescent="0.25">
      <c r="A2157" t="str">
        <f t="shared" si="531"/>
        <v>Kaloian Manassiev</v>
      </c>
      <c r="C2157" s="1">
        <v>1</v>
      </c>
      <c r="D2157" t="s">
        <v>80</v>
      </c>
      <c r="E2157" s="3">
        <f t="shared" si="542"/>
        <v>448</v>
      </c>
      <c r="F2157">
        <f t="shared" si="534"/>
        <v>448</v>
      </c>
    </row>
    <row r="2158" spans="1:6" x14ac:dyDescent="0.25">
      <c r="A2158" t="str">
        <f t="shared" si="531"/>
        <v>Kaloian Manassiev</v>
      </c>
      <c r="E2158" s="3">
        <f t="shared" si="542"/>
        <v>448</v>
      </c>
      <c r="F2158">
        <f t="shared" si="534"/>
        <v>0</v>
      </c>
    </row>
    <row r="2159" spans="1:6" x14ac:dyDescent="0.25">
      <c r="A2159" t="str">
        <f t="shared" si="531"/>
        <v>Kaloian Manassiev</v>
      </c>
      <c r="B2159" t="s">
        <v>510</v>
      </c>
      <c r="E2159" s="3">
        <v>21</v>
      </c>
      <c r="F2159">
        <f t="shared" si="534"/>
        <v>0</v>
      </c>
    </row>
    <row r="2160" spans="1:6" x14ac:dyDescent="0.25">
      <c r="A2160" t="str">
        <f t="shared" si="531"/>
        <v>Kaloian Manassiev</v>
      </c>
      <c r="E2160" s="3">
        <f t="shared" ref="E2160:E2162" si="543">E2159</f>
        <v>21</v>
      </c>
      <c r="F2160">
        <f t="shared" si="534"/>
        <v>0</v>
      </c>
    </row>
    <row r="2161" spans="1:6" x14ac:dyDescent="0.25">
      <c r="A2161" t="str">
        <f t="shared" si="531"/>
        <v>Kaloian Manassiev</v>
      </c>
      <c r="C2161" s="1">
        <v>1</v>
      </c>
      <c r="D2161" t="s">
        <v>80</v>
      </c>
      <c r="E2161" s="3">
        <f t="shared" si="543"/>
        <v>21</v>
      </c>
      <c r="F2161">
        <f t="shared" si="534"/>
        <v>21</v>
      </c>
    </row>
    <row r="2162" spans="1:6" x14ac:dyDescent="0.25">
      <c r="A2162" t="str">
        <f t="shared" si="531"/>
        <v>Kaloian Manassiev</v>
      </c>
      <c r="E2162" s="3">
        <f t="shared" si="543"/>
        <v>21</v>
      </c>
      <c r="F2162">
        <f t="shared" si="534"/>
        <v>0</v>
      </c>
    </row>
    <row r="2163" spans="1:6" x14ac:dyDescent="0.25">
      <c r="A2163" t="str">
        <f t="shared" si="531"/>
        <v>Kaloian Manassiev</v>
      </c>
      <c r="B2163" t="s">
        <v>511</v>
      </c>
      <c r="E2163" s="3">
        <v>331</v>
      </c>
      <c r="F2163">
        <f t="shared" si="534"/>
        <v>0</v>
      </c>
    </row>
    <row r="2164" spans="1:6" x14ac:dyDescent="0.25">
      <c r="A2164" t="str">
        <f t="shared" si="531"/>
        <v>Kaloian Manassiev</v>
      </c>
      <c r="E2164" s="3">
        <f t="shared" ref="E2164:E2168" si="544">E2163</f>
        <v>331</v>
      </c>
      <c r="F2164">
        <f t="shared" si="534"/>
        <v>0</v>
      </c>
    </row>
    <row r="2165" spans="1:6" x14ac:dyDescent="0.25">
      <c r="A2165" t="str">
        <f t="shared" si="531"/>
        <v>Kaloian Manassiev</v>
      </c>
      <c r="C2165" s="1">
        <v>0.92700000000000005</v>
      </c>
      <c r="D2165" t="s">
        <v>80</v>
      </c>
      <c r="E2165" s="3">
        <f t="shared" si="544"/>
        <v>331</v>
      </c>
      <c r="F2165">
        <f t="shared" si="534"/>
        <v>306.83699999999999</v>
      </c>
    </row>
    <row r="2166" spans="1:6" x14ac:dyDescent="0.25">
      <c r="A2166" t="str">
        <f t="shared" si="531"/>
        <v>Kaloian Manassiev</v>
      </c>
      <c r="C2166" s="1">
        <v>1.6E-2</v>
      </c>
      <c r="D2166" t="s">
        <v>44</v>
      </c>
      <c r="E2166" s="3">
        <f t="shared" si="544"/>
        <v>331</v>
      </c>
      <c r="F2166">
        <f t="shared" si="534"/>
        <v>5.2960000000000003</v>
      </c>
    </row>
    <row r="2167" spans="1:6" x14ac:dyDescent="0.25">
      <c r="A2167" t="str">
        <f t="shared" ref="A2167:A2230" si="545">A2166</f>
        <v>Kaloian Manassiev</v>
      </c>
      <c r="C2167" s="1">
        <v>5.5E-2</v>
      </c>
      <c r="D2167" t="s">
        <v>77</v>
      </c>
      <c r="E2167" s="3">
        <f t="shared" si="544"/>
        <v>331</v>
      </c>
      <c r="F2167">
        <f t="shared" si="534"/>
        <v>18.205000000000002</v>
      </c>
    </row>
    <row r="2168" spans="1:6" x14ac:dyDescent="0.25">
      <c r="A2168" t="str">
        <f t="shared" si="545"/>
        <v>Kaloian Manassiev</v>
      </c>
      <c r="E2168" s="3">
        <f t="shared" si="544"/>
        <v>331</v>
      </c>
      <c r="F2168">
        <f t="shared" si="534"/>
        <v>0</v>
      </c>
    </row>
    <row r="2169" spans="1:6" x14ac:dyDescent="0.25">
      <c r="A2169" t="str">
        <f t="shared" si="545"/>
        <v>Kaloian Manassiev</v>
      </c>
      <c r="B2169" t="s">
        <v>512</v>
      </c>
      <c r="E2169" s="3">
        <v>72</v>
      </c>
      <c r="F2169">
        <f t="shared" si="534"/>
        <v>0</v>
      </c>
    </row>
    <row r="2170" spans="1:6" x14ac:dyDescent="0.25">
      <c r="A2170" t="str">
        <f t="shared" si="545"/>
        <v>Kaloian Manassiev</v>
      </c>
      <c r="E2170" s="3">
        <f t="shared" ref="E2170:E2172" si="546">E2169</f>
        <v>72</v>
      </c>
      <c r="F2170">
        <f t="shared" si="534"/>
        <v>0</v>
      </c>
    </row>
    <row r="2171" spans="1:6" x14ac:dyDescent="0.25">
      <c r="A2171" t="str">
        <f t="shared" si="545"/>
        <v>Kaloian Manassiev</v>
      </c>
      <c r="C2171" s="1">
        <v>1</v>
      </c>
      <c r="D2171" t="s">
        <v>80</v>
      </c>
      <c r="E2171" s="3">
        <f t="shared" si="546"/>
        <v>72</v>
      </c>
      <c r="F2171">
        <f t="shared" si="534"/>
        <v>72</v>
      </c>
    </row>
    <row r="2172" spans="1:6" x14ac:dyDescent="0.25">
      <c r="A2172" t="str">
        <f t="shared" si="545"/>
        <v>Kaloian Manassiev</v>
      </c>
      <c r="E2172" s="3">
        <f t="shared" si="546"/>
        <v>72</v>
      </c>
      <c r="F2172">
        <f t="shared" si="534"/>
        <v>0</v>
      </c>
    </row>
    <row r="2173" spans="1:6" x14ac:dyDescent="0.25">
      <c r="A2173" t="str">
        <f t="shared" si="545"/>
        <v>Kaloian Manassiev</v>
      </c>
      <c r="B2173" t="s">
        <v>513</v>
      </c>
      <c r="E2173" s="3">
        <v>213</v>
      </c>
      <c r="F2173">
        <f t="shared" si="534"/>
        <v>0</v>
      </c>
    </row>
    <row r="2174" spans="1:6" x14ac:dyDescent="0.25">
      <c r="A2174" t="str">
        <f t="shared" si="545"/>
        <v>Kaloian Manassiev</v>
      </c>
      <c r="E2174" s="3">
        <f t="shared" ref="E2174:E2177" si="547">E2173</f>
        <v>213</v>
      </c>
      <c r="F2174">
        <f t="shared" si="534"/>
        <v>0</v>
      </c>
    </row>
    <row r="2175" spans="1:6" x14ac:dyDescent="0.25">
      <c r="A2175" t="str">
        <f t="shared" si="545"/>
        <v>Kaloian Manassiev</v>
      </c>
      <c r="C2175" s="1">
        <v>0.98</v>
      </c>
      <c r="D2175" t="s">
        <v>80</v>
      </c>
      <c r="E2175" s="3">
        <f t="shared" si="547"/>
        <v>213</v>
      </c>
      <c r="F2175">
        <f t="shared" si="534"/>
        <v>208.74</v>
      </c>
    </row>
    <row r="2176" spans="1:6" x14ac:dyDescent="0.25">
      <c r="A2176" t="str">
        <f t="shared" si="545"/>
        <v>Kaloian Manassiev</v>
      </c>
      <c r="C2176" s="1">
        <v>1.9E-2</v>
      </c>
      <c r="D2176" t="s">
        <v>77</v>
      </c>
      <c r="E2176" s="3">
        <f t="shared" si="547"/>
        <v>213</v>
      </c>
      <c r="F2176">
        <f t="shared" si="534"/>
        <v>4.0469999999999997</v>
      </c>
    </row>
    <row r="2177" spans="1:6" x14ac:dyDescent="0.25">
      <c r="A2177" t="str">
        <f t="shared" si="545"/>
        <v>Kaloian Manassiev</v>
      </c>
      <c r="E2177" s="3">
        <f t="shared" si="547"/>
        <v>213</v>
      </c>
      <c r="F2177">
        <f t="shared" si="534"/>
        <v>0</v>
      </c>
    </row>
    <row r="2178" spans="1:6" x14ac:dyDescent="0.25">
      <c r="A2178" t="str">
        <f t="shared" si="545"/>
        <v>Kaloian Manassiev</v>
      </c>
      <c r="B2178" t="s">
        <v>514</v>
      </c>
      <c r="E2178" s="3">
        <v>5</v>
      </c>
      <c r="F2178">
        <f t="shared" si="534"/>
        <v>0</v>
      </c>
    </row>
    <row r="2179" spans="1:6" x14ac:dyDescent="0.25">
      <c r="A2179" t="str">
        <f t="shared" si="545"/>
        <v>Kaloian Manassiev</v>
      </c>
      <c r="E2179" s="3">
        <f t="shared" ref="E2179:E2181" si="548">E2178</f>
        <v>5</v>
      </c>
      <c r="F2179">
        <f t="shared" ref="F2179:F2242" si="549">C2179*E2179</f>
        <v>0</v>
      </c>
    </row>
    <row r="2180" spans="1:6" x14ac:dyDescent="0.25">
      <c r="A2180" t="str">
        <f t="shared" si="545"/>
        <v>Kaloian Manassiev</v>
      </c>
      <c r="C2180" s="1">
        <v>1</v>
      </c>
      <c r="D2180" t="s">
        <v>80</v>
      </c>
      <c r="E2180" s="3">
        <f t="shared" si="548"/>
        <v>5</v>
      </c>
      <c r="F2180">
        <f t="shared" si="549"/>
        <v>5</v>
      </c>
    </row>
    <row r="2181" spans="1:6" x14ac:dyDescent="0.25">
      <c r="A2181" t="str">
        <f t="shared" si="545"/>
        <v>Kaloian Manassiev</v>
      </c>
      <c r="E2181" s="3">
        <f t="shared" si="548"/>
        <v>5</v>
      </c>
      <c r="F2181">
        <f t="shared" si="549"/>
        <v>0</v>
      </c>
    </row>
    <row r="2182" spans="1:6" x14ac:dyDescent="0.25">
      <c r="A2182" t="str">
        <f t="shared" si="545"/>
        <v>Kaloian Manassiev</v>
      </c>
      <c r="B2182" t="s">
        <v>515</v>
      </c>
      <c r="E2182" s="3">
        <v>52</v>
      </c>
      <c r="F2182">
        <f t="shared" si="549"/>
        <v>0</v>
      </c>
    </row>
    <row r="2183" spans="1:6" x14ac:dyDescent="0.25">
      <c r="A2183" t="str">
        <f t="shared" si="545"/>
        <v>Kaloian Manassiev</v>
      </c>
      <c r="E2183" s="3">
        <f t="shared" ref="E2183:E2185" si="550">E2182</f>
        <v>52</v>
      </c>
      <c r="F2183">
        <f t="shared" si="549"/>
        <v>0</v>
      </c>
    </row>
    <row r="2184" spans="1:6" x14ac:dyDescent="0.25">
      <c r="A2184" t="str">
        <f t="shared" si="545"/>
        <v>Kaloian Manassiev</v>
      </c>
      <c r="C2184" s="1">
        <v>1</v>
      </c>
      <c r="D2184" t="s">
        <v>80</v>
      </c>
      <c r="E2184" s="3">
        <f t="shared" si="550"/>
        <v>52</v>
      </c>
      <c r="F2184">
        <f t="shared" si="549"/>
        <v>52</v>
      </c>
    </row>
    <row r="2185" spans="1:6" x14ac:dyDescent="0.25">
      <c r="A2185" t="str">
        <f t="shared" si="545"/>
        <v>Kaloian Manassiev</v>
      </c>
      <c r="E2185" s="3">
        <f t="shared" si="550"/>
        <v>52</v>
      </c>
      <c r="F2185">
        <f t="shared" si="549"/>
        <v>0</v>
      </c>
    </row>
    <row r="2186" spans="1:6" x14ac:dyDescent="0.25">
      <c r="A2186" t="str">
        <f t="shared" si="545"/>
        <v>Kaloian Manassiev</v>
      </c>
      <c r="B2186" t="s">
        <v>516</v>
      </c>
      <c r="E2186" s="3">
        <v>113</v>
      </c>
      <c r="F2186">
        <f t="shared" si="549"/>
        <v>0</v>
      </c>
    </row>
    <row r="2187" spans="1:6" x14ac:dyDescent="0.25">
      <c r="A2187" t="str">
        <f t="shared" si="545"/>
        <v>Kaloian Manassiev</v>
      </c>
      <c r="E2187" s="3">
        <f t="shared" ref="E2187:E2191" si="551">E2186</f>
        <v>113</v>
      </c>
      <c r="F2187">
        <f t="shared" si="549"/>
        <v>0</v>
      </c>
    </row>
    <row r="2188" spans="1:6" x14ac:dyDescent="0.25">
      <c r="A2188" t="str">
        <f t="shared" si="545"/>
        <v>Kaloian Manassiev</v>
      </c>
      <c r="C2188" s="1">
        <v>0.89</v>
      </c>
      <c r="D2188" t="s">
        <v>80</v>
      </c>
      <c r="E2188" s="3">
        <f t="shared" si="551"/>
        <v>113</v>
      </c>
      <c r="F2188">
        <f t="shared" si="549"/>
        <v>100.57000000000001</v>
      </c>
    </row>
    <row r="2189" spans="1:6" x14ac:dyDescent="0.25">
      <c r="A2189" t="str">
        <f t="shared" si="545"/>
        <v>Kaloian Manassiev</v>
      </c>
      <c r="C2189" s="1">
        <v>0.01</v>
      </c>
      <c r="D2189" t="s">
        <v>83</v>
      </c>
      <c r="E2189" s="3">
        <f t="shared" si="551"/>
        <v>113</v>
      </c>
      <c r="F2189">
        <f t="shared" si="549"/>
        <v>1.1300000000000001</v>
      </c>
    </row>
    <row r="2190" spans="1:6" x14ac:dyDescent="0.25">
      <c r="A2190" t="str">
        <f t="shared" si="545"/>
        <v>Kaloian Manassiev</v>
      </c>
      <c r="C2190" s="1">
        <v>9.9000000000000005E-2</v>
      </c>
      <c r="D2190" t="s">
        <v>77</v>
      </c>
      <c r="E2190" s="3">
        <f t="shared" si="551"/>
        <v>113</v>
      </c>
      <c r="F2190">
        <f t="shared" si="549"/>
        <v>11.187000000000001</v>
      </c>
    </row>
    <row r="2191" spans="1:6" x14ac:dyDescent="0.25">
      <c r="A2191" t="str">
        <f t="shared" si="545"/>
        <v>Kaloian Manassiev</v>
      </c>
      <c r="E2191" s="3">
        <f t="shared" si="551"/>
        <v>113</v>
      </c>
      <c r="F2191">
        <f t="shared" si="549"/>
        <v>0</v>
      </c>
    </row>
    <row r="2192" spans="1:6" x14ac:dyDescent="0.25">
      <c r="A2192" t="str">
        <f t="shared" si="545"/>
        <v>Kaloian Manassiev</v>
      </c>
      <c r="B2192" t="s">
        <v>517</v>
      </c>
      <c r="E2192" s="3">
        <v>423</v>
      </c>
      <c r="F2192">
        <f t="shared" si="549"/>
        <v>0</v>
      </c>
    </row>
    <row r="2193" spans="1:6" x14ac:dyDescent="0.25">
      <c r="A2193" t="str">
        <f t="shared" si="545"/>
        <v>Kaloian Manassiev</v>
      </c>
      <c r="E2193" s="3">
        <f t="shared" ref="E2193:E2205" si="552">E2192</f>
        <v>423</v>
      </c>
      <c r="F2193">
        <f t="shared" si="549"/>
        <v>0</v>
      </c>
    </row>
    <row r="2194" spans="1:6" x14ac:dyDescent="0.25">
      <c r="A2194" t="str">
        <f t="shared" si="545"/>
        <v>Kaloian Manassiev</v>
      </c>
      <c r="C2194" s="1">
        <v>6.0000000000000001E-3</v>
      </c>
      <c r="D2194" t="s">
        <v>28</v>
      </c>
      <c r="E2194" s="3">
        <f t="shared" si="552"/>
        <v>423</v>
      </c>
      <c r="F2194">
        <f t="shared" si="549"/>
        <v>2.5380000000000003</v>
      </c>
    </row>
    <row r="2195" spans="1:6" x14ac:dyDescent="0.25">
      <c r="A2195" t="str">
        <f t="shared" si="545"/>
        <v>Kaloian Manassiev</v>
      </c>
      <c r="C2195" s="1">
        <v>0.05</v>
      </c>
      <c r="D2195" t="s">
        <v>251</v>
      </c>
      <c r="E2195" s="3">
        <f t="shared" si="552"/>
        <v>423</v>
      </c>
      <c r="F2195">
        <f t="shared" si="549"/>
        <v>21.150000000000002</v>
      </c>
    </row>
    <row r="2196" spans="1:6" x14ac:dyDescent="0.25">
      <c r="A2196" t="str">
        <f t="shared" si="545"/>
        <v>Kaloian Manassiev</v>
      </c>
      <c r="C2196" s="1">
        <v>9.5000000000000001E-2</v>
      </c>
      <c r="D2196" t="s">
        <v>29</v>
      </c>
      <c r="E2196" s="3">
        <f t="shared" si="552"/>
        <v>423</v>
      </c>
      <c r="F2196">
        <f t="shared" si="549"/>
        <v>40.185000000000002</v>
      </c>
    </row>
    <row r="2197" spans="1:6" x14ac:dyDescent="0.25">
      <c r="A2197" t="str">
        <f t="shared" si="545"/>
        <v>Kaloian Manassiev</v>
      </c>
      <c r="C2197" s="1">
        <v>0.47399999999999998</v>
      </c>
      <c r="D2197" t="s">
        <v>80</v>
      </c>
      <c r="E2197" s="3">
        <f t="shared" si="552"/>
        <v>423</v>
      </c>
      <c r="F2197">
        <f t="shared" si="549"/>
        <v>200.50199999999998</v>
      </c>
    </row>
    <row r="2198" spans="1:6" x14ac:dyDescent="0.25">
      <c r="A2198" t="str">
        <f t="shared" si="545"/>
        <v>Kaloian Manassiev</v>
      </c>
      <c r="C2198" s="1">
        <v>6.0000000000000001E-3</v>
      </c>
      <c r="D2198" t="s">
        <v>252</v>
      </c>
      <c r="E2198" s="3">
        <f t="shared" si="552"/>
        <v>423</v>
      </c>
      <c r="F2198">
        <f t="shared" si="549"/>
        <v>2.5380000000000003</v>
      </c>
    </row>
    <row r="2199" spans="1:6" x14ac:dyDescent="0.25">
      <c r="A2199" t="str">
        <f t="shared" si="545"/>
        <v>Kaloian Manassiev</v>
      </c>
      <c r="C2199" s="1">
        <v>6.0000000000000001E-3</v>
      </c>
      <c r="D2199" t="s">
        <v>257</v>
      </c>
      <c r="E2199" s="3">
        <f t="shared" si="552"/>
        <v>423</v>
      </c>
      <c r="F2199">
        <f t="shared" si="549"/>
        <v>2.5380000000000003</v>
      </c>
    </row>
    <row r="2200" spans="1:6" x14ac:dyDescent="0.25">
      <c r="A2200" t="str">
        <f t="shared" si="545"/>
        <v>Kaloian Manassiev</v>
      </c>
      <c r="C2200" s="1">
        <v>7.3999999999999996E-2</v>
      </c>
      <c r="D2200" t="s">
        <v>43</v>
      </c>
      <c r="E2200" s="3">
        <f t="shared" si="552"/>
        <v>423</v>
      </c>
      <c r="F2200">
        <f t="shared" si="549"/>
        <v>31.302</v>
      </c>
    </row>
    <row r="2201" spans="1:6" x14ac:dyDescent="0.25">
      <c r="A2201" t="str">
        <f t="shared" si="545"/>
        <v>Kaloian Manassiev</v>
      </c>
      <c r="C2201" s="1">
        <v>1.6E-2</v>
      </c>
      <c r="D2201" t="s">
        <v>162</v>
      </c>
      <c r="E2201" s="3">
        <f t="shared" si="552"/>
        <v>423</v>
      </c>
      <c r="F2201">
        <f t="shared" si="549"/>
        <v>6.7679999999999998</v>
      </c>
    </row>
    <row r="2202" spans="1:6" x14ac:dyDescent="0.25">
      <c r="A2202" t="str">
        <f t="shared" si="545"/>
        <v>Kaloian Manassiev</v>
      </c>
      <c r="C2202" s="1">
        <v>0.18</v>
      </c>
      <c r="D2202" t="s">
        <v>44</v>
      </c>
      <c r="E2202" s="3">
        <f t="shared" si="552"/>
        <v>423</v>
      </c>
      <c r="F2202">
        <f t="shared" si="549"/>
        <v>76.14</v>
      </c>
    </row>
    <row r="2203" spans="1:6" x14ac:dyDescent="0.25">
      <c r="A2203" t="str">
        <f t="shared" si="545"/>
        <v>Kaloian Manassiev</v>
      </c>
      <c r="C2203" s="1">
        <v>5.1999999999999998E-2</v>
      </c>
      <c r="D2203" t="s">
        <v>77</v>
      </c>
      <c r="E2203" s="3">
        <f t="shared" si="552"/>
        <v>423</v>
      </c>
      <c r="F2203">
        <f t="shared" si="549"/>
        <v>21.995999999999999</v>
      </c>
    </row>
    <row r="2204" spans="1:6" x14ac:dyDescent="0.25">
      <c r="A2204" t="str">
        <f t="shared" si="545"/>
        <v>Kaloian Manassiev</v>
      </c>
      <c r="C2204" s="1">
        <v>3.5999999999999997E-2</v>
      </c>
      <c r="D2204" t="s">
        <v>32</v>
      </c>
      <c r="E2204" s="3">
        <f t="shared" si="552"/>
        <v>423</v>
      </c>
      <c r="F2204">
        <f t="shared" si="549"/>
        <v>15.227999999999998</v>
      </c>
    </row>
    <row r="2205" spans="1:6" x14ac:dyDescent="0.25">
      <c r="A2205" t="str">
        <f t="shared" si="545"/>
        <v>Kaloian Manassiev</v>
      </c>
      <c r="E2205" s="3">
        <f t="shared" si="552"/>
        <v>423</v>
      </c>
      <c r="F2205">
        <f t="shared" si="549"/>
        <v>0</v>
      </c>
    </row>
    <row r="2206" spans="1:6" x14ac:dyDescent="0.25">
      <c r="A2206" t="str">
        <f t="shared" si="545"/>
        <v>Kaloian Manassiev</v>
      </c>
      <c r="B2206" t="s">
        <v>518</v>
      </c>
      <c r="E2206" s="3">
        <v>227</v>
      </c>
      <c r="F2206">
        <f t="shared" si="549"/>
        <v>0</v>
      </c>
    </row>
    <row r="2207" spans="1:6" x14ac:dyDescent="0.25">
      <c r="A2207" t="str">
        <f t="shared" si="545"/>
        <v>Kaloian Manassiev</v>
      </c>
      <c r="E2207" s="3">
        <f t="shared" ref="E2207:E2209" si="553">E2206</f>
        <v>227</v>
      </c>
      <c r="F2207">
        <f t="shared" si="549"/>
        <v>0</v>
      </c>
    </row>
    <row r="2208" spans="1:6" x14ac:dyDescent="0.25">
      <c r="A2208" t="str">
        <f t="shared" si="545"/>
        <v>Kaloian Manassiev</v>
      </c>
      <c r="C2208" s="1">
        <v>1</v>
      </c>
      <c r="D2208" t="s">
        <v>80</v>
      </c>
      <c r="E2208" s="3">
        <f t="shared" si="553"/>
        <v>227</v>
      </c>
      <c r="F2208">
        <f t="shared" si="549"/>
        <v>227</v>
      </c>
    </row>
    <row r="2209" spans="1:6" x14ac:dyDescent="0.25">
      <c r="A2209" t="str">
        <f t="shared" si="545"/>
        <v>Kaloian Manassiev</v>
      </c>
      <c r="E2209" s="3">
        <f t="shared" si="553"/>
        <v>227</v>
      </c>
      <c r="F2209">
        <f t="shared" si="549"/>
        <v>0</v>
      </c>
    </row>
    <row r="2210" spans="1:6" x14ac:dyDescent="0.25">
      <c r="A2210" t="str">
        <f t="shared" si="545"/>
        <v>Kaloian Manassiev</v>
      </c>
      <c r="B2210" t="s">
        <v>519</v>
      </c>
      <c r="E2210" s="3">
        <v>230</v>
      </c>
      <c r="F2210">
        <f t="shared" si="549"/>
        <v>0</v>
      </c>
    </row>
    <row r="2211" spans="1:6" x14ac:dyDescent="0.25">
      <c r="A2211" t="str">
        <f t="shared" si="545"/>
        <v>Kaloian Manassiev</v>
      </c>
      <c r="E2211" s="3">
        <f t="shared" ref="E2211:E2215" si="554">E2210</f>
        <v>230</v>
      </c>
      <c r="F2211">
        <f t="shared" si="549"/>
        <v>0</v>
      </c>
    </row>
    <row r="2212" spans="1:6" x14ac:dyDescent="0.25">
      <c r="A2212" t="str">
        <f t="shared" si="545"/>
        <v>Kaloian Manassiev</v>
      </c>
      <c r="C2212" s="1">
        <v>0.182</v>
      </c>
      <c r="D2212" t="s">
        <v>199</v>
      </c>
      <c r="E2212" s="3">
        <f t="shared" si="554"/>
        <v>230</v>
      </c>
      <c r="F2212">
        <f t="shared" si="549"/>
        <v>41.86</v>
      </c>
    </row>
    <row r="2213" spans="1:6" x14ac:dyDescent="0.25">
      <c r="A2213" t="str">
        <f t="shared" si="545"/>
        <v>Kaloian Manassiev</v>
      </c>
      <c r="C2213" s="1">
        <v>0.69899999999999995</v>
      </c>
      <c r="D2213" t="s">
        <v>162</v>
      </c>
      <c r="E2213" s="3">
        <f t="shared" si="554"/>
        <v>230</v>
      </c>
      <c r="F2213">
        <f t="shared" si="549"/>
        <v>160.76999999999998</v>
      </c>
    </row>
    <row r="2214" spans="1:6" x14ac:dyDescent="0.25">
      <c r="A2214" t="str">
        <f t="shared" si="545"/>
        <v>Kaloian Manassiev</v>
      </c>
      <c r="C2214" s="1">
        <v>0.11700000000000001</v>
      </c>
      <c r="D2214" t="s">
        <v>95</v>
      </c>
      <c r="E2214" s="3">
        <f t="shared" si="554"/>
        <v>230</v>
      </c>
      <c r="F2214">
        <f t="shared" si="549"/>
        <v>26.91</v>
      </c>
    </row>
    <row r="2215" spans="1:6" x14ac:dyDescent="0.25">
      <c r="A2215" t="str">
        <f t="shared" si="545"/>
        <v>Kaloian Manassiev</v>
      </c>
      <c r="E2215" s="3">
        <f t="shared" si="554"/>
        <v>230</v>
      </c>
      <c r="F2215">
        <f t="shared" si="549"/>
        <v>0</v>
      </c>
    </row>
    <row r="2216" spans="1:6" x14ac:dyDescent="0.25">
      <c r="A2216" t="str">
        <f t="shared" si="545"/>
        <v>Kaloian Manassiev</v>
      </c>
      <c r="B2216" t="s">
        <v>520</v>
      </c>
      <c r="E2216" s="3">
        <v>246</v>
      </c>
      <c r="F2216">
        <f t="shared" si="549"/>
        <v>0</v>
      </c>
    </row>
    <row r="2217" spans="1:6" x14ac:dyDescent="0.25">
      <c r="A2217" t="str">
        <f t="shared" si="545"/>
        <v>Kaloian Manassiev</v>
      </c>
      <c r="E2217" s="3">
        <f t="shared" ref="E2217:E2219" si="555">E2216</f>
        <v>246</v>
      </c>
      <c r="F2217">
        <f t="shared" si="549"/>
        <v>0</v>
      </c>
    </row>
    <row r="2218" spans="1:6" x14ac:dyDescent="0.25">
      <c r="A2218" t="str">
        <f t="shared" si="545"/>
        <v>Kaloian Manassiev</v>
      </c>
      <c r="C2218" s="1">
        <v>1</v>
      </c>
      <c r="D2218" t="s">
        <v>80</v>
      </c>
      <c r="E2218" s="3">
        <f t="shared" si="555"/>
        <v>246</v>
      </c>
      <c r="F2218">
        <f t="shared" si="549"/>
        <v>246</v>
      </c>
    </row>
    <row r="2219" spans="1:6" x14ac:dyDescent="0.25">
      <c r="A2219" t="str">
        <f t="shared" si="545"/>
        <v>Kaloian Manassiev</v>
      </c>
      <c r="E2219" s="3">
        <f t="shared" si="555"/>
        <v>246</v>
      </c>
      <c r="F2219">
        <f t="shared" si="549"/>
        <v>0</v>
      </c>
    </row>
    <row r="2220" spans="1:6" x14ac:dyDescent="0.25">
      <c r="A2220" t="str">
        <f t="shared" si="545"/>
        <v>Kaloian Manassiev</v>
      </c>
      <c r="B2220" t="s">
        <v>521</v>
      </c>
      <c r="E2220" s="3">
        <v>3026</v>
      </c>
      <c r="F2220">
        <f t="shared" si="549"/>
        <v>0</v>
      </c>
    </row>
    <row r="2221" spans="1:6" x14ac:dyDescent="0.25">
      <c r="A2221" t="str">
        <f t="shared" si="545"/>
        <v>Kaloian Manassiev</v>
      </c>
      <c r="E2221" s="3">
        <f t="shared" ref="E2221:E2227" si="556">E2220</f>
        <v>3026</v>
      </c>
      <c r="F2221">
        <f t="shared" si="549"/>
        <v>0</v>
      </c>
    </row>
    <row r="2222" spans="1:6" x14ac:dyDescent="0.25">
      <c r="A2222" t="str">
        <f t="shared" si="545"/>
        <v>Kaloian Manassiev</v>
      </c>
      <c r="C2222" s="1">
        <v>7.0000000000000001E-3</v>
      </c>
      <c r="D2222" t="s">
        <v>188</v>
      </c>
      <c r="E2222" s="3">
        <f t="shared" si="556"/>
        <v>3026</v>
      </c>
      <c r="F2222">
        <f t="shared" si="549"/>
        <v>21.182000000000002</v>
      </c>
    </row>
    <row r="2223" spans="1:6" x14ac:dyDescent="0.25">
      <c r="A2223" t="str">
        <f t="shared" si="545"/>
        <v>Kaloian Manassiev</v>
      </c>
      <c r="C2223" s="1">
        <v>0.97799999999999998</v>
      </c>
      <c r="D2223" t="s">
        <v>80</v>
      </c>
      <c r="E2223" s="3">
        <f t="shared" si="556"/>
        <v>3026</v>
      </c>
      <c r="F2223">
        <f t="shared" si="549"/>
        <v>2959.4279999999999</v>
      </c>
    </row>
    <row r="2224" spans="1:6" x14ac:dyDescent="0.25">
      <c r="A2224" t="str">
        <f t="shared" si="545"/>
        <v>Kaloian Manassiev</v>
      </c>
      <c r="C2224" s="1">
        <v>1E-3</v>
      </c>
      <c r="D2224" t="s">
        <v>252</v>
      </c>
      <c r="E2224" s="3">
        <f t="shared" si="556"/>
        <v>3026</v>
      </c>
      <c r="F2224">
        <f t="shared" si="549"/>
        <v>3.0260000000000002</v>
      </c>
    </row>
    <row r="2225" spans="1:6" x14ac:dyDescent="0.25">
      <c r="A2225" t="str">
        <f t="shared" si="545"/>
        <v>Kaloian Manassiev</v>
      </c>
      <c r="C2225" s="1">
        <v>0</v>
      </c>
      <c r="D2225" t="s">
        <v>162</v>
      </c>
      <c r="E2225" s="3">
        <f t="shared" si="556"/>
        <v>3026</v>
      </c>
      <c r="F2225">
        <f t="shared" si="549"/>
        <v>0</v>
      </c>
    </row>
    <row r="2226" spans="1:6" x14ac:dyDescent="0.25">
      <c r="A2226" t="str">
        <f t="shared" si="545"/>
        <v>Kaloian Manassiev</v>
      </c>
      <c r="C2226" s="1">
        <v>1.0999999999999999E-2</v>
      </c>
      <c r="D2226" t="s">
        <v>44</v>
      </c>
      <c r="E2226" s="3">
        <f t="shared" si="556"/>
        <v>3026</v>
      </c>
      <c r="F2226">
        <f t="shared" si="549"/>
        <v>33.286000000000001</v>
      </c>
    </row>
    <row r="2227" spans="1:6" x14ac:dyDescent="0.25">
      <c r="A2227" t="str">
        <f t="shared" si="545"/>
        <v>Kaloian Manassiev</v>
      </c>
      <c r="E2227" s="3">
        <f t="shared" si="556"/>
        <v>3026</v>
      </c>
      <c r="F2227">
        <f t="shared" si="549"/>
        <v>0</v>
      </c>
    </row>
    <row r="2228" spans="1:6" x14ac:dyDescent="0.25">
      <c r="A2228" t="str">
        <f t="shared" si="545"/>
        <v>Kaloian Manassiev</v>
      </c>
      <c r="B2228" t="s">
        <v>522</v>
      </c>
      <c r="E2228" s="3">
        <v>29</v>
      </c>
      <c r="F2228">
        <f t="shared" si="549"/>
        <v>0</v>
      </c>
    </row>
    <row r="2229" spans="1:6" x14ac:dyDescent="0.25">
      <c r="A2229" t="str">
        <f t="shared" si="545"/>
        <v>Kaloian Manassiev</v>
      </c>
      <c r="E2229" s="3">
        <f t="shared" ref="E2229:E2231" si="557">E2228</f>
        <v>29</v>
      </c>
      <c r="F2229">
        <f t="shared" si="549"/>
        <v>0</v>
      </c>
    </row>
    <row r="2230" spans="1:6" x14ac:dyDescent="0.25">
      <c r="A2230" t="str">
        <f t="shared" si="545"/>
        <v>Kaloian Manassiev</v>
      </c>
      <c r="C2230" s="1">
        <v>1</v>
      </c>
      <c r="D2230" t="s">
        <v>29</v>
      </c>
      <c r="E2230" s="3">
        <f t="shared" si="557"/>
        <v>29</v>
      </c>
      <c r="F2230">
        <f t="shared" si="549"/>
        <v>29</v>
      </c>
    </row>
    <row r="2231" spans="1:6" x14ac:dyDescent="0.25">
      <c r="A2231" t="str">
        <f t="shared" ref="A2231:A2294" si="558">A2230</f>
        <v>Kaloian Manassiev</v>
      </c>
      <c r="E2231" s="3">
        <f t="shared" si="557"/>
        <v>29</v>
      </c>
      <c r="F2231">
        <f t="shared" si="549"/>
        <v>0</v>
      </c>
    </row>
    <row r="2232" spans="1:6" x14ac:dyDescent="0.25">
      <c r="A2232" t="str">
        <f t="shared" si="558"/>
        <v>Kaloian Manassiev</v>
      </c>
      <c r="B2232" t="s">
        <v>523</v>
      </c>
      <c r="E2232" s="3">
        <v>20</v>
      </c>
      <c r="F2232">
        <f t="shared" si="549"/>
        <v>0</v>
      </c>
    </row>
    <row r="2233" spans="1:6" x14ac:dyDescent="0.25">
      <c r="A2233" t="str">
        <f t="shared" si="558"/>
        <v>Kaloian Manassiev</v>
      </c>
      <c r="E2233" s="3">
        <f t="shared" ref="E2233:E2235" si="559">E2232</f>
        <v>20</v>
      </c>
      <c r="F2233">
        <f t="shared" si="549"/>
        <v>0</v>
      </c>
    </row>
    <row r="2234" spans="1:6" x14ac:dyDescent="0.25">
      <c r="A2234" t="str">
        <f t="shared" si="558"/>
        <v>Kaloian Manassiev</v>
      </c>
      <c r="C2234" s="1">
        <v>1</v>
      </c>
      <c r="D2234" t="s">
        <v>29</v>
      </c>
      <c r="E2234" s="3">
        <f t="shared" si="559"/>
        <v>20</v>
      </c>
      <c r="F2234">
        <f t="shared" si="549"/>
        <v>20</v>
      </c>
    </row>
    <row r="2235" spans="1:6" x14ac:dyDescent="0.25">
      <c r="A2235" t="str">
        <f t="shared" si="558"/>
        <v>Kaloian Manassiev</v>
      </c>
      <c r="E2235" s="3">
        <f t="shared" si="559"/>
        <v>20</v>
      </c>
      <c r="F2235">
        <f t="shared" si="549"/>
        <v>0</v>
      </c>
    </row>
    <row r="2236" spans="1:6" x14ac:dyDescent="0.25">
      <c r="A2236" t="str">
        <f t="shared" si="558"/>
        <v>Kaloian Manassiev</v>
      </c>
      <c r="B2236" t="s">
        <v>524</v>
      </c>
      <c r="E2236" s="3">
        <v>58</v>
      </c>
      <c r="F2236">
        <f t="shared" si="549"/>
        <v>0</v>
      </c>
    </row>
    <row r="2237" spans="1:6" x14ac:dyDescent="0.25">
      <c r="A2237" t="str">
        <f t="shared" si="558"/>
        <v>Kaloian Manassiev</v>
      </c>
      <c r="E2237" s="3">
        <f t="shared" ref="E2237:E2239" si="560">E2236</f>
        <v>58</v>
      </c>
      <c r="F2237">
        <f t="shared" si="549"/>
        <v>0</v>
      </c>
    </row>
    <row r="2238" spans="1:6" x14ac:dyDescent="0.25">
      <c r="A2238" t="str">
        <f t="shared" si="558"/>
        <v>Kaloian Manassiev</v>
      </c>
      <c r="C2238" s="1">
        <v>1</v>
      </c>
      <c r="D2238" t="s">
        <v>28</v>
      </c>
      <c r="E2238" s="3">
        <f t="shared" si="560"/>
        <v>58</v>
      </c>
      <c r="F2238">
        <f t="shared" si="549"/>
        <v>58</v>
      </c>
    </row>
    <row r="2239" spans="1:6" x14ac:dyDescent="0.25">
      <c r="A2239" t="str">
        <f t="shared" si="558"/>
        <v>Kaloian Manassiev</v>
      </c>
      <c r="E2239" s="3">
        <f t="shared" si="560"/>
        <v>58</v>
      </c>
      <c r="F2239">
        <f t="shared" si="549"/>
        <v>0</v>
      </c>
    </row>
    <row r="2240" spans="1:6" x14ac:dyDescent="0.25">
      <c r="A2240" t="str">
        <f t="shared" si="558"/>
        <v>Kaloian Manassiev</v>
      </c>
      <c r="B2240" t="s">
        <v>525</v>
      </c>
      <c r="E2240" s="3">
        <v>67</v>
      </c>
      <c r="F2240">
        <f t="shared" si="549"/>
        <v>0</v>
      </c>
    </row>
    <row r="2241" spans="1:6" x14ac:dyDescent="0.25">
      <c r="A2241" t="str">
        <f t="shared" si="558"/>
        <v>Kaloian Manassiev</v>
      </c>
      <c r="E2241" s="3">
        <f t="shared" ref="E2241:E2246" si="561">E2240</f>
        <v>67</v>
      </c>
      <c r="F2241">
        <f t="shared" si="549"/>
        <v>0</v>
      </c>
    </row>
    <row r="2242" spans="1:6" x14ac:dyDescent="0.25">
      <c r="A2242" t="str">
        <f t="shared" si="558"/>
        <v>Kaloian Manassiev</v>
      </c>
      <c r="C2242" s="1">
        <v>0.46600000000000003</v>
      </c>
      <c r="D2242" t="s">
        <v>80</v>
      </c>
      <c r="E2242" s="3">
        <f t="shared" si="561"/>
        <v>67</v>
      </c>
      <c r="F2242">
        <f t="shared" si="549"/>
        <v>31.222000000000001</v>
      </c>
    </row>
    <row r="2243" spans="1:6" x14ac:dyDescent="0.25">
      <c r="A2243" t="str">
        <f t="shared" si="558"/>
        <v>Kaloian Manassiev</v>
      </c>
      <c r="C2243" s="1">
        <v>2.3E-2</v>
      </c>
      <c r="D2243" t="s">
        <v>16</v>
      </c>
      <c r="E2243" s="3">
        <f t="shared" si="561"/>
        <v>67</v>
      </c>
      <c r="F2243">
        <f t="shared" ref="F2243:F2306" si="562">C2243*E2243</f>
        <v>1.5409999999999999</v>
      </c>
    </row>
    <row r="2244" spans="1:6" x14ac:dyDescent="0.25">
      <c r="A2244" t="str">
        <f t="shared" si="558"/>
        <v>Kaloian Manassiev</v>
      </c>
      <c r="C2244" s="1">
        <v>0.34399999999999997</v>
      </c>
      <c r="D2244" t="s">
        <v>162</v>
      </c>
      <c r="E2244" s="3">
        <f t="shared" si="561"/>
        <v>67</v>
      </c>
      <c r="F2244">
        <f t="shared" si="562"/>
        <v>23.047999999999998</v>
      </c>
    </row>
    <row r="2245" spans="1:6" x14ac:dyDescent="0.25">
      <c r="A2245" t="str">
        <f t="shared" si="558"/>
        <v>Kaloian Manassiev</v>
      </c>
      <c r="C2245" s="1">
        <v>0.16500000000000001</v>
      </c>
      <c r="D2245" t="s">
        <v>44</v>
      </c>
      <c r="E2245" s="3">
        <f t="shared" si="561"/>
        <v>67</v>
      </c>
      <c r="F2245">
        <f t="shared" si="562"/>
        <v>11.055</v>
      </c>
    </row>
    <row r="2246" spans="1:6" x14ac:dyDescent="0.25">
      <c r="A2246" t="str">
        <f t="shared" si="558"/>
        <v>Kaloian Manassiev</v>
      </c>
      <c r="E2246" s="3">
        <f t="shared" si="561"/>
        <v>67</v>
      </c>
      <c r="F2246">
        <f t="shared" si="562"/>
        <v>0</v>
      </c>
    </row>
    <row r="2247" spans="1:6" x14ac:dyDescent="0.25">
      <c r="A2247" t="str">
        <f t="shared" si="558"/>
        <v>Kaloian Manassiev</v>
      </c>
      <c r="B2247" t="s">
        <v>526</v>
      </c>
      <c r="E2247" s="3">
        <v>1</v>
      </c>
      <c r="F2247">
        <f t="shared" si="562"/>
        <v>0</v>
      </c>
    </row>
    <row r="2248" spans="1:6" x14ac:dyDescent="0.25">
      <c r="A2248" t="str">
        <f t="shared" si="558"/>
        <v>Kaloian Manassiev</v>
      </c>
      <c r="E2248" s="3">
        <f t="shared" ref="E2248:E2250" si="563">E2247</f>
        <v>1</v>
      </c>
      <c r="F2248">
        <f t="shared" si="562"/>
        <v>0</v>
      </c>
    </row>
    <row r="2249" spans="1:6" x14ac:dyDescent="0.25">
      <c r="A2249" t="str">
        <f t="shared" si="558"/>
        <v>Kaloian Manassiev</v>
      </c>
      <c r="C2249" s="1">
        <v>1</v>
      </c>
      <c r="D2249" t="s">
        <v>105</v>
      </c>
      <c r="E2249" s="3">
        <f t="shared" si="563"/>
        <v>1</v>
      </c>
      <c r="F2249">
        <f t="shared" si="562"/>
        <v>1</v>
      </c>
    </row>
    <row r="2250" spans="1:6" x14ac:dyDescent="0.25">
      <c r="A2250" t="str">
        <f t="shared" si="558"/>
        <v>Kaloian Manassiev</v>
      </c>
      <c r="E2250" s="3">
        <f t="shared" si="563"/>
        <v>1</v>
      </c>
      <c r="F2250">
        <f t="shared" si="562"/>
        <v>0</v>
      </c>
    </row>
    <row r="2251" spans="1:6" x14ac:dyDescent="0.25">
      <c r="A2251" t="str">
        <f t="shared" si="558"/>
        <v>Kaloian Manassiev</v>
      </c>
      <c r="B2251" t="s">
        <v>527</v>
      </c>
      <c r="E2251" s="3">
        <v>1395</v>
      </c>
      <c r="F2251">
        <f t="shared" si="562"/>
        <v>0</v>
      </c>
    </row>
    <row r="2252" spans="1:6" x14ac:dyDescent="0.25">
      <c r="A2252" t="str">
        <f t="shared" si="558"/>
        <v>Kaloian Manassiev</v>
      </c>
      <c r="E2252" s="3">
        <f t="shared" ref="E2252:E2270" si="564">E2251</f>
        <v>1395</v>
      </c>
      <c r="F2252">
        <f t="shared" si="562"/>
        <v>0</v>
      </c>
    </row>
    <row r="2253" spans="1:6" x14ac:dyDescent="0.25">
      <c r="A2253" t="str">
        <f t="shared" si="558"/>
        <v>Kaloian Manassiev</v>
      </c>
      <c r="C2253" s="1">
        <v>7.0000000000000001E-3</v>
      </c>
      <c r="D2253" t="s">
        <v>143</v>
      </c>
      <c r="E2253" s="3">
        <f t="shared" si="564"/>
        <v>1395</v>
      </c>
      <c r="F2253">
        <f t="shared" si="562"/>
        <v>9.7650000000000006</v>
      </c>
    </row>
    <row r="2254" spans="1:6" x14ac:dyDescent="0.25">
      <c r="A2254" t="str">
        <f t="shared" si="558"/>
        <v>Kaloian Manassiev</v>
      </c>
      <c r="C2254" s="1">
        <v>2.4E-2</v>
      </c>
      <c r="D2254" t="s">
        <v>28</v>
      </c>
      <c r="E2254" s="3">
        <f t="shared" si="564"/>
        <v>1395</v>
      </c>
      <c r="F2254">
        <f t="shared" si="562"/>
        <v>33.480000000000004</v>
      </c>
    </row>
    <row r="2255" spans="1:6" x14ac:dyDescent="0.25">
      <c r="A2255" t="str">
        <f t="shared" si="558"/>
        <v>Kaloian Manassiev</v>
      </c>
      <c r="C2255" s="1">
        <v>0.13200000000000001</v>
      </c>
      <c r="D2255" t="s">
        <v>188</v>
      </c>
      <c r="E2255" s="3">
        <f t="shared" si="564"/>
        <v>1395</v>
      </c>
      <c r="F2255">
        <f t="shared" si="562"/>
        <v>184.14000000000001</v>
      </c>
    </row>
    <row r="2256" spans="1:6" x14ac:dyDescent="0.25">
      <c r="A2256" t="str">
        <f t="shared" si="558"/>
        <v>Kaloian Manassiev</v>
      </c>
      <c r="C2256" s="1">
        <v>4.0000000000000001E-3</v>
      </c>
      <c r="D2256" t="s">
        <v>251</v>
      </c>
      <c r="E2256" s="3">
        <f t="shared" si="564"/>
        <v>1395</v>
      </c>
      <c r="F2256">
        <f t="shared" si="562"/>
        <v>5.58</v>
      </c>
    </row>
    <row r="2257" spans="1:6" x14ac:dyDescent="0.25">
      <c r="A2257" t="str">
        <f t="shared" si="558"/>
        <v>Kaloian Manassiev</v>
      </c>
      <c r="C2257" s="1">
        <v>0.17399999999999999</v>
      </c>
      <c r="D2257" t="s">
        <v>29</v>
      </c>
      <c r="E2257" s="3">
        <f t="shared" si="564"/>
        <v>1395</v>
      </c>
      <c r="F2257">
        <f t="shared" si="562"/>
        <v>242.73</v>
      </c>
    </row>
    <row r="2258" spans="1:6" x14ac:dyDescent="0.25">
      <c r="A2258" t="str">
        <f t="shared" si="558"/>
        <v>Kaloian Manassiev</v>
      </c>
      <c r="C2258" s="1">
        <v>5.0000000000000001E-3</v>
      </c>
      <c r="D2258" t="s">
        <v>72</v>
      </c>
      <c r="E2258" s="3">
        <f t="shared" si="564"/>
        <v>1395</v>
      </c>
      <c r="F2258">
        <f t="shared" si="562"/>
        <v>6.9750000000000005</v>
      </c>
    </row>
    <row r="2259" spans="1:6" x14ac:dyDescent="0.25">
      <c r="A2259" t="str">
        <f t="shared" si="558"/>
        <v>Kaloian Manassiev</v>
      </c>
      <c r="C2259" s="1">
        <v>5.0000000000000001E-3</v>
      </c>
      <c r="D2259" t="s">
        <v>91</v>
      </c>
      <c r="E2259" s="3">
        <f t="shared" si="564"/>
        <v>1395</v>
      </c>
      <c r="F2259">
        <f t="shared" si="562"/>
        <v>6.9750000000000005</v>
      </c>
    </row>
    <row r="2260" spans="1:6" x14ac:dyDescent="0.25">
      <c r="A2260" t="str">
        <f t="shared" si="558"/>
        <v>Kaloian Manassiev</v>
      </c>
      <c r="C2260" s="1">
        <v>0</v>
      </c>
      <c r="D2260" t="s">
        <v>257</v>
      </c>
      <c r="E2260" s="3">
        <f t="shared" si="564"/>
        <v>1395</v>
      </c>
      <c r="F2260">
        <f t="shared" si="562"/>
        <v>0</v>
      </c>
    </row>
    <row r="2261" spans="1:6" x14ac:dyDescent="0.25">
      <c r="A2261" t="str">
        <f t="shared" si="558"/>
        <v>Kaloian Manassiev</v>
      </c>
      <c r="C2261" s="1">
        <v>2.1000000000000001E-2</v>
      </c>
      <c r="D2261" t="s">
        <v>16</v>
      </c>
      <c r="E2261" s="3">
        <f t="shared" si="564"/>
        <v>1395</v>
      </c>
      <c r="F2261">
        <f t="shared" si="562"/>
        <v>29.295000000000002</v>
      </c>
    </row>
    <row r="2262" spans="1:6" x14ac:dyDescent="0.25">
      <c r="A2262" t="str">
        <f t="shared" si="558"/>
        <v>Kaloian Manassiev</v>
      </c>
      <c r="C2262" s="1">
        <v>2.1999999999999999E-2</v>
      </c>
      <c r="D2262" t="s">
        <v>82</v>
      </c>
      <c r="E2262" s="3">
        <f t="shared" si="564"/>
        <v>1395</v>
      </c>
      <c r="F2262">
        <f t="shared" si="562"/>
        <v>30.689999999999998</v>
      </c>
    </row>
    <row r="2263" spans="1:6" x14ac:dyDescent="0.25">
      <c r="A2263" t="str">
        <f t="shared" si="558"/>
        <v>Kaloian Manassiev</v>
      </c>
      <c r="C2263" s="1">
        <v>4.7E-2</v>
      </c>
      <c r="D2263" t="s">
        <v>43</v>
      </c>
      <c r="E2263" s="3">
        <f t="shared" si="564"/>
        <v>1395</v>
      </c>
      <c r="F2263">
        <f t="shared" si="562"/>
        <v>65.564999999999998</v>
      </c>
    </row>
    <row r="2264" spans="1:6" x14ac:dyDescent="0.25">
      <c r="A2264" t="str">
        <f t="shared" si="558"/>
        <v>Kaloian Manassiev</v>
      </c>
      <c r="C2264" s="1">
        <v>7.0000000000000001E-3</v>
      </c>
      <c r="D2264" t="s">
        <v>161</v>
      </c>
      <c r="E2264" s="3">
        <f t="shared" si="564"/>
        <v>1395</v>
      </c>
      <c r="F2264">
        <f t="shared" si="562"/>
        <v>9.7650000000000006</v>
      </c>
    </row>
    <row r="2265" spans="1:6" x14ac:dyDescent="0.25">
      <c r="A2265" t="str">
        <f t="shared" si="558"/>
        <v>Kaloian Manassiev</v>
      </c>
      <c r="C2265" s="1">
        <v>6.6000000000000003E-2</v>
      </c>
      <c r="D2265" t="s">
        <v>162</v>
      </c>
      <c r="E2265" s="3">
        <f t="shared" si="564"/>
        <v>1395</v>
      </c>
      <c r="F2265">
        <f t="shared" si="562"/>
        <v>92.070000000000007</v>
      </c>
    </row>
    <row r="2266" spans="1:6" x14ac:dyDescent="0.25">
      <c r="A2266" t="str">
        <f t="shared" si="558"/>
        <v>Kaloian Manassiev</v>
      </c>
      <c r="C2266" s="1">
        <v>0.28699999999999998</v>
      </c>
      <c r="D2266" t="s">
        <v>44</v>
      </c>
      <c r="E2266" s="3">
        <f t="shared" si="564"/>
        <v>1395</v>
      </c>
      <c r="F2266">
        <f t="shared" si="562"/>
        <v>400.36499999999995</v>
      </c>
    </row>
    <row r="2267" spans="1:6" x14ac:dyDescent="0.25">
      <c r="A2267" t="str">
        <f t="shared" si="558"/>
        <v>Kaloian Manassiev</v>
      </c>
      <c r="C2267" s="1">
        <v>0.14499999999999999</v>
      </c>
      <c r="D2267" t="s">
        <v>77</v>
      </c>
      <c r="E2267" s="3">
        <f t="shared" si="564"/>
        <v>1395</v>
      </c>
      <c r="F2267">
        <f t="shared" si="562"/>
        <v>202.27499999999998</v>
      </c>
    </row>
    <row r="2268" spans="1:6" x14ac:dyDescent="0.25">
      <c r="A2268" t="str">
        <f t="shared" si="558"/>
        <v>Kaloian Manassiev</v>
      </c>
      <c r="C2268" s="1">
        <v>3.2000000000000001E-2</v>
      </c>
      <c r="D2268" t="s">
        <v>32</v>
      </c>
      <c r="E2268" s="3">
        <f t="shared" si="564"/>
        <v>1395</v>
      </c>
      <c r="F2268">
        <f t="shared" si="562"/>
        <v>44.64</v>
      </c>
    </row>
    <row r="2269" spans="1:6" x14ac:dyDescent="0.25">
      <c r="A2269" t="str">
        <f t="shared" si="558"/>
        <v>Kaloian Manassiev</v>
      </c>
      <c r="C2269" s="1">
        <v>1.2999999999999999E-2</v>
      </c>
      <c r="D2269" t="s">
        <v>98</v>
      </c>
      <c r="E2269" s="3">
        <f t="shared" si="564"/>
        <v>1395</v>
      </c>
      <c r="F2269">
        <f t="shared" si="562"/>
        <v>18.134999999999998</v>
      </c>
    </row>
    <row r="2270" spans="1:6" x14ac:dyDescent="0.25">
      <c r="A2270" t="str">
        <f t="shared" si="558"/>
        <v>Kaloian Manassiev</v>
      </c>
      <c r="E2270" s="3">
        <f t="shared" si="564"/>
        <v>1395</v>
      </c>
      <c r="F2270">
        <f t="shared" si="562"/>
        <v>0</v>
      </c>
    </row>
    <row r="2271" spans="1:6" x14ac:dyDescent="0.25">
      <c r="A2271" t="str">
        <f t="shared" si="558"/>
        <v>Kaloian Manassiev</v>
      </c>
      <c r="B2271" t="s">
        <v>528</v>
      </c>
      <c r="E2271" s="3">
        <v>9</v>
      </c>
      <c r="F2271">
        <f t="shared" si="562"/>
        <v>0</v>
      </c>
    </row>
    <row r="2272" spans="1:6" x14ac:dyDescent="0.25">
      <c r="A2272" t="str">
        <f t="shared" si="558"/>
        <v>Kaloian Manassiev</v>
      </c>
      <c r="E2272" s="3">
        <f t="shared" ref="E2272:E2274" si="565">E2271</f>
        <v>9</v>
      </c>
      <c r="F2272">
        <f t="shared" si="562"/>
        <v>0</v>
      </c>
    </row>
    <row r="2273" spans="1:6" x14ac:dyDescent="0.25">
      <c r="A2273" t="str">
        <f t="shared" si="558"/>
        <v>Kaloian Manassiev</v>
      </c>
      <c r="C2273" s="1">
        <v>1</v>
      </c>
      <c r="D2273" t="s">
        <v>218</v>
      </c>
      <c r="E2273" s="3">
        <f t="shared" si="565"/>
        <v>9</v>
      </c>
      <c r="F2273">
        <f t="shared" si="562"/>
        <v>9</v>
      </c>
    </row>
    <row r="2274" spans="1:6" x14ac:dyDescent="0.25">
      <c r="A2274" t="str">
        <f t="shared" si="558"/>
        <v>Kaloian Manassiev</v>
      </c>
      <c r="E2274" s="3">
        <f t="shared" si="565"/>
        <v>9</v>
      </c>
      <c r="F2274">
        <f t="shared" si="562"/>
        <v>0</v>
      </c>
    </row>
    <row r="2275" spans="1:6" x14ac:dyDescent="0.25">
      <c r="A2275" t="str">
        <f t="shared" si="558"/>
        <v>Kaloian Manassiev</v>
      </c>
      <c r="B2275" t="s">
        <v>529</v>
      </c>
      <c r="E2275" s="3">
        <v>2</v>
      </c>
      <c r="F2275">
        <f t="shared" si="562"/>
        <v>0</v>
      </c>
    </row>
    <row r="2276" spans="1:6" x14ac:dyDescent="0.25">
      <c r="A2276" t="str">
        <f t="shared" si="558"/>
        <v>Kaloian Manassiev</v>
      </c>
      <c r="E2276" s="3">
        <f t="shared" ref="E2276:E2278" si="566">E2275</f>
        <v>2</v>
      </c>
      <c r="F2276">
        <f t="shared" si="562"/>
        <v>0</v>
      </c>
    </row>
    <row r="2277" spans="1:6" x14ac:dyDescent="0.25">
      <c r="A2277" t="str">
        <f t="shared" si="558"/>
        <v>Kaloian Manassiev</v>
      </c>
      <c r="C2277" s="1">
        <v>1</v>
      </c>
      <c r="D2277" t="s">
        <v>77</v>
      </c>
      <c r="E2277" s="3">
        <f t="shared" si="566"/>
        <v>2</v>
      </c>
      <c r="F2277">
        <f t="shared" si="562"/>
        <v>2</v>
      </c>
    </row>
    <row r="2278" spans="1:6" x14ac:dyDescent="0.25">
      <c r="A2278" t="str">
        <f t="shared" si="558"/>
        <v>Kaloian Manassiev</v>
      </c>
      <c r="E2278" s="3">
        <f t="shared" si="566"/>
        <v>2</v>
      </c>
      <c r="F2278">
        <f t="shared" si="562"/>
        <v>0</v>
      </c>
    </row>
    <row r="2279" spans="1:6" x14ac:dyDescent="0.25">
      <c r="A2279" t="str">
        <f t="shared" si="558"/>
        <v>Kaloian Manassiev</v>
      </c>
      <c r="B2279" t="s">
        <v>530</v>
      </c>
      <c r="E2279" s="3">
        <v>352</v>
      </c>
      <c r="F2279">
        <f t="shared" si="562"/>
        <v>0</v>
      </c>
    </row>
    <row r="2280" spans="1:6" x14ac:dyDescent="0.25">
      <c r="A2280" t="str">
        <f t="shared" si="558"/>
        <v>Kaloian Manassiev</v>
      </c>
      <c r="E2280" s="3">
        <f t="shared" ref="E2280:E2282" si="567">E2279</f>
        <v>352</v>
      </c>
      <c r="F2280">
        <f t="shared" si="562"/>
        <v>0</v>
      </c>
    </row>
    <row r="2281" spans="1:6" x14ac:dyDescent="0.25">
      <c r="A2281" t="str">
        <f t="shared" si="558"/>
        <v>Kaloian Manassiev</v>
      </c>
      <c r="C2281" s="1">
        <v>1</v>
      </c>
      <c r="D2281" t="s">
        <v>275</v>
      </c>
      <c r="E2281" s="3">
        <f t="shared" si="567"/>
        <v>352</v>
      </c>
      <c r="F2281">
        <f t="shared" si="562"/>
        <v>352</v>
      </c>
    </row>
    <row r="2282" spans="1:6" x14ac:dyDescent="0.25">
      <c r="A2282" t="str">
        <f t="shared" si="558"/>
        <v>Kaloian Manassiev</v>
      </c>
      <c r="E2282" s="3">
        <f t="shared" si="567"/>
        <v>352</v>
      </c>
      <c r="F2282">
        <f t="shared" si="562"/>
        <v>0</v>
      </c>
    </row>
    <row r="2283" spans="1:6" x14ac:dyDescent="0.25">
      <c r="A2283" t="str">
        <f t="shared" si="558"/>
        <v>Kaloian Manassiev</v>
      </c>
      <c r="B2283" t="s">
        <v>531</v>
      </c>
      <c r="E2283" s="3">
        <v>210</v>
      </c>
      <c r="F2283">
        <f t="shared" si="562"/>
        <v>0</v>
      </c>
    </row>
    <row r="2284" spans="1:6" x14ac:dyDescent="0.25">
      <c r="A2284" t="str">
        <f t="shared" si="558"/>
        <v>Kaloian Manassiev</v>
      </c>
      <c r="E2284" s="3">
        <f t="shared" ref="E2284:E2286" si="568">E2283</f>
        <v>210</v>
      </c>
      <c r="F2284">
        <f t="shared" si="562"/>
        <v>0</v>
      </c>
    </row>
    <row r="2285" spans="1:6" x14ac:dyDescent="0.25">
      <c r="A2285" t="str">
        <f t="shared" si="558"/>
        <v>Kaloian Manassiev</v>
      </c>
      <c r="C2285" s="1">
        <v>1</v>
      </c>
      <c r="D2285" t="s">
        <v>80</v>
      </c>
      <c r="E2285" s="3">
        <f t="shared" si="568"/>
        <v>210</v>
      </c>
      <c r="F2285">
        <f t="shared" si="562"/>
        <v>210</v>
      </c>
    </row>
    <row r="2286" spans="1:6" x14ac:dyDescent="0.25">
      <c r="A2286" t="str">
        <f t="shared" si="558"/>
        <v>Kaloian Manassiev</v>
      </c>
      <c r="E2286" s="3">
        <f t="shared" si="568"/>
        <v>210</v>
      </c>
      <c r="F2286">
        <f t="shared" si="562"/>
        <v>0</v>
      </c>
    </row>
    <row r="2287" spans="1:6" x14ac:dyDescent="0.25">
      <c r="A2287" t="str">
        <f t="shared" si="558"/>
        <v>Kaloian Manassiev</v>
      </c>
      <c r="B2287" t="s">
        <v>532</v>
      </c>
      <c r="E2287" s="3">
        <v>144</v>
      </c>
      <c r="F2287">
        <f t="shared" si="562"/>
        <v>0</v>
      </c>
    </row>
    <row r="2288" spans="1:6" x14ac:dyDescent="0.25">
      <c r="A2288" t="str">
        <f t="shared" si="558"/>
        <v>Kaloian Manassiev</v>
      </c>
      <c r="E2288" s="3">
        <f t="shared" ref="E2288:E2298" si="569">E2287</f>
        <v>144</v>
      </c>
      <c r="F2288">
        <f t="shared" si="562"/>
        <v>0</v>
      </c>
    </row>
    <row r="2289" spans="1:6" x14ac:dyDescent="0.25">
      <c r="A2289" t="str">
        <f t="shared" si="558"/>
        <v>Kaloian Manassiev</v>
      </c>
      <c r="C2289" s="1">
        <v>9.0999999999999998E-2</v>
      </c>
      <c r="D2289" t="s">
        <v>31</v>
      </c>
      <c r="E2289" s="3">
        <f t="shared" si="569"/>
        <v>144</v>
      </c>
      <c r="F2289">
        <f t="shared" si="562"/>
        <v>13.103999999999999</v>
      </c>
    </row>
    <row r="2290" spans="1:6" x14ac:dyDescent="0.25">
      <c r="A2290" t="str">
        <f t="shared" si="558"/>
        <v>Kaloian Manassiev</v>
      </c>
      <c r="C2290" s="1">
        <v>0.114</v>
      </c>
      <c r="D2290" t="s">
        <v>143</v>
      </c>
      <c r="E2290" s="3">
        <f t="shared" si="569"/>
        <v>144</v>
      </c>
      <c r="F2290">
        <f t="shared" si="562"/>
        <v>16.416</v>
      </c>
    </row>
    <row r="2291" spans="1:6" x14ac:dyDescent="0.25">
      <c r="A2291" t="str">
        <f t="shared" si="558"/>
        <v>Kaloian Manassiev</v>
      </c>
      <c r="C2291" s="1">
        <v>0.127</v>
      </c>
      <c r="D2291" t="s">
        <v>210</v>
      </c>
      <c r="E2291" s="3">
        <f t="shared" si="569"/>
        <v>144</v>
      </c>
      <c r="F2291">
        <f t="shared" si="562"/>
        <v>18.288</v>
      </c>
    </row>
    <row r="2292" spans="1:6" x14ac:dyDescent="0.25">
      <c r="A2292" t="str">
        <f t="shared" si="558"/>
        <v>Kaloian Manassiev</v>
      </c>
      <c r="C2292" s="1">
        <v>5.8000000000000003E-2</v>
      </c>
      <c r="D2292" t="s">
        <v>218</v>
      </c>
      <c r="E2292" s="3">
        <f t="shared" si="569"/>
        <v>144</v>
      </c>
      <c r="F2292">
        <f t="shared" si="562"/>
        <v>8.3520000000000003</v>
      </c>
    </row>
    <row r="2293" spans="1:6" x14ac:dyDescent="0.25">
      <c r="A2293" t="str">
        <f t="shared" si="558"/>
        <v>Kaloian Manassiev</v>
      </c>
      <c r="C2293" s="1">
        <v>1.4999999999999999E-2</v>
      </c>
      <c r="D2293" t="s">
        <v>105</v>
      </c>
      <c r="E2293" s="3">
        <f t="shared" si="569"/>
        <v>144</v>
      </c>
      <c r="F2293">
        <f t="shared" si="562"/>
        <v>2.16</v>
      </c>
    </row>
    <row r="2294" spans="1:6" x14ac:dyDescent="0.25">
      <c r="A2294" t="str">
        <f t="shared" si="558"/>
        <v>Kaloian Manassiev</v>
      </c>
      <c r="C2294" s="1">
        <v>0.01</v>
      </c>
      <c r="D2294" t="s">
        <v>28</v>
      </c>
      <c r="E2294" s="3">
        <f t="shared" si="569"/>
        <v>144</v>
      </c>
      <c r="F2294">
        <f t="shared" si="562"/>
        <v>1.44</v>
      </c>
    </row>
    <row r="2295" spans="1:6" x14ac:dyDescent="0.25">
      <c r="A2295" t="str">
        <f t="shared" ref="A2295:A2309" si="570">A2294</f>
        <v>Kaloian Manassiev</v>
      </c>
      <c r="C2295" s="1">
        <v>0.308</v>
      </c>
      <c r="D2295" t="s">
        <v>44</v>
      </c>
      <c r="E2295" s="3">
        <f t="shared" si="569"/>
        <v>144</v>
      </c>
      <c r="F2295">
        <f t="shared" si="562"/>
        <v>44.351999999999997</v>
      </c>
    </row>
    <row r="2296" spans="1:6" x14ac:dyDescent="0.25">
      <c r="A2296" t="str">
        <f t="shared" si="570"/>
        <v>Kaloian Manassiev</v>
      </c>
      <c r="C2296" s="1">
        <v>7.5999999999999998E-2</v>
      </c>
      <c r="D2296" t="s">
        <v>77</v>
      </c>
      <c r="E2296" s="3">
        <f t="shared" si="569"/>
        <v>144</v>
      </c>
      <c r="F2296">
        <f t="shared" si="562"/>
        <v>10.943999999999999</v>
      </c>
    </row>
    <row r="2297" spans="1:6" x14ac:dyDescent="0.25">
      <c r="A2297" t="str">
        <f t="shared" si="570"/>
        <v>Kaloian Manassiev</v>
      </c>
      <c r="C2297" s="1">
        <v>0.19500000000000001</v>
      </c>
      <c r="D2297" t="s">
        <v>32</v>
      </c>
      <c r="E2297" s="3">
        <f t="shared" si="569"/>
        <v>144</v>
      </c>
      <c r="F2297">
        <f t="shared" si="562"/>
        <v>28.080000000000002</v>
      </c>
    </row>
    <row r="2298" spans="1:6" x14ac:dyDescent="0.25">
      <c r="A2298" t="str">
        <f t="shared" si="570"/>
        <v>Kaloian Manassiev</v>
      </c>
      <c r="E2298" s="3">
        <f t="shared" si="569"/>
        <v>144</v>
      </c>
      <c r="F2298">
        <f t="shared" si="562"/>
        <v>0</v>
      </c>
    </row>
    <row r="2299" spans="1:6" x14ac:dyDescent="0.25">
      <c r="A2299" t="str">
        <f t="shared" si="570"/>
        <v>Kaloian Manassiev</v>
      </c>
      <c r="B2299" t="s">
        <v>533</v>
      </c>
      <c r="E2299" s="3">
        <v>317</v>
      </c>
      <c r="F2299">
        <f t="shared" si="562"/>
        <v>0</v>
      </c>
    </row>
    <row r="2300" spans="1:6" x14ac:dyDescent="0.25">
      <c r="A2300" t="str">
        <f t="shared" si="570"/>
        <v>Kaloian Manassiev</v>
      </c>
      <c r="E2300" s="3">
        <f t="shared" ref="E2300:E2304" si="571">E2299</f>
        <v>317</v>
      </c>
      <c r="F2300">
        <f t="shared" si="562"/>
        <v>0</v>
      </c>
    </row>
    <row r="2301" spans="1:6" x14ac:dyDescent="0.25">
      <c r="A2301" t="str">
        <f t="shared" si="570"/>
        <v>Kaloian Manassiev</v>
      </c>
      <c r="C2301" s="1">
        <v>1.9E-2</v>
      </c>
      <c r="D2301" t="s">
        <v>162</v>
      </c>
      <c r="E2301" s="3">
        <f t="shared" si="571"/>
        <v>317</v>
      </c>
      <c r="F2301">
        <f t="shared" si="562"/>
        <v>6.0229999999999997</v>
      </c>
    </row>
    <row r="2302" spans="1:6" x14ac:dyDescent="0.25">
      <c r="A2302" t="str">
        <f t="shared" si="570"/>
        <v>Kaloian Manassiev</v>
      </c>
      <c r="C2302" s="1">
        <v>0.92700000000000005</v>
      </c>
      <c r="D2302" t="s">
        <v>44</v>
      </c>
      <c r="E2302" s="3">
        <f t="shared" si="571"/>
        <v>317</v>
      </c>
      <c r="F2302">
        <f t="shared" si="562"/>
        <v>293.85900000000004</v>
      </c>
    </row>
    <row r="2303" spans="1:6" x14ac:dyDescent="0.25">
      <c r="A2303" t="str">
        <f t="shared" si="570"/>
        <v>Kaloian Manassiev</v>
      </c>
      <c r="C2303" s="1">
        <v>5.1999999999999998E-2</v>
      </c>
      <c r="D2303" t="s">
        <v>46</v>
      </c>
      <c r="E2303" s="3">
        <f t="shared" si="571"/>
        <v>317</v>
      </c>
      <c r="F2303">
        <f t="shared" si="562"/>
        <v>16.483999999999998</v>
      </c>
    </row>
    <row r="2304" spans="1:6" x14ac:dyDescent="0.25">
      <c r="A2304" t="str">
        <f t="shared" si="570"/>
        <v>Kaloian Manassiev</v>
      </c>
      <c r="E2304" s="3">
        <f t="shared" si="571"/>
        <v>317</v>
      </c>
      <c r="F2304">
        <f t="shared" si="562"/>
        <v>0</v>
      </c>
    </row>
    <row r="2305" spans="1:6" x14ac:dyDescent="0.25">
      <c r="A2305" t="str">
        <f t="shared" si="570"/>
        <v>Kaloian Manassiev</v>
      </c>
      <c r="B2305" t="s">
        <v>534</v>
      </c>
      <c r="E2305" s="3">
        <v>256</v>
      </c>
      <c r="F2305">
        <f t="shared" si="562"/>
        <v>0</v>
      </c>
    </row>
    <row r="2306" spans="1:6" x14ac:dyDescent="0.25">
      <c r="A2306" t="str">
        <f t="shared" si="570"/>
        <v>Kaloian Manassiev</v>
      </c>
      <c r="E2306" s="3">
        <f t="shared" ref="E2306:E2310" si="572">E2305</f>
        <v>256</v>
      </c>
      <c r="F2306">
        <f t="shared" si="562"/>
        <v>0</v>
      </c>
    </row>
    <row r="2307" spans="1:6" x14ac:dyDescent="0.25">
      <c r="A2307" t="str">
        <f t="shared" si="570"/>
        <v>Kaloian Manassiev</v>
      </c>
      <c r="C2307" s="1">
        <v>0.41099999999999998</v>
      </c>
      <c r="D2307" t="s">
        <v>80</v>
      </c>
      <c r="E2307" s="3">
        <f t="shared" si="572"/>
        <v>256</v>
      </c>
      <c r="F2307">
        <f t="shared" ref="F2307:F2370" si="573">C2307*E2307</f>
        <v>105.21599999999999</v>
      </c>
    </row>
    <row r="2308" spans="1:6" x14ac:dyDescent="0.25">
      <c r="A2308" t="str">
        <f t="shared" si="570"/>
        <v>Kaloian Manassiev</v>
      </c>
      <c r="C2308" s="1">
        <v>0.56899999999999995</v>
      </c>
      <c r="D2308" t="s">
        <v>535</v>
      </c>
      <c r="E2308" s="3">
        <f t="shared" si="572"/>
        <v>256</v>
      </c>
      <c r="F2308">
        <f t="shared" si="573"/>
        <v>145.66399999999999</v>
      </c>
    </row>
    <row r="2309" spans="1:6" x14ac:dyDescent="0.25">
      <c r="A2309" t="str">
        <f t="shared" si="570"/>
        <v>Kaloian Manassiev</v>
      </c>
      <c r="C2309" s="1">
        <v>1.7999999999999999E-2</v>
      </c>
      <c r="D2309" t="s">
        <v>40</v>
      </c>
      <c r="E2309" s="3">
        <f t="shared" si="572"/>
        <v>256</v>
      </c>
      <c r="F2309">
        <f t="shared" si="573"/>
        <v>4.6079999999999997</v>
      </c>
    </row>
    <row r="2310" spans="1:6" x14ac:dyDescent="0.25">
      <c r="A2310" t="s">
        <v>829</v>
      </c>
      <c r="E2310" s="3">
        <f t="shared" si="572"/>
        <v>256</v>
      </c>
      <c r="F2310">
        <f t="shared" si="573"/>
        <v>0</v>
      </c>
    </row>
    <row r="2311" spans="1:6" x14ac:dyDescent="0.25">
      <c r="A2311" t="str">
        <f t="shared" ref="A2311:A2313" si="574">A2310</f>
        <v>Kyle Erf</v>
      </c>
      <c r="B2311" t="s">
        <v>538</v>
      </c>
      <c r="E2311" s="3">
        <v>2</v>
      </c>
      <c r="F2311">
        <f t="shared" si="573"/>
        <v>0</v>
      </c>
    </row>
    <row r="2312" spans="1:6" x14ac:dyDescent="0.25">
      <c r="A2312" t="str">
        <f t="shared" si="574"/>
        <v>Kyle Erf</v>
      </c>
      <c r="E2312" s="3">
        <f t="shared" ref="E2312:E2314" si="575">E2311</f>
        <v>2</v>
      </c>
      <c r="F2312">
        <f t="shared" si="573"/>
        <v>0</v>
      </c>
    </row>
    <row r="2313" spans="1:6" x14ac:dyDescent="0.25">
      <c r="A2313" t="str">
        <f t="shared" si="574"/>
        <v>Kyle Erf</v>
      </c>
      <c r="C2313" s="1">
        <v>1</v>
      </c>
      <c r="D2313" t="s">
        <v>205</v>
      </c>
      <c r="E2313" s="3">
        <f t="shared" si="575"/>
        <v>2</v>
      </c>
      <c r="F2313">
        <f t="shared" si="573"/>
        <v>2</v>
      </c>
    </row>
    <row r="2314" spans="1:6" x14ac:dyDescent="0.25">
      <c r="A2314" t="s">
        <v>830</v>
      </c>
      <c r="E2314" s="3">
        <f t="shared" si="575"/>
        <v>2</v>
      </c>
      <c r="F2314">
        <f t="shared" si="573"/>
        <v>0</v>
      </c>
    </row>
    <row r="2315" spans="1:6" x14ac:dyDescent="0.25">
      <c r="A2315" t="str">
        <f t="shared" ref="A2315:A2327" si="576">A2314</f>
        <v>Mark Benvenuto</v>
      </c>
      <c r="B2315" t="s">
        <v>541</v>
      </c>
      <c r="E2315" s="3">
        <v>3</v>
      </c>
      <c r="F2315">
        <f t="shared" si="573"/>
        <v>0</v>
      </c>
    </row>
    <row r="2316" spans="1:6" x14ac:dyDescent="0.25">
      <c r="A2316" t="str">
        <f t="shared" si="576"/>
        <v>Mark Benvenuto</v>
      </c>
      <c r="E2316" s="3">
        <f t="shared" ref="E2316:E2318" si="577">E2315</f>
        <v>3</v>
      </c>
      <c r="F2316">
        <f t="shared" si="573"/>
        <v>0</v>
      </c>
    </row>
    <row r="2317" spans="1:6" x14ac:dyDescent="0.25">
      <c r="A2317" t="str">
        <f t="shared" si="576"/>
        <v>Mark Benvenuto</v>
      </c>
      <c r="C2317" s="1">
        <v>1</v>
      </c>
      <c r="D2317" t="s">
        <v>218</v>
      </c>
      <c r="E2317" s="3">
        <f t="shared" si="577"/>
        <v>3</v>
      </c>
      <c r="F2317">
        <f t="shared" si="573"/>
        <v>3</v>
      </c>
    </row>
    <row r="2318" spans="1:6" x14ac:dyDescent="0.25">
      <c r="A2318" t="str">
        <f t="shared" si="576"/>
        <v>Mark Benvenuto</v>
      </c>
      <c r="E2318" s="3">
        <f t="shared" si="577"/>
        <v>3</v>
      </c>
      <c r="F2318">
        <f t="shared" si="573"/>
        <v>0</v>
      </c>
    </row>
    <row r="2319" spans="1:6" x14ac:dyDescent="0.25">
      <c r="A2319" t="str">
        <f t="shared" si="576"/>
        <v>Mark Benvenuto</v>
      </c>
      <c r="B2319" t="s">
        <v>542</v>
      </c>
      <c r="E2319" s="3">
        <v>72</v>
      </c>
      <c r="F2319">
        <f t="shared" si="573"/>
        <v>0</v>
      </c>
    </row>
    <row r="2320" spans="1:6" x14ac:dyDescent="0.25">
      <c r="A2320" t="str">
        <f t="shared" si="576"/>
        <v>Mark Benvenuto</v>
      </c>
      <c r="E2320" s="3">
        <f t="shared" ref="E2320:E2322" si="578">E2319</f>
        <v>72</v>
      </c>
      <c r="F2320">
        <f t="shared" si="573"/>
        <v>0</v>
      </c>
    </row>
    <row r="2321" spans="1:6" x14ac:dyDescent="0.25">
      <c r="A2321" t="str">
        <f t="shared" si="576"/>
        <v>Mark Benvenuto</v>
      </c>
      <c r="C2321" s="1">
        <v>1</v>
      </c>
      <c r="D2321" t="s">
        <v>543</v>
      </c>
      <c r="E2321" s="3">
        <f t="shared" si="578"/>
        <v>72</v>
      </c>
      <c r="F2321">
        <f t="shared" si="573"/>
        <v>72</v>
      </c>
    </row>
    <row r="2322" spans="1:6" x14ac:dyDescent="0.25">
      <c r="A2322" t="str">
        <f t="shared" si="576"/>
        <v>Mark Benvenuto</v>
      </c>
      <c r="E2322" s="3">
        <f t="shared" si="578"/>
        <v>72</v>
      </c>
      <c r="F2322">
        <f t="shared" si="573"/>
        <v>0</v>
      </c>
    </row>
    <row r="2323" spans="1:6" x14ac:dyDescent="0.25">
      <c r="A2323" t="str">
        <f t="shared" si="576"/>
        <v>Mark Benvenuto</v>
      </c>
      <c r="B2323" t="s">
        <v>544</v>
      </c>
      <c r="E2323" s="3">
        <v>133</v>
      </c>
      <c r="F2323">
        <f t="shared" si="573"/>
        <v>0</v>
      </c>
    </row>
    <row r="2324" spans="1:6" x14ac:dyDescent="0.25">
      <c r="A2324" t="str">
        <f t="shared" si="576"/>
        <v>Mark Benvenuto</v>
      </c>
      <c r="E2324" s="3">
        <f t="shared" ref="E2324:E2328" si="579">E2323</f>
        <v>133</v>
      </c>
      <c r="F2324">
        <f t="shared" si="573"/>
        <v>0</v>
      </c>
    </row>
    <row r="2325" spans="1:6" x14ac:dyDescent="0.25">
      <c r="A2325" t="str">
        <f t="shared" si="576"/>
        <v>Mark Benvenuto</v>
      </c>
      <c r="C2325" s="1">
        <v>0.21</v>
      </c>
      <c r="D2325" t="s">
        <v>51</v>
      </c>
      <c r="E2325" s="3">
        <f t="shared" si="579"/>
        <v>133</v>
      </c>
      <c r="F2325">
        <f t="shared" si="573"/>
        <v>27.93</v>
      </c>
    </row>
    <row r="2326" spans="1:6" x14ac:dyDescent="0.25">
      <c r="A2326" t="str">
        <f t="shared" si="576"/>
        <v>Mark Benvenuto</v>
      </c>
      <c r="C2326" s="1">
        <v>0.63900000000000001</v>
      </c>
      <c r="D2326" t="s">
        <v>543</v>
      </c>
      <c r="E2326" s="3">
        <f t="shared" si="579"/>
        <v>133</v>
      </c>
      <c r="F2326">
        <f t="shared" si="573"/>
        <v>84.986999999999995</v>
      </c>
    </row>
    <row r="2327" spans="1:6" x14ac:dyDescent="0.25">
      <c r="A2327" t="str">
        <f t="shared" si="576"/>
        <v>Mark Benvenuto</v>
      </c>
      <c r="C2327" s="1">
        <v>0.15</v>
      </c>
      <c r="D2327" t="s">
        <v>545</v>
      </c>
      <c r="E2327" s="3">
        <f t="shared" si="579"/>
        <v>133</v>
      </c>
      <c r="F2327">
        <f t="shared" si="573"/>
        <v>19.95</v>
      </c>
    </row>
    <row r="2328" spans="1:6" x14ac:dyDescent="0.25">
      <c r="A2328" t="s">
        <v>831</v>
      </c>
      <c r="E2328" s="3">
        <f t="shared" si="579"/>
        <v>133</v>
      </c>
      <c r="F2328">
        <f t="shared" si="573"/>
        <v>0</v>
      </c>
    </row>
    <row r="2329" spans="1:6" x14ac:dyDescent="0.25">
      <c r="A2329" t="str">
        <f t="shared" ref="A2329:A2360" si="580">A2328</f>
        <v>Mathias Stearn</v>
      </c>
      <c r="B2329" t="s">
        <v>548</v>
      </c>
      <c r="E2329" s="3">
        <v>5</v>
      </c>
      <c r="F2329">
        <f t="shared" si="573"/>
        <v>0</v>
      </c>
    </row>
    <row r="2330" spans="1:6" x14ac:dyDescent="0.25">
      <c r="A2330" t="str">
        <f t="shared" si="580"/>
        <v>Mathias Stearn</v>
      </c>
      <c r="E2330" s="3">
        <f t="shared" ref="E2330:E2332" si="581">E2329</f>
        <v>5</v>
      </c>
      <c r="F2330">
        <f t="shared" si="573"/>
        <v>0</v>
      </c>
    </row>
    <row r="2331" spans="1:6" x14ac:dyDescent="0.25">
      <c r="A2331" t="str">
        <f t="shared" si="580"/>
        <v>Mathias Stearn</v>
      </c>
      <c r="C2331" s="1">
        <v>1</v>
      </c>
      <c r="D2331" t="s">
        <v>95</v>
      </c>
      <c r="E2331" s="3">
        <f t="shared" si="581"/>
        <v>5</v>
      </c>
      <c r="F2331">
        <f t="shared" si="573"/>
        <v>5</v>
      </c>
    </row>
    <row r="2332" spans="1:6" x14ac:dyDescent="0.25">
      <c r="A2332" t="str">
        <f t="shared" si="580"/>
        <v>Mathias Stearn</v>
      </c>
      <c r="E2332" s="3">
        <f t="shared" si="581"/>
        <v>5</v>
      </c>
      <c r="F2332">
        <f t="shared" si="573"/>
        <v>0</v>
      </c>
    </row>
    <row r="2333" spans="1:6" x14ac:dyDescent="0.25">
      <c r="A2333" t="str">
        <f t="shared" si="580"/>
        <v>Mathias Stearn</v>
      </c>
      <c r="B2333" t="s">
        <v>549</v>
      </c>
      <c r="E2333" s="3">
        <v>2</v>
      </c>
      <c r="F2333">
        <f t="shared" si="573"/>
        <v>0</v>
      </c>
    </row>
    <row r="2334" spans="1:6" x14ac:dyDescent="0.25">
      <c r="A2334" t="str">
        <f t="shared" si="580"/>
        <v>Mathias Stearn</v>
      </c>
      <c r="E2334" s="3">
        <f t="shared" ref="E2334:E2336" si="582">E2333</f>
        <v>2</v>
      </c>
      <c r="F2334">
        <f t="shared" si="573"/>
        <v>0</v>
      </c>
    </row>
    <row r="2335" spans="1:6" x14ac:dyDescent="0.25">
      <c r="A2335" t="str">
        <f t="shared" si="580"/>
        <v>Mathias Stearn</v>
      </c>
      <c r="C2335" s="1">
        <v>1</v>
      </c>
      <c r="D2335" t="s">
        <v>188</v>
      </c>
      <c r="E2335" s="3">
        <f t="shared" si="582"/>
        <v>2</v>
      </c>
      <c r="F2335">
        <f t="shared" si="573"/>
        <v>2</v>
      </c>
    </row>
    <row r="2336" spans="1:6" x14ac:dyDescent="0.25">
      <c r="A2336" t="str">
        <f t="shared" si="580"/>
        <v>Mathias Stearn</v>
      </c>
      <c r="E2336" s="3">
        <f t="shared" si="582"/>
        <v>2</v>
      </c>
      <c r="F2336">
        <f t="shared" si="573"/>
        <v>0</v>
      </c>
    </row>
    <row r="2337" spans="1:6" x14ac:dyDescent="0.25">
      <c r="A2337" t="str">
        <f t="shared" si="580"/>
        <v>Mathias Stearn</v>
      </c>
      <c r="B2337" t="s">
        <v>550</v>
      </c>
      <c r="E2337" s="3">
        <v>16</v>
      </c>
      <c r="F2337">
        <f t="shared" si="573"/>
        <v>0</v>
      </c>
    </row>
    <row r="2338" spans="1:6" x14ac:dyDescent="0.25">
      <c r="A2338" t="str">
        <f t="shared" si="580"/>
        <v>Mathias Stearn</v>
      </c>
      <c r="E2338" s="3">
        <f t="shared" ref="E2338:E2340" si="583">E2337</f>
        <v>16</v>
      </c>
      <c r="F2338">
        <f t="shared" si="573"/>
        <v>0</v>
      </c>
    </row>
    <row r="2339" spans="1:6" x14ac:dyDescent="0.25">
      <c r="A2339" t="str">
        <f t="shared" si="580"/>
        <v>Mathias Stearn</v>
      </c>
      <c r="C2339" s="1">
        <v>1</v>
      </c>
      <c r="D2339" t="s">
        <v>194</v>
      </c>
      <c r="E2339" s="3">
        <f t="shared" si="583"/>
        <v>16</v>
      </c>
      <c r="F2339">
        <f t="shared" si="573"/>
        <v>16</v>
      </c>
    </row>
    <row r="2340" spans="1:6" x14ac:dyDescent="0.25">
      <c r="A2340" t="str">
        <f t="shared" si="580"/>
        <v>Mathias Stearn</v>
      </c>
      <c r="E2340" s="3">
        <f t="shared" si="583"/>
        <v>16</v>
      </c>
      <c r="F2340">
        <f t="shared" si="573"/>
        <v>0</v>
      </c>
    </row>
    <row r="2341" spans="1:6" x14ac:dyDescent="0.25">
      <c r="A2341" t="str">
        <f t="shared" si="580"/>
        <v>Mathias Stearn</v>
      </c>
      <c r="B2341" t="s">
        <v>551</v>
      </c>
      <c r="E2341" s="3">
        <v>46</v>
      </c>
      <c r="F2341">
        <f t="shared" si="573"/>
        <v>0</v>
      </c>
    </row>
    <row r="2342" spans="1:6" x14ac:dyDescent="0.25">
      <c r="A2342" t="str">
        <f t="shared" si="580"/>
        <v>Mathias Stearn</v>
      </c>
      <c r="E2342" s="3">
        <f t="shared" ref="E2342:E2344" si="584">E2341</f>
        <v>46</v>
      </c>
      <c r="F2342">
        <f t="shared" si="573"/>
        <v>0</v>
      </c>
    </row>
    <row r="2343" spans="1:6" x14ac:dyDescent="0.25">
      <c r="A2343" t="str">
        <f t="shared" si="580"/>
        <v>Mathias Stearn</v>
      </c>
      <c r="C2343" s="1">
        <v>1</v>
      </c>
      <c r="D2343" t="s">
        <v>188</v>
      </c>
      <c r="E2343" s="3">
        <f t="shared" si="584"/>
        <v>46</v>
      </c>
      <c r="F2343">
        <f t="shared" si="573"/>
        <v>46</v>
      </c>
    </row>
    <row r="2344" spans="1:6" x14ac:dyDescent="0.25">
      <c r="A2344" t="str">
        <f t="shared" si="580"/>
        <v>Mathias Stearn</v>
      </c>
      <c r="E2344" s="3">
        <f t="shared" si="584"/>
        <v>46</v>
      </c>
      <c r="F2344">
        <f t="shared" si="573"/>
        <v>0</v>
      </c>
    </row>
    <row r="2345" spans="1:6" x14ac:dyDescent="0.25">
      <c r="A2345" t="str">
        <f t="shared" si="580"/>
        <v>Mathias Stearn</v>
      </c>
      <c r="B2345" t="s">
        <v>552</v>
      </c>
      <c r="E2345" s="3">
        <v>87</v>
      </c>
      <c r="F2345">
        <f t="shared" si="573"/>
        <v>0</v>
      </c>
    </row>
    <row r="2346" spans="1:6" x14ac:dyDescent="0.25">
      <c r="A2346" t="str">
        <f t="shared" si="580"/>
        <v>Mathias Stearn</v>
      </c>
      <c r="E2346" s="3">
        <f t="shared" ref="E2346:E2348" si="585">E2345</f>
        <v>87</v>
      </c>
      <c r="F2346">
        <f t="shared" si="573"/>
        <v>0</v>
      </c>
    </row>
    <row r="2347" spans="1:6" x14ac:dyDescent="0.25">
      <c r="A2347" t="str">
        <f t="shared" si="580"/>
        <v>Mathias Stearn</v>
      </c>
      <c r="C2347" s="1">
        <v>1</v>
      </c>
      <c r="D2347" t="s">
        <v>188</v>
      </c>
      <c r="E2347" s="3">
        <f t="shared" si="585"/>
        <v>87</v>
      </c>
      <c r="F2347">
        <f t="shared" si="573"/>
        <v>87</v>
      </c>
    </row>
    <row r="2348" spans="1:6" x14ac:dyDescent="0.25">
      <c r="A2348" t="str">
        <f t="shared" si="580"/>
        <v>Mathias Stearn</v>
      </c>
      <c r="E2348" s="3">
        <f t="shared" si="585"/>
        <v>87</v>
      </c>
      <c r="F2348">
        <f t="shared" si="573"/>
        <v>0</v>
      </c>
    </row>
    <row r="2349" spans="1:6" x14ac:dyDescent="0.25">
      <c r="A2349" t="str">
        <f t="shared" si="580"/>
        <v>Mathias Stearn</v>
      </c>
      <c r="B2349" t="s">
        <v>553</v>
      </c>
      <c r="E2349" s="3">
        <v>52</v>
      </c>
      <c r="F2349">
        <f t="shared" si="573"/>
        <v>0</v>
      </c>
    </row>
    <row r="2350" spans="1:6" x14ac:dyDescent="0.25">
      <c r="A2350" t="str">
        <f t="shared" si="580"/>
        <v>Mathias Stearn</v>
      </c>
      <c r="E2350" s="3">
        <f t="shared" ref="E2350:E2352" si="586">E2349</f>
        <v>52</v>
      </c>
      <c r="F2350">
        <f t="shared" si="573"/>
        <v>0</v>
      </c>
    </row>
    <row r="2351" spans="1:6" x14ac:dyDescent="0.25">
      <c r="A2351" t="str">
        <f t="shared" si="580"/>
        <v>Mathias Stearn</v>
      </c>
      <c r="C2351" s="1">
        <v>1</v>
      </c>
      <c r="D2351" t="s">
        <v>194</v>
      </c>
      <c r="E2351" s="3">
        <f t="shared" si="586"/>
        <v>52</v>
      </c>
      <c r="F2351">
        <f t="shared" si="573"/>
        <v>52</v>
      </c>
    </row>
    <row r="2352" spans="1:6" x14ac:dyDescent="0.25">
      <c r="A2352" t="str">
        <f t="shared" si="580"/>
        <v>Mathias Stearn</v>
      </c>
      <c r="E2352" s="3">
        <f t="shared" si="586"/>
        <v>52</v>
      </c>
      <c r="F2352">
        <f t="shared" si="573"/>
        <v>0</v>
      </c>
    </row>
    <row r="2353" spans="1:6" x14ac:dyDescent="0.25">
      <c r="A2353" t="str">
        <f t="shared" si="580"/>
        <v>Mathias Stearn</v>
      </c>
      <c r="B2353" t="s">
        <v>554</v>
      </c>
      <c r="E2353" s="3">
        <v>28</v>
      </c>
      <c r="F2353">
        <f t="shared" si="573"/>
        <v>0</v>
      </c>
    </row>
    <row r="2354" spans="1:6" x14ac:dyDescent="0.25">
      <c r="A2354" t="str">
        <f t="shared" si="580"/>
        <v>Mathias Stearn</v>
      </c>
      <c r="E2354" s="3">
        <f t="shared" ref="E2354:E2356" si="587">E2353</f>
        <v>28</v>
      </c>
      <c r="F2354">
        <f t="shared" si="573"/>
        <v>0</v>
      </c>
    </row>
    <row r="2355" spans="1:6" x14ac:dyDescent="0.25">
      <c r="A2355" t="str">
        <f t="shared" si="580"/>
        <v>Mathias Stearn</v>
      </c>
      <c r="C2355" s="1">
        <v>1</v>
      </c>
      <c r="D2355" t="s">
        <v>191</v>
      </c>
      <c r="E2355" s="3">
        <f t="shared" si="587"/>
        <v>28</v>
      </c>
      <c r="F2355">
        <f t="shared" si="573"/>
        <v>28</v>
      </c>
    </row>
    <row r="2356" spans="1:6" x14ac:dyDescent="0.25">
      <c r="A2356" t="str">
        <f t="shared" si="580"/>
        <v>Mathias Stearn</v>
      </c>
      <c r="E2356" s="3">
        <f t="shared" si="587"/>
        <v>28</v>
      </c>
      <c r="F2356">
        <f t="shared" si="573"/>
        <v>0</v>
      </c>
    </row>
    <row r="2357" spans="1:6" x14ac:dyDescent="0.25">
      <c r="A2357" t="str">
        <f t="shared" si="580"/>
        <v>Mathias Stearn</v>
      </c>
      <c r="B2357" t="s">
        <v>555</v>
      </c>
      <c r="E2357" s="3">
        <v>9</v>
      </c>
      <c r="F2357">
        <f t="shared" si="573"/>
        <v>0</v>
      </c>
    </row>
    <row r="2358" spans="1:6" x14ac:dyDescent="0.25">
      <c r="A2358" t="str">
        <f t="shared" si="580"/>
        <v>Mathias Stearn</v>
      </c>
      <c r="E2358" s="3">
        <f t="shared" ref="E2358:E2360" si="588">E2357</f>
        <v>9</v>
      </c>
      <c r="F2358">
        <f t="shared" si="573"/>
        <v>0</v>
      </c>
    </row>
    <row r="2359" spans="1:6" x14ac:dyDescent="0.25">
      <c r="A2359" t="str">
        <f t="shared" si="580"/>
        <v>Mathias Stearn</v>
      </c>
      <c r="C2359" s="1">
        <v>1</v>
      </c>
      <c r="D2359" t="s">
        <v>194</v>
      </c>
      <c r="E2359" s="3">
        <f t="shared" si="588"/>
        <v>9</v>
      </c>
      <c r="F2359">
        <f t="shared" si="573"/>
        <v>9</v>
      </c>
    </row>
    <row r="2360" spans="1:6" x14ac:dyDescent="0.25">
      <c r="A2360" t="str">
        <f t="shared" si="580"/>
        <v>Mathias Stearn</v>
      </c>
      <c r="E2360" s="3">
        <f t="shared" si="588"/>
        <v>9</v>
      </c>
      <c r="F2360">
        <f t="shared" si="573"/>
        <v>0</v>
      </c>
    </row>
    <row r="2361" spans="1:6" x14ac:dyDescent="0.25">
      <c r="A2361" t="str">
        <f t="shared" ref="A2361:A2392" si="589">A2360</f>
        <v>Mathias Stearn</v>
      </c>
      <c r="B2361" t="s">
        <v>556</v>
      </c>
      <c r="E2361" s="3">
        <v>36</v>
      </c>
      <c r="F2361">
        <f t="shared" si="573"/>
        <v>0</v>
      </c>
    </row>
    <row r="2362" spans="1:6" x14ac:dyDescent="0.25">
      <c r="A2362" t="str">
        <f t="shared" si="589"/>
        <v>Mathias Stearn</v>
      </c>
      <c r="E2362" s="3">
        <f t="shared" ref="E2362:E2364" si="590">E2361</f>
        <v>36</v>
      </c>
      <c r="F2362">
        <f t="shared" si="573"/>
        <v>0</v>
      </c>
    </row>
    <row r="2363" spans="1:6" x14ac:dyDescent="0.25">
      <c r="A2363" t="str">
        <f t="shared" si="589"/>
        <v>Mathias Stearn</v>
      </c>
      <c r="C2363" s="1">
        <v>1</v>
      </c>
      <c r="D2363" t="s">
        <v>191</v>
      </c>
      <c r="E2363" s="3">
        <f t="shared" si="590"/>
        <v>36</v>
      </c>
      <c r="F2363">
        <f t="shared" si="573"/>
        <v>36</v>
      </c>
    </row>
    <row r="2364" spans="1:6" x14ac:dyDescent="0.25">
      <c r="A2364" t="str">
        <f t="shared" si="589"/>
        <v>Mathias Stearn</v>
      </c>
      <c r="E2364" s="3">
        <f t="shared" si="590"/>
        <v>36</v>
      </c>
      <c r="F2364">
        <f t="shared" si="573"/>
        <v>0</v>
      </c>
    </row>
    <row r="2365" spans="1:6" x14ac:dyDescent="0.25">
      <c r="A2365" t="str">
        <f t="shared" si="589"/>
        <v>Mathias Stearn</v>
      </c>
      <c r="B2365" t="s">
        <v>557</v>
      </c>
      <c r="E2365" s="3">
        <v>7</v>
      </c>
      <c r="F2365">
        <f t="shared" si="573"/>
        <v>0</v>
      </c>
    </row>
    <row r="2366" spans="1:6" x14ac:dyDescent="0.25">
      <c r="A2366" t="str">
        <f t="shared" si="589"/>
        <v>Mathias Stearn</v>
      </c>
      <c r="E2366" s="3">
        <f t="shared" ref="E2366:E2368" si="591">E2365</f>
        <v>7</v>
      </c>
      <c r="F2366">
        <f t="shared" si="573"/>
        <v>0</v>
      </c>
    </row>
    <row r="2367" spans="1:6" x14ac:dyDescent="0.25">
      <c r="A2367" t="str">
        <f t="shared" si="589"/>
        <v>Mathias Stearn</v>
      </c>
      <c r="C2367" s="1">
        <v>1</v>
      </c>
      <c r="D2367" t="s">
        <v>194</v>
      </c>
      <c r="E2367" s="3">
        <f t="shared" si="591"/>
        <v>7</v>
      </c>
      <c r="F2367">
        <f t="shared" si="573"/>
        <v>7</v>
      </c>
    </row>
    <row r="2368" spans="1:6" x14ac:dyDescent="0.25">
      <c r="A2368" t="str">
        <f t="shared" si="589"/>
        <v>Mathias Stearn</v>
      </c>
      <c r="E2368" s="3">
        <f t="shared" si="591"/>
        <v>7</v>
      </c>
      <c r="F2368">
        <f t="shared" si="573"/>
        <v>0</v>
      </c>
    </row>
    <row r="2369" spans="1:6" x14ac:dyDescent="0.25">
      <c r="A2369" t="str">
        <f t="shared" si="589"/>
        <v>Mathias Stearn</v>
      </c>
      <c r="B2369" t="s">
        <v>558</v>
      </c>
      <c r="E2369" s="3">
        <v>279</v>
      </c>
      <c r="F2369">
        <f t="shared" si="573"/>
        <v>0</v>
      </c>
    </row>
    <row r="2370" spans="1:6" x14ac:dyDescent="0.25">
      <c r="A2370" t="str">
        <f t="shared" si="589"/>
        <v>Mathias Stearn</v>
      </c>
      <c r="E2370" s="3">
        <f t="shared" ref="E2370:E2372" si="592">E2369</f>
        <v>279</v>
      </c>
      <c r="F2370">
        <f t="shared" si="573"/>
        <v>0</v>
      </c>
    </row>
    <row r="2371" spans="1:6" x14ac:dyDescent="0.25">
      <c r="A2371" t="str">
        <f t="shared" si="589"/>
        <v>Mathias Stearn</v>
      </c>
      <c r="C2371" s="1">
        <v>1</v>
      </c>
      <c r="D2371" t="s">
        <v>194</v>
      </c>
      <c r="E2371" s="3">
        <f t="shared" si="592"/>
        <v>279</v>
      </c>
      <c r="F2371">
        <f t="shared" ref="F2371:F2434" si="593">C2371*E2371</f>
        <v>279</v>
      </c>
    </row>
    <row r="2372" spans="1:6" x14ac:dyDescent="0.25">
      <c r="A2372" t="str">
        <f t="shared" si="589"/>
        <v>Mathias Stearn</v>
      </c>
      <c r="E2372" s="3">
        <f t="shared" si="592"/>
        <v>279</v>
      </c>
      <c r="F2372">
        <f t="shared" si="593"/>
        <v>0</v>
      </c>
    </row>
    <row r="2373" spans="1:6" x14ac:dyDescent="0.25">
      <c r="A2373" t="str">
        <f t="shared" si="589"/>
        <v>Mathias Stearn</v>
      </c>
      <c r="B2373" t="s">
        <v>559</v>
      </c>
      <c r="E2373" s="3">
        <v>15</v>
      </c>
      <c r="F2373">
        <f t="shared" si="593"/>
        <v>0</v>
      </c>
    </row>
    <row r="2374" spans="1:6" x14ac:dyDescent="0.25">
      <c r="A2374" t="str">
        <f t="shared" si="589"/>
        <v>Mathias Stearn</v>
      </c>
      <c r="E2374" s="3">
        <f t="shared" ref="E2374:E2379" si="594">E2373</f>
        <v>15</v>
      </c>
      <c r="F2374">
        <f t="shared" si="593"/>
        <v>0</v>
      </c>
    </row>
    <row r="2375" spans="1:6" x14ac:dyDescent="0.25">
      <c r="A2375" t="str">
        <f t="shared" si="589"/>
        <v>Mathias Stearn</v>
      </c>
      <c r="C2375" s="1">
        <v>7.6999999999999999E-2</v>
      </c>
      <c r="D2375" t="s">
        <v>162</v>
      </c>
      <c r="E2375" s="3">
        <f t="shared" si="594"/>
        <v>15</v>
      </c>
      <c r="F2375">
        <f t="shared" si="593"/>
        <v>1.155</v>
      </c>
    </row>
    <row r="2376" spans="1:6" x14ac:dyDescent="0.25">
      <c r="A2376" t="str">
        <f t="shared" si="589"/>
        <v>Mathias Stearn</v>
      </c>
      <c r="C2376" s="1">
        <v>0.253</v>
      </c>
      <c r="D2376" t="s">
        <v>83</v>
      </c>
      <c r="E2376" s="3">
        <f t="shared" si="594"/>
        <v>15</v>
      </c>
      <c r="F2376">
        <f t="shared" si="593"/>
        <v>3.7949999999999999</v>
      </c>
    </row>
    <row r="2377" spans="1:6" x14ac:dyDescent="0.25">
      <c r="A2377" t="str">
        <f t="shared" si="589"/>
        <v>Mathias Stearn</v>
      </c>
      <c r="C2377" s="1">
        <v>0.13400000000000001</v>
      </c>
      <c r="D2377" t="s">
        <v>44</v>
      </c>
      <c r="E2377" s="3">
        <f t="shared" si="594"/>
        <v>15</v>
      </c>
      <c r="F2377">
        <f t="shared" si="593"/>
        <v>2.0100000000000002</v>
      </c>
    </row>
    <row r="2378" spans="1:6" x14ac:dyDescent="0.25">
      <c r="A2378" t="str">
        <f t="shared" si="589"/>
        <v>Mathias Stearn</v>
      </c>
      <c r="C2378" s="1">
        <v>0.53300000000000003</v>
      </c>
      <c r="D2378" t="s">
        <v>77</v>
      </c>
      <c r="E2378" s="3">
        <f t="shared" si="594"/>
        <v>15</v>
      </c>
      <c r="F2378">
        <f t="shared" si="593"/>
        <v>7.9950000000000001</v>
      </c>
    </row>
    <row r="2379" spans="1:6" x14ac:dyDescent="0.25">
      <c r="A2379" t="str">
        <f t="shared" si="589"/>
        <v>Mathias Stearn</v>
      </c>
      <c r="E2379" s="3">
        <f t="shared" si="594"/>
        <v>15</v>
      </c>
      <c r="F2379">
        <f t="shared" si="593"/>
        <v>0</v>
      </c>
    </row>
    <row r="2380" spans="1:6" x14ac:dyDescent="0.25">
      <c r="A2380" t="str">
        <f t="shared" si="589"/>
        <v>Mathias Stearn</v>
      </c>
      <c r="B2380" t="s">
        <v>560</v>
      </c>
      <c r="E2380" s="3">
        <v>1060</v>
      </c>
      <c r="F2380">
        <f t="shared" si="593"/>
        <v>0</v>
      </c>
    </row>
    <row r="2381" spans="1:6" x14ac:dyDescent="0.25">
      <c r="A2381" t="str">
        <f t="shared" si="589"/>
        <v>Mathias Stearn</v>
      </c>
      <c r="E2381" s="3">
        <f t="shared" ref="E2381:E2384" si="595">E2380</f>
        <v>1060</v>
      </c>
      <c r="F2381">
        <f t="shared" si="593"/>
        <v>0</v>
      </c>
    </row>
    <row r="2382" spans="1:6" x14ac:dyDescent="0.25">
      <c r="A2382" t="str">
        <f t="shared" si="589"/>
        <v>Mathias Stearn</v>
      </c>
      <c r="C2382" s="1">
        <v>0.997</v>
      </c>
      <c r="D2382" t="s">
        <v>191</v>
      </c>
      <c r="E2382" s="3">
        <f t="shared" si="595"/>
        <v>1060</v>
      </c>
      <c r="F2382">
        <f t="shared" si="593"/>
        <v>1056.82</v>
      </c>
    </row>
    <row r="2383" spans="1:6" x14ac:dyDescent="0.25">
      <c r="A2383" t="str">
        <f t="shared" si="589"/>
        <v>Mathias Stearn</v>
      </c>
      <c r="C2383" s="1">
        <v>2E-3</v>
      </c>
      <c r="D2383" t="s">
        <v>44</v>
      </c>
      <c r="E2383" s="3">
        <f t="shared" si="595"/>
        <v>1060</v>
      </c>
      <c r="F2383">
        <f t="shared" si="593"/>
        <v>2.12</v>
      </c>
    </row>
    <row r="2384" spans="1:6" x14ac:dyDescent="0.25">
      <c r="A2384" t="str">
        <f t="shared" si="589"/>
        <v>Mathias Stearn</v>
      </c>
      <c r="E2384" s="3">
        <f t="shared" si="595"/>
        <v>1060</v>
      </c>
      <c r="F2384">
        <f t="shared" si="593"/>
        <v>0</v>
      </c>
    </row>
    <row r="2385" spans="1:6" x14ac:dyDescent="0.25">
      <c r="A2385" t="str">
        <f t="shared" si="589"/>
        <v>Mathias Stearn</v>
      </c>
      <c r="B2385" t="s">
        <v>561</v>
      </c>
      <c r="E2385" s="3">
        <v>60</v>
      </c>
      <c r="F2385">
        <f t="shared" si="593"/>
        <v>0</v>
      </c>
    </row>
    <row r="2386" spans="1:6" x14ac:dyDescent="0.25">
      <c r="A2386" t="str">
        <f t="shared" si="589"/>
        <v>Mathias Stearn</v>
      </c>
      <c r="E2386" s="3">
        <f t="shared" ref="E2386:E2388" si="596">E2385</f>
        <v>60</v>
      </c>
      <c r="F2386">
        <f t="shared" si="593"/>
        <v>0</v>
      </c>
    </row>
    <row r="2387" spans="1:6" x14ac:dyDescent="0.25">
      <c r="A2387" t="str">
        <f t="shared" si="589"/>
        <v>Mathias Stearn</v>
      </c>
      <c r="C2387" s="1">
        <v>1</v>
      </c>
      <c r="D2387" t="s">
        <v>194</v>
      </c>
      <c r="E2387" s="3">
        <f t="shared" si="596"/>
        <v>60</v>
      </c>
      <c r="F2387">
        <f t="shared" si="593"/>
        <v>60</v>
      </c>
    </row>
    <row r="2388" spans="1:6" x14ac:dyDescent="0.25">
      <c r="A2388" t="str">
        <f t="shared" si="589"/>
        <v>Mathias Stearn</v>
      </c>
      <c r="E2388" s="3">
        <f t="shared" si="596"/>
        <v>60</v>
      </c>
      <c r="F2388">
        <f t="shared" si="593"/>
        <v>0</v>
      </c>
    </row>
    <row r="2389" spans="1:6" x14ac:dyDescent="0.25">
      <c r="A2389" t="str">
        <f t="shared" si="589"/>
        <v>Mathias Stearn</v>
      </c>
      <c r="B2389" t="s">
        <v>562</v>
      </c>
      <c r="E2389" s="3">
        <v>188</v>
      </c>
      <c r="F2389">
        <f t="shared" si="593"/>
        <v>0</v>
      </c>
    </row>
    <row r="2390" spans="1:6" x14ac:dyDescent="0.25">
      <c r="A2390" t="str">
        <f t="shared" si="589"/>
        <v>Mathias Stearn</v>
      </c>
      <c r="E2390" s="3">
        <f t="shared" ref="E2390:E2392" si="597">E2389</f>
        <v>188</v>
      </c>
      <c r="F2390">
        <f t="shared" si="593"/>
        <v>0</v>
      </c>
    </row>
    <row r="2391" spans="1:6" x14ac:dyDescent="0.25">
      <c r="A2391" t="str">
        <f t="shared" si="589"/>
        <v>Mathias Stearn</v>
      </c>
      <c r="C2391" s="1">
        <v>1</v>
      </c>
      <c r="D2391" t="s">
        <v>191</v>
      </c>
      <c r="E2391" s="3">
        <f t="shared" si="597"/>
        <v>188</v>
      </c>
      <c r="F2391">
        <f t="shared" si="593"/>
        <v>188</v>
      </c>
    </row>
    <row r="2392" spans="1:6" x14ac:dyDescent="0.25">
      <c r="A2392" t="str">
        <f t="shared" si="589"/>
        <v>Mathias Stearn</v>
      </c>
      <c r="E2392" s="3">
        <f t="shared" si="597"/>
        <v>188</v>
      </c>
      <c r="F2392">
        <f t="shared" si="593"/>
        <v>0</v>
      </c>
    </row>
    <row r="2393" spans="1:6" x14ac:dyDescent="0.25">
      <c r="A2393" t="str">
        <f t="shared" ref="A2393:A2424" si="598">A2392</f>
        <v>Mathias Stearn</v>
      </c>
      <c r="B2393" t="s">
        <v>563</v>
      </c>
      <c r="E2393" s="3">
        <v>143</v>
      </c>
      <c r="F2393">
        <f t="shared" si="593"/>
        <v>0</v>
      </c>
    </row>
    <row r="2394" spans="1:6" x14ac:dyDescent="0.25">
      <c r="A2394" t="str">
        <f t="shared" si="598"/>
        <v>Mathias Stearn</v>
      </c>
      <c r="E2394" s="3">
        <f t="shared" ref="E2394:E2396" si="599">E2393</f>
        <v>143</v>
      </c>
      <c r="F2394">
        <f t="shared" si="593"/>
        <v>0</v>
      </c>
    </row>
    <row r="2395" spans="1:6" x14ac:dyDescent="0.25">
      <c r="A2395" t="str">
        <f t="shared" si="598"/>
        <v>Mathias Stearn</v>
      </c>
      <c r="C2395" s="1">
        <v>1</v>
      </c>
      <c r="D2395" t="s">
        <v>191</v>
      </c>
      <c r="E2395" s="3">
        <f t="shared" si="599"/>
        <v>143</v>
      </c>
      <c r="F2395">
        <f t="shared" si="593"/>
        <v>143</v>
      </c>
    </row>
    <row r="2396" spans="1:6" x14ac:dyDescent="0.25">
      <c r="A2396" t="str">
        <f t="shared" si="598"/>
        <v>Mathias Stearn</v>
      </c>
      <c r="E2396" s="3">
        <f t="shared" si="599"/>
        <v>143</v>
      </c>
      <c r="F2396">
        <f t="shared" si="593"/>
        <v>0</v>
      </c>
    </row>
    <row r="2397" spans="1:6" x14ac:dyDescent="0.25">
      <c r="A2397" t="str">
        <f t="shared" si="598"/>
        <v>Mathias Stearn</v>
      </c>
      <c r="B2397" t="s">
        <v>564</v>
      </c>
      <c r="E2397" s="3">
        <v>20</v>
      </c>
      <c r="F2397">
        <f t="shared" si="593"/>
        <v>0</v>
      </c>
    </row>
    <row r="2398" spans="1:6" x14ac:dyDescent="0.25">
      <c r="A2398" t="str">
        <f t="shared" si="598"/>
        <v>Mathias Stearn</v>
      </c>
      <c r="E2398" s="3">
        <f t="shared" ref="E2398:E2402" si="600">E2397</f>
        <v>20</v>
      </c>
      <c r="F2398">
        <f t="shared" si="593"/>
        <v>0</v>
      </c>
    </row>
    <row r="2399" spans="1:6" x14ac:dyDescent="0.25">
      <c r="A2399" t="str">
        <f t="shared" si="598"/>
        <v>Mathias Stearn</v>
      </c>
      <c r="C2399" s="1">
        <v>0.125</v>
      </c>
      <c r="D2399" t="s">
        <v>285</v>
      </c>
      <c r="E2399" s="3">
        <f t="shared" si="600"/>
        <v>20</v>
      </c>
      <c r="F2399">
        <f t="shared" si="593"/>
        <v>2.5</v>
      </c>
    </row>
    <row r="2400" spans="1:6" x14ac:dyDescent="0.25">
      <c r="A2400" t="str">
        <f t="shared" si="598"/>
        <v>Mathias Stearn</v>
      </c>
      <c r="C2400" s="1">
        <v>0.73499999999999999</v>
      </c>
      <c r="D2400" t="s">
        <v>194</v>
      </c>
      <c r="E2400" s="3">
        <f t="shared" si="600"/>
        <v>20</v>
      </c>
      <c r="F2400">
        <f t="shared" si="593"/>
        <v>14.7</v>
      </c>
    </row>
    <row r="2401" spans="1:6" x14ac:dyDescent="0.25">
      <c r="A2401" t="str">
        <f t="shared" si="598"/>
        <v>Mathias Stearn</v>
      </c>
      <c r="C2401" s="1">
        <v>0.13800000000000001</v>
      </c>
      <c r="D2401" t="s">
        <v>192</v>
      </c>
      <c r="E2401" s="3">
        <f t="shared" si="600"/>
        <v>20</v>
      </c>
      <c r="F2401">
        <f t="shared" si="593"/>
        <v>2.7600000000000002</v>
      </c>
    </row>
    <row r="2402" spans="1:6" x14ac:dyDescent="0.25">
      <c r="A2402" t="str">
        <f t="shared" si="598"/>
        <v>Mathias Stearn</v>
      </c>
      <c r="E2402" s="3">
        <f t="shared" si="600"/>
        <v>20</v>
      </c>
      <c r="F2402">
        <f t="shared" si="593"/>
        <v>0</v>
      </c>
    </row>
    <row r="2403" spans="1:6" x14ac:dyDescent="0.25">
      <c r="A2403" t="str">
        <f t="shared" si="598"/>
        <v>Mathias Stearn</v>
      </c>
      <c r="B2403" t="s">
        <v>565</v>
      </c>
      <c r="E2403" s="3">
        <v>116</v>
      </c>
      <c r="F2403">
        <f t="shared" si="593"/>
        <v>0</v>
      </c>
    </row>
    <row r="2404" spans="1:6" x14ac:dyDescent="0.25">
      <c r="A2404" t="str">
        <f t="shared" si="598"/>
        <v>Mathias Stearn</v>
      </c>
      <c r="E2404" s="3">
        <f t="shared" ref="E2404:E2408" si="601">E2403</f>
        <v>116</v>
      </c>
      <c r="F2404">
        <f t="shared" si="593"/>
        <v>0</v>
      </c>
    </row>
    <row r="2405" spans="1:6" x14ac:dyDescent="0.25">
      <c r="A2405" t="str">
        <f t="shared" si="598"/>
        <v>Mathias Stearn</v>
      </c>
      <c r="C2405" s="1">
        <v>1.4E-2</v>
      </c>
      <c r="D2405" t="s">
        <v>143</v>
      </c>
      <c r="E2405" s="3">
        <f t="shared" si="601"/>
        <v>116</v>
      </c>
      <c r="F2405">
        <f t="shared" si="593"/>
        <v>1.6240000000000001</v>
      </c>
    </row>
    <row r="2406" spans="1:6" x14ac:dyDescent="0.25">
      <c r="A2406" t="str">
        <f t="shared" si="598"/>
        <v>Mathias Stearn</v>
      </c>
      <c r="C2406" s="1">
        <v>0.86</v>
      </c>
      <c r="D2406" t="s">
        <v>188</v>
      </c>
      <c r="E2406" s="3">
        <f t="shared" si="601"/>
        <v>116</v>
      </c>
      <c r="F2406">
        <f t="shared" si="593"/>
        <v>99.76</v>
      </c>
    </row>
    <row r="2407" spans="1:6" x14ac:dyDescent="0.25">
      <c r="A2407" t="str">
        <f t="shared" si="598"/>
        <v>Mathias Stearn</v>
      </c>
      <c r="C2407" s="1">
        <v>0.125</v>
      </c>
      <c r="D2407" t="s">
        <v>189</v>
      </c>
      <c r="E2407" s="3">
        <f t="shared" si="601"/>
        <v>116</v>
      </c>
      <c r="F2407">
        <f t="shared" si="593"/>
        <v>14.5</v>
      </c>
    </row>
    <row r="2408" spans="1:6" x14ac:dyDescent="0.25">
      <c r="A2408" t="str">
        <f t="shared" si="598"/>
        <v>Mathias Stearn</v>
      </c>
      <c r="E2408" s="3">
        <f t="shared" si="601"/>
        <v>116</v>
      </c>
      <c r="F2408">
        <f t="shared" si="593"/>
        <v>0</v>
      </c>
    </row>
    <row r="2409" spans="1:6" x14ac:dyDescent="0.25">
      <c r="A2409" t="str">
        <f t="shared" si="598"/>
        <v>Mathias Stearn</v>
      </c>
      <c r="B2409" t="s">
        <v>566</v>
      </c>
      <c r="E2409" s="3">
        <v>7</v>
      </c>
      <c r="F2409">
        <f t="shared" si="593"/>
        <v>0</v>
      </c>
    </row>
    <row r="2410" spans="1:6" x14ac:dyDescent="0.25">
      <c r="A2410" t="str">
        <f t="shared" si="598"/>
        <v>Mathias Stearn</v>
      </c>
      <c r="E2410" s="3">
        <f t="shared" ref="E2410:E2412" si="602">E2409</f>
        <v>7</v>
      </c>
      <c r="F2410">
        <f t="shared" si="593"/>
        <v>0</v>
      </c>
    </row>
    <row r="2411" spans="1:6" x14ac:dyDescent="0.25">
      <c r="A2411" t="str">
        <f t="shared" si="598"/>
        <v>Mathias Stearn</v>
      </c>
      <c r="C2411" s="1">
        <v>1</v>
      </c>
      <c r="D2411" t="s">
        <v>80</v>
      </c>
      <c r="E2411" s="3">
        <f t="shared" si="602"/>
        <v>7</v>
      </c>
      <c r="F2411">
        <f t="shared" si="593"/>
        <v>7</v>
      </c>
    </row>
    <row r="2412" spans="1:6" x14ac:dyDescent="0.25">
      <c r="A2412" t="str">
        <f t="shared" si="598"/>
        <v>Mathias Stearn</v>
      </c>
      <c r="E2412" s="3">
        <f t="shared" si="602"/>
        <v>7</v>
      </c>
      <c r="F2412">
        <f t="shared" si="593"/>
        <v>0</v>
      </c>
    </row>
    <row r="2413" spans="1:6" x14ac:dyDescent="0.25">
      <c r="A2413" t="str">
        <f t="shared" si="598"/>
        <v>Mathias Stearn</v>
      </c>
      <c r="B2413" t="s">
        <v>567</v>
      </c>
      <c r="E2413" s="3">
        <v>22</v>
      </c>
      <c r="F2413">
        <f t="shared" si="593"/>
        <v>0</v>
      </c>
    </row>
    <row r="2414" spans="1:6" x14ac:dyDescent="0.25">
      <c r="A2414" t="str">
        <f t="shared" si="598"/>
        <v>Mathias Stearn</v>
      </c>
      <c r="E2414" s="3">
        <f t="shared" ref="E2414:E2416" si="603">E2413</f>
        <v>22</v>
      </c>
      <c r="F2414">
        <f t="shared" si="593"/>
        <v>0</v>
      </c>
    </row>
    <row r="2415" spans="1:6" x14ac:dyDescent="0.25">
      <c r="A2415" t="str">
        <f t="shared" si="598"/>
        <v>Mathias Stearn</v>
      </c>
      <c r="C2415" s="1">
        <v>1</v>
      </c>
      <c r="D2415" t="s">
        <v>80</v>
      </c>
      <c r="E2415" s="3">
        <f t="shared" si="603"/>
        <v>22</v>
      </c>
      <c r="F2415">
        <f t="shared" si="593"/>
        <v>22</v>
      </c>
    </row>
    <row r="2416" spans="1:6" x14ac:dyDescent="0.25">
      <c r="A2416" t="str">
        <f t="shared" si="598"/>
        <v>Mathias Stearn</v>
      </c>
      <c r="E2416" s="3">
        <f t="shared" si="603"/>
        <v>22</v>
      </c>
      <c r="F2416">
        <f t="shared" si="593"/>
        <v>0</v>
      </c>
    </row>
    <row r="2417" spans="1:6" x14ac:dyDescent="0.25">
      <c r="A2417" t="str">
        <f t="shared" si="598"/>
        <v>Mathias Stearn</v>
      </c>
      <c r="B2417" t="s">
        <v>568</v>
      </c>
      <c r="E2417" s="3">
        <v>9</v>
      </c>
      <c r="F2417">
        <f t="shared" si="593"/>
        <v>0</v>
      </c>
    </row>
    <row r="2418" spans="1:6" x14ac:dyDescent="0.25">
      <c r="A2418" t="str">
        <f t="shared" si="598"/>
        <v>Mathias Stearn</v>
      </c>
      <c r="E2418" s="3">
        <f t="shared" ref="E2418:E2420" si="604">E2417</f>
        <v>9</v>
      </c>
      <c r="F2418">
        <f t="shared" si="593"/>
        <v>0</v>
      </c>
    </row>
    <row r="2419" spans="1:6" x14ac:dyDescent="0.25">
      <c r="A2419" t="str">
        <f t="shared" si="598"/>
        <v>Mathias Stearn</v>
      </c>
      <c r="C2419" s="1">
        <v>1</v>
      </c>
      <c r="D2419" t="s">
        <v>80</v>
      </c>
      <c r="E2419" s="3">
        <f t="shared" si="604"/>
        <v>9</v>
      </c>
      <c r="F2419">
        <f t="shared" si="593"/>
        <v>9</v>
      </c>
    </row>
    <row r="2420" spans="1:6" x14ac:dyDescent="0.25">
      <c r="A2420" t="str">
        <f t="shared" si="598"/>
        <v>Mathias Stearn</v>
      </c>
      <c r="E2420" s="3">
        <f t="shared" si="604"/>
        <v>9</v>
      </c>
      <c r="F2420">
        <f t="shared" si="593"/>
        <v>0</v>
      </c>
    </row>
    <row r="2421" spans="1:6" x14ac:dyDescent="0.25">
      <c r="A2421" t="str">
        <f t="shared" si="598"/>
        <v>Mathias Stearn</v>
      </c>
      <c r="B2421" t="s">
        <v>569</v>
      </c>
      <c r="E2421" s="3">
        <v>2</v>
      </c>
      <c r="F2421">
        <f t="shared" si="593"/>
        <v>0</v>
      </c>
    </row>
    <row r="2422" spans="1:6" x14ac:dyDescent="0.25">
      <c r="A2422" t="str">
        <f t="shared" si="598"/>
        <v>Mathias Stearn</v>
      </c>
      <c r="E2422" s="3">
        <f t="shared" ref="E2422:E2424" si="605">E2421</f>
        <v>2</v>
      </c>
      <c r="F2422">
        <f t="shared" si="593"/>
        <v>0</v>
      </c>
    </row>
    <row r="2423" spans="1:6" x14ac:dyDescent="0.25">
      <c r="A2423" t="str">
        <f t="shared" si="598"/>
        <v>Mathias Stearn</v>
      </c>
      <c r="C2423" s="1">
        <v>1</v>
      </c>
      <c r="D2423" t="s">
        <v>226</v>
      </c>
      <c r="E2423" s="3">
        <f t="shared" si="605"/>
        <v>2</v>
      </c>
      <c r="F2423">
        <f t="shared" si="593"/>
        <v>2</v>
      </c>
    </row>
    <row r="2424" spans="1:6" x14ac:dyDescent="0.25">
      <c r="A2424" t="str">
        <f t="shared" si="598"/>
        <v>Mathias Stearn</v>
      </c>
      <c r="E2424" s="3">
        <f t="shared" si="605"/>
        <v>2</v>
      </c>
      <c r="F2424">
        <f t="shared" si="593"/>
        <v>0</v>
      </c>
    </row>
    <row r="2425" spans="1:6" x14ac:dyDescent="0.25">
      <c r="A2425" t="str">
        <f t="shared" ref="A2425:A2456" si="606">A2424</f>
        <v>Mathias Stearn</v>
      </c>
      <c r="B2425" t="s">
        <v>570</v>
      </c>
      <c r="E2425" s="3">
        <v>195</v>
      </c>
      <c r="F2425">
        <f t="shared" si="593"/>
        <v>0</v>
      </c>
    </row>
    <row r="2426" spans="1:6" x14ac:dyDescent="0.25">
      <c r="A2426" t="str">
        <f t="shared" si="606"/>
        <v>Mathias Stearn</v>
      </c>
      <c r="E2426" s="3">
        <f t="shared" ref="E2426:E2438" si="607">E2425</f>
        <v>195</v>
      </c>
      <c r="F2426">
        <f t="shared" si="593"/>
        <v>0</v>
      </c>
    </row>
    <row r="2427" spans="1:6" x14ac:dyDescent="0.25">
      <c r="A2427" t="str">
        <f t="shared" si="606"/>
        <v>Mathias Stearn</v>
      </c>
      <c r="C2427" s="1">
        <v>0.05</v>
      </c>
      <c r="D2427" t="s">
        <v>188</v>
      </c>
      <c r="E2427" s="3">
        <f t="shared" si="607"/>
        <v>195</v>
      </c>
      <c r="F2427">
        <f t="shared" si="593"/>
        <v>9.75</v>
      </c>
    </row>
    <row r="2428" spans="1:6" x14ac:dyDescent="0.25">
      <c r="A2428" t="str">
        <f t="shared" si="606"/>
        <v>Mathias Stearn</v>
      </c>
      <c r="C2428" s="1">
        <v>0.307</v>
      </c>
      <c r="D2428" t="s">
        <v>252</v>
      </c>
      <c r="E2428" s="3">
        <f t="shared" si="607"/>
        <v>195</v>
      </c>
      <c r="F2428">
        <f t="shared" si="593"/>
        <v>59.865000000000002</v>
      </c>
    </row>
    <row r="2429" spans="1:6" x14ac:dyDescent="0.25">
      <c r="A2429" t="str">
        <f t="shared" si="606"/>
        <v>Mathias Stearn</v>
      </c>
      <c r="C2429" s="1">
        <v>0.183</v>
      </c>
      <c r="D2429" t="s">
        <v>82</v>
      </c>
      <c r="E2429" s="3">
        <f t="shared" si="607"/>
        <v>195</v>
      </c>
      <c r="F2429">
        <f t="shared" si="593"/>
        <v>35.685000000000002</v>
      </c>
    </row>
    <row r="2430" spans="1:6" x14ac:dyDescent="0.25">
      <c r="A2430" t="str">
        <f t="shared" si="606"/>
        <v>Mathias Stearn</v>
      </c>
      <c r="C2430" s="1">
        <v>6.0000000000000001E-3</v>
      </c>
      <c r="D2430" t="s">
        <v>285</v>
      </c>
      <c r="E2430" s="3">
        <f t="shared" si="607"/>
        <v>195</v>
      </c>
      <c r="F2430">
        <f t="shared" si="593"/>
        <v>1.17</v>
      </c>
    </row>
    <row r="2431" spans="1:6" x14ac:dyDescent="0.25">
      <c r="A2431" t="str">
        <f t="shared" si="606"/>
        <v>Mathias Stearn</v>
      </c>
      <c r="C2431" s="1">
        <v>2.5999999999999999E-2</v>
      </c>
      <c r="D2431" t="s">
        <v>191</v>
      </c>
      <c r="E2431" s="3">
        <f t="shared" si="607"/>
        <v>195</v>
      </c>
      <c r="F2431">
        <f t="shared" si="593"/>
        <v>5.0699999999999994</v>
      </c>
    </row>
    <row r="2432" spans="1:6" x14ac:dyDescent="0.25">
      <c r="A2432" t="str">
        <f t="shared" si="606"/>
        <v>Mathias Stearn</v>
      </c>
      <c r="C2432" s="1">
        <v>8.0000000000000002E-3</v>
      </c>
      <c r="D2432" t="s">
        <v>161</v>
      </c>
      <c r="E2432" s="3">
        <f t="shared" si="607"/>
        <v>195</v>
      </c>
      <c r="F2432">
        <f t="shared" si="593"/>
        <v>1.56</v>
      </c>
    </row>
    <row r="2433" spans="1:6" x14ac:dyDescent="0.25">
      <c r="A2433" t="str">
        <f t="shared" si="606"/>
        <v>Mathias Stearn</v>
      </c>
      <c r="C2433" s="1">
        <v>7.8E-2</v>
      </c>
      <c r="D2433" t="s">
        <v>162</v>
      </c>
      <c r="E2433" s="3">
        <f t="shared" si="607"/>
        <v>195</v>
      </c>
      <c r="F2433">
        <f t="shared" si="593"/>
        <v>15.21</v>
      </c>
    </row>
    <row r="2434" spans="1:6" x14ac:dyDescent="0.25">
      <c r="A2434" t="str">
        <f t="shared" si="606"/>
        <v>Mathias Stearn</v>
      </c>
      <c r="C2434" s="1">
        <v>4.4999999999999998E-2</v>
      </c>
      <c r="D2434" t="s">
        <v>192</v>
      </c>
      <c r="E2434" s="3">
        <f t="shared" si="607"/>
        <v>195</v>
      </c>
      <c r="F2434">
        <f t="shared" si="593"/>
        <v>8.7750000000000004</v>
      </c>
    </row>
    <row r="2435" spans="1:6" x14ac:dyDescent="0.25">
      <c r="A2435" t="str">
        <f t="shared" si="606"/>
        <v>Mathias Stearn</v>
      </c>
      <c r="C2435" s="1">
        <v>7.0000000000000007E-2</v>
      </c>
      <c r="D2435" t="s">
        <v>83</v>
      </c>
      <c r="E2435" s="3">
        <f t="shared" si="607"/>
        <v>195</v>
      </c>
      <c r="F2435">
        <f t="shared" ref="F2435:F2498" si="608">C2435*E2435</f>
        <v>13.650000000000002</v>
      </c>
    </row>
    <row r="2436" spans="1:6" x14ac:dyDescent="0.25">
      <c r="A2436" t="str">
        <f t="shared" si="606"/>
        <v>Mathias Stearn</v>
      </c>
      <c r="C2436" s="1">
        <v>7.0000000000000001E-3</v>
      </c>
      <c r="D2436" t="s">
        <v>44</v>
      </c>
      <c r="E2436" s="3">
        <f t="shared" si="607"/>
        <v>195</v>
      </c>
      <c r="F2436">
        <f t="shared" si="608"/>
        <v>1.365</v>
      </c>
    </row>
    <row r="2437" spans="1:6" x14ac:dyDescent="0.25">
      <c r="A2437" t="str">
        <f t="shared" si="606"/>
        <v>Mathias Stearn</v>
      </c>
      <c r="C2437" s="1">
        <v>0.21199999999999999</v>
      </c>
      <c r="D2437" t="s">
        <v>77</v>
      </c>
      <c r="E2437" s="3">
        <f t="shared" si="607"/>
        <v>195</v>
      </c>
      <c r="F2437">
        <f t="shared" si="608"/>
        <v>41.339999999999996</v>
      </c>
    </row>
    <row r="2438" spans="1:6" x14ac:dyDescent="0.25">
      <c r="A2438" t="str">
        <f t="shared" si="606"/>
        <v>Mathias Stearn</v>
      </c>
      <c r="E2438" s="3">
        <f t="shared" si="607"/>
        <v>195</v>
      </c>
      <c r="F2438">
        <f t="shared" si="608"/>
        <v>0</v>
      </c>
    </row>
    <row r="2439" spans="1:6" x14ac:dyDescent="0.25">
      <c r="A2439" t="str">
        <f t="shared" si="606"/>
        <v>Mathias Stearn</v>
      </c>
      <c r="B2439" t="s">
        <v>571</v>
      </c>
      <c r="E2439" s="3">
        <v>57</v>
      </c>
      <c r="F2439">
        <f t="shared" si="608"/>
        <v>0</v>
      </c>
    </row>
    <row r="2440" spans="1:6" x14ac:dyDescent="0.25">
      <c r="A2440" t="str">
        <f t="shared" si="606"/>
        <v>Mathias Stearn</v>
      </c>
      <c r="E2440" s="3">
        <f t="shared" ref="E2440:E2442" si="609">E2439</f>
        <v>57</v>
      </c>
      <c r="F2440">
        <f t="shared" si="608"/>
        <v>0</v>
      </c>
    </row>
    <row r="2441" spans="1:6" x14ac:dyDescent="0.25">
      <c r="A2441" t="str">
        <f t="shared" si="606"/>
        <v>Mathias Stearn</v>
      </c>
      <c r="C2441" s="1">
        <v>1</v>
      </c>
      <c r="D2441" t="s">
        <v>12</v>
      </c>
      <c r="E2441" s="3">
        <f t="shared" si="609"/>
        <v>57</v>
      </c>
      <c r="F2441">
        <f t="shared" si="608"/>
        <v>57</v>
      </c>
    </row>
    <row r="2442" spans="1:6" x14ac:dyDescent="0.25">
      <c r="A2442" t="str">
        <f t="shared" si="606"/>
        <v>Mathias Stearn</v>
      </c>
      <c r="E2442" s="3">
        <f t="shared" si="609"/>
        <v>57</v>
      </c>
      <c r="F2442">
        <f t="shared" si="608"/>
        <v>0</v>
      </c>
    </row>
    <row r="2443" spans="1:6" x14ac:dyDescent="0.25">
      <c r="A2443" t="str">
        <f t="shared" si="606"/>
        <v>Mathias Stearn</v>
      </c>
      <c r="B2443" t="s">
        <v>572</v>
      </c>
      <c r="E2443" s="3">
        <v>104</v>
      </c>
      <c r="F2443">
        <f t="shared" si="608"/>
        <v>0</v>
      </c>
    </row>
    <row r="2444" spans="1:6" x14ac:dyDescent="0.25">
      <c r="A2444" t="str">
        <f t="shared" si="606"/>
        <v>Mathias Stearn</v>
      </c>
      <c r="E2444" s="3">
        <f t="shared" ref="E2444:E2447" si="610">E2443</f>
        <v>104</v>
      </c>
      <c r="F2444">
        <f t="shared" si="608"/>
        <v>0</v>
      </c>
    </row>
    <row r="2445" spans="1:6" x14ac:dyDescent="0.25">
      <c r="A2445" t="str">
        <f t="shared" si="606"/>
        <v>Mathias Stearn</v>
      </c>
      <c r="C2445" s="1">
        <v>2.5000000000000001E-2</v>
      </c>
      <c r="D2445" t="s">
        <v>161</v>
      </c>
      <c r="E2445" s="3">
        <f t="shared" si="610"/>
        <v>104</v>
      </c>
      <c r="F2445">
        <f t="shared" si="608"/>
        <v>2.6</v>
      </c>
    </row>
    <row r="2446" spans="1:6" x14ac:dyDescent="0.25">
      <c r="A2446" t="str">
        <f t="shared" si="606"/>
        <v>Mathias Stearn</v>
      </c>
      <c r="C2446" s="1">
        <v>0.97399999999999998</v>
      </c>
      <c r="D2446" t="s">
        <v>162</v>
      </c>
      <c r="E2446" s="3">
        <f t="shared" si="610"/>
        <v>104</v>
      </c>
      <c r="F2446">
        <f t="shared" si="608"/>
        <v>101.29599999999999</v>
      </c>
    </row>
    <row r="2447" spans="1:6" x14ac:dyDescent="0.25">
      <c r="A2447" t="str">
        <f t="shared" si="606"/>
        <v>Mathias Stearn</v>
      </c>
      <c r="E2447" s="3">
        <f t="shared" si="610"/>
        <v>104</v>
      </c>
      <c r="F2447">
        <f t="shared" si="608"/>
        <v>0</v>
      </c>
    </row>
    <row r="2448" spans="1:6" x14ac:dyDescent="0.25">
      <c r="A2448" t="str">
        <f t="shared" si="606"/>
        <v>Mathias Stearn</v>
      </c>
      <c r="B2448" s="2" t="s">
        <v>573</v>
      </c>
      <c r="E2448" s="3">
        <v>195</v>
      </c>
      <c r="F2448">
        <f t="shared" si="608"/>
        <v>0</v>
      </c>
    </row>
    <row r="2449" spans="1:6" x14ac:dyDescent="0.25">
      <c r="A2449" t="str">
        <f t="shared" si="606"/>
        <v>Mathias Stearn</v>
      </c>
      <c r="E2449" s="3">
        <f t="shared" ref="E2449:E2452" si="611">E2448</f>
        <v>195</v>
      </c>
      <c r="F2449">
        <f t="shared" si="608"/>
        <v>0</v>
      </c>
    </row>
    <row r="2450" spans="1:6" x14ac:dyDescent="0.25">
      <c r="A2450" t="str">
        <f t="shared" si="606"/>
        <v>Mathias Stearn</v>
      </c>
      <c r="C2450" s="1">
        <v>0.752</v>
      </c>
      <c r="D2450" t="s">
        <v>162</v>
      </c>
      <c r="E2450" s="3">
        <f t="shared" si="611"/>
        <v>195</v>
      </c>
      <c r="F2450">
        <f t="shared" si="608"/>
        <v>146.63999999999999</v>
      </c>
    </row>
    <row r="2451" spans="1:6" x14ac:dyDescent="0.25">
      <c r="A2451" t="str">
        <f t="shared" si="606"/>
        <v>Mathias Stearn</v>
      </c>
      <c r="C2451" s="1">
        <v>0.247</v>
      </c>
      <c r="D2451" t="s">
        <v>44</v>
      </c>
      <c r="E2451" s="3">
        <f t="shared" si="611"/>
        <v>195</v>
      </c>
      <c r="F2451">
        <f t="shared" si="608"/>
        <v>48.164999999999999</v>
      </c>
    </row>
    <row r="2452" spans="1:6" x14ac:dyDescent="0.25">
      <c r="A2452" t="str">
        <f t="shared" si="606"/>
        <v>Mathias Stearn</v>
      </c>
      <c r="E2452" s="3">
        <f t="shared" si="611"/>
        <v>195</v>
      </c>
      <c r="F2452">
        <f t="shared" si="608"/>
        <v>0</v>
      </c>
    </row>
    <row r="2453" spans="1:6" x14ac:dyDescent="0.25">
      <c r="A2453" t="str">
        <f t="shared" si="606"/>
        <v>Mathias Stearn</v>
      </c>
      <c r="B2453" t="s">
        <v>574</v>
      </c>
      <c r="E2453" s="3">
        <v>454</v>
      </c>
      <c r="F2453">
        <f t="shared" si="608"/>
        <v>0</v>
      </c>
    </row>
    <row r="2454" spans="1:6" x14ac:dyDescent="0.25">
      <c r="A2454" t="str">
        <f t="shared" si="606"/>
        <v>Mathias Stearn</v>
      </c>
      <c r="E2454" s="3">
        <f t="shared" ref="E2454:E2457" si="612">E2453</f>
        <v>454</v>
      </c>
      <c r="F2454">
        <f t="shared" si="608"/>
        <v>0</v>
      </c>
    </row>
    <row r="2455" spans="1:6" x14ac:dyDescent="0.25">
      <c r="A2455" t="str">
        <f t="shared" si="606"/>
        <v>Mathias Stearn</v>
      </c>
      <c r="C2455" s="1">
        <v>0.157</v>
      </c>
      <c r="D2455" t="s">
        <v>161</v>
      </c>
      <c r="E2455" s="3">
        <f t="shared" si="612"/>
        <v>454</v>
      </c>
      <c r="F2455">
        <f t="shared" si="608"/>
        <v>71.278000000000006</v>
      </c>
    </row>
    <row r="2456" spans="1:6" x14ac:dyDescent="0.25">
      <c r="A2456" t="str">
        <f t="shared" si="606"/>
        <v>Mathias Stearn</v>
      </c>
      <c r="C2456" s="1">
        <v>0.84199999999999997</v>
      </c>
      <c r="D2456" t="s">
        <v>162</v>
      </c>
      <c r="E2456" s="3">
        <f t="shared" si="612"/>
        <v>454</v>
      </c>
      <c r="F2456">
        <f t="shared" si="608"/>
        <v>382.26799999999997</v>
      </c>
    </row>
    <row r="2457" spans="1:6" x14ac:dyDescent="0.25">
      <c r="A2457" t="str">
        <f t="shared" ref="A2457:A2488" si="613">A2456</f>
        <v>Mathias Stearn</v>
      </c>
      <c r="E2457" s="3">
        <f t="shared" si="612"/>
        <v>454</v>
      </c>
      <c r="F2457">
        <f t="shared" si="608"/>
        <v>0</v>
      </c>
    </row>
    <row r="2458" spans="1:6" x14ac:dyDescent="0.25">
      <c r="A2458" t="str">
        <f t="shared" si="613"/>
        <v>Mathias Stearn</v>
      </c>
      <c r="B2458" t="s">
        <v>575</v>
      </c>
      <c r="E2458" s="3">
        <v>1071</v>
      </c>
      <c r="F2458">
        <f t="shared" si="608"/>
        <v>0</v>
      </c>
    </row>
    <row r="2459" spans="1:6" x14ac:dyDescent="0.25">
      <c r="A2459" t="str">
        <f t="shared" si="613"/>
        <v>Mathias Stearn</v>
      </c>
      <c r="E2459" s="3">
        <f t="shared" ref="E2459:E2466" si="614">E2458</f>
        <v>1071</v>
      </c>
      <c r="F2459">
        <f t="shared" si="608"/>
        <v>0</v>
      </c>
    </row>
    <row r="2460" spans="1:6" x14ac:dyDescent="0.25">
      <c r="A2460" t="str">
        <f t="shared" si="613"/>
        <v>Mathias Stearn</v>
      </c>
      <c r="C2460" s="1">
        <v>1.7999999999999999E-2</v>
      </c>
      <c r="D2460" t="s">
        <v>143</v>
      </c>
      <c r="E2460" s="3">
        <f t="shared" si="614"/>
        <v>1071</v>
      </c>
      <c r="F2460">
        <f t="shared" si="608"/>
        <v>19.277999999999999</v>
      </c>
    </row>
    <row r="2461" spans="1:6" x14ac:dyDescent="0.25">
      <c r="A2461" t="str">
        <f t="shared" si="613"/>
        <v>Mathias Stearn</v>
      </c>
      <c r="C2461" s="1">
        <v>7.9000000000000001E-2</v>
      </c>
      <c r="D2461" t="s">
        <v>226</v>
      </c>
      <c r="E2461" s="3">
        <f t="shared" si="614"/>
        <v>1071</v>
      </c>
      <c r="F2461">
        <f t="shared" si="608"/>
        <v>84.608999999999995</v>
      </c>
    </row>
    <row r="2462" spans="1:6" x14ac:dyDescent="0.25">
      <c r="A2462" t="str">
        <f t="shared" si="613"/>
        <v>Mathias Stearn</v>
      </c>
      <c r="C2462" s="1">
        <v>6.0000000000000001E-3</v>
      </c>
      <c r="D2462" t="s">
        <v>208</v>
      </c>
      <c r="E2462" s="3">
        <f t="shared" si="614"/>
        <v>1071</v>
      </c>
      <c r="F2462">
        <f t="shared" si="608"/>
        <v>6.4260000000000002</v>
      </c>
    </row>
    <row r="2463" spans="1:6" x14ac:dyDescent="0.25">
      <c r="A2463" t="str">
        <f t="shared" si="613"/>
        <v>Mathias Stearn</v>
      </c>
      <c r="C2463" s="1">
        <v>7.0000000000000001E-3</v>
      </c>
      <c r="D2463" t="s">
        <v>275</v>
      </c>
      <c r="E2463" s="3">
        <f t="shared" si="614"/>
        <v>1071</v>
      </c>
      <c r="F2463">
        <f t="shared" si="608"/>
        <v>7.4969999999999999</v>
      </c>
    </row>
    <row r="2464" spans="1:6" x14ac:dyDescent="0.25">
      <c r="A2464" t="str">
        <f t="shared" si="613"/>
        <v>Mathias Stearn</v>
      </c>
      <c r="C2464" s="1">
        <v>1.6E-2</v>
      </c>
      <c r="D2464" t="s">
        <v>161</v>
      </c>
      <c r="E2464" s="3">
        <f t="shared" si="614"/>
        <v>1071</v>
      </c>
      <c r="F2464">
        <f t="shared" si="608"/>
        <v>17.135999999999999</v>
      </c>
    </row>
    <row r="2465" spans="1:6" x14ac:dyDescent="0.25">
      <c r="A2465" t="str">
        <f t="shared" si="613"/>
        <v>Mathias Stearn</v>
      </c>
      <c r="C2465" s="1">
        <v>0.871</v>
      </c>
      <c r="D2465" t="s">
        <v>162</v>
      </c>
      <c r="E2465" s="3">
        <f t="shared" si="614"/>
        <v>1071</v>
      </c>
      <c r="F2465">
        <f t="shared" si="608"/>
        <v>932.84100000000001</v>
      </c>
    </row>
    <row r="2466" spans="1:6" x14ac:dyDescent="0.25">
      <c r="A2466" t="str">
        <f t="shared" si="613"/>
        <v>Mathias Stearn</v>
      </c>
      <c r="E2466" s="3">
        <f t="shared" si="614"/>
        <v>1071</v>
      </c>
      <c r="F2466">
        <f t="shared" si="608"/>
        <v>0</v>
      </c>
    </row>
    <row r="2467" spans="1:6" x14ac:dyDescent="0.25">
      <c r="A2467" t="str">
        <f t="shared" si="613"/>
        <v>Mathias Stearn</v>
      </c>
      <c r="B2467" t="s">
        <v>576</v>
      </c>
      <c r="E2467" s="3">
        <v>51</v>
      </c>
      <c r="F2467">
        <f t="shared" si="608"/>
        <v>0</v>
      </c>
    </row>
    <row r="2468" spans="1:6" x14ac:dyDescent="0.25">
      <c r="A2468" t="str">
        <f t="shared" si="613"/>
        <v>Mathias Stearn</v>
      </c>
      <c r="E2468" s="3">
        <f t="shared" ref="E2468:E2471" si="615">E2467</f>
        <v>51</v>
      </c>
      <c r="F2468">
        <f t="shared" si="608"/>
        <v>0</v>
      </c>
    </row>
    <row r="2469" spans="1:6" x14ac:dyDescent="0.25">
      <c r="A2469" t="str">
        <f t="shared" si="613"/>
        <v>Mathias Stearn</v>
      </c>
      <c r="C2469" s="1">
        <v>0.39</v>
      </c>
      <c r="D2469" t="s">
        <v>251</v>
      </c>
      <c r="E2469" s="3">
        <f t="shared" si="615"/>
        <v>51</v>
      </c>
      <c r="F2469">
        <f t="shared" si="608"/>
        <v>19.89</v>
      </c>
    </row>
    <row r="2470" spans="1:6" x14ac:dyDescent="0.25">
      <c r="A2470" t="str">
        <f t="shared" si="613"/>
        <v>Mathias Stearn</v>
      </c>
      <c r="C2470" s="1">
        <v>0.60899999999999999</v>
      </c>
      <c r="D2470" t="s">
        <v>44</v>
      </c>
      <c r="E2470" s="3">
        <f t="shared" si="615"/>
        <v>51</v>
      </c>
      <c r="F2470">
        <f t="shared" si="608"/>
        <v>31.058999999999997</v>
      </c>
    </row>
    <row r="2471" spans="1:6" x14ac:dyDescent="0.25">
      <c r="A2471" t="str">
        <f t="shared" si="613"/>
        <v>Mathias Stearn</v>
      </c>
      <c r="E2471" s="3">
        <f t="shared" si="615"/>
        <v>51</v>
      </c>
      <c r="F2471">
        <f t="shared" si="608"/>
        <v>0</v>
      </c>
    </row>
    <row r="2472" spans="1:6" x14ac:dyDescent="0.25">
      <c r="A2472" t="str">
        <f t="shared" si="613"/>
        <v>Mathias Stearn</v>
      </c>
      <c r="B2472" t="s">
        <v>577</v>
      </c>
      <c r="E2472" s="3">
        <v>142</v>
      </c>
      <c r="F2472">
        <f t="shared" si="608"/>
        <v>0</v>
      </c>
    </row>
    <row r="2473" spans="1:6" x14ac:dyDescent="0.25">
      <c r="A2473" t="str">
        <f t="shared" si="613"/>
        <v>Mathias Stearn</v>
      </c>
      <c r="E2473" s="3">
        <f t="shared" ref="E2473:E2477" si="616">E2472</f>
        <v>142</v>
      </c>
      <c r="F2473">
        <f t="shared" si="608"/>
        <v>0</v>
      </c>
    </row>
    <row r="2474" spans="1:6" x14ac:dyDescent="0.25">
      <c r="A2474" t="str">
        <f t="shared" si="613"/>
        <v>Mathias Stearn</v>
      </c>
      <c r="C2474" s="1">
        <v>0.21099999999999999</v>
      </c>
      <c r="D2474" t="s">
        <v>143</v>
      </c>
      <c r="E2474" s="3">
        <f t="shared" si="616"/>
        <v>142</v>
      </c>
      <c r="F2474">
        <f t="shared" si="608"/>
        <v>29.962</v>
      </c>
    </row>
    <row r="2475" spans="1:6" x14ac:dyDescent="0.25">
      <c r="A2475" t="str">
        <f t="shared" si="613"/>
        <v>Mathias Stearn</v>
      </c>
      <c r="C2475" s="1">
        <v>1.9E-2</v>
      </c>
      <c r="D2475" t="s">
        <v>105</v>
      </c>
      <c r="E2475" s="3">
        <f t="shared" si="616"/>
        <v>142</v>
      </c>
      <c r="F2475">
        <f t="shared" si="608"/>
        <v>2.698</v>
      </c>
    </row>
    <row r="2476" spans="1:6" x14ac:dyDescent="0.25">
      <c r="A2476" t="str">
        <f t="shared" si="613"/>
        <v>Mathias Stearn</v>
      </c>
      <c r="C2476" s="1">
        <v>0.76800000000000002</v>
      </c>
      <c r="D2476" t="s">
        <v>162</v>
      </c>
      <c r="E2476" s="3">
        <f t="shared" si="616"/>
        <v>142</v>
      </c>
      <c r="F2476">
        <f t="shared" si="608"/>
        <v>109.056</v>
      </c>
    </row>
    <row r="2477" spans="1:6" x14ac:dyDescent="0.25">
      <c r="A2477" t="str">
        <f t="shared" si="613"/>
        <v>Mathias Stearn</v>
      </c>
      <c r="E2477" s="3">
        <f t="shared" si="616"/>
        <v>142</v>
      </c>
      <c r="F2477">
        <f t="shared" si="608"/>
        <v>0</v>
      </c>
    </row>
    <row r="2478" spans="1:6" x14ac:dyDescent="0.25">
      <c r="A2478" t="str">
        <f t="shared" si="613"/>
        <v>Mathias Stearn</v>
      </c>
      <c r="B2478" t="s">
        <v>578</v>
      </c>
      <c r="E2478" s="3">
        <v>122</v>
      </c>
      <c r="F2478">
        <f t="shared" si="608"/>
        <v>0</v>
      </c>
    </row>
    <row r="2479" spans="1:6" x14ac:dyDescent="0.25">
      <c r="A2479" t="str">
        <f t="shared" si="613"/>
        <v>Mathias Stearn</v>
      </c>
      <c r="E2479" s="3">
        <f t="shared" ref="E2479:E2484" si="617">E2478</f>
        <v>122</v>
      </c>
      <c r="F2479">
        <f t="shared" si="608"/>
        <v>0</v>
      </c>
    </row>
    <row r="2480" spans="1:6" x14ac:dyDescent="0.25">
      <c r="A2480" t="str">
        <f t="shared" si="613"/>
        <v>Mathias Stearn</v>
      </c>
      <c r="C2480" s="1">
        <v>0.78400000000000003</v>
      </c>
      <c r="D2480" t="s">
        <v>29</v>
      </c>
      <c r="E2480" s="3">
        <f t="shared" si="617"/>
        <v>122</v>
      </c>
      <c r="F2480">
        <f t="shared" si="608"/>
        <v>95.64800000000001</v>
      </c>
    </row>
    <row r="2481" spans="1:6" x14ac:dyDescent="0.25">
      <c r="A2481" t="str">
        <f t="shared" si="613"/>
        <v>Mathias Stearn</v>
      </c>
      <c r="C2481" s="1">
        <v>0.108</v>
      </c>
      <c r="D2481" t="s">
        <v>252</v>
      </c>
      <c r="E2481" s="3">
        <f t="shared" si="617"/>
        <v>122</v>
      </c>
      <c r="F2481">
        <f t="shared" si="608"/>
        <v>13.176</v>
      </c>
    </row>
    <row r="2482" spans="1:6" x14ac:dyDescent="0.25">
      <c r="A2482" t="str">
        <f t="shared" si="613"/>
        <v>Mathias Stearn</v>
      </c>
      <c r="C2482" s="1">
        <v>9.7000000000000003E-2</v>
      </c>
      <c r="D2482" t="s">
        <v>162</v>
      </c>
      <c r="E2482" s="3">
        <f t="shared" si="617"/>
        <v>122</v>
      </c>
      <c r="F2482">
        <f t="shared" si="608"/>
        <v>11.834</v>
      </c>
    </row>
    <row r="2483" spans="1:6" x14ac:dyDescent="0.25">
      <c r="A2483" t="str">
        <f t="shared" si="613"/>
        <v>Mathias Stearn</v>
      </c>
      <c r="C2483" s="1">
        <v>8.9999999999999993E-3</v>
      </c>
      <c r="D2483" t="s">
        <v>40</v>
      </c>
      <c r="E2483" s="3">
        <f t="shared" si="617"/>
        <v>122</v>
      </c>
      <c r="F2483">
        <f t="shared" si="608"/>
        <v>1.0979999999999999</v>
      </c>
    </row>
    <row r="2484" spans="1:6" x14ac:dyDescent="0.25">
      <c r="A2484" t="str">
        <f t="shared" si="613"/>
        <v>Mathias Stearn</v>
      </c>
      <c r="E2484" s="3">
        <f t="shared" si="617"/>
        <v>122</v>
      </c>
      <c r="F2484">
        <f t="shared" si="608"/>
        <v>0</v>
      </c>
    </row>
    <row r="2485" spans="1:6" x14ac:dyDescent="0.25">
      <c r="A2485" t="str">
        <f t="shared" si="613"/>
        <v>Mathias Stearn</v>
      </c>
      <c r="B2485" t="s">
        <v>579</v>
      </c>
      <c r="E2485" s="3">
        <v>12</v>
      </c>
      <c r="F2485">
        <f t="shared" si="608"/>
        <v>0</v>
      </c>
    </row>
    <row r="2486" spans="1:6" x14ac:dyDescent="0.25">
      <c r="A2486" t="str">
        <f t="shared" si="613"/>
        <v>Mathias Stearn</v>
      </c>
      <c r="E2486" s="3">
        <f t="shared" ref="E2486:E2489" si="618">E2485</f>
        <v>12</v>
      </c>
      <c r="F2486">
        <f t="shared" si="608"/>
        <v>0</v>
      </c>
    </row>
    <row r="2487" spans="1:6" x14ac:dyDescent="0.25">
      <c r="A2487" t="str">
        <f t="shared" si="613"/>
        <v>Mathias Stearn</v>
      </c>
      <c r="C2487" s="1">
        <v>0.879</v>
      </c>
      <c r="D2487" t="s">
        <v>226</v>
      </c>
      <c r="E2487" s="3">
        <f t="shared" si="618"/>
        <v>12</v>
      </c>
      <c r="F2487">
        <f t="shared" si="608"/>
        <v>10.548</v>
      </c>
    </row>
    <row r="2488" spans="1:6" x14ac:dyDescent="0.25">
      <c r="A2488" t="str">
        <f t="shared" si="613"/>
        <v>Mathias Stearn</v>
      </c>
      <c r="C2488" s="1">
        <v>0.12</v>
      </c>
      <c r="D2488" t="s">
        <v>162</v>
      </c>
      <c r="E2488" s="3">
        <f t="shared" si="618"/>
        <v>12</v>
      </c>
      <c r="F2488">
        <f t="shared" si="608"/>
        <v>1.44</v>
      </c>
    </row>
    <row r="2489" spans="1:6" x14ac:dyDescent="0.25">
      <c r="A2489" t="str">
        <f t="shared" ref="A2489:A2509" si="619">A2488</f>
        <v>Mathias Stearn</v>
      </c>
      <c r="E2489" s="3">
        <f t="shared" si="618"/>
        <v>12</v>
      </c>
      <c r="F2489">
        <f t="shared" si="608"/>
        <v>0</v>
      </c>
    </row>
    <row r="2490" spans="1:6" x14ac:dyDescent="0.25">
      <c r="A2490" t="str">
        <f t="shared" si="619"/>
        <v>Mathias Stearn</v>
      </c>
      <c r="B2490" t="s">
        <v>580</v>
      </c>
      <c r="E2490" s="3">
        <v>3</v>
      </c>
      <c r="F2490">
        <f t="shared" si="608"/>
        <v>0</v>
      </c>
    </row>
    <row r="2491" spans="1:6" x14ac:dyDescent="0.25">
      <c r="A2491" t="str">
        <f t="shared" si="619"/>
        <v>Mathias Stearn</v>
      </c>
      <c r="E2491" s="3">
        <f t="shared" ref="E2491:E2493" si="620">E2490</f>
        <v>3</v>
      </c>
      <c r="F2491">
        <f t="shared" si="608"/>
        <v>0</v>
      </c>
    </row>
    <row r="2492" spans="1:6" x14ac:dyDescent="0.25">
      <c r="A2492" t="str">
        <f t="shared" si="619"/>
        <v>Mathias Stearn</v>
      </c>
      <c r="C2492" s="1">
        <v>1</v>
      </c>
      <c r="D2492" t="s">
        <v>77</v>
      </c>
      <c r="E2492" s="3">
        <f t="shared" si="620"/>
        <v>3</v>
      </c>
      <c r="F2492">
        <f t="shared" si="608"/>
        <v>3</v>
      </c>
    </row>
    <row r="2493" spans="1:6" x14ac:dyDescent="0.25">
      <c r="A2493" t="str">
        <f t="shared" si="619"/>
        <v>Mathias Stearn</v>
      </c>
      <c r="E2493" s="3">
        <f t="shared" si="620"/>
        <v>3</v>
      </c>
      <c r="F2493">
        <f t="shared" si="608"/>
        <v>0</v>
      </c>
    </row>
    <row r="2494" spans="1:6" x14ac:dyDescent="0.25">
      <c r="A2494" t="str">
        <f t="shared" si="619"/>
        <v>Mathias Stearn</v>
      </c>
      <c r="B2494" t="s">
        <v>581</v>
      </c>
      <c r="E2494" s="3">
        <v>38</v>
      </c>
      <c r="F2494">
        <f t="shared" si="608"/>
        <v>0</v>
      </c>
    </row>
    <row r="2495" spans="1:6" x14ac:dyDescent="0.25">
      <c r="A2495" t="str">
        <f t="shared" si="619"/>
        <v>Mathias Stearn</v>
      </c>
      <c r="E2495" s="3">
        <f t="shared" ref="E2495:E2497" si="621">E2494</f>
        <v>38</v>
      </c>
      <c r="F2495">
        <f t="shared" si="608"/>
        <v>0</v>
      </c>
    </row>
    <row r="2496" spans="1:6" x14ac:dyDescent="0.25">
      <c r="A2496" t="str">
        <f t="shared" si="619"/>
        <v>Mathias Stearn</v>
      </c>
      <c r="C2496" s="1">
        <v>1</v>
      </c>
      <c r="D2496" t="s">
        <v>77</v>
      </c>
      <c r="E2496" s="3">
        <f t="shared" si="621"/>
        <v>38</v>
      </c>
      <c r="F2496">
        <f t="shared" si="608"/>
        <v>38</v>
      </c>
    </row>
    <row r="2497" spans="1:6" x14ac:dyDescent="0.25">
      <c r="A2497" t="str">
        <f t="shared" si="619"/>
        <v>Mathias Stearn</v>
      </c>
      <c r="E2497" s="3">
        <f t="shared" si="621"/>
        <v>38</v>
      </c>
      <c r="F2497">
        <f t="shared" si="608"/>
        <v>0</v>
      </c>
    </row>
    <row r="2498" spans="1:6" x14ac:dyDescent="0.25">
      <c r="A2498" t="str">
        <f t="shared" si="619"/>
        <v>Mathias Stearn</v>
      </c>
      <c r="B2498" t="s">
        <v>582</v>
      </c>
      <c r="E2498" s="3">
        <v>21</v>
      </c>
      <c r="F2498">
        <f t="shared" si="608"/>
        <v>0</v>
      </c>
    </row>
    <row r="2499" spans="1:6" x14ac:dyDescent="0.25">
      <c r="A2499" t="str">
        <f t="shared" si="619"/>
        <v>Mathias Stearn</v>
      </c>
      <c r="E2499" s="3">
        <f t="shared" ref="E2499:E2501" si="622">E2498</f>
        <v>21</v>
      </c>
      <c r="F2499">
        <f t="shared" ref="F2499:F2562" si="623">C2499*E2499</f>
        <v>0</v>
      </c>
    </row>
    <row r="2500" spans="1:6" x14ac:dyDescent="0.25">
      <c r="A2500" t="str">
        <f t="shared" si="619"/>
        <v>Mathias Stearn</v>
      </c>
      <c r="C2500" s="1">
        <v>1</v>
      </c>
      <c r="D2500" t="s">
        <v>77</v>
      </c>
      <c r="E2500" s="3">
        <f t="shared" si="622"/>
        <v>21</v>
      </c>
      <c r="F2500">
        <f t="shared" si="623"/>
        <v>21</v>
      </c>
    </row>
    <row r="2501" spans="1:6" x14ac:dyDescent="0.25">
      <c r="A2501" t="str">
        <f t="shared" si="619"/>
        <v>Mathias Stearn</v>
      </c>
      <c r="E2501" s="3">
        <f t="shared" si="622"/>
        <v>21</v>
      </c>
      <c r="F2501">
        <f t="shared" si="623"/>
        <v>0</v>
      </c>
    </row>
    <row r="2502" spans="1:6" x14ac:dyDescent="0.25">
      <c r="A2502" t="str">
        <f t="shared" si="619"/>
        <v>Mathias Stearn</v>
      </c>
      <c r="B2502" t="s">
        <v>583</v>
      </c>
      <c r="E2502" s="3">
        <v>14</v>
      </c>
      <c r="F2502">
        <f t="shared" si="623"/>
        <v>0</v>
      </c>
    </row>
    <row r="2503" spans="1:6" x14ac:dyDescent="0.25">
      <c r="A2503" t="str">
        <f t="shared" si="619"/>
        <v>Mathias Stearn</v>
      </c>
      <c r="E2503" s="3">
        <f t="shared" ref="E2503:E2506" si="624">E2502</f>
        <v>14</v>
      </c>
      <c r="F2503">
        <f t="shared" si="623"/>
        <v>0</v>
      </c>
    </row>
    <row r="2504" spans="1:6" x14ac:dyDescent="0.25">
      <c r="A2504" t="str">
        <f t="shared" si="619"/>
        <v>Mathias Stearn</v>
      </c>
      <c r="C2504" s="1">
        <v>0.57699999999999996</v>
      </c>
      <c r="D2504" t="s">
        <v>29</v>
      </c>
      <c r="E2504" s="3">
        <f t="shared" si="624"/>
        <v>14</v>
      </c>
      <c r="F2504">
        <f t="shared" si="623"/>
        <v>8.0779999999999994</v>
      </c>
    </row>
    <row r="2505" spans="1:6" x14ac:dyDescent="0.25">
      <c r="A2505" t="str">
        <f t="shared" si="619"/>
        <v>Mathias Stearn</v>
      </c>
      <c r="C2505" s="1">
        <v>0.42199999999999999</v>
      </c>
      <c r="D2505" t="s">
        <v>43</v>
      </c>
      <c r="E2505" s="3">
        <f t="shared" si="624"/>
        <v>14</v>
      </c>
      <c r="F2505">
        <f t="shared" si="623"/>
        <v>5.9079999999999995</v>
      </c>
    </row>
    <row r="2506" spans="1:6" x14ac:dyDescent="0.25">
      <c r="A2506" t="str">
        <f t="shared" si="619"/>
        <v>Mathias Stearn</v>
      </c>
      <c r="E2506" s="3">
        <f t="shared" si="624"/>
        <v>14</v>
      </c>
      <c r="F2506">
        <f t="shared" si="623"/>
        <v>0</v>
      </c>
    </row>
    <row r="2507" spans="1:6" x14ac:dyDescent="0.25">
      <c r="A2507" t="str">
        <f t="shared" si="619"/>
        <v>Mathias Stearn</v>
      </c>
      <c r="B2507" t="s">
        <v>584</v>
      </c>
      <c r="E2507" s="3">
        <v>2</v>
      </c>
      <c r="F2507">
        <f t="shared" si="623"/>
        <v>0</v>
      </c>
    </row>
    <row r="2508" spans="1:6" x14ac:dyDescent="0.25">
      <c r="A2508" t="str">
        <f t="shared" si="619"/>
        <v>Mathias Stearn</v>
      </c>
      <c r="E2508" s="3">
        <f t="shared" ref="E2508:E2510" si="625">E2507</f>
        <v>2</v>
      </c>
      <c r="F2508">
        <f t="shared" si="623"/>
        <v>0</v>
      </c>
    </row>
    <row r="2509" spans="1:6" x14ac:dyDescent="0.25">
      <c r="A2509" t="str">
        <f t="shared" si="619"/>
        <v>Mathias Stearn</v>
      </c>
      <c r="C2509" s="1">
        <v>1</v>
      </c>
      <c r="D2509" t="s">
        <v>77</v>
      </c>
      <c r="E2509" s="3">
        <f t="shared" si="625"/>
        <v>2</v>
      </c>
      <c r="F2509">
        <f t="shared" si="623"/>
        <v>2</v>
      </c>
    </row>
    <row r="2510" spans="1:6" x14ac:dyDescent="0.25">
      <c r="A2510" t="s">
        <v>832</v>
      </c>
      <c r="E2510" s="3">
        <f t="shared" si="625"/>
        <v>2</v>
      </c>
      <c r="F2510">
        <f t="shared" si="623"/>
        <v>0</v>
      </c>
    </row>
    <row r="2511" spans="1:6" x14ac:dyDescent="0.25">
      <c r="A2511" t="str">
        <f t="shared" ref="A2511:A2542" si="626">A2510</f>
        <v>matt dannenberg</v>
      </c>
      <c r="B2511" t="s">
        <v>587</v>
      </c>
      <c r="E2511" s="3">
        <v>9</v>
      </c>
      <c r="F2511">
        <f t="shared" si="623"/>
        <v>0</v>
      </c>
    </row>
    <row r="2512" spans="1:6" x14ac:dyDescent="0.25">
      <c r="A2512" t="str">
        <f t="shared" si="626"/>
        <v>matt dannenberg</v>
      </c>
      <c r="E2512" s="3">
        <f t="shared" ref="E2512:E2514" si="627">E2511</f>
        <v>9</v>
      </c>
      <c r="F2512">
        <f t="shared" si="623"/>
        <v>0</v>
      </c>
    </row>
    <row r="2513" spans="1:6" x14ac:dyDescent="0.25">
      <c r="A2513" t="str">
        <f t="shared" si="626"/>
        <v>matt dannenberg</v>
      </c>
      <c r="C2513" s="1">
        <v>1</v>
      </c>
      <c r="D2513" t="s">
        <v>43</v>
      </c>
      <c r="E2513" s="3">
        <f t="shared" si="627"/>
        <v>9</v>
      </c>
      <c r="F2513">
        <f t="shared" si="623"/>
        <v>9</v>
      </c>
    </row>
    <row r="2514" spans="1:6" x14ac:dyDescent="0.25">
      <c r="A2514" t="str">
        <f t="shared" si="626"/>
        <v>matt dannenberg</v>
      </c>
      <c r="E2514" s="3">
        <f t="shared" si="627"/>
        <v>9</v>
      </c>
      <c r="F2514">
        <f t="shared" si="623"/>
        <v>0</v>
      </c>
    </row>
    <row r="2515" spans="1:6" x14ac:dyDescent="0.25">
      <c r="A2515" t="str">
        <f t="shared" si="626"/>
        <v>matt dannenberg</v>
      </c>
      <c r="B2515" t="s">
        <v>588</v>
      </c>
      <c r="E2515" s="3">
        <v>231</v>
      </c>
      <c r="F2515">
        <f t="shared" si="623"/>
        <v>0</v>
      </c>
    </row>
    <row r="2516" spans="1:6" x14ac:dyDescent="0.25">
      <c r="A2516" t="str">
        <f t="shared" si="626"/>
        <v>matt dannenberg</v>
      </c>
      <c r="E2516" s="3">
        <f t="shared" ref="E2516:E2519" si="628">E2515</f>
        <v>231</v>
      </c>
      <c r="F2516">
        <f t="shared" si="623"/>
        <v>0</v>
      </c>
    </row>
    <row r="2517" spans="1:6" x14ac:dyDescent="0.25">
      <c r="A2517" t="str">
        <f t="shared" si="626"/>
        <v>matt dannenberg</v>
      </c>
      <c r="C2517" s="1">
        <v>0.105</v>
      </c>
      <c r="D2517" t="s">
        <v>589</v>
      </c>
      <c r="E2517" s="3">
        <f t="shared" si="628"/>
        <v>231</v>
      </c>
      <c r="F2517">
        <f t="shared" si="623"/>
        <v>24.254999999999999</v>
      </c>
    </row>
    <row r="2518" spans="1:6" x14ac:dyDescent="0.25">
      <c r="A2518" t="str">
        <f t="shared" si="626"/>
        <v>matt dannenberg</v>
      </c>
      <c r="C2518" s="1">
        <v>0.89400000000000002</v>
      </c>
      <c r="D2518" t="s">
        <v>43</v>
      </c>
      <c r="E2518" s="3">
        <f t="shared" si="628"/>
        <v>231</v>
      </c>
      <c r="F2518">
        <f t="shared" si="623"/>
        <v>206.51400000000001</v>
      </c>
    </row>
    <row r="2519" spans="1:6" x14ac:dyDescent="0.25">
      <c r="A2519" t="str">
        <f t="shared" si="626"/>
        <v>matt dannenberg</v>
      </c>
      <c r="E2519" s="3">
        <f t="shared" si="628"/>
        <v>231</v>
      </c>
      <c r="F2519">
        <f t="shared" si="623"/>
        <v>0</v>
      </c>
    </row>
    <row r="2520" spans="1:6" x14ac:dyDescent="0.25">
      <c r="A2520" t="str">
        <f t="shared" si="626"/>
        <v>matt dannenberg</v>
      </c>
      <c r="B2520" t="s">
        <v>590</v>
      </c>
      <c r="E2520" s="3">
        <v>2</v>
      </c>
      <c r="F2520">
        <f t="shared" si="623"/>
        <v>0</v>
      </c>
    </row>
    <row r="2521" spans="1:6" x14ac:dyDescent="0.25">
      <c r="A2521" t="str">
        <f t="shared" si="626"/>
        <v>matt dannenberg</v>
      </c>
      <c r="E2521" s="3">
        <f t="shared" ref="E2521:E2523" si="629">E2520</f>
        <v>2</v>
      </c>
      <c r="F2521">
        <f t="shared" si="623"/>
        <v>0</v>
      </c>
    </row>
    <row r="2522" spans="1:6" x14ac:dyDescent="0.25">
      <c r="A2522" t="str">
        <f t="shared" si="626"/>
        <v>matt dannenberg</v>
      </c>
      <c r="C2522" s="1">
        <v>1</v>
      </c>
      <c r="D2522" t="s">
        <v>43</v>
      </c>
      <c r="E2522" s="3">
        <f t="shared" si="629"/>
        <v>2</v>
      </c>
      <c r="F2522">
        <f t="shared" si="623"/>
        <v>2</v>
      </c>
    </row>
    <row r="2523" spans="1:6" x14ac:dyDescent="0.25">
      <c r="A2523" t="str">
        <f t="shared" si="626"/>
        <v>matt dannenberg</v>
      </c>
      <c r="E2523" s="3">
        <f t="shared" si="629"/>
        <v>2</v>
      </c>
      <c r="F2523">
        <f t="shared" si="623"/>
        <v>0</v>
      </c>
    </row>
    <row r="2524" spans="1:6" x14ac:dyDescent="0.25">
      <c r="A2524" t="str">
        <f t="shared" si="626"/>
        <v>matt dannenberg</v>
      </c>
      <c r="B2524" t="s">
        <v>591</v>
      </c>
      <c r="E2524" s="3">
        <v>2</v>
      </c>
      <c r="F2524">
        <f t="shared" si="623"/>
        <v>0</v>
      </c>
    </row>
    <row r="2525" spans="1:6" x14ac:dyDescent="0.25">
      <c r="A2525" t="str">
        <f t="shared" si="626"/>
        <v>matt dannenberg</v>
      </c>
      <c r="E2525" s="3">
        <f t="shared" ref="E2525:E2527" si="630">E2524</f>
        <v>2</v>
      </c>
      <c r="F2525">
        <f t="shared" si="623"/>
        <v>0</v>
      </c>
    </row>
    <row r="2526" spans="1:6" x14ac:dyDescent="0.25">
      <c r="A2526" t="str">
        <f t="shared" si="626"/>
        <v>matt dannenberg</v>
      </c>
      <c r="C2526" s="1">
        <v>1</v>
      </c>
      <c r="D2526" t="s">
        <v>43</v>
      </c>
      <c r="E2526" s="3">
        <f t="shared" si="630"/>
        <v>2</v>
      </c>
      <c r="F2526">
        <f t="shared" si="623"/>
        <v>2</v>
      </c>
    </row>
    <row r="2527" spans="1:6" x14ac:dyDescent="0.25">
      <c r="A2527" t="str">
        <f t="shared" si="626"/>
        <v>matt dannenberg</v>
      </c>
      <c r="E2527" s="3">
        <f t="shared" si="630"/>
        <v>2</v>
      </c>
      <c r="F2527">
        <f t="shared" si="623"/>
        <v>0</v>
      </c>
    </row>
    <row r="2528" spans="1:6" x14ac:dyDescent="0.25">
      <c r="A2528" t="str">
        <f t="shared" si="626"/>
        <v>matt dannenberg</v>
      </c>
      <c r="B2528" t="s">
        <v>592</v>
      </c>
      <c r="E2528" s="3">
        <v>71</v>
      </c>
      <c r="F2528">
        <f t="shared" si="623"/>
        <v>0</v>
      </c>
    </row>
    <row r="2529" spans="1:6" x14ac:dyDescent="0.25">
      <c r="A2529" t="str">
        <f t="shared" si="626"/>
        <v>matt dannenberg</v>
      </c>
      <c r="E2529" s="3">
        <f t="shared" ref="E2529:E2534" si="631">E2528</f>
        <v>71</v>
      </c>
      <c r="F2529">
        <f t="shared" si="623"/>
        <v>0</v>
      </c>
    </row>
    <row r="2530" spans="1:6" x14ac:dyDescent="0.25">
      <c r="A2530" t="str">
        <f t="shared" si="626"/>
        <v>matt dannenberg</v>
      </c>
      <c r="C2530" s="1">
        <v>3.9E-2</v>
      </c>
      <c r="D2530" t="s">
        <v>28</v>
      </c>
      <c r="E2530" s="3">
        <f t="shared" si="631"/>
        <v>71</v>
      </c>
      <c r="F2530">
        <f t="shared" si="623"/>
        <v>2.7690000000000001</v>
      </c>
    </row>
    <row r="2531" spans="1:6" x14ac:dyDescent="0.25">
      <c r="A2531" t="str">
        <f t="shared" si="626"/>
        <v>matt dannenberg</v>
      </c>
      <c r="C2531" s="1">
        <v>0.70199999999999996</v>
      </c>
      <c r="D2531" t="s">
        <v>43</v>
      </c>
      <c r="E2531" s="3">
        <f t="shared" si="631"/>
        <v>71</v>
      </c>
      <c r="F2531">
        <f t="shared" si="623"/>
        <v>49.841999999999999</v>
      </c>
    </row>
    <row r="2532" spans="1:6" x14ac:dyDescent="0.25">
      <c r="A2532" t="str">
        <f t="shared" si="626"/>
        <v>matt dannenberg</v>
      </c>
      <c r="C2532" s="1">
        <v>0.03</v>
      </c>
      <c r="D2532" t="s">
        <v>535</v>
      </c>
      <c r="E2532" s="3">
        <f t="shared" si="631"/>
        <v>71</v>
      </c>
      <c r="F2532">
        <f t="shared" si="623"/>
        <v>2.13</v>
      </c>
    </row>
    <row r="2533" spans="1:6" x14ac:dyDescent="0.25">
      <c r="A2533" t="str">
        <f t="shared" si="626"/>
        <v>matt dannenberg</v>
      </c>
      <c r="C2533" s="1">
        <v>0.22600000000000001</v>
      </c>
      <c r="D2533" t="s">
        <v>44</v>
      </c>
      <c r="E2533" s="3">
        <f t="shared" si="631"/>
        <v>71</v>
      </c>
      <c r="F2533">
        <f t="shared" si="623"/>
        <v>16.045999999999999</v>
      </c>
    </row>
    <row r="2534" spans="1:6" x14ac:dyDescent="0.25">
      <c r="A2534" t="str">
        <f t="shared" si="626"/>
        <v>matt dannenberg</v>
      </c>
      <c r="E2534" s="3">
        <f t="shared" si="631"/>
        <v>71</v>
      </c>
      <c r="F2534">
        <f t="shared" si="623"/>
        <v>0</v>
      </c>
    </row>
    <row r="2535" spans="1:6" x14ac:dyDescent="0.25">
      <c r="A2535" t="str">
        <f t="shared" si="626"/>
        <v>matt dannenberg</v>
      </c>
      <c r="B2535" t="s">
        <v>593</v>
      </c>
      <c r="E2535" s="3">
        <v>6</v>
      </c>
      <c r="F2535">
        <f t="shared" si="623"/>
        <v>0</v>
      </c>
    </row>
    <row r="2536" spans="1:6" x14ac:dyDescent="0.25">
      <c r="A2536" t="str">
        <f t="shared" si="626"/>
        <v>matt dannenberg</v>
      </c>
      <c r="E2536" s="3">
        <f t="shared" ref="E2536:E2538" si="632">E2535</f>
        <v>6</v>
      </c>
      <c r="F2536">
        <f t="shared" si="623"/>
        <v>0</v>
      </c>
    </row>
    <row r="2537" spans="1:6" x14ac:dyDescent="0.25">
      <c r="A2537" t="str">
        <f t="shared" si="626"/>
        <v>matt dannenberg</v>
      </c>
      <c r="C2537" s="1">
        <v>1</v>
      </c>
      <c r="D2537" t="s">
        <v>95</v>
      </c>
      <c r="E2537" s="3">
        <f t="shared" si="632"/>
        <v>6</v>
      </c>
      <c r="F2537">
        <f t="shared" si="623"/>
        <v>6</v>
      </c>
    </row>
    <row r="2538" spans="1:6" x14ac:dyDescent="0.25">
      <c r="A2538" t="str">
        <f t="shared" si="626"/>
        <v>matt dannenberg</v>
      </c>
      <c r="E2538" s="3">
        <f t="shared" si="632"/>
        <v>6</v>
      </c>
      <c r="F2538">
        <f t="shared" si="623"/>
        <v>0</v>
      </c>
    </row>
    <row r="2539" spans="1:6" x14ac:dyDescent="0.25">
      <c r="A2539" t="str">
        <f t="shared" si="626"/>
        <v>matt dannenberg</v>
      </c>
      <c r="B2539" t="s">
        <v>594</v>
      </c>
      <c r="E2539" s="3">
        <v>241</v>
      </c>
      <c r="F2539">
        <f t="shared" si="623"/>
        <v>0</v>
      </c>
    </row>
    <row r="2540" spans="1:6" x14ac:dyDescent="0.25">
      <c r="A2540" t="str">
        <f t="shared" si="626"/>
        <v>matt dannenberg</v>
      </c>
      <c r="E2540" s="3">
        <f t="shared" ref="E2540:E2542" si="633">E2539</f>
        <v>241</v>
      </c>
      <c r="F2540">
        <f t="shared" si="623"/>
        <v>0</v>
      </c>
    </row>
    <row r="2541" spans="1:6" x14ac:dyDescent="0.25">
      <c r="A2541" t="str">
        <f t="shared" si="626"/>
        <v>matt dannenberg</v>
      </c>
      <c r="C2541" s="1">
        <v>1</v>
      </c>
      <c r="D2541" t="s">
        <v>43</v>
      </c>
      <c r="E2541" s="3">
        <f t="shared" si="633"/>
        <v>241</v>
      </c>
      <c r="F2541">
        <f t="shared" si="623"/>
        <v>241</v>
      </c>
    </row>
    <row r="2542" spans="1:6" x14ac:dyDescent="0.25">
      <c r="A2542" t="str">
        <f t="shared" si="626"/>
        <v>matt dannenberg</v>
      </c>
      <c r="E2542" s="3">
        <f t="shared" si="633"/>
        <v>241</v>
      </c>
      <c r="F2542">
        <f t="shared" si="623"/>
        <v>0</v>
      </c>
    </row>
    <row r="2543" spans="1:6" x14ac:dyDescent="0.25">
      <c r="A2543" t="str">
        <f t="shared" ref="A2543:A2574" si="634">A2542</f>
        <v>matt dannenberg</v>
      </c>
      <c r="B2543" t="s">
        <v>595</v>
      </c>
      <c r="E2543" s="3">
        <v>40</v>
      </c>
      <c r="F2543">
        <f t="shared" si="623"/>
        <v>0</v>
      </c>
    </row>
    <row r="2544" spans="1:6" x14ac:dyDescent="0.25">
      <c r="A2544" t="str">
        <f t="shared" si="634"/>
        <v>matt dannenberg</v>
      </c>
      <c r="E2544" s="3">
        <f t="shared" ref="E2544:E2546" si="635">E2543</f>
        <v>40</v>
      </c>
      <c r="F2544">
        <f t="shared" si="623"/>
        <v>0</v>
      </c>
    </row>
    <row r="2545" spans="1:6" x14ac:dyDescent="0.25">
      <c r="A2545" t="str">
        <f t="shared" si="634"/>
        <v>matt dannenberg</v>
      </c>
      <c r="C2545" s="1">
        <v>1</v>
      </c>
      <c r="D2545" t="s">
        <v>13</v>
      </c>
      <c r="E2545" s="3">
        <f t="shared" si="635"/>
        <v>40</v>
      </c>
      <c r="F2545">
        <f t="shared" si="623"/>
        <v>40</v>
      </c>
    </row>
    <row r="2546" spans="1:6" x14ac:dyDescent="0.25">
      <c r="A2546" t="str">
        <f t="shared" si="634"/>
        <v>matt dannenberg</v>
      </c>
      <c r="E2546" s="3">
        <f t="shared" si="635"/>
        <v>40</v>
      </c>
      <c r="F2546">
        <f t="shared" si="623"/>
        <v>0</v>
      </c>
    </row>
    <row r="2547" spans="1:6" x14ac:dyDescent="0.25">
      <c r="A2547" t="str">
        <f t="shared" si="634"/>
        <v>matt dannenberg</v>
      </c>
      <c r="B2547" t="s">
        <v>596</v>
      </c>
      <c r="E2547" s="3">
        <v>2</v>
      </c>
      <c r="F2547">
        <f t="shared" si="623"/>
        <v>0</v>
      </c>
    </row>
    <row r="2548" spans="1:6" x14ac:dyDescent="0.25">
      <c r="A2548" t="str">
        <f t="shared" si="634"/>
        <v>matt dannenberg</v>
      </c>
      <c r="E2548" s="3">
        <f t="shared" ref="E2548:E2550" si="636">E2547</f>
        <v>2</v>
      </c>
      <c r="F2548">
        <f t="shared" si="623"/>
        <v>0</v>
      </c>
    </row>
    <row r="2549" spans="1:6" x14ac:dyDescent="0.25">
      <c r="A2549" t="str">
        <f t="shared" si="634"/>
        <v>matt dannenberg</v>
      </c>
      <c r="C2549" s="1">
        <v>1</v>
      </c>
      <c r="D2549" t="s">
        <v>43</v>
      </c>
      <c r="E2549" s="3">
        <f t="shared" si="636"/>
        <v>2</v>
      </c>
      <c r="F2549">
        <f t="shared" si="623"/>
        <v>2</v>
      </c>
    </row>
    <row r="2550" spans="1:6" x14ac:dyDescent="0.25">
      <c r="A2550" t="str">
        <f t="shared" si="634"/>
        <v>matt dannenberg</v>
      </c>
      <c r="E2550" s="3">
        <f t="shared" si="636"/>
        <v>2</v>
      </c>
      <c r="F2550">
        <f t="shared" si="623"/>
        <v>0</v>
      </c>
    </row>
    <row r="2551" spans="1:6" x14ac:dyDescent="0.25">
      <c r="A2551" t="str">
        <f t="shared" si="634"/>
        <v>matt dannenberg</v>
      </c>
      <c r="B2551" t="s">
        <v>597</v>
      </c>
      <c r="E2551" s="3">
        <v>188</v>
      </c>
      <c r="F2551">
        <f t="shared" si="623"/>
        <v>0</v>
      </c>
    </row>
    <row r="2552" spans="1:6" x14ac:dyDescent="0.25">
      <c r="A2552" t="str">
        <f t="shared" si="634"/>
        <v>matt dannenberg</v>
      </c>
      <c r="E2552" s="3">
        <f t="shared" ref="E2552:E2555" si="637">E2551</f>
        <v>188</v>
      </c>
      <c r="F2552">
        <f t="shared" si="623"/>
        <v>0</v>
      </c>
    </row>
    <row r="2553" spans="1:6" x14ac:dyDescent="0.25">
      <c r="A2553" t="str">
        <f t="shared" si="634"/>
        <v>matt dannenberg</v>
      </c>
      <c r="C2553" s="1">
        <v>0.24299999999999999</v>
      </c>
      <c r="D2553" t="s">
        <v>598</v>
      </c>
      <c r="E2553" s="3">
        <f t="shared" si="637"/>
        <v>188</v>
      </c>
      <c r="F2553">
        <f t="shared" si="623"/>
        <v>45.683999999999997</v>
      </c>
    </row>
    <row r="2554" spans="1:6" x14ac:dyDescent="0.25">
      <c r="A2554" t="str">
        <f t="shared" si="634"/>
        <v>matt dannenberg</v>
      </c>
      <c r="C2554" s="1">
        <v>0.75600000000000001</v>
      </c>
      <c r="D2554" t="s">
        <v>43</v>
      </c>
      <c r="E2554" s="3">
        <f t="shared" si="637"/>
        <v>188</v>
      </c>
      <c r="F2554">
        <f t="shared" si="623"/>
        <v>142.12800000000001</v>
      </c>
    </row>
    <row r="2555" spans="1:6" x14ac:dyDescent="0.25">
      <c r="A2555" t="str">
        <f t="shared" si="634"/>
        <v>matt dannenberg</v>
      </c>
      <c r="E2555" s="3">
        <f t="shared" si="637"/>
        <v>188</v>
      </c>
      <c r="F2555">
        <f t="shared" si="623"/>
        <v>0</v>
      </c>
    </row>
    <row r="2556" spans="1:6" x14ac:dyDescent="0.25">
      <c r="A2556" t="str">
        <f t="shared" si="634"/>
        <v>matt dannenberg</v>
      </c>
      <c r="B2556" t="s">
        <v>599</v>
      </c>
      <c r="E2556" s="3">
        <v>73</v>
      </c>
      <c r="F2556">
        <f t="shared" si="623"/>
        <v>0</v>
      </c>
    </row>
    <row r="2557" spans="1:6" x14ac:dyDescent="0.25">
      <c r="A2557" t="str">
        <f t="shared" si="634"/>
        <v>matt dannenberg</v>
      </c>
      <c r="E2557" s="3">
        <f t="shared" ref="E2557:E2559" si="638">E2556</f>
        <v>73</v>
      </c>
      <c r="F2557">
        <f t="shared" si="623"/>
        <v>0</v>
      </c>
    </row>
    <row r="2558" spans="1:6" x14ac:dyDescent="0.25">
      <c r="A2558" t="str">
        <f t="shared" si="634"/>
        <v>matt dannenberg</v>
      </c>
      <c r="C2558" s="1">
        <v>1</v>
      </c>
      <c r="D2558" t="s">
        <v>43</v>
      </c>
      <c r="E2558" s="3">
        <f t="shared" si="638"/>
        <v>73</v>
      </c>
      <c r="F2558">
        <f t="shared" si="623"/>
        <v>73</v>
      </c>
    </row>
    <row r="2559" spans="1:6" x14ac:dyDescent="0.25">
      <c r="A2559" t="str">
        <f t="shared" si="634"/>
        <v>matt dannenberg</v>
      </c>
      <c r="E2559" s="3">
        <f t="shared" si="638"/>
        <v>73</v>
      </c>
      <c r="F2559">
        <f t="shared" si="623"/>
        <v>0</v>
      </c>
    </row>
    <row r="2560" spans="1:6" x14ac:dyDescent="0.25">
      <c r="A2560" t="str">
        <f t="shared" si="634"/>
        <v>matt dannenberg</v>
      </c>
      <c r="B2560" t="s">
        <v>600</v>
      </c>
      <c r="E2560" s="3">
        <v>348</v>
      </c>
      <c r="F2560">
        <f t="shared" si="623"/>
        <v>0</v>
      </c>
    </row>
    <row r="2561" spans="1:6" x14ac:dyDescent="0.25">
      <c r="A2561" t="str">
        <f t="shared" si="634"/>
        <v>matt dannenberg</v>
      </c>
      <c r="E2561" s="3">
        <f t="shared" ref="E2561:E2563" si="639">E2560</f>
        <v>348</v>
      </c>
      <c r="F2561">
        <f t="shared" si="623"/>
        <v>0</v>
      </c>
    </row>
    <row r="2562" spans="1:6" x14ac:dyDescent="0.25">
      <c r="A2562" t="str">
        <f t="shared" si="634"/>
        <v>matt dannenberg</v>
      </c>
      <c r="C2562" s="1">
        <v>1</v>
      </c>
      <c r="D2562" t="s">
        <v>43</v>
      </c>
      <c r="E2562" s="3">
        <f t="shared" si="639"/>
        <v>348</v>
      </c>
      <c r="F2562">
        <f t="shared" si="623"/>
        <v>348</v>
      </c>
    </row>
    <row r="2563" spans="1:6" x14ac:dyDescent="0.25">
      <c r="A2563" t="str">
        <f t="shared" si="634"/>
        <v>matt dannenberg</v>
      </c>
      <c r="E2563" s="3">
        <f t="shared" si="639"/>
        <v>348</v>
      </c>
      <c r="F2563">
        <f t="shared" ref="F2563:F2626" si="640">C2563*E2563</f>
        <v>0</v>
      </c>
    </row>
    <row r="2564" spans="1:6" x14ac:dyDescent="0.25">
      <c r="A2564" t="str">
        <f t="shared" si="634"/>
        <v>matt dannenberg</v>
      </c>
      <c r="B2564" t="s">
        <v>601</v>
      </c>
      <c r="E2564" s="3">
        <v>43</v>
      </c>
      <c r="F2564">
        <f t="shared" si="640"/>
        <v>0</v>
      </c>
    </row>
    <row r="2565" spans="1:6" x14ac:dyDescent="0.25">
      <c r="A2565" t="str">
        <f t="shared" si="634"/>
        <v>matt dannenberg</v>
      </c>
      <c r="E2565" s="3">
        <f t="shared" ref="E2565:E2567" si="641">E2564</f>
        <v>43</v>
      </c>
      <c r="F2565">
        <f t="shared" si="640"/>
        <v>0</v>
      </c>
    </row>
    <row r="2566" spans="1:6" x14ac:dyDescent="0.25">
      <c r="A2566" t="str">
        <f t="shared" si="634"/>
        <v>matt dannenberg</v>
      </c>
      <c r="C2566" s="1">
        <v>1</v>
      </c>
      <c r="D2566" t="s">
        <v>43</v>
      </c>
      <c r="E2566" s="3">
        <f t="shared" si="641"/>
        <v>43</v>
      </c>
      <c r="F2566">
        <f t="shared" si="640"/>
        <v>43</v>
      </c>
    </row>
    <row r="2567" spans="1:6" x14ac:dyDescent="0.25">
      <c r="A2567" t="str">
        <f t="shared" si="634"/>
        <v>matt dannenberg</v>
      </c>
      <c r="E2567" s="3">
        <f t="shared" si="641"/>
        <v>43</v>
      </c>
      <c r="F2567">
        <f t="shared" si="640"/>
        <v>0</v>
      </c>
    </row>
    <row r="2568" spans="1:6" x14ac:dyDescent="0.25">
      <c r="A2568" t="str">
        <f t="shared" si="634"/>
        <v>matt dannenberg</v>
      </c>
      <c r="B2568" t="s">
        <v>602</v>
      </c>
      <c r="E2568" s="3">
        <v>42</v>
      </c>
      <c r="F2568">
        <f t="shared" si="640"/>
        <v>0</v>
      </c>
    </row>
    <row r="2569" spans="1:6" x14ac:dyDescent="0.25">
      <c r="A2569" t="str">
        <f t="shared" si="634"/>
        <v>matt dannenberg</v>
      </c>
      <c r="E2569" s="3">
        <f t="shared" ref="E2569:E2571" si="642">E2568</f>
        <v>42</v>
      </c>
      <c r="F2569">
        <f t="shared" si="640"/>
        <v>0</v>
      </c>
    </row>
    <row r="2570" spans="1:6" x14ac:dyDescent="0.25">
      <c r="A2570" t="str">
        <f t="shared" si="634"/>
        <v>matt dannenberg</v>
      </c>
      <c r="C2570" s="1">
        <v>1</v>
      </c>
      <c r="D2570" t="s">
        <v>43</v>
      </c>
      <c r="E2570" s="3">
        <f t="shared" si="642"/>
        <v>42</v>
      </c>
      <c r="F2570">
        <f t="shared" si="640"/>
        <v>42</v>
      </c>
    </row>
    <row r="2571" spans="1:6" x14ac:dyDescent="0.25">
      <c r="A2571" t="str">
        <f t="shared" si="634"/>
        <v>matt dannenberg</v>
      </c>
      <c r="E2571" s="3">
        <f t="shared" si="642"/>
        <v>42</v>
      </c>
      <c r="F2571">
        <f t="shared" si="640"/>
        <v>0</v>
      </c>
    </row>
    <row r="2572" spans="1:6" x14ac:dyDescent="0.25">
      <c r="A2572" t="str">
        <f t="shared" si="634"/>
        <v>matt dannenberg</v>
      </c>
      <c r="B2572" t="s">
        <v>603</v>
      </c>
      <c r="E2572" s="3">
        <v>74</v>
      </c>
      <c r="F2572">
        <f t="shared" si="640"/>
        <v>0</v>
      </c>
    </row>
    <row r="2573" spans="1:6" x14ac:dyDescent="0.25">
      <c r="A2573" t="str">
        <f t="shared" si="634"/>
        <v>matt dannenberg</v>
      </c>
      <c r="E2573" s="3">
        <f t="shared" ref="E2573:E2575" si="643">E2572</f>
        <v>74</v>
      </c>
      <c r="F2573">
        <f t="shared" si="640"/>
        <v>0</v>
      </c>
    </row>
    <row r="2574" spans="1:6" x14ac:dyDescent="0.25">
      <c r="A2574" t="str">
        <f t="shared" si="634"/>
        <v>matt dannenberg</v>
      </c>
      <c r="C2574" s="1">
        <v>1</v>
      </c>
      <c r="D2574" t="s">
        <v>43</v>
      </c>
      <c r="E2574" s="3">
        <f t="shared" si="643"/>
        <v>74</v>
      </c>
      <c r="F2574">
        <f t="shared" si="640"/>
        <v>74</v>
      </c>
    </row>
    <row r="2575" spans="1:6" x14ac:dyDescent="0.25">
      <c r="A2575" t="str">
        <f t="shared" ref="A2575:A2606" si="644">A2574</f>
        <v>matt dannenberg</v>
      </c>
      <c r="E2575" s="3">
        <f t="shared" si="643"/>
        <v>74</v>
      </c>
      <c r="F2575">
        <f t="shared" si="640"/>
        <v>0</v>
      </c>
    </row>
    <row r="2576" spans="1:6" x14ac:dyDescent="0.25">
      <c r="A2576" t="str">
        <f t="shared" si="644"/>
        <v>matt dannenberg</v>
      </c>
      <c r="B2576" s="2" t="s">
        <v>604</v>
      </c>
      <c r="E2576" s="3">
        <v>2</v>
      </c>
      <c r="F2576">
        <f t="shared" si="640"/>
        <v>0</v>
      </c>
    </row>
    <row r="2577" spans="1:6" x14ac:dyDescent="0.25">
      <c r="A2577" t="str">
        <f t="shared" si="644"/>
        <v>matt dannenberg</v>
      </c>
      <c r="E2577" s="3">
        <f t="shared" ref="E2577:E2579" si="645">E2576</f>
        <v>2</v>
      </c>
      <c r="F2577">
        <f t="shared" si="640"/>
        <v>0</v>
      </c>
    </row>
    <row r="2578" spans="1:6" x14ac:dyDescent="0.25">
      <c r="A2578" t="str">
        <f t="shared" si="644"/>
        <v>matt dannenberg</v>
      </c>
      <c r="C2578" s="1">
        <v>1</v>
      </c>
      <c r="D2578" t="s">
        <v>44</v>
      </c>
      <c r="E2578" s="3">
        <f t="shared" si="645"/>
        <v>2</v>
      </c>
      <c r="F2578">
        <f t="shared" si="640"/>
        <v>2</v>
      </c>
    </row>
    <row r="2579" spans="1:6" x14ac:dyDescent="0.25">
      <c r="A2579" t="str">
        <f t="shared" si="644"/>
        <v>matt dannenberg</v>
      </c>
      <c r="E2579" s="3">
        <f t="shared" si="645"/>
        <v>2</v>
      </c>
      <c r="F2579">
        <f t="shared" si="640"/>
        <v>0</v>
      </c>
    </row>
    <row r="2580" spans="1:6" x14ac:dyDescent="0.25">
      <c r="A2580" t="str">
        <f t="shared" si="644"/>
        <v>matt dannenberg</v>
      </c>
      <c r="B2580" t="s">
        <v>605</v>
      </c>
      <c r="E2580" s="3">
        <v>4</v>
      </c>
      <c r="F2580">
        <f t="shared" si="640"/>
        <v>0</v>
      </c>
    </row>
    <row r="2581" spans="1:6" x14ac:dyDescent="0.25">
      <c r="A2581" t="str">
        <f t="shared" si="644"/>
        <v>matt dannenberg</v>
      </c>
      <c r="E2581" s="3">
        <f t="shared" ref="E2581:E2583" si="646">E2580</f>
        <v>4</v>
      </c>
      <c r="F2581">
        <f t="shared" si="640"/>
        <v>0</v>
      </c>
    </row>
    <row r="2582" spans="1:6" x14ac:dyDescent="0.25">
      <c r="A2582" t="str">
        <f t="shared" si="644"/>
        <v>matt dannenberg</v>
      </c>
      <c r="C2582" s="1">
        <v>1</v>
      </c>
      <c r="D2582" t="s">
        <v>43</v>
      </c>
      <c r="E2582" s="3">
        <f t="shared" si="646"/>
        <v>4</v>
      </c>
      <c r="F2582">
        <f t="shared" si="640"/>
        <v>4</v>
      </c>
    </row>
    <row r="2583" spans="1:6" x14ac:dyDescent="0.25">
      <c r="A2583" t="str">
        <f t="shared" si="644"/>
        <v>matt dannenberg</v>
      </c>
      <c r="E2583" s="3">
        <f t="shared" si="646"/>
        <v>4</v>
      </c>
      <c r="F2583">
        <f t="shared" si="640"/>
        <v>0</v>
      </c>
    </row>
    <row r="2584" spans="1:6" x14ac:dyDescent="0.25">
      <c r="A2584" t="str">
        <f t="shared" si="644"/>
        <v>matt dannenberg</v>
      </c>
      <c r="B2584" t="s">
        <v>606</v>
      </c>
      <c r="E2584" s="3">
        <v>104</v>
      </c>
      <c r="F2584">
        <f t="shared" si="640"/>
        <v>0</v>
      </c>
    </row>
    <row r="2585" spans="1:6" x14ac:dyDescent="0.25">
      <c r="A2585" t="str">
        <f t="shared" si="644"/>
        <v>matt dannenberg</v>
      </c>
      <c r="E2585" s="3">
        <f t="shared" ref="E2585:E2587" si="647">E2584</f>
        <v>104</v>
      </c>
      <c r="F2585">
        <f t="shared" si="640"/>
        <v>0</v>
      </c>
    </row>
    <row r="2586" spans="1:6" x14ac:dyDescent="0.25">
      <c r="A2586" t="str">
        <f t="shared" si="644"/>
        <v>matt dannenberg</v>
      </c>
      <c r="C2586" s="1">
        <v>1</v>
      </c>
      <c r="D2586" t="s">
        <v>43</v>
      </c>
      <c r="E2586" s="3">
        <f t="shared" si="647"/>
        <v>104</v>
      </c>
      <c r="F2586">
        <f t="shared" si="640"/>
        <v>104</v>
      </c>
    </row>
    <row r="2587" spans="1:6" x14ac:dyDescent="0.25">
      <c r="A2587" t="str">
        <f t="shared" si="644"/>
        <v>matt dannenberg</v>
      </c>
      <c r="E2587" s="3">
        <f t="shared" si="647"/>
        <v>104</v>
      </c>
      <c r="F2587">
        <f t="shared" si="640"/>
        <v>0</v>
      </c>
    </row>
    <row r="2588" spans="1:6" x14ac:dyDescent="0.25">
      <c r="A2588" t="str">
        <f t="shared" si="644"/>
        <v>matt dannenberg</v>
      </c>
      <c r="B2588" t="s">
        <v>607</v>
      </c>
      <c r="E2588" s="3">
        <v>64</v>
      </c>
      <c r="F2588">
        <f t="shared" si="640"/>
        <v>0</v>
      </c>
    </row>
    <row r="2589" spans="1:6" x14ac:dyDescent="0.25">
      <c r="A2589" t="str">
        <f t="shared" si="644"/>
        <v>matt dannenberg</v>
      </c>
      <c r="E2589" s="3">
        <f t="shared" ref="E2589:E2591" si="648">E2588</f>
        <v>64</v>
      </c>
      <c r="F2589">
        <f t="shared" si="640"/>
        <v>0</v>
      </c>
    </row>
    <row r="2590" spans="1:6" x14ac:dyDescent="0.25">
      <c r="A2590" t="str">
        <f t="shared" si="644"/>
        <v>matt dannenberg</v>
      </c>
      <c r="C2590" s="1">
        <v>1</v>
      </c>
      <c r="D2590" t="s">
        <v>43</v>
      </c>
      <c r="E2590" s="3">
        <f t="shared" si="648"/>
        <v>64</v>
      </c>
      <c r="F2590">
        <f t="shared" si="640"/>
        <v>64</v>
      </c>
    </row>
    <row r="2591" spans="1:6" x14ac:dyDescent="0.25">
      <c r="A2591" t="str">
        <f t="shared" si="644"/>
        <v>matt dannenberg</v>
      </c>
      <c r="E2591" s="3">
        <f t="shared" si="648"/>
        <v>64</v>
      </c>
      <c r="F2591">
        <f t="shared" si="640"/>
        <v>0</v>
      </c>
    </row>
    <row r="2592" spans="1:6" x14ac:dyDescent="0.25">
      <c r="A2592" t="str">
        <f t="shared" si="644"/>
        <v>matt dannenberg</v>
      </c>
      <c r="B2592" t="s">
        <v>608</v>
      </c>
      <c r="E2592" s="3">
        <v>367</v>
      </c>
      <c r="F2592">
        <f t="shared" si="640"/>
        <v>0</v>
      </c>
    </row>
    <row r="2593" spans="1:6" x14ac:dyDescent="0.25">
      <c r="A2593" t="str">
        <f t="shared" si="644"/>
        <v>matt dannenberg</v>
      </c>
      <c r="E2593" s="3">
        <f t="shared" ref="E2593:E2595" si="649">E2592</f>
        <v>367</v>
      </c>
      <c r="F2593">
        <f t="shared" si="640"/>
        <v>0</v>
      </c>
    </row>
    <row r="2594" spans="1:6" x14ac:dyDescent="0.25">
      <c r="A2594" t="str">
        <f t="shared" si="644"/>
        <v>matt dannenberg</v>
      </c>
      <c r="C2594" s="1">
        <v>1</v>
      </c>
      <c r="D2594" t="s">
        <v>13</v>
      </c>
      <c r="E2594" s="3">
        <f t="shared" si="649"/>
        <v>367</v>
      </c>
      <c r="F2594">
        <f t="shared" si="640"/>
        <v>367</v>
      </c>
    </row>
    <row r="2595" spans="1:6" x14ac:dyDescent="0.25">
      <c r="A2595" t="str">
        <f t="shared" si="644"/>
        <v>matt dannenberg</v>
      </c>
      <c r="E2595" s="3">
        <f t="shared" si="649"/>
        <v>367</v>
      </c>
      <c r="F2595">
        <f t="shared" si="640"/>
        <v>0</v>
      </c>
    </row>
    <row r="2596" spans="1:6" x14ac:dyDescent="0.25">
      <c r="A2596" t="str">
        <f t="shared" si="644"/>
        <v>matt dannenberg</v>
      </c>
      <c r="B2596" t="s">
        <v>609</v>
      </c>
      <c r="E2596" s="3">
        <v>130</v>
      </c>
      <c r="F2596">
        <f t="shared" si="640"/>
        <v>0</v>
      </c>
    </row>
    <row r="2597" spans="1:6" x14ac:dyDescent="0.25">
      <c r="A2597" t="str">
        <f t="shared" si="644"/>
        <v>matt dannenberg</v>
      </c>
      <c r="E2597" s="3">
        <f t="shared" ref="E2597:E2599" si="650">E2596</f>
        <v>130</v>
      </c>
      <c r="F2597">
        <f t="shared" si="640"/>
        <v>0</v>
      </c>
    </row>
    <row r="2598" spans="1:6" x14ac:dyDescent="0.25">
      <c r="A2598" t="str">
        <f t="shared" si="644"/>
        <v>matt dannenberg</v>
      </c>
      <c r="C2598" s="1">
        <v>1</v>
      </c>
      <c r="D2598" t="s">
        <v>43</v>
      </c>
      <c r="E2598" s="3">
        <f t="shared" si="650"/>
        <v>130</v>
      </c>
      <c r="F2598">
        <f t="shared" si="640"/>
        <v>130</v>
      </c>
    </row>
    <row r="2599" spans="1:6" x14ac:dyDescent="0.25">
      <c r="A2599" t="str">
        <f t="shared" si="644"/>
        <v>matt dannenberg</v>
      </c>
      <c r="E2599" s="3">
        <f t="shared" si="650"/>
        <v>130</v>
      </c>
      <c r="F2599">
        <f t="shared" si="640"/>
        <v>0</v>
      </c>
    </row>
    <row r="2600" spans="1:6" x14ac:dyDescent="0.25">
      <c r="A2600" t="str">
        <f t="shared" si="644"/>
        <v>matt dannenberg</v>
      </c>
      <c r="B2600" t="s">
        <v>610</v>
      </c>
      <c r="E2600" s="3">
        <v>3</v>
      </c>
      <c r="F2600">
        <f t="shared" si="640"/>
        <v>0</v>
      </c>
    </row>
    <row r="2601" spans="1:6" x14ac:dyDescent="0.25">
      <c r="A2601" t="str">
        <f t="shared" si="644"/>
        <v>matt dannenberg</v>
      </c>
      <c r="E2601" s="3">
        <f t="shared" ref="E2601:E2603" si="651">E2600</f>
        <v>3</v>
      </c>
      <c r="F2601">
        <f t="shared" si="640"/>
        <v>0</v>
      </c>
    </row>
    <row r="2602" spans="1:6" x14ac:dyDescent="0.25">
      <c r="A2602" t="str">
        <f t="shared" si="644"/>
        <v>matt dannenberg</v>
      </c>
      <c r="C2602" s="1">
        <v>1</v>
      </c>
      <c r="D2602" t="s">
        <v>43</v>
      </c>
      <c r="E2602" s="3">
        <f t="shared" si="651"/>
        <v>3</v>
      </c>
      <c r="F2602">
        <f t="shared" si="640"/>
        <v>3</v>
      </c>
    </row>
    <row r="2603" spans="1:6" x14ac:dyDescent="0.25">
      <c r="A2603" t="str">
        <f t="shared" si="644"/>
        <v>matt dannenberg</v>
      </c>
      <c r="E2603" s="3">
        <f t="shared" si="651"/>
        <v>3</v>
      </c>
      <c r="F2603">
        <f t="shared" si="640"/>
        <v>0</v>
      </c>
    </row>
    <row r="2604" spans="1:6" x14ac:dyDescent="0.25">
      <c r="A2604" t="str">
        <f t="shared" si="644"/>
        <v>matt dannenberg</v>
      </c>
      <c r="B2604" t="s">
        <v>611</v>
      </c>
      <c r="E2604" s="3">
        <v>557</v>
      </c>
      <c r="F2604">
        <f t="shared" si="640"/>
        <v>0</v>
      </c>
    </row>
    <row r="2605" spans="1:6" x14ac:dyDescent="0.25">
      <c r="A2605" t="str">
        <f t="shared" si="644"/>
        <v>matt dannenberg</v>
      </c>
      <c r="E2605" s="3">
        <f t="shared" ref="E2605:E2607" si="652">E2604</f>
        <v>557</v>
      </c>
      <c r="F2605">
        <f t="shared" si="640"/>
        <v>0</v>
      </c>
    </row>
    <row r="2606" spans="1:6" x14ac:dyDescent="0.25">
      <c r="A2606" t="str">
        <f t="shared" si="644"/>
        <v>matt dannenberg</v>
      </c>
      <c r="C2606" s="1">
        <v>1</v>
      </c>
      <c r="D2606" t="s">
        <v>43</v>
      </c>
      <c r="E2606" s="3">
        <f t="shared" si="652"/>
        <v>557</v>
      </c>
      <c r="F2606">
        <f t="shared" si="640"/>
        <v>557</v>
      </c>
    </row>
    <row r="2607" spans="1:6" x14ac:dyDescent="0.25">
      <c r="A2607" t="str">
        <f t="shared" ref="A2607:A2638" si="653">A2606</f>
        <v>matt dannenberg</v>
      </c>
      <c r="E2607" s="3">
        <f t="shared" si="652"/>
        <v>557</v>
      </c>
      <c r="F2607">
        <f t="shared" si="640"/>
        <v>0</v>
      </c>
    </row>
    <row r="2608" spans="1:6" x14ac:dyDescent="0.25">
      <c r="A2608" t="str">
        <f t="shared" si="653"/>
        <v>matt dannenberg</v>
      </c>
      <c r="B2608" t="s">
        <v>612</v>
      </c>
      <c r="E2608" s="3">
        <v>8</v>
      </c>
      <c r="F2608">
        <f t="shared" si="640"/>
        <v>0</v>
      </c>
    </row>
    <row r="2609" spans="1:6" x14ac:dyDescent="0.25">
      <c r="A2609" t="str">
        <f t="shared" si="653"/>
        <v>matt dannenberg</v>
      </c>
      <c r="E2609" s="3">
        <f t="shared" ref="E2609:E2611" si="654">E2608</f>
        <v>8</v>
      </c>
      <c r="F2609">
        <f t="shared" si="640"/>
        <v>0</v>
      </c>
    </row>
    <row r="2610" spans="1:6" x14ac:dyDescent="0.25">
      <c r="A2610" t="str">
        <f t="shared" si="653"/>
        <v>matt dannenberg</v>
      </c>
      <c r="C2610" s="1">
        <v>1</v>
      </c>
      <c r="D2610" t="s">
        <v>43</v>
      </c>
      <c r="E2610" s="3">
        <f t="shared" si="654"/>
        <v>8</v>
      </c>
      <c r="F2610">
        <f t="shared" si="640"/>
        <v>8</v>
      </c>
    </row>
    <row r="2611" spans="1:6" x14ac:dyDescent="0.25">
      <c r="A2611" t="str">
        <f t="shared" si="653"/>
        <v>matt dannenberg</v>
      </c>
      <c r="E2611" s="3">
        <f t="shared" si="654"/>
        <v>8</v>
      </c>
      <c r="F2611">
        <f t="shared" si="640"/>
        <v>0</v>
      </c>
    </row>
    <row r="2612" spans="1:6" x14ac:dyDescent="0.25">
      <c r="A2612" t="str">
        <f t="shared" si="653"/>
        <v>matt dannenberg</v>
      </c>
      <c r="B2612" t="s">
        <v>613</v>
      </c>
      <c r="E2612" s="3">
        <v>18</v>
      </c>
      <c r="F2612">
        <f t="shared" si="640"/>
        <v>0</v>
      </c>
    </row>
    <row r="2613" spans="1:6" x14ac:dyDescent="0.25">
      <c r="A2613" t="str">
        <f t="shared" si="653"/>
        <v>matt dannenberg</v>
      </c>
      <c r="E2613" s="3">
        <f t="shared" ref="E2613:E2615" si="655">E2612</f>
        <v>18</v>
      </c>
      <c r="F2613">
        <f t="shared" si="640"/>
        <v>0</v>
      </c>
    </row>
    <row r="2614" spans="1:6" x14ac:dyDescent="0.25">
      <c r="A2614" t="str">
        <f t="shared" si="653"/>
        <v>matt dannenberg</v>
      </c>
      <c r="C2614" s="1">
        <v>1</v>
      </c>
      <c r="D2614" t="s">
        <v>43</v>
      </c>
      <c r="E2614" s="3">
        <f t="shared" si="655"/>
        <v>18</v>
      </c>
      <c r="F2614">
        <f t="shared" si="640"/>
        <v>18</v>
      </c>
    </row>
    <row r="2615" spans="1:6" x14ac:dyDescent="0.25">
      <c r="A2615" t="str">
        <f t="shared" si="653"/>
        <v>matt dannenberg</v>
      </c>
      <c r="E2615" s="3">
        <f t="shared" si="655"/>
        <v>18</v>
      </c>
      <c r="F2615">
        <f t="shared" si="640"/>
        <v>0</v>
      </c>
    </row>
    <row r="2616" spans="1:6" x14ac:dyDescent="0.25">
      <c r="A2616" t="str">
        <f t="shared" si="653"/>
        <v>matt dannenberg</v>
      </c>
      <c r="B2616" t="s">
        <v>614</v>
      </c>
      <c r="E2616" s="3">
        <v>2</v>
      </c>
      <c r="F2616">
        <f t="shared" si="640"/>
        <v>0</v>
      </c>
    </row>
    <row r="2617" spans="1:6" x14ac:dyDescent="0.25">
      <c r="A2617" t="str">
        <f t="shared" si="653"/>
        <v>matt dannenberg</v>
      </c>
      <c r="E2617" s="3">
        <f t="shared" ref="E2617:E2619" si="656">E2616</f>
        <v>2</v>
      </c>
      <c r="F2617">
        <f t="shared" si="640"/>
        <v>0</v>
      </c>
    </row>
    <row r="2618" spans="1:6" x14ac:dyDescent="0.25">
      <c r="A2618" t="str">
        <f t="shared" si="653"/>
        <v>matt dannenberg</v>
      </c>
      <c r="C2618" s="1">
        <v>1</v>
      </c>
      <c r="D2618" t="s">
        <v>14</v>
      </c>
      <c r="E2618" s="3">
        <f t="shared" si="656"/>
        <v>2</v>
      </c>
      <c r="F2618">
        <f t="shared" si="640"/>
        <v>2</v>
      </c>
    </row>
    <row r="2619" spans="1:6" x14ac:dyDescent="0.25">
      <c r="A2619" t="str">
        <f t="shared" si="653"/>
        <v>matt dannenberg</v>
      </c>
      <c r="E2619" s="3">
        <f t="shared" si="656"/>
        <v>2</v>
      </c>
      <c r="F2619">
        <f t="shared" si="640"/>
        <v>0</v>
      </c>
    </row>
    <row r="2620" spans="1:6" x14ac:dyDescent="0.25">
      <c r="A2620" t="str">
        <f t="shared" si="653"/>
        <v>matt dannenberg</v>
      </c>
      <c r="B2620" t="s">
        <v>615</v>
      </c>
      <c r="E2620" s="3">
        <v>714</v>
      </c>
      <c r="F2620">
        <f t="shared" si="640"/>
        <v>0</v>
      </c>
    </row>
    <row r="2621" spans="1:6" x14ac:dyDescent="0.25">
      <c r="A2621" t="str">
        <f t="shared" si="653"/>
        <v>matt dannenberg</v>
      </c>
      <c r="E2621" s="3">
        <f t="shared" ref="E2621:E2623" si="657">E2620</f>
        <v>714</v>
      </c>
      <c r="F2621">
        <f t="shared" si="640"/>
        <v>0</v>
      </c>
    </row>
    <row r="2622" spans="1:6" x14ac:dyDescent="0.25">
      <c r="A2622" t="str">
        <f t="shared" si="653"/>
        <v>matt dannenberg</v>
      </c>
      <c r="C2622" s="1">
        <v>1</v>
      </c>
      <c r="D2622" t="s">
        <v>13</v>
      </c>
      <c r="E2622" s="3">
        <f t="shared" si="657"/>
        <v>714</v>
      </c>
      <c r="F2622">
        <f t="shared" si="640"/>
        <v>714</v>
      </c>
    </row>
    <row r="2623" spans="1:6" x14ac:dyDescent="0.25">
      <c r="A2623" t="str">
        <f t="shared" si="653"/>
        <v>matt dannenberg</v>
      </c>
      <c r="E2623" s="3">
        <f t="shared" si="657"/>
        <v>714</v>
      </c>
      <c r="F2623">
        <f t="shared" si="640"/>
        <v>0</v>
      </c>
    </row>
    <row r="2624" spans="1:6" x14ac:dyDescent="0.25">
      <c r="A2624" t="str">
        <f t="shared" si="653"/>
        <v>matt dannenberg</v>
      </c>
      <c r="B2624" t="s">
        <v>616</v>
      </c>
      <c r="E2624" s="3">
        <v>18</v>
      </c>
      <c r="F2624">
        <f t="shared" si="640"/>
        <v>0</v>
      </c>
    </row>
    <row r="2625" spans="1:6" x14ac:dyDescent="0.25">
      <c r="A2625" t="str">
        <f t="shared" si="653"/>
        <v>matt dannenberg</v>
      </c>
      <c r="E2625" s="3">
        <f t="shared" ref="E2625:E2627" si="658">E2624</f>
        <v>18</v>
      </c>
      <c r="F2625">
        <f t="shared" si="640"/>
        <v>0</v>
      </c>
    </row>
    <row r="2626" spans="1:6" x14ac:dyDescent="0.25">
      <c r="A2626" t="str">
        <f t="shared" si="653"/>
        <v>matt dannenberg</v>
      </c>
      <c r="C2626" s="1">
        <v>1</v>
      </c>
      <c r="D2626" t="s">
        <v>43</v>
      </c>
      <c r="E2626" s="3">
        <f t="shared" si="658"/>
        <v>18</v>
      </c>
      <c r="F2626">
        <f t="shared" si="640"/>
        <v>18</v>
      </c>
    </row>
    <row r="2627" spans="1:6" x14ac:dyDescent="0.25">
      <c r="A2627" t="str">
        <f t="shared" si="653"/>
        <v>matt dannenberg</v>
      </c>
      <c r="E2627" s="3">
        <f t="shared" si="658"/>
        <v>18</v>
      </c>
      <c r="F2627">
        <f t="shared" ref="F2627:F2690" si="659">C2627*E2627</f>
        <v>0</v>
      </c>
    </row>
    <row r="2628" spans="1:6" x14ac:dyDescent="0.25">
      <c r="A2628" t="str">
        <f t="shared" si="653"/>
        <v>matt dannenberg</v>
      </c>
      <c r="B2628" t="s">
        <v>617</v>
      </c>
      <c r="E2628" s="3">
        <v>59</v>
      </c>
      <c r="F2628">
        <f t="shared" si="659"/>
        <v>0</v>
      </c>
    </row>
    <row r="2629" spans="1:6" x14ac:dyDescent="0.25">
      <c r="A2629" t="str">
        <f t="shared" si="653"/>
        <v>matt dannenberg</v>
      </c>
      <c r="E2629" s="3">
        <f t="shared" ref="E2629:E2631" si="660">E2628</f>
        <v>59</v>
      </c>
      <c r="F2629">
        <f t="shared" si="659"/>
        <v>0</v>
      </c>
    </row>
    <row r="2630" spans="1:6" x14ac:dyDescent="0.25">
      <c r="A2630" t="str">
        <f t="shared" si="653"/>
        <v>matt dannenberg</v>
      </c>
      <c r="C2630" s="1">
        <v>1</v>
      </c>
      <c r="D2630" t="s">
        <v>43</v>
      </c>
      <c r="E2630" s="3">
        <f t="shared" si="660"/>
        <v>59</v>
      </c>
      <c r="F2630">
        <f t="shared" si="659"/>
        <v>59</v>
      </c>
    </row>
    <row r="2631" spans="1:6" x14ac:dyDescent="0.25">
      <c r="A2631" t="str">
        <f t="shared" si="653"/>
        <v>matt dannenberg</v>
      </c>
      <c r="E2631" s="3">
        <f t="shared" si="660"/>
        <v>59</v>
      </c>
      <c r="F2631">
        <f t="shared" si="659"/>
        <v>0</v>
      </c>
    </row>
    <row r="2632" spans="1:6" x14ac:dyDescent="0.25">
      <c r="A2632" t="str">
        <f t="shared" si="653"/>
        <v>matt dannenberg</v>
      </c>
      <c r="B2632" t="s">
        <v>618</v>
      </c>
      <c r="E2632" s="3">
        <v>21</v>
      </c>
      <c r="F2632">
        <f t="shared" si="659"/>
        <v>0</v>
      </c>
    </row>
    <row r="2633" spans="1:6" x14ac:dyDescent="0.25">
      <c r="A2633" t="str">
        <f t="shared" si="653"/>
        <v>matt dannenberg</v>
      </c>
      <c r="E2633" s="3">
        <f t="shared" ref="E2633:E2635" si="661">E2632</f>
        <v>21</v>
      </c>
      <c r="F2633">
        <f t="shared" si="659"/>
        <v>0</v>
      </c>
    </row>
    <row r="2634" spans="1:6" x14ac:dyDescent="0.25">
      <c r="A2634" t="str">
        <f t="shared" si="653"/>
        <v>matt dannenberg</v>
      </c>
      <c r="C2634" s="1">
        <v>1</v>
      </c>
      <c r="D2634" t="s">
        <v>43</v>
      </c>
      <c r="E2634" s="3">
        <f t="shared" si="661"/>
        <v>21</v>
      </c>
      <c r="F2634">
        <f t="shared" si="659"/>
        <v>21</v>
      </c>
    </row>
    <row r="2635" spans="1:6" x14ac:dyDescent="0.25">
      <c r="A2635" t="str">
        <f t="shared" si="653"/>
        <v>matt dannenberg</v>
      </c>
      <c r="E2635" s="3">
        <f t="shared" si="661"/>
        <v>21</v>
      </c>
      <c r="F2635">
        <f t="shared" si="659"/>
        <v>0</v>
      </c>
    </row>
    <row r="2636" spans="1:6" x14ac:dyDescent="0.25">
      <c r="A2636" t="str">
        <f t="shared" si="653"/>
        <v>matt dannenberg</v>
      </c>
      <c r="B2636" t="s">
        <v>619</v>
      </c>
      <c r="E2636" s="3">
        <v>9</v>
      </c>
      <c r="F2636">
        <f t="shared" si="659"/>
        <v>0</v>
      </c>
    </row>
    <row r="2637" spans="1:6" x14ac:dyDescent="0.25">
      <c r="A2637" t="str">
        <f t="shared" si="653"/>
        <v>matt dannenberg</v>
      </c>
      <c r="E2637" s="3">
        <f t="shared" ref="E2637:E2639" si="662">E2636</f>
        <v>9</v>
      </c>
      <c r="F2637">
        <f t="shared" si="659"/>
        <v>0</v>
      </c>
    </row>
    <row r="2638" spans="1:6" x14ac:dyDescent="0.25">
      <c r="A2638" t="str">
        <f t="shared" si="653"/>
        <v>matt dannenberg</v>
      </c>
      <c r="C2638" s="1">
        <v>1</v>
      </c>
      <c r="D2638" t="s">
        <v>43</v>
      </c>
      <c r="E2638" s="3">
        <f t="shared" si="662"/>
        <v>9</v>
      </c>
      <c r="F2638">
        <f t="shared" si="659"/>
        <v>9</v>
      </c>
    </row>
    <row r="2639" spans="1:6" x14ac:dyDescent="0.25">
      <c r="A2639" t="str">
        <f t="shared" ref="A2639:A2674" si="663">A2638</f>
        <v>matt dannenberg</v>
      </c>
      <c r="E2639" s="3">
        <f t="shared" si="662"/>
        <v>9</v>
      </c>
      <c r="F2639">
        <f t="shared" si="659"/>
        <v>0</v>
      </c>
    </row>
    <row r="2640" spans="1:6" x14ac:dyDescent="0.25">
      <c r="A2640" t="str">
        <f t="shared" si="663"/>
        <v>matt dannenberg</v>
      </c>
      <c r="B2640" t="s">
        <v>620</v>
      </c>
      <c r="E2640" s="3">
        <v>5</v>
      </c>
      <c r="F2640">
        <f t="shared" si="659"/>
        <v>0</v>
      </c>
    </row>
    <row r="2641" spans="1:6" x14ac:dyDescent="0.25">
      <c r="A2641" t="str">
        <f t="shared" si="663"/>
        <v>matt dannenberg</v>
      </c>
      <c r="E2641" s="3">
        <f t="shared" ref="E2641:E2643" si="664">E2640</f>
        <v>5</v>
      </c>
      <c r="F2641">
        <f t="shared" si="659"/>
        <v>0</v>
      </c>
    </row>
    <row r="2642" spans="1:6" x14ac:dyDescent="0.25">
      <c r="A2642" t="str">
        <f t="shared" si="663"/>
        <v>matt dannenberg</v>
      </c>
      <c r="C2642" s="1">
        <v>1</v>
      </c>
      <c r="D2642" t="s">
        <v>43</v>
      </c>
      <c r="E2642" s="3">
        <f t="shared" si="664"/>
        <v>5</v>
      </c>
      <c r="F2642">
        <f t="shared" si="659"/>
        <v>5</v>
      </c>
    </row>
    <row r="2643" spans="1:6" x14ac:dyDescent="0.25">
      <c r="A2643" t="str">
        <f t="shared" si="663"/>
        <v>matt dannenberg</v>
      </c>
      <c r="E2643" s="3">
        <f t="shared" si="664"/>
        <v>5</v>
      </c>
      <c r="F2643">
        <f t="shared" si="659"/>
        <v>0</v>
      </c>
    </row>
    <row r="2644" spans="1:6" x14ac:dyDescent="0.25">
      <c r="A2644" t="str">
        <f t="shared" si="663"/>
        <v>matt dannenberg</v>
      </c>
      <c r="B2644" t="s">
        <v>621</v>
      </c>
      <c r="E2644" s="3">
        <v>7</v>
      </c>
      <c r="F2644">
        <f t="shared" si="659"/>
        <v>0</v>
      </c>
    </row>
    <row r="2645" spans="1:6" x14ac:dyDescent="0.25">
      <c r="A2645" t="str">
        <f t="shared" si="663"/>
        <v>matt dannenberg</v>
      </c>
      <c r="E2645" s="3">
        <f t="shared" ref="E2645:E2647" si="665">E2644</f>
        <v>7</v>
      </c>
      <c r="F2645">
        <f t="shared" si="659"/>
        <v>0</v>
      </c>
    </row>
    <row r="2646" spans="1:6" x14ac:dyDescent="0.25">
      <c r="A2646" t="str">
        <f t="shared" si="663"/>
        <v>matt dannenberg</v>
      </c>
      <c r="C2646" s="1">
        <v>1</v>
      </c>
      <c r="D2646" t="s">
        <v>43</v>
      </c>
      <c r="E2646" s="3">
        <f t="shared" si="665"/>
        <v>7</v>
      </c>
      <c r="F2646">
        <f t="shared" si="659"/>
        <v>7</v>
      </c>
    </row>
    <row r="2647" spans="1:6" x14ac:dyDescent="0.25">
      <c r="A2647" t="str">
        <f t="shared" si="663"/>
        <v>matt dannenberg</v>
      </c>
      <c r="E2647" s="3">
        <f t="shared" si="665"/>
        <v>7</v>
      </c>
      <c r="F2647">
        <f t="shared" si="659"/>
        <v>0</v>
      </c>
    </row>
    <row r="2648" spans="1:6" x14ac:dyDescent="0.25">
      <c r="A2648" t="str">
        <f t="shared" si="663"/>
        <v>matt dannenberg</v>
      </c>
      <c r="B2648" t="s">
        <v>622</v>
      </c>
      <c r="E2648" s="3">
        <v>4</v>
      </c>
      <c r="F2648">
        <f t="shared" si="659"/>
        <v>0</v>
      </c>
    </row>
    <row r="2649" spans="1:6" x14ac:dyDescent="0.25">
      <c r="A2649" t="str">
        <f t="shared" si="663"/>
        <v>matt dannenberg</v>
      </c>
      <c r="E2649" s="3">
        <f t="shared" ref="E2649:E2651" si="666">E2648</f>
        <v>4</v>
      </c>
      <c r="F2649">
        <f t="shared" si="659"/>
        <v>0</v>
      </c>
    </row>
    <row r="2650" spans="1:6" x14ac:dyDescent="0.25">
      <c r="A2650" t="str">
        <f t="shared" si="663"/>
        <v>matt dannenberg</v>
      </c>
      <c r="C2650" s="1">
        <v>1</v>
      </c>
      <c r="D2650" t="s">
        <v>43</v>
      </c>
      <c r="E2650" s="3">
        <f t="shared" si="666"/>
        <v>4</v>
      </c>
      <c r="F2650">
        <f t="shared" si="659"/>
        <v>4</v>
      </c>
    </row>
    <row r="2651" spans="1:6" x14ac:dyDescent="0.25">
      <c r="A2651" t="str">
        <f t="shared" si="663"/>
        <v>matt dannenberg</v>
      </c>
      <c r="E2651" s="3">
        <f t="shared" si="666"/>
        <v>4</v>
      </c>
      <c r="F2651">
        <f t="shared" si="659"/>
        <v>0</v>
      </c>
    </row>
    <row r="2652" spans="1:6" x14ac:dyDescent="0.25">
      <c r="A2652" t="str">
        <f t="shared" si="663"/>
        <v>matt dannenberg</v>
      </c>
      <c r="B2652" t="s">
        <v>623</v>
      </c>
      <c r="E2652" s="3">
        <v>3</v>
      </c>
      <c r="F2652">
        <f t="shared" si="659"/>
        <v>0</v>
      </c>
    </row>
    <row r="2653" spans="1:6" x14ac:dyDescent="0.25">
      <c r="A2653" t="str">
        <f t="shared" si="663"/>
        <v>matt dannenberg</v>
      </c>
      <c r="E2653" s="3">
        <f t="shared" ref="E2653:E2655" si="667">E2652</f>
        <v>3</v>
      </c>
      <c r="F2653">
        <f t="shared" si="659"/>
        <v>0</v>
      </c>
    </row>
    <row r="2654" spans="1:6" x14ac:dyDescent="0.25">
      <c r="A2654" t="str">
        <f t="shared" si="663"/>
        <v>matt dannenberg</v>
      </c>
      <c r="C2654" s="1">
        <v>1</v>
      </c>
      <c r="D2654" t="s">
        <v>43</v>
      </c>
      <c r="E2654" s="3">
        <f t="shared" si="667"/>
        <v>3</v>
      </c>
      <c r="F2654">
        <f t="shared" si="659"/>
        <v>3</v>
      </c>
    </row>
    <row r="2655" spans="1:6" x14ac:dyDescent="0.25">
      <c r="A2655" t="str">
        <f t="shared" si="663"/>
        <v>matt dannenberg</v>
      </c>
      <c r="E2655" s="3">
        <f t="shared" si="667"/>
        <v>3</v>
      </c>
      <c r="F2655">
        <f t="shared" si="659"/>
        <v>0</v>
      </c>
    </row>
    <row r="2656" spans="1:6" x14ac:dyDescent="0.25">
      <c r="A2656" t="str">
        <f t="shared" si="663"/>
        <v>matt dannenberg</v>
      </c>
      <c r="B2656" t="s">
        <v>624</v>
      </c>
      <c r="E2656" s="3">
        <v>248</v>
      </c>
      <c r="F2656">
        <f t="shared" si="659"/>
        <v>0</v>
      </c>
    </row>
    <row r="2657" spans="1:6" x14ac:dyDescent="0.25">
      <c r="A2657" t="str">
        <f t="shared" si="663"/>
        <v>matt dannenberg</v>
      </c>
      <c r="E2657" s="3">
        <f t="shared" ref="E2657:E2659" si="668">E2656</f>
        <v>248</v>
      </c>
      <c r="F2657">
        <f t="shared" si="659"/>
        <v>0</v>
      </c>
    </row>
    <row r="2658" spans="1:6" x14ac:dyDescent="0.25">
      <c r="A2658" t="str">
        <f t="shared" si="663"/>
        <v>matt dannenberg</v>
      </c>
      <c r="C2658" s="1">
        <v>1</v>
      </c>
      <c r="D2658" t="s">
        <v>43</v>
      </c>
      <c r="E2658" s="3">
        <f t="shared" si="668"/>
        <v>248</v>
      </c>
      <c r="F2658">
        <f t="shared" si="659"/>
        <v>248</v>
      </c>
    </row>
    <row r="2659" spans="1:6" x14ac:dyDescent="0.25">
      <c r="A2659" t="str">
        <f t="shared" si="663"/>
        <v>matt dannenberg</v>
      </c>
      <c r="E2659" s="3">
        <f t="shared" si="668"/>
        <v>248</v>
      </c>
      <c r="F2659">
        <f t="shared" si="659"/>
        <v>0</v>
      </c>
    </row>
    <row r="2660" spans="1:6" x14ac:dyDescent="0.25">
      <c r="A2660" t="str">
        <f t="shared" si="663"/>
        <v>matt dannenberg</v>
      </c>
      <c r="B2660" t="s">
        <v>625</v>
      </c>
      <c r="E2660" s="3">
        <v>165</v>
      </c>
      <c r="F2660">
        <f t="shared" si="659"/>
        <v>0</v>
      </c>
    </row>
    <row r="2661" spans="1:6" x14ac:dyDescent="0.25">
      <c r="A2661" t="str">
        <f t="shared" si="663"/>
        <v>matt dannenberg</v>
      </c>
      <c r="E2661" s="3">
        <f t="shared" ref="E2661:E2663" si="669">E2660</f>
        <v>165</v>
      </c>
      <c r="F2661">
        <f t="shared" si="659"/>
        <v>0</v>
      </c>
    </row>
    <row r="2662" spans="1:6" x14ac:dyDescent="0.25">
      <c r="A2662" t="str">
        <f t="shared" si="663"/>
        <v>matt dannenberg</v>
      </c>
      <c r="C2662" s="1">
        <v>1</v>
      </c>
      <c r="D2662" t="s">
        <v>43</v>
      </c>
      <c r="E2662" s="3">
        <f t="shared" si="669"/>
        <v>165</v>
      </c>
      <c r="F2662">
        <f t="shared" si="659"/>
        <v>165</v>
      </c>
    </row>
    <row r="2663" spans="1:6" x14ac:dyDescent="0.25">
      <c r="A2663" t="str">
        <f t="shared" si="663"/>
        <v>matt dannenberg</v>
      </c>
      <c r="E2663" s="3">
        <f t="shared" si="669"/>
        <v>165</v>
      </c>
      <c r="F2663">
        <f t="shared" si="659"/>
        <v>0</v>
      </c>
    </row>
    <row r="2664" spans="1:6" x14ac:dyDescent="0.25">
      <c r="A2664" t="str">
        <f t="shared" si="663"/>
        <v>matt dannenberg</v>
      </c>
      <c r="B2664" t="s">
        <v>626</v>
      </c>
      <c r="E2664" s="3">
        <v>125</v>
      </c>
      <c r="F2664">
        <f t="shared" si="659"/>
        <v>0</v>
      </c>
    </row>
    <row r="2665" spans="1:6" x14ac:dyDescent="0.25">
      <c r="A2665" t="str">
        <f t="shared" si="663"/>
        <v>matt dannenberg</v>
      </c>
      <c r="E2665" s="3">
        <f t="shared" ref="E2665:E2667" si="670">E2664</f>
        <v>125</v>
      </c>
      <c r="F2665">
        <f t="shared" si="659"/>
        <v>0</v>
      </c>
    </row>
    <row r="2666" spans="1:6" x14ac:dyDescent="0.25">
      <c r="A2666" t="str">
        <f t="shared" si="663"/>
        <v>matt dannenberg</v>
      </c>
      <c r="C2666" s="1">
        <v>1</v>
      </c>
      <c r="D2666" t="s">
        <v>43</v>
      </c>
      <c r="E2666" s="3">
        <f t="shared" si="670"/>
        <v>125</v>
      </c>
      <c r="F2666">
        <f t="shared" si="659"/>
        <v>125</v>
      </c>
    </row>
    <row r="2667" spans="1:6" x14ac:dyDescent="0.25">
      <c r="A2667" t="str">
        <f t="shared" si="663"/>
        <v>matt dannenberg</v>
      </c>
      <c r="E2667" s="3">
        <f t="shared" si="670"/>
        <v>125</v>
      </c>
      <c r="F2667">
        <f t="shared" si="659"/>
        <v>0</v>
      </c>
    </row>
    <row r="2668" spans="1:6" x14ac:dyDescent="0.25">
      <c r="A2668" t="str">
        <f t="shared" si="663"/>
        <v>matt dannenberg</v>
      </c>
      <c r="B2668" t="s">
        <v>627</v>
      </c>
      <c r="E2668" s="3">
        <v>229</v>
      </c>
      <c r="F2668">
        <f t="shared" si="659"/>
        <v>0</v>
      </c>
    </row>
    <row r="2669" spans="1:6" x14ac:dyDescent="0.25">
      <c r="A2669" t="str">
        <f t="shared" si="663"/>
        <v>matt dannenberg</v>
      </c>
      <c r="E2669" s="3">
        <f t="shared" ref="E2669:E2671" si="671">E2668</f>
        <v>229</v>
      </c>
      <c r="F2669">
        <f t="shared" si="659"/>
        <v>0</v>
      </c>
    </row>
    <row r="2670" spans="1:6" x14ac:dyDescent="0.25">
      <c r="A2670" t="str">
        <f t="shared" si="663"/>
        <v>matt dannenberg</v>
      </c>
      <c r="C2670" s="1">
        <v>1</v>
      </c>
      <c r="D2670" t="s">
        <v>43</v>
      </c>
      <c r="E2670" s="3">
        <f t="shared" si="671"/>
        <v>229</v>
      </c>
      <c r="F2670">
        <f t="shared" si="659"/>
        <v>229</v>
      </c>
    </row>
    <row r="2671" spans="1:6" x14ac:dyDescent="0.25">
      <c r="A2671" t="str">
        <f t="shared" si="663"/>
        <v>matt dannenberg</v>
      </c>
      <c r="E2671" s="3">
        <f t="shared" si="671"/>
        <v>229</v>
      </c>
      <c r="F2671">
        <f t="shared" si="659"/>
        <v>0</v>
      </c>
    </row>
    <row r="2672" spans="1:6" x14ac:dyDescent="0.25">
      <c r="A2672" t="str">
        <f t="shared" si="663"/>
        <v>matt dannenberg</v>
      </c>
      <c r="B2672" t="s">
        <v>628</v>
      </c>
      <c r="E2672" s="3">
        <v>157</v>
      </c>
      <c r="F2672">
        <f t="shared" si="659"/>
        <v>0</v>
      </c>
    </row>
    <row r="2673" spans="1:6" x14ac:dyDescent="0.25">
      <c r="A2673" t="str">
        <f t="shared" si="663"/>
        <v>matt dannenberg</v>
      </c>
      <c r="E2673" s="3">
        <f t="shared" ref="E2673:E2675" si="672">E2672</f>
        <v>157</v>
      </c>
      <c r="F2673">
        <f t="shared" si="659"/>
        <v>0</v>
      </c>
    </row>
    <row r="2674" spans="1:6" x14ac:dyDescent="0.25">
      <c r="A2674" t="str">
        <f t="shared" si="663"/>
        <v>matt dannenberg</v>
      </c>
      <c r="C2674" s="1">
        <v>1</v>
      </c>
      <c r="D2674" t="s">
        <v>43</v>
      </c>
      <c r="E2674" s="3">
        <f t="shared" si="672"/>
        <v>157</v>
      </c>
      <c r="F2674">
        <f t="shared" si="659"/>
        <v>157</v>
      </c>
    </row>
    <row r="2675" spans="1:6" x14ac:dyDescent="0.25">
      <c r="A2675" t="s">
        <v>833</v>
      </c>
      <c r="E2675" s="3">
        <f t="shared" si="672"/>
        <v>157</v>
      </c>
      <c r="F2675">
        <f t="shared" si="659"/>
        <v>0</v>
      </c>
    </row>
    <row r="2676" spans="1:6" x14ac:dyDescent="0.25">
      <c r="A2676" t="str">
        <f t="shared" ref="A2676:A2707" si="673">A2675</f>
        <v>Matt Kangas</v>
      </c>
      <c r="B2676" t="s">
        <v>631</v>
      </c>
      <c r="E2676" s="3">
        <v>16</v>
      </c>
      <c r="F2676">
        <f t="shared" si="659"/>
        <v>0</v>
      </c>
    </row>
    <row r="2677" spans="1:6" x14ac:dyDescent="0.25">
      <c r="A2677" t="str">
        <f t="shared" si="673"/>
        <v>Matt Kangas</v>
      </c>
      <c r="E2677" s="3">
        <f t="shared" ref="E2677:E2679" si="674">E2676</f>
        <v>16</v>
      </c>
      <c r="F2677">
        <f t="shared" si="659"/>
        <v>0</v>
      </c>
    </row>
    <row r="2678" spans="1:6" x14ac:dyDescent="0.25">
      <c r="A2678" t="str">
        <f t="shared" si="673"/>
        <v>Matt Kangas</v>
      </c>
      <c r="C2678" s="1">
        <v>1</v>
      </c>
      <c r="D2678" t="s">
        <v>32</v>
      </c>
      <c r="E2678" s="3">
        <f t="shared" si="674"/>
        <v>16</v>
      </c>
      <c r="F2678">
        <f t="shared" si="659"/>
        <v>16</v>
      </c>
    </row>
    <row r="2679" spans="1:6" x14ac:dyDescent="0.25">
      <c r="A2679" t="str">
        <f t="shared" si="673"/>
        <v>Matt Kangas</v>
      </c>
      <c r="E2679" s="3">
        <f t="shared" si="674"/>
        <v>16</v>
      </c>
      <c r="F2679">
        <f t="shared" si="659"/>
        <v>0</v>
      </c>
    </row>
    <row r="2680" spans="1:6" x14ac:dyDescent="0.25">
      <c r="A2680" t="str">
        <f t="shared" si="673"/>
        <v>Matt Kangas</v>
      </c>
      <c r="B2680" t="s">
        <v>632</v>
      </c>
      <c r="E2680" s="3">
        <v>1</v>
      </c>
      <c r="F2680">
        <f t="shared" si="659"/>
        <v>0</v>
      </c>
    </row>
    <row r="2681" spans="1:6" x14ac:dyDescent="0.25">
      <c r="A2681" t="str">
        <f t="shared" si="673"/>
        <v>Matt Kangas</v>
      </c>
      <c r="E2681" s="3">
        <f t="shared" ref="E2681:E2683" si="675">E2680</f>
        <v>1</v>
      </c>
      <c r="F2681">
        <f t="shared" si="659"/>
        <v>0</v>
      </c>
    </row>
    <row r="2682" spans="1:6" x14ac:dyDescent="0.25">
      <c r="A2682" t="str">
        <f t="shared" si="673"/>
        <v>Matt Kangas</v>
      </c>
      <c r="C2682" s="1">
        <v>1</v>
      </c>
      <c r="D2682" t="s">
        <v>95</v>
      </c>
      <c r="E2682" s="3">
        <f t="shared" si="675"/>
        <v>1</v>
      </c>
      <c r="F2682">
        <f t="shared" si="659"/>
        <v>1</v>
      </c>
    </row>
    <row r="2683" spans="1:6" x14ac:dyDescent="0.25">
      <c r="A2683" t="str">
        <f t="shared" si="673"/>
        <v>Matt Kangas</v>
      </c>
      <c r="E2683" s="3">
        <f t="shared" si="675"/>
        <v>1</v>
      </c>
      <c r="F2683">
        <f t="shared" si="659"/>
        <v>0</v>
      </c>
    </row>
    <row r="2684" spans="1:6" x14ac:dyDescent="0.25">
      <c r="A2684" t="str">
        <f t="shared" si="673"/>
        <v>Matt Kangas</v>
      </c>
      <c r="B2684" t="s">
        <v>633</v>
      </c>
      <c r="E2684" s="3">
        <v>45</v>
      </c>
      <c r="F2684">
        <f t="shared" si="659"/>
        <v>0</v>
      </c>
    </row>
    <row r="2685" spans="1:6" x14ac:dyDescent="0.25">
      <c r="A2685" t="str">
        <f t="shared" si="673"/>
        <v>Matt Kangas</v>
      </c>
      <c r="E2685" s="3">
        <f t="shared" ref="E2685:E2692" si="676">E2684</f>
        <v>45</v>
      </c>
      <c r="F2685">
        <f t="shared" si="659"/>
        <v>0</v>
      </c>
    </row>
    <row r="2686" spans="1:6" x14ac:dyDescent="0.25">
      <c r="A2686" t="str">
        <f t="shared" si="673"/>
        <v>Matt Kangas</v>
      </c>
      <c r="C2686" s="1">
        <v>0.127</v>
      </c>
      <c r="D2686" t="s">
        <v>42</v>
      </c>
      <c r="E2686" s="3">
        <f t="shared" si="676"/>
        <v>45</v>
      </c>
      <c r="F2686">
        <f t="shared" si="659"/>
        <v>5.7149999999999999</v>
      </c>
    </row>
    <row r="2687" spans="1:6" x14ac:dyDescent="0.25">
      <c r="A2687" t="str">
        <f t="shared" si="673"/>
        <v>Matt Kangas</v>
      </c>
      <c r="C2687" s="1">
        <v>7.8E-2</v>
      </c>
      <c r="D2687" t="s">
        <v>80</v>
      </c>
      <c r="E2687" s="3">
        <f t="shared" si="676"/>
        <v>45</v>
      </c>
      <c r="F2687">
        <f t="shared" si="659"/>
        <v>3.51</v>
      </c>
    </row>
    <row r="2688" spans="1:6" x14ac:dyDescent="0.25">
      <c r="A2688" t="str">
        <f t="shared" si="673"/>
        <v>Matt Kangas</v>
      </c>
      <c r="C2688" s="1">
        <v>0.624</v>
      </c>
      <c r="D2688" t="s">
        <v>81</v>
      </c>
      <c r="E2688" s="3">
        <f t="shared" si="676"/>
        <v>45</v>
      </c>
      <c r="F2688">
        <f t="shared" si="659"/>
        <v>28.08</v>
      </c>
    </row>
    <row r="2689" spans="1:6" x14ac:dyDescent="0.25">
      <c r="A2689" t="str">
        <f t="shared" si="673"/>
        <v>Matt Kangas</v>
      </c>
      <c r="C2689" s="1">
        <v>0.11600000000000001</v>
      </c>
      <c r="D2689" t="s">
        <v>44</v>
      </c>
      <c r="E2689" s="3">
        <f t="shared" si="676"/>
        <v>45</v>
      </c>
      <c r="F2689">
        <f t="shared" si="659"/>
        <v>5.2200000000000006</v>
      </c>
    </row>
    <row r="2690" spans="1:6" x14ac:dyDescent="0.25">
      <c r="A2690" t="str">
        <f t="shared" si="673"/>
        <v>Matt Kangas</v>
      </c>
      <c r="C2690" s="1">
        <v>3.5000000000000003E-2</v>
      </c>
      <c r="D2690" t="s">
        <v>68</v>
      </c>
      <c r="E2690" s="3">
        <f t="shared" si="676"/>
        <v>45</v>
      </c>
      <c r="F2690">
        <f t="shared" si="659"/>
        <v>1.5750000000000002</v>
      </c>
    </row>
    <row r="2691" spans="1:6" x14ac:dyDescent="0.25">
      <c r="A2691" t="str">
        <f t="shared" si="673"/>
        <v>Matt Kangas</v>
      </c>
      <c r="C2691" s="1">
        <v>1.7000000000000001E-2</v>
      </c>
      <c r="D2691" t="s">
        <v>95</v>
      </c>
      <c r="E2691" s="3">
        <f t="shared" si="676"/>
        <v>45</v>
      </c>
      <c r="F2691">
        <f t="shared" ref="F2691:F2754" si="677">C2691*E2691</f>
        <v>0.76500000000000001</v>
      </c>
    </row>
    <row r="2692" spans="1:6" x14ac:dyDescent="0.25">
      <c r="A2692" t="str">
        <f t="shared" si="673"/>
        <v>Matt Kangas</v>
      </c>
      <c r="E2692" s="3">
        <f t="shared" si="676"/>
        <v>45</v>
      </c>
      <c r="F2692">
        <f t="shared" si="677"/>
        <v>0</v>
      </c>
    </row>
    <row r="2693" spans="1:6" x14ac:dyDescent="0.25">
      <c r="A2693" t="str">
        <f t="shared" si="673"/>
        <v>Matt Kangas</v>
      </c>
      <c r="B2693" t="s">
        <v>634</v>
      </c>
      <c r="E2693" s="3">
        <v>47</v>
      </c>
      <c r="F2693">
        <f t="shared" si="677"/>
        <v>0</v>
      </c>
    </row>
    <row r="2694" spans="1:6" x14ac:dyDescent="0.25">
      <c r="A2694" t="str">
        <f t="shared" si="673"/>
        <v>Matt Kangas</v>
      </c>
      <c r="E2694" s="3">
        <f t="shared" ref="E2694:E2699" si="678">E2693</f>
        <v>47</v>
      </c>
      <c r="F2694">
        <f t="shared" si="677"/>
        <v>0</v>
      </c>
    </row>
    <row r="2695" spans="1:6" x14ac:dyDescent="0.25">
      <c r="A2695" t="str">
        <f t="shared" si="673"/>
        <v>Matt Kangas</v>
      </c>
      <c r="C2695" s="1">
        <v>1.2999999999999999E-2</v>
      </c>
      <c r="D2695" t="s">
        <v>251</v>
      </c>
      <c r="E2695" s="3">
        <f t="shared" si="678"/>
        <v>47</v>
      </c>
      <c r="F2695">
        <f t="shared" si="677"/>
        <v>0.61099999999999999</v>
      </c>
    </row>
    <row r="2696" spans="1:6" x14ac:dyDescent="0.25">
      <c r="A2696" t="str">
        <f t="shared" si="673"/>
        <v>Matt Kangas</v>
      </c>
      <c r="C2696" s="1">
        <v>2.1999999999999999E-2</v>
      </c>
      <c r="D2696" t="s">
        <v>252</v>
      </c>
      <c r="E2696" s="3">
        <f t="shared" si="678"/>
        <v>47</v>
      </c>
      <c r="F2696">
        <f t="shared" si="677"/>
        <v>1.034</v>
      </c>
    </row>
    <row r="2697" spans="1:6" x14ac:dyDescent="0.25">
      <c r="A2697" t="str">
        <f t="shared" si="673"/>
        <v>Matt Kangas</v>
      </c>
      <c r="C2697" s="1">
        <v>4.7E-2</v>
      </c>
      <c r="D2697" t="s">
        <v>257</v>
      </c>
      <c r="E2697" s="3">
        <f t="shared" si="678"/>
        <v>47</v>
      </c>
      <c r="F2697">
        <f t="shared" si="677"/>
        <v>2.2090000000000001</v>
      </c>
    </row>
    <row r="2698" spans="1:6" x14ac:dyDescent="0.25">
      <c r="A2698" t="str">
        <f t="shared" si="673"/>
        <v>Matt Kangas</v>
      </c>
      <c r="C2698" s="1">
        <v>0.91600000000000004</v>
      </c>
      <c r="D2698" t="s">
        <v>44</v>
      </c>
      <c r="E2698" s="3">
        <f t="shared" si="678"/>
        <v>47</v>
      </c>
      <c r="F2698">
        <f t="shared" si="677"/>
        <v>43.052</v>
      </c>
    </row>
    <row r="2699" spans="1:6" x14ac:dyDescent="0.25">
      <c r="A2699" t="str">
        <f t="shared" si="673"/>
        <v>Matt Kangas</v>
      </c>
      <c r="E2699" s="3">
        <f t="shared" si="678"/>
        <v>47</v>
      </c>
      <c r="F2699">
        <f t="shared" si="677"/>
        <v>0</v>
      </c>
    </row>
    <row r="2700" spans="1:6" x14ac:dyDescent="0.25">
      <c r="A2700" t="str">
        <f t="shared" si="673"/>
        <v>Matt Kangas</v>
      </c>
      <c r="B2700" t="s">
        <v>635</v>
      </c>
      <c r="E2700" s="3">
        <v>77</v>
      </c>
      <c r="F2700">
        <f t="shared" si="677"/>
        <v>0</v>
      </c>
    </row>
    <row r="2701" spans="1:6" x14ac:dyDescent="0.25">
      <c r="A2701" t="str">
        <f t="shared" si="673"/>
        <v>Matt Kangas</v>
      </c>
      <c r="E2701" s="3">
        <f t="shared" ref="E2701:E2706" si="679">E2700</f>
        <v>77</v>
      </c>
      <c r="F2701">
        <f t="shared" si="677"/>
        <v>0</v>
      </c>
    </row>
    <row r="2702" spans="1:6" x14ac:dyDescent="0.25">
      <c r="A2702" t="str">
        <f t="shared" si="673"/>
        <v>Matt Kangas</v>
      </c>
      <c r="C2702" s="1">
        <v>0.47099999999999997</v>
      </c>
      <c r="D2702" t="s">
        <v>44</v>
      </c>
      <c r="E2702" s="3">
        <f t="shared" si="679"/>
        <v>77</v>
      </c>
      <c r="F2702">
        <f t="shared" si="677"/>
        <v>36.266999999999996</v>
      </c>
    </row>
    <row r="2703" spans="1:6" x14ac:dyDescent="0.25">
      <c r="A2703" t="str">
        <f t="shared" si="673"/>
        <v>Matt Kangas</v>
      </c>
      <c r="C2703" s="1">
        <v>0.111</v>
      </c>
      <c r="D2703" t="s">
        <v>163</v>
      </c>
      <c r="E2703" s="3">
        <f t="shared" si="679"/>
        <v>77</v>
      </c>
      <c r="F2703">
        <f t="shared" si="677"/>
        <v>8.5470000000000006</v>
      </c>
    </row>
    <row r="2704" spans="1:6" x14ac:dyDescent="0.25">
      <c r="A2704" t="str">
        <f t="shared" si="673"/>
        <v>Matt Kangas</v>
      </c>
      <c r="C2704" s="1">
        <v>3.4000000000000002E-2</v>
      </c>
      <c r="D2704" t="s">
        <v>46</v>
      </c>
      <c r="E2704" s="3">
        <f t="shared" si="679"/>
        <v>77</v>
      </c>
      <c r="F2704">
        <f t="shared" si="677"/>
        <v>2.6180000000000003</v>
      </c>
    </row>
    <row r="2705" spans="1:6" x14ac:dyDescent="0.25">
      <c r="A2705" t="str">
        <f t="shared" si="673"/>
        <v>Matt Kangas</v>
      </c>
      <c r="C2705" s="1">
        <v>0.38200000000000001</v>
      </c>
      <c r="D2705" t="s">
        <v>95</v>
      </c>
      <c r="E2705" s="3">
        <f t="shared" si="679"/>
        <v>77</v>
      </c>
      <c r="F2705">
        <f t="shared" si="677"/>
        <v>29.414000000000001</v>
      </c>
    </row>
    <row r="2706" spans="1:6" x14ac:dyDescent="0.25">
      <c r="A2706" t="str">
        <f t="shared" si="673"/>
        <v>Matt Kangas</v>
      </c>
      <c r="E2706" s="3">
        <f t="shared" si="679"/>
        <v>77</v>
      </c>
      <c r="F2706">
        <f t="shared" si="677"/>
        <v>0</v>
      </c>
    </row>
    <row r="2707" spans="1:6" x14ac:dyDescent="0.25">
      <c r="A2707" t="str">
        <f t="shared" si="673"/>
        <v>Matt Kangas</v>
      </c>
      <c r="B2707" t="s">
        <v>636</v>
      </c>
      <c r="E2707" s="3">
        <v>16</v>
      </c>
      <c r="F2707">
        <f t="shared" si="677"/>
        <v>0</v>
      </c>
    </row>
    <row r="2708" spans="1:6" x14ac:dyDescent="0.25">
      <c r="A2708" t="str">
        <f t="shared" ref="A2708:A2739" si="680">A2707</f>
        <v>Matt Kangas</v>
      </c>
      <c r="E2708" s="3">
        <f t="shared" ref="E2708:E2711" si="681">E2707</f>
        <v>16</v>
      </c>
      <c r="F2708">
        <f t="shared" si="677"/>
        <v>0</v>
      </c>
    </row>
    <row r="2709" spans="1:6" x14ac:dyDescent="0.25">
      <c r="A2709" t="str">
        <f t="shared" si="680"/>
        <v>Matt Kangas</v>
      </c>
      <c r="C2709" s="1">
        <v>0.379</v>
      </c>
      <c r="D2709" t="s">
        <v>218</v>
      </c>
      <c r="E2709" s="3">
        <f t="shared" si="681"/>
        <v>16</v>
      </c>
      <c r="F2709">
        <f t="shared" si="677"/>
        <v>6.0640000000000001</v>
      </c>
    </row>
    <row r="2710" spans="1:6" x14ac:dyDescent="0.25">
      <c r="A2710" t="str">
        <f t="shared" si="680"/>
        <v>Matt Kangas</v>
      </c>
      <c r="C2710" s="1">
        <v>0.62</v>
      </c>
      <c r="D2710" t="s">
        <v>14</v>
      </c>
      <c r="E2710" s="3">
        <f t="shared" si="681"/>
        <v>16</v>
      </c>
      <c r="F2710">
        <f t="shared" si="677"/>
        <v>9.92</v>
      </c>
    </row>
    <row r="2711" spans="1:6" x14ac:dyDescent="0.25">
      <c r="A2711" t="str">
        <f t="shared" si="680"/>
        <v>Matt Kangas</v>
      </c>
      <c r="E2711" s="3">
        <f t="shared" si="681"/>
        <v>16</v>
      </c>
      <c r="F2711">
        <f t="shared" si="677"/>
        <v>0</v>
      </c>
    </row>
    <row r="2712" spans="1:6" x14ac:dyDescent="0.25">
      <c r="A2712" t="str">
        <f t="shared" si="680"/>
        <v>Matt Kangas</v>
      </c>
      <c r="B2712" t="s">
        <v>637</v>
      </c>
      <c r="E2712" s="3">
        <v>134</v>
      </c>
      <c r="F2712">
        <f t="shared" si="677"/>
        <v>0</v>
      </c>
    </row>
    <row r="2713" spans="1:6" x14ac:dyDescent="0.25">
      <c r="A2713" t="str">
        <f t="shared" si="680"/>
        <v>Matt Kangas</v>
      </c>
      <c r="E2713" s="3">
        <f t="shared" ref="E2713:E2715" si="682">E2712</f>
        <v>134</v>
      </c>
      <c r="F2713">
        <f t="shared" si="677"/>
        <v>0</v>
      </c>
    </row>
    <row r="2714" spans="1:6" x14ac:dyDescent="0.25">
      <c r="A2714" t="str">
        <f t="shared" si="680"/>
        <v>Matt Kangas</v>
      </c>
      <c r="C2714" s="1">
        <v>1</v>
      </c>
      <c r="D2714" t="s">
        <v>29</v>
      </c>
      <c r="E2714" s="3">
        <f t="shared" si="682"/>
        <v>134</v>
      </c>
      <c r="F2714">
        <f t="shared" si="677"/>
        <v>134</v>
      </c>
    </row>
    <row r="2715" spans="1:6" x14ac:dyDescent="0.25">
      <c r="A2715" t="str">
        <f t="shared" si="680"/>
        <v>Matt Kangas</v>
      </c>
      <c r="E2715" s="3">
        <f t="shared" si="682"/>
        <v>134</v>
      </c>
      <c r="F2715">
        <f t="shared" si="677"/>
        <v>0</v>
      </c>
    </row>
    <row r="2716" spans="1:6" x14ac:dyDescent="0.25">
      <c r="A2716" t="str">
        <f t="shared" si="680"/>
        <v>Matt Kangas</v>
      </c>
      <c r="B2716" t="s">
        <v>638</v>
      </c>
      <c r="E2716" s="3">
        <v>377</v>
      </c>
      <c r="F2716">
        <f t="shared" si="677"/>
        <v>0</v>
      </c>
    </row>
    <row r="2717" spans="1:6" x14ac:dyDescent="0.25">
      <c r="A2717" t="str">
        <f t="shared" si="680"/>
        <v>Matt Kangas</v>
      </c>
      <c r="E2717" s="3">
        <f t="shared" ref="E2717:E2720" si="683">E2716</f>
        <v>377</v>
      </c>
      <c r="F2717">
        <f t="shared" si="677"/>
        <v>0</v>
      </c>
    </row>
    <row r="2718" spans="1:6" x14ac:dyDescent="0.25">
      <c r="A2718" t="str">
        <f t="shared" si="680"/>
        <v>Matt Kangas</v>
      </c>
      <c r="C2718" s="1">
        <v>0.99399999999999999</v>
      </c>
      <c r="D2718" t="s">
        <v>163</v>
      </c>
      <c r="E2718" s="3">
        <f t="shared" si="683"/>
        <v>377</v>
      </c>
      <c r="F2718">
        <f t="shared" si="677"/>
        <v>374.738</v>
      </c>
    </row>
    <row r="2719" spans="1:6" x14ac:dyDescent="0.25">
      <c r="A2719" t="str">
        <f t="shared" si="680"/>
        <v>Matt Kangas</v>
      </c>
      <c r="C2719" s="1">
        <v>5.0000000000000001E-3</v>
      </c>
      <c r="D2719" t="s">
        <v>40</v>
      </c>
      <c r="E2719" s="3">
        <f t="shared" si="683"/>
        <v>377</v>
      </c>
      <c r="F2719">
        <f t="shared" si="677"/>
        <v>1.885</v>
      </c>
    </row>
    <row r="2720" spans="1:6" x14ac:dyDescent="0.25">
      <c r="A2720" t="str">
        <f t="shared" si="680"/>
        <v>Matt Kangas</v>
      </c>
      <c r="E2720" s="3">
        <f t="shared" si="683"/>
        <v>377</v>
      </c>
      <c r="F2720">
        <f t="shared" si="677"/>
        <v>0</v>
      </c>
    </row>
    <row r="2721" spans="1:6" x14ac:dyDescent="0.25">
      <c r="A2721" t="str">
        <f t="shared" si="680"/>
        <v>Matt Kangas</v>
      </c>
      <c r="B2721" t="s">
        <v>639</v>
      </c>
      <c r="E2721" s="3">
        <v>112</v>
      </c>
      <c r="F2721">
        <f t="shared" si="677"/>
        <v>0</v>
      </c>
    </row>
    <row r="2722" spans="1:6" x14ac:dyDescent="0.25">
      <c r="A2722" t="str">
        <f t="shared" si="680"/>
        <v>Matt Kangas</v>
      </c>
      <c r="E2722" s="3">
        <f t="shared" ref="E2722:E2724" si="684">E2721</f>
        <v>112</v>
      </c>
      <c r="F2722">
        <f t="shared" si="677"/>
        <v>0</v>
      </c>
    </row>
    <row r="2723" spans="1:6" x14ac:dyDescent="0.25">
      <c r="A2723" t="str">
        <f t="shared" si="680"/>
        <v>Matt Kangas</v>
      </c>
      <c r="C2723" s="1">
        <v>1</v>
      </c>
      <c r="D2723" t="s">
        <v>143</v>
      </c>
      <c r="E2723" s="3">
        <f t="shared" si="684"/>
        <v>112</v>
      </c>
      <c r="F2723">
        <f t="shared" si="677"/>
        <v>112</v>
      </c>
    </row>
    <row r="2724" spans="1:6" x14ac:dyDescent="0.25">
      <c r="A2724" t="str">
        <f t="shared" si="680"/>
        <v>Matt Kangas</v>
      </c>
      <c r="E2724" s="3">
        <f t="shared" si="684"/>
        <v>112</v>
      </c>
      <c r="F2724">
        <f t="shared" si="677"/>
        <v>0</v>
      </c>
    </row>
    <row r="2725" spans="1:6" x14ac:dyDescent="0.25">
      <c r="A2725" t="str">
        <f t="shared" si="680"/>
        <v>Matt Kangas</v>
      </c>
      <c r="B2725" t="s">
        <v>640</v>
      </c>
      <c r="E2725" s="3">
        <v>2</v>
      </c>
      <c r="F2725">
        <f t="shared" si="677"/>
        <v>0</v>
      </c>
    </row>
    <row r="2726" spans="1:6" x14ac:dyDescent="0.25">
      <c r="A2726" t="str">
        <f t="shared" si="680"/>
        <v>Matt Kangas</v>
      </c>
      <c r="E2726" s="3">
        <f t="shared" ref="E2726:E2728" si="685">E2725</f>
        <v>2</v>
      </c>
      <c r="F2726">
        <f t="shared" si="677"/>
        <v>0</v>
      </c>
    </row>
    <row r="2727" spans="1:6" x14ac:dyDescent="0.25">
      <c r="A2727" t="str">
        <f t="shared" si="680"/>
        <v>Matt Kangas</v>
      </c>
      <c r="C2727" s="1">
        <v>1</v>
      </c>
      <c r="D2727" t="s">
        <v>192</v>
      </c>
      <c r="E2727" s="3">
        <f t="shared" si="685"/>
        <v>2</v>
      </c>
      <c r="F2727">
        <f t="shared" si="677"/>
        <v>2</v>
      </c>
    </row>
    <row r="2728" spans="1:6" x14ac:dyDescent="0.25">
      <c r="A2728" t="str">
        <f t="shared" si="680"/>
        <v>Matt Kangas</v>
      </c>
      <c r="E2728" s="3">
        <f t="shared" si="685"/>
        <v>2</v>
      </c>
      <c r="F2728">
        <f t="shared" si="677"/>
        <v>0</v>
      </c>
    </row>
    <row r="2729" spans="1:6" x14ac:dyDescent="0.25">
      <c r="A2729" t="str">
        <f t="shared" si="680"/>
        <v>Matt Kangas</v>
      </c>
      <c r="B2729" t="s">
        <v>641</v>
      </c>
      <c r="E2729" s="3">
        <v>4</v>
      </c>
      <c r="F2729">
        <f t="shared" si="677"/>
        <v>0</v>
      </c>
    </row>
    <row r="2730" spans="1:6" x14ac:dyDescent="0.25">
      <c r="A2730" t="str">
        <f t="shared" si="680"/>
        <v>Matt Kangas</v>
      </c>
      <c r="E2730" s="3">
        <f t="shared" ref="E2730:E2732" si="686">E2729</f>
        <v>4</v>
      </c>
      <c r="F2730">
        <f t="shared" si="677"/>
        <v>0</v>
      </c>
    </row>
    <row r="2731" spans="1:6" x14ac:dyDescent="0.25">
      <c r="A2731" t="str">
        <f t="shared" si="680"/>
        <v>Matt Kangas</v>
      </c>
      <c r="C2731" s="1">
        <v>1</v>
      </c>
      <c r="D2731" t="s">
        <v>95</v>
      </c>
      <c r="E2731" s="3">
        <f t="shared" si="686"/>
        <v>4</v>
      </c>
      <c r="F2731">
        <f t="shared" si="677"/>
        <v>4</v>
      </c>
    </row>
    <row r="2732" spans="1:6" x14ac:dyDescent="0.25">
      <c r="A2732" t="str">
        <f t="shared" si="680"/>
        <v>Matt Kangas</v>
      </c>
      <c r="E2732" s="3">
        <f t="shared" si="686"/>
        <v>4</v>
      </c>
      <c r="F2732">
        <f t="shared" si="677"/>
        <v>0</v>
      </c>
    </row>
    <row r="2733" spans="1:6" x14ac:dyDescent="0.25">
      <c r="A2733" t="str">
        <f t="shared" si="680"/>
        <v>Matt Kangas</v>
      </c>
      <c r="B2733" t="s">
        <v>642</v>
      </c>
      <c r="E2733" s="3">
        <v>360</v>
      </c>
      <c r="F2733">
        <f t="shared" si="677"/>
        <v>0</v>
      </c>
    </row>
    <row r="2734" spans="1:6" x14ac:dyDescent="0.25">
      <c r="A2734" t="str">
        <f t="shared" si="680"/>
        <v>Matt Kangas</v>
      </c>
      <c r="E2734" s="3">
        <f t="shared" ref="E2734:E2768" si="687">E2733</f>
        <v>360</v>
      </c>
      <c r="F2734">
        <f t="shared" si="677"/>
        <v>0</v>
      </c>
    </row>
    <row r="2735" spans="1:6" x14ac:dyDescent="0.25">
      <c r="A2735" t="str">
        <f t="shared" si="680"/>
        <v>Matt Kangas</v>
      </c>
      <c r="C2735" s="1">
        <v>2.1000000000000001E-2</v>
      </c>
      <c r="D2735" t="s">
        <v>160</v>
      </c>
      <c r="E2735" s="3">
        <f t="shared" si="687"/>
        <v>360</v>
      </c>
      <c r="F2735">
        <f t="shared" si="677"/>
        <v>7.5600000000000005</v>
      </c>
    </row>
    <row r="2736" spans="1:6" x14ac:dyDescent="0.25">
      <c r="A2736" t="str">
        <f t="shared" si="680"/>
        <v>Matt Kangas</v>
      </c>
      <c r="C2736" s="1">
        <v>1.6E-2</v>
      </c>
      <c r="D2736" t="s">
        <v>42</v>
      </c>
      <c r="E2736" s="3">
        <f t="shared" si="687"/>
        <v>360</v>
      </c>
      <c r="F2736">
        <f t="shared" si="677"/>
        <v>5.76</v>
      </c>
    </row>
    <row r="2737" spans="1:6" x14ac:dyDescent="0.25">
      <c r="A2737" t="str">
        <f t="shared" si="680"/>
        <v>Matt Kangas</v>
      </c>
      <c r="C2737" s="1">
        <v>4.7E-2</v>
      </c>
      <c r="D2737" t="s">
        <v>28</v>
      </c>
      <c r="E2737" s="3">
        <f t="shared" si="687"/>
        <v>360</v>
      </c>
      <c r="F2737">
        <f t="shared" si="677"/>
        <v>16.920000000000002</v>
      </c>
    </row>
    <row r="2738" spans="1:6" x14ac:dyDescent="0.25">
      <c r="A2738" t="str">
        <f t="shared" si="680"/>
        <v>Matt Kangas</v>
      </c>
      <c r="C2738" s="1">
        <v>5.0000000000000001E-3</v>
      </c>
      <c r="D2738" t="s">
        <v>188</v>
      </c>
      <c r="E2738" s="3">
        <f t="shared" si="687"/>
        <v>360</v>
      </c>
      <c r="F2738">
        <f t="shared" si="677"/>
        <v>1.8</v>
      </c>
    </row>
    <row r="2739" spans="1:6" x14ac:dyDescent="0.25">
      <c r="A2739" t="str">
        <f t="shared" si="680"/>
        <v>Matt Kangas</v>
      </c>
      <c r="C2739" s="1">
        <v>4.3999999999999997E-2</v>
      </c>
      <c r="D2739" t="s">
        <v>29</v>
      </c>
      <c r="E2739" s="3">
        <f t="shared" si="687"/>
        <v>360</v>
      </c>
      <c r="F2739">
        <f t="shared" si="677"/>
        <v>15.84</v>
      </c>
    </row>
    <row r="2740" spans="1:6" x14ac:dyDescent="0.25">
      <c r="A2740" t="str">
        <f t="shared" ref="A2740:A2771" si="688">A2739</f>
        <v>Matt Kangas</v>
      </c>
      <c r="C2740" s="1">
        <v>1.6E-2</v>
      </c>
      <c r="D2740" t="s">
        <v>80</v>
      </c>
      <c r="E2740" s="3">
        <f t="shared" si="687"/>
        <v>360</v>
      </c>
      <c r="F2740">
        <f t="shared" si="677"/>
        <v>5.76</v>
      </c>
    </row>
    <row r="2741" spans="1:6" x14ac:dyDescent="0.25">
      <c r="A2741" t="str">
        <f t="shared" si="688"/>
        <v>Matt Kangas</v>
      </c>
      <c r="C2741" s="1">
        <v>3.2000000000000001E-2</v>
      </c>
      <c r="D2741" t="s">
        <v>252</v>
      </c>
      <c r="E2741" s="3">
        <f t="shared" si="687"/>
        <v>360</v>
      </c>
      <c r="F2741">
        <f t="shared" si="677"/>
        <v>11.52</v>
      </c>
    </row>
    <row r="2742" spans="1:6" x14ac:dyDescent="0.25">
      <c r="A2742" t="str">
        <f t="shared" si="688"/>
        <v>Matt Kangas</v>
      </c>
      <c r="C2742" s="1">
        <v>1.6E-2</v>
      </c>
      <c r="D2742" t="s">
        <v>72</v>
      </c>
      <c r="E2742" s="3">
        <f t="shared" si="687"/>
        <v>360</v>
      </c>
      <c r="F2742">
        <f t="shared" si="677"/>
        <v>5.76</v>
      </c>
    </row>
    <row r="2743" spans="1:6" x14ac:dyDescent="0.25">
      <c r="A2743" t="str">
        <f t="shared" si="688"/>
        <v>Matt Kangas</v>
      </c>
      <c r="C2743" s="1">
        <v>0.01</v>
      </c>
      <c r="D2743" t="s">
        <v>91</v>
      </c>
      <c r="E2743" s="3">
        <f t="shared" si="687"/>
        <v>360</v>
      </c>
      <c r="F2743">
        <f t="shared" si="677"/>
        <v>3.6</v>
      </c>
    </row>
    <row r="2744" spans="1:6" x14ac:dyDescent="0.25">
      <c r="A2744" t="str">
        <f t="shared" si="688"/>
        <v>Matt Kangas</v>
      </c>
      <c r="C2744" s="1">
        <v>2.1999999999999999E-2</v>
      </c>
      <c r="D2744" t="s">
        <v>189</v>
      </c>
      <c r="E2744" s="3">
        <f t="shared" si="687"/>
        <v>360</v>
      </c>
      <c r="F2744">
        <f t="shared" si="677"/>
        <v>7.92</v>
      </c>
    </row>
    <row r="2745" spans="1:6" x14ac:dyDescent="0.25">
      <c r="A2745" t="str">
        <f t="shared" si="688"/>
        <v>Matt Kangas</v>
      </c>
      <c r="C2745" s="1">
        <v>5.3999999999999999E-2</v>
      </c>
      <c r="D2745" t="s">
        <v>81</v>
      </c>
      <c r="E2745" s="3">
        <f t="shared" si="687"/>
        <v>360</v>
      </c>
      <c r="F2745">
        <f t="shared" si="677"/>
        <v>19.440000000000001</v>
      </c>
    </row>
    <row r="2746" spans="1:6" x14ac:dyDescent="0.25">
      <c r="A2746" t="str">
        <f t="shared" si="688"/>
        <v>Matt Kangas</v>
      </c>
      <c r="C2746" s="1">
        <v>1.6E-2</v>
      </c>
      <c r="D2746" t="s">
        <v>257</v>
      </c>
      <c r="E2746" s="3">
        <f t="shared" si="687"/>
        <v>360</v>
      </c>
      <c r="F2746">
        <f t="shared" si="677"/>
        <v>5.76</v>
      </c>
    </row>
    <row r="2747" spans="1:6" x14ac:dyDescent="0.25">
      <c r="A2747" t="str">
        <f t="shared" si="688"/>
        <v>Matt Kangas</v>
      </c>
      <c r="C2747" s="1">
        <v>3.9E-2</v>
      </c>
      <c r="D2747" t="s">
        <v>82</v>
      </c>
      <c r="E2747" s="3">
        <f t="shared" si="687"/>
        <v>360</v>
      </c>
      <c r="F2747">
        <f t="shared" si="677"/>
        <v>14.04</v>
      </c>
    </row>
    <row r="2748" spans="1:6" x14ac:dyDescent="0.25">
      <c r="A2748" t="str">
        <f t="shared" si="688"/>
        <v>Matt Kangas</v>
      </c>
      <c r="C2748" s="1">
        <v>3.4000000000000002E-2</v>
      </c>
      <c r="D2748" t="s">
        <v>43</v>
      </c>
      <c r="E2748" s="3">
        <f t="shared" si="687"/>
        <v>360</v>
      </c>
      <c r="F2748">
        <f t="shared" si="677"/>
        <v>12.24</v>
      </c>
    </row>
    <row r="2749" spans="1:6" x14ac:dyDescent="0.25">
      <c r="A2749" t="str">
        <f t="shared" si="688"/>
        <v>Matt Kangas</v>
      </c>
      <c r="C2749" s="1">
        <v>1.6E-2</v>
      </c>
      <c r="D2749" t="s">
        <v>535</v>
      </c>
      <c r="E2749" s="3">
        <f t="shared" si="687"/>
        <v>360</v>
      </c>
      <c r="F2749">
        <f t="shared" si="677"/>
        <v>5.76</v>
      </c>
    </row>
    <row r="2750" spans="1:6" x14ac:dyDescent="0.25">
      <c r="A2750" t="str">
        <f t="shared" si="688"/>
        <v>Matt Kangas</v>
      </c>
      <c r="C2750" s="1">
        <v>0.01</v>
      </c>
      <c r="D2750" t="s">
        <v>191</v>
      </c>
      <c r="E2750" s="3">
        <f t="shared" si="687"/>
        <v>360</v>
      </c>
      <c r="F2750">
        <f t="shared" si="677"/>
        <v>3.6</v>
      </c>
    </row>
    <row r="2751" spans="1:6" x14ac:dyDescent="0.25">
      <c r="A2751" t="str">
        <f t="shared" si="688"/>
        <v>Matt Kangas</v>
      </c>
      <c r="C2751" s="1">
        <v>1.6E-2</v>
      </c>
      <c r="D2751" t="s">
        <v>194</v>
      </c>
      <c r="E2751" s="3">
        <f t="shared" si="687"/>
        <v>360</v>
      </c>
      <c r="F2751">
        <f t="shared" si="677"/>
        <v>5.76</v>
      </c>
    </row>
    <row r="2752" spans="1:6" x14ac:dyDescent="0.25">
      <c r="A2752" t="str">
        <f t="shared" si="688"/>
        <v>Matt Kangas</v>
      </c>
      <c r="C2752" s="1">
        <v>1.6E-2</v>
      </c>
      <c r="D2752" t="s">
        <v>75</v>
      </c>
      <c r="E2752" s="3">
        <f t="shared" si="687"/>
        <v>360</v>
      </c>
      <c r="F2752">
        <f t="shared" si="677"/>
        <v>5.76</v>
      </c>
    </row>
    <row r="2753" spans="1:6" x14ac:dyDescent="0.25">
      <c r="A2753" t="str">
        <f t="shared" si="688"/>
        <v>Matt Kangas</v>
      </c>
      <c r="C2753" s="1">
        <v>5.3999999999999999E-2</v>
      </c>
      <c r="D2753" t="s">
        <v>162</v>
      </c>
      <c r="E2753" s="3">
        <f t="shared" si="687"/>
        <v>360</v>
      </c>
      <c r="F2753">
        <f t="shared" si="677"/>
        <v>19.440000000000001</v>
      </c>
    </row>
    <row r="2754" spans="1:6" x14ac:dyDescent="0.25">
      <c r="A2754" t="str">
        <f t="shared" si="688"/>
        <v>Matt Kangas</v>
      </c>
      <c r="C2754" s="1">
        <v>1.6E-2</v>
      </c>
      <c r="D2754" t="s">
        <v>192</v>
      </c>
      <c r="E2754" s="3">
        <f t="shared" si="687"/>
        <v>360</v>
      </c>
      <c r="F2754">
        <f t="shared" si="677"/>
        <v>5.76</v>
      </c>
    </row>
    <row r="2755" spans="1:6" x14ac:dyDescent="0.25">
      <c r="A2755" t="str">
        <f t="shared" si="688"/>
        <v>Matt Kangas</v>
      </c>
      <c r="C2755" s="1">
        <v>0.104</v>
      </c>
      <c r="D2755" t="s">
        <v>44</v>
      </c>
      <c r="E2755" s="3">
        <f t="shared" si="687"/>
        <v>360</v>
      </c>
      <c r="F2755">
        <f t="shared" ref="F2755:F2818" si="689">C2755*E2755</f>
        <v>37.44</v>
      </c>
    </row>
    <row r="2756" spans="1:6" x14ac:dyDescent="0.25">
      <c r="A2756" t="str">
        <f t="shared" si="688"/>
        <v>Matt Kangas</v>
      </c>
      <c r="C2756" s="1">
        <v>5.3999999999999999E-2</v>
      </c>
      <c r="D2756" t="s">
        <v>77</v>
      </c>
      <c r="E2756" s="3">
        <f t="shared" si="687"/>
        <v>360</v>
      </c>
      <c r="F2756">
        <f t="shared" si="689"/>
        <v>19.440000000000001</v>
      </c>
    </row>
    <row r="2757" spans="1:6" x14ac:dyDescent="0.25">
      <c r="A2757" t="str">
        <f t="shared" si="688"/>
        <v>Matt Kangas</v>
      </c>
      <c r="C2757" s="1">
        <v>5.0000000000000001E-3</v>
      </c>
      <c r="D2757" t="s">
        <v>163</v>
      </c>
      <c r="E2757" s="3">
        <f t="shared" si="687"/>
        <v>360</v>
      </c>
      <c r="F2757">
        <f t="shared" si="689"/>
        <v>1.8</v>
      </c>
    </row>
    <row r="2758" spans="1:6" x14ac:dyDescent="0.25">
      <c r="A2758" t="str">
        <f t="shared" si="688"/>
        <v>Matt Kangas</v>
      </c>
      <c r="C2758" s="1">
        <v>5.0000000000000001E-3</v>
      </c>
      <c r="D2758" t="s">
        <v>276</v>
      </c>
      <c r="E2758" s="3">
        <f t="shared" si="687"/>
        <v>360</v>
      </c>
      <c r="F2758">
        <f t="shared" si="689"/>
        <v>1.8</v>
      </c>
    </row>
    <row r="2759" spans="1:6" x14ac:dyDescent="0.25">
      <c r="A2759" t="str">
        <f t="shared" si="688"/>
        <v>Matt Kangas</v>
      </c>
      <c r="C2759" s="1">
        <v>6.0999999999999999E-2</v>
      </c>
      <c r="D2759" t="s">
        <v>32</v>
      </c>
      <c r="E2759" s="3">
        <f t="shared" si="687"/>
        <v>360</v>
      </c>
      <c r="F2759">
        <f t="shared" si="689"/>
        <v>21.96</v>
      </c>
    </row>
    <row r="2760" spans="1:6" x14ac:dyDescent="0.25">
      <c r="A2760" t="str">
        <f t="shared" si="688"/>
        <v>Matt Kangas</v>
      </c>
      <c r="C2760" s="1">
        <v>2.7E-2</v>
      </c>
      <c r="D2760" t="s">
        <v>20</v>
      </c>
      <c r="E2760" s="3">
        <f t="shared" si="687"/>
        <v>360</v>
      </c>
      <c r="F2760">
        <f t="shared" si="689"/>
        <v>9.7200000000000006</v>
      </c>
    </row>
    <row r="2761" spans="1:6" x14ac:dyDescent="0.25">
      <c r="A2761" t="str">
        <f t="shared" si="688"/>
        <v>Matt Kangas</v>
      </c>
      <c r="C2761" s="1">
        <v>2.1000000000000001E-2</v>
      </c>
      <c r="D2761" t="s">
        <v>14</v>
      </c>
      <c r="E2761" s="3">
        <f t="shared" si="687"/>
        <v>360</v>
      </c>
      <c r="F2761">
        <f t="shared" si="689"/>
        <v>7.5600000000000005</v>
      </c>
    </row>
    <row r="2762" spans="1:6" x14ac:dyDescent="0.25">
      <c r="A2762" t="str">
        <f t="shared" si="688"/>
        <v>Matt Kangas</v>
      </c>
      <c r="C2762" s="1">
        <v>5.0000000000000001E-3</v>
      </c>
      <c r="D2762" t="s">
        <v>98</v>
      </c>
      <c r="E2762" s="3">
        <f t="shared" si="687"/>
        <v>360</v>
      </c>
      <c r="F2762">
        <f t="shared" si="689"/>
        <v>1.8</v>
      </c>
    </row>
    <row r="2763" spans="1:6" x14ac:dyDescent="0.25">
      <c r="A2763" t="str">
        <f t="shared" si="688"/>
        <v>Matt Kangas</v>
      </c>
      <c r="C2763" s="1">
        <v>0.01</v>
      </c>
      <c r="D2763" t="s">
        <v>70</v>
      </c>
      <c r="E2763" s="3">
        <f t="shared" si="687"/>
        <v>360</v>
      </c>
      <c r="F2763">
        <f t="shared" si="689"/>
        <v>3.6</v>
      </c>
    </row>
    <row r="2764" spans="1:6" x14ac:dyDescent="0.25">
      <c r="A2764" t="str">
        <f t="shared" si="688"/>
        <v>Matt Kangas</v>
      </c>
      <c r="C2764" s="1">
        <v>0.01</v>
      </c>
      <c r="D2764" t="s">
        <v>68</v>
      </c>
      <c r="E2764" s="3">
        <f t="shared" si="687"/>
        <v>360</v>
      </c>
      <c r="F2764">
        <f t="shared" si="689"/>
        <v>3.6</v>
      </c>
    </row>
    <row r="2765" spans="1:6" x14ac:dyDescent="0.25">
      <c r="A2765" t="str">
        <f t="shared" si="688"/>
        <v>Matt Kangas</v>
      </c>
      <c r="C2765" s="1">
        <v>0.01</v>
      </c>
      <c r="D2765" t="s">
        <v>46</v>
      </c>
      <c r="E2765" s="3">
        <f t="shared" si="687"/>
        <v>360</v>
      </c>
      <c r="F2765">
        <f t="shared" si="689"/>
        <v>3.6</v>
      </c>
    </row>
    <row r="2766" spans="1:6" x14ac:dyDescent="0.25">
      <c r="A2766" t="str">
        <f t="shared" si="688"/>
        <v>Matt Kangas</v>
      </c>
      <c r="C2766" s="1">
        <v>0.16400000000000001</v>
      </c>
      <c r="D2766" t="s">
        <v>95</v>
      </c>
      <c r="E2766" s="3">
        <f t="shared" si="687"/>
        <v>360</v>
      </c>
      <c r="F2766">
        <f t="shared" si="689"/>
        <v>59.04</v>
      </c>
    </row>
    <row r="2767" spans="1:6" x14ac:dyDescent="0.25">
      <c r="A2767" t="str">
        <f t="shared" si="688"/>
        <v>Matt Kangas</v>
      </c>
      <c r="C2767" s="1">
        <v>5.0000000000000001E-3</v>
      </c>
      <c r="D2767" t="s">
        <v>643</v>
      </c>
      <c r="E2767" s="3">
        <f t="shared" si="687"/>
        <v>360</v>
      </c>
      <c r="F2767">
        <f t="shared" si="689"/>
        <v>1.8</v>
      </c>
    </row>
    <row r="2768" spans="1:6" x14ac:dyDescent="0.25">
      <c r="A2768" t="str">
        <f t="shared" si="688"/>
        <v>Matt Kangas</v>
      </c>
      <c r="E2768" s="3">
        <f t="shared" si="687"/>
        <v>360</v>
      </c>
      <c r="F2768">
        <f t="shared" si="689"/>
        <v>0</v>
      </c>
    </row>
    <row r="2769" spans="1:6" x14ac:dyDescent="0.25">
      <c r="A2769" t="str">
        <f t="shared" si="688"/>
        <v>Matt Kangas</v>
      </c>
      <c r="B2769" t="s">
        <v>644</v>
      </c>
      <c r="E2769" s="3">
        <v>14</v>
      </c>
      <c r="F2769">
        <f t="shared" si="689"/>
        <v>0</v>
      </c>
    </row>
    <row r="2770" spans="1:6" x14ac:dyDescent="0.25">
      <c r="A2770" t="str">
        <f t="shared" si="688"/>
        <v>Matt Kangas</v>
      </c>
      <c r="E2770" s="3">
        <f t="shared" ref="E2770:E2772" si="690">E2769</f>
        <v>14</v>
      </c>
      <c r="F2770">
        <f t="shared" si="689"/>
        <v>0</v>
      </c>
    </row>
    <row r="2771" spans="1:6" x14ac:dyDescent="0.25">
      <c r="A2771" t="str">
        <f t="shared" si="688"/>
        <v>Matt Kangas</v>
      </c>
      <c r="C2771" s="1">
        <v>1</v>
      </c>
      <c r="D2771" t="s">
        <v>51</v>
      </c>
      <c r="E2771" s="3">
        <f t="shared" si="690"/>
        <v>14</v>
      </c>
      <c r="F2771">
        <f t="shared" si="689"/>
        <v>14</v>
      </c>
    </row>
    <row r="2772" spans="1:6" x14ac:dyDescent="0.25">
      <c r="A2772" t="str">
        <f t="shared" ref="A2772:A2797" si="691">A2771</f>
        <v>Matt Kangas</v>
      </c>
      <c r="E2772" s="3">
        <f t="shared" si="690"/>
        <v>14</v>
      </c>
      <c r="F2772">
        <f t="shared" si="689"/>
        <v>0</v>
      </c>
    </row>
    <row r="2773" spans="1:6" x14ac:dyDescent="0.25">
      <c r="A2773" t="str">
        <f t="shared" si="691"/>
        <v>Matt Kangas</v>
      </c>
      <c r="B2773" t="s">
        <v>645</v>
      </c>
      <c r="E2773" s="3">
        <v>1</v>
      </c>
      <c r="F2773">
        <f t="shared" si="689"/>
        <v>0</v>
      </c>
    </row>
    <row r="2774" spans="1:6" x14ac:dyDescent="0.25">
      <c r="A2774" t="str">
        <f t="shared" si="691"/>
        <v>Matt Kangas</v>
      </c>
      <c r="E2774" s="3">
        <f t="shared" ref="E2774:E2776" si="692">E2773</f>
        <v>1</v>
      </c>
      <c r="F2774">
        <f t="shared" si="689"/>
        <v>0</v>
      </c>
    </row>
    <row r="2775" spans="1:6" x14ac:dyDescent="0.25">
      <c r="A2775" t="str">
        <f t="shared" si="691"/>
        <v>Matt Kangas</v>
      </c>
      <c r="C2775" s="1">
        <v>1</v>
      </c>
      <c r="D2775" t="s">
        <v>51</v>
      </c>
      <c r="E2775" s="3">
        <f t="shared" si="692"/>
        <v>1</v>
      </c>
      <c r="F2775">
        <f t="shared" si="689"/>
        <v>1</v>
      </c>
    </row>
    <row r="2776" spans="1:6" x14ac:dyDescent="0.25">
      <c r="A2776" t="str">
        <f t="shared" si="691"/>
        <v>Matt Kangas</v>
      </c>
      <c r="E2776" s="3">
        <f t="shared" si="692"/>
        <v>1</v>
      </c>
      <c r="F2776">
        <f t="shared" si="689"/>
        <v>0</v>
      </c>
    </row>
    <row r="2777" spans="1:6" x14ac:dyDescent="0.25">
      <c r="A2777" t="str">
        <f t="shared" si="691"/>
        <v>Matt Kangas</v>
      </c>
      <c r="B2777" t="s">
        <v>646</v>
      </c>
      <c r="E2777" s="3">
        <v>2</v>
      </c>
      <c r="F2777">
        <f t="shared" si="689"/>
        <v>0</v>
      </c>
    </row>
    <row r="2778" spans="1:6" x14ac:dyDescent="0.25">
      <c r="A2778" t="str">
        <f t="shared" si="691"/>
        <v>Matt Kangas</v>
      </c>
      <c r="E2778" s="3">
        <f t="shared" ref="E2778:E2780" si="693">E2777</f>
        <v>2</v>
      </c>
      <c r="F2778">
        <f t="shared" si="689"/>
        <v>0</v>
      </c>
    </row>
    <row r="2779" spans="1:6" x14ac:dyDescent="0.25">
      <c r="A2779" t="str">
        <f t="shared" si="691"/>
        <v>Matt Kangas</v>
      </c>
      <c r="C2779" s="1">
        <v>1</v>
      </c>
      <c r="D2779" t="s">
        <v>51</v>
      </c>
      <c r="E2779" s="3">
        <f t="shared" si="693"/>
        <v>2</v>
      </c>
      <c r="F2779">
        <f t="shared" si="689"/>
        <v>2</v>
      </c>
    </row>
    <row r="2780" spans="1:6" x14ac:dyDescent="0.25">
      <c r="A2780" t="str">
        <f t="shared" si="691"/>
        <v>Matt Kangas</v>
      </c>
      <c r="E2780" s="3">
        <f t="shared" si="693"/>
        <v>2</v>
      </c>
      <c r="F2780">
        <f t="shared" si="689"/>
        <v>0</v>
      </c>
    </row>
    <row r="2781" spans="1:6" x14ac:dyDescent="0.25">
      <c r="A2781" t="str">
        <f t="shared" si="691"/>
        <v>Matt Kangas</v>
      </c>
      <c r="B2781" t="s">
        <v>647</v>
      </c>
      <c r="E2781" s="3">
        <v>4461</v>
      </c>
      <c r="F2781">
        <f t="shared" si="689"/>
        <v>0</v>
      </c>
    </row>
    <row r="2782" spans="1:6" x14ac:dyDescent="0.25">
      <c r="A2782" t="str">
        <f t="shared" si="691"/>
        <v>Matt Kangas</v>
      </c>
      <c r="E2782" s="3">
        <f t="shared" ref="E2782:E2784" si="694">E2781</f>
        <v>4461</v>
      </c>
      <c r="F2782">
        <f t="shared" si="689"/>
        <v>0</v>
      </c>
    </row>
    <row r="2783" spans="1:6" x14ac:dyDescent="0.25">
      <c r="A2783" t="str">
        <f t="shared" si="691"/>
        <v>Matt Kangas</v>
      </c>
      <c r="C2783" s="1">
        <v>1</v>
      </c>
      <c r="D2783" t="s">
        <v>51</v>
      </c>
      <c r="E2783" s="3">
        <f t="shared" si="694"/>
        <v>4461</v>
      </c>
      <c r="F2783">
        <f t="shared" si="689"/>
        <v>4461</v>
      </c>
    </row>
    <row r="2784" spans="1:6" x14ac:dyDescent="0.25">
      <c r="A2784" t="str">
        <f t="shared" si="691"/>
        <v>Matt Kangas</v>
      </c>
      <c r="E2784" s="3">
        <f t="shared" si="694"/>
        <v>4461</v>
      </c>
      <c r="F2784">
        <f t="shared" si="689"/>
        <v>0</v>
      </c>
    </row>
    <row r="2785" spans="1:6" x14ac:dyDescent="0.25">
      <c r="A2785" t="str">
        <f t="shared" si="691"/>
        <v>Matt Kangas</v>
      </c>
      <c r="B2785" t="s">
        <v>648</v>
      </c>
      <c r="E2785" s="3">
        <v>88</v>
      </c>
      <c r="F2785">
        <f t="shared" si="689"/>
        <v>0</v>
      </c>
    </row>
    <row r="2786" spans="1:6" x14ac:dyDescent="0.25">
      <c r="A2786" t="str">
        <f t="shared" si="691"/>
        <v>Matt Kangas</v>
      </c>
      <c r="E2786" s="3">
        <f t="shared" ref="E2786:E2789" si="695">E2785</f>
        <v>88</v>
      </c>
      <c r="F2786">
        <f t="shared" si="689"/>
        <v>0</v>
      </c>
    </row>
    <row r="2787" spans="1:6" x14ac:dyDescent="0.25">
      <c r="A2787" t="str">
        <f t="shared" si="691"/>
        <v>Matt Kangas</v>
      </c>
      <c r="C2787" s="1">
        <v>0.47399999999999998</v>
      </c>
      <c r="D2787" t="s">
        <v>218</v>
      </c>
      <c r="E2787" s="3">
        <f t="shared" si="695"/>
        <v>88</v>
      </c>
      <c r="F2787">
        <f t="shared" si="689"/>
        <v>41.711999999999996</v>
      </c>
    </row>
    <row r="2788" spans="1:6" x14ac:dyDescent="0.25">
      <c r="A2788" t="str">
        <f t="shared" si="691"/>
        <v>Matt Kangas</v>
      </c>
      <c r="C2788" s="1">
        <v>0.52500000000000002</v>
      </c>
      <c r="D2788" t="s">
        <v>14</v>
      </c>
      <c r="E2788" s="3">
        <f t="shared" si="695"/>
        <v>88</v>
      </c>
      <c r="F2788">
        <f t="shared" si="689"/>
        <v>46.2</v>
      </c>
    </row>
    <row r="2789" spans="1:6" x14ac:dyDescent="0.25">
      <c r="A2789" t="str">
        <f t="shared" si="691"/>
        <v>Matt Kangas</v>
      </c>
      <c r="E2789" s="3">
        <f t="shared" si="695"/>
        <v>88</v>
      </c>
      <c r="F2789">
        <f t="shared" si="689"/>
        <v>0</v>
      </c>
    </row>
    <row r="2790" spans="1:6" x14ac:dyDescent="0.25">
      <c r="A2790" t="str">
        <f t="shared" si="691"/>
        <v>Matt Kangas</v>
      </c>
      <c r="B2790" t="s">
        <v>649</v>
      </c>
      <c r="E2790" s="3">
        <v>2</v>
      </c>
      <c r="F2790">
        <f t="shared" si="689"/>
        <v>0</v>
      </c>
    </row>
    <row r="2791" spans="1:6" x14ac:dyDescent="0.25">
      <c r="A2791" t="str">
        <f t="shared" si="691"/>
        <v>Matt Kangas</v>
      </c>
      <c r="E2791" s="3">
        <f t="shared" ref="E2791:E2793" si="696">E2790</f>
        <v>2</v>
      </c>
      <c r="F2791">
        <f t="shared" si="689"/>
        <v>0</v>
      </c>
    </row>
    <row r="2792" spans="1:6" x14ac:dyDescent="0.25">
      <c r="A2792" t="str">
        <f t="shared" si="691"/>
        <v>Matt Kangas</v>
      </c>
      <c r="C2792" s="1">
        <v>1</v>
      </c>
      <c r="D2792" t="s">
        <v>29</v>
      </c>
      <c r="E2792" s="3">
        <f t="shared" si="696"/>
        <v>2</v>
      </c>
      <c r="F2792">
        <f t="shared" si="689"/>
        <v>2</v>
      </c>
    </row>
    <row r="2793" spans="1:6" x14ac:dyDescent="0.25">
      <c r="A2793" t="str">
        <f t="shared" si="691"/>
        <v>Matt Kangas</v>
      </c>
      <c r="E2793" s="3">
        <f t="shared" si="696"/>
        <v>2</v>
      </c>
      <c r="F2793">
        <f t="shared" si="689"/>
        <v>0</v>
      </c>
    </row>
    <row r="2794" spans="1:6" x14ac:dyDescent="0.25">
      <c r="A2794" t="str">
        <f t="shared" si="691"/>
        <v>Matt Kangas</v>
      </c>
      <c r="B2794" t="s">
        <v>650</v>
      </c>
      <c r="E2794" s="3">
        <v>10</v>
      </c>
      <c r="F2794">
        <f t="shared" si="689"/>
        <v>0</v>
      </c>
    </row>
    <row r="2795" spans="1:6" x14ac:dyDescent="0.25">
      <c r="A2795" t="str">
        <f t="shared" si="691"/>
        <v>Matt Kangas</v>
      </c>
      <c r="E2795" s="3">
        <f t="shared" ref="E2795:E2798" si="697">E2794</f>
        <v>10</v>
      </c>
      <c r="F2795">
        <f t="shared" si="689"/>
        <v>0</v>
      </c>
    </row>
    <row r="2796" spans="1:6" x14ac:dyDescent="0.25">
      <c r="A2796" t="str">
        <f t="shared" si="691"/>
        <v>Matt Kangas</v>
      </c>
      <c r="C2796" s="1">
        <v>0.504</v>
      </c>
      <c r="D2796" t="s">
        <v>163</v>
      </c>
      <c r="E2796" s="3">
        <f t="shared" si="697"/>
        <v>10</v>
      </c>
      <c r="F2796">
        <f t="shared" si="689"/>
        <v>5.04</v>
      </c>
    </row>
    <row r="2797" spans="1:6" x14ac:dyDescent="0.25">
      <c r="A2797" t="str">
        <f t="shared" si="691"/>
        <v>Matt Kangas</v>
      </c>
      <c r="C2797" s="1">
        <v>0.495</v>
      </c>
      <c r="D2797" t="s">
        <v>643</v>
      </c>
      <c r="E2797" s="3">
        <f t="shared" si="697"/>
        <v>10</v>
      </c>
      <c r="F2797">
        <f t="shared" si="689"/>
        <v>4.95</v>
      </c>
    </row>
    <row r="2798" spans="1:6" x14ac:dyDescent="0.25">
      <c r="A2798" t="s">
        <v>834</v>
      </c>
      <c r="E2798" s="3">
        <f t="shared" si="697"/>
        <v>10</v>
      </c>
      <c r="F2798">
        <f t="shared" si="689"/>
        <v>0</v>
      </c>
    </row>
    <row r="2799" spans="1:6" x14ac:dyDescent="0.25">
      <c r="A2799" t="str">
        <f t="shared" ref="A2799:A2830" si="698">A2798</f>
        <v>Max Hirschhorn</v>
      </c>
      <c r="B2799" t="s">
        <v>653</v>
      </c>
      <c r="E2799" s="3">
        <v>74</v>
      </c>
      <c r="F2799">
        <f t="shared" si="689"/>
        <v>0</v>
      </c>
    </row>
    <row r="2800" spans="1:6" x14ac:dyDescent="0.25">
      <c r="A2800" t="str">
        <f t="shared" si="698"/>
        <v>Max Hirschhorn</v>
      </c>
      <c r="E2800" s="3">
        <f t="shared" ref="E2800:E2802" si="699">E2799</f>
        <v>74</v>
      </c>
      <c r="F2800">
        <f t="shared" si="689"/>
        <v>0</v>
      </c>
    </row>
    <row r="2801" spans="1:6" x14ac:dyDescent="0.25">
      <c r="A2801" t="str">
        <f t="shared" si="698"/>
        <v>Max Hirschhorn</v>
      </c>
      <c r="C2801" s="1">
        <v>1</v>
      </c>
      <c r="D2801" t="s">
        <v>83</v>
      </c>
      <c r="E2801" s="3">
        <f t="shared" si="699"/>
        <v>74</v>
      </c>
      <c r="F2801">
        <f t="shared" si="689"/>
        <v>74</v>
      </c>
    </row>
    <row r="2802" spans="1:6" x14ac:dyDescent="0.25">
      <c r="A2802" t="str">
        <f t="shared" si="698"/>
        <v>Max Hirschhorn</v>
      </c>
      <c r="E2802" s="3">
        <f t="shared" si="699"/>
        <v>74</v>
      </c>
      <c r="F2802">
        <f t="shared" si="689"/>
        <v>0</v>
      </c>
    </row>
    <row r="2803" spans="1:6" x14ac:dyDescent="0.25">
      <c r="A2803" t="str">
        <f t="shared" si="698"/>
        <v>Max Hirschhorn</v>
      </c>
      <c r="B2803" t="s">
        <v>654</v>
      </c>
      <c r="E2803" s="3">
        <v>127</v>
      </c>
      <c r="F2803">
        <f t="shared" si="689"/>
        <v>0</v>
      </c>
    </row>
    <row r="2804" spans="1:6" x14ac:dyDescent="0.25">
      <c r="A2804" t="str">
        <f t="shared" si="698"/>
        <v>Max Hirschhorn</v>
      </c>
      <c r="E2804" s="3">
        <f t="shared" ref="E2804:E2806" si="700">E2803</f>
        <v>127</v>
      </c>
      <c r="F2804">
        <f t="shared" si="689"/>
        <v>0</v>
      </c>
    </row>
    <row r="2805" spans="1:6" x14ac:dyDescent="0.25">
      <c r="A2805" t="str">
        <f t="shared" si="698"/>
        <v>Max Hirschhorn</v>
      </c>
      <c r="C2805" s="1">
        <v>1</v>
      </c>
      <c r="D2805" t="s">
        <v>83</v>
      </c>
      <c r="E2805" s="3">
        <f t="shared" si="700"/>
        <v>127</v>
      </c>
      <c r="F2805">
        <f t="shared" si="689"/>
        <v>127</v>
      </c>
    </row>
    <row r="2806" spans="1:6" x14ac:dyDescent="0.25">
      <c r="A2806" t="str">
        <f t="shared" si="698"/>
        <v>Max Hirschhorn</v>
      </c>
      <c r="E2806" s="3">
        <f t="shared" si="700"/>
        <v>127</v>
      </c>
      <c r="F2806">
        <f t="shared" si="689"/>
        <v>0</v>
      </c>
    </row>
    <row r="2807" spans="1:6" x14ac:dyDescent="0.25">
      <c r="A2807" t="str">
        <f t="shared" si="698"/>
        <v>Max Hirschhorn</v>
      </c>
      <c r="B2807" t="s">
        <v>655</v>
      </c>
      <c r="E2807" s="3">
        <v>24</v>
      </c>
      <c r="F2807">
        <f t="shared" si="689"/>
        <v>0</v>
      </c>
    </row>
    <row r="2808" spans="1:6" x14ac:dyDescent="0.25">
      <c r="A2808" t="str">
        <f t="shared" si="698"/>
        <v>Max Hirschhorn</v>
      </c>
      <c r="E2808" s="3">
        <f t="shared" ref="E2808:E2810" si="701">E2807</f>
        <v>24</v>
      </c>
      <c r="F2808">
        <f t="shared" si="689"/>
        <v>0</v>
      </c>
    </row>
    <row r="2809" spans="1:6" x14ac:dyDescent="0.25">
      <c r="A2809" t="str">
        <f t="shared" si="698"/>
        <v>Max Hirschhorn</v>
      </c>
      <c r="C2809" s="1">
        <v>1</v>
      </c>
      <c r="D2809" t="s">
        <v>44</v>
      </c>
      <c r="E2809" s="3">
        <f t="shared" si="701"/>
        <v>24</v>
      </c>
      <c r="F2809">
        <f t="shared" si="689"/>
        <v>24</v>
      </c>
    </row>
    <row r="2810" spans="1:6" x14ac:dyDescent="0.25">
      <c r="A2810" t="str">
        <f t="shared" si="698"/>
        <v>Max Hirschhorn</v>
      </c>
      <c r="E2810" s="3">
        <f t="shared" si="701"/>
        <v>24</v>
      </c>
      <c r="F2810">
        <f t="shared" si="689"/>
        <v>0</v>
      </c>
    </row>
    <row r="2811" spans="1:6" x14ac:dyDescent="0.25">
      <c r="A2811" t="str">
        <f t="shared" si="698"/>
        <v>Max Hirschhorn</v>
      </c>
      <c r="B2811" t="s">
        <v>656</v>
      </c>
      <c r="E2811" s="3">
        <v>240</v>
      </c>
      <c r="F2811">
        <f t="shared" si="689"/>
        <v>0</v>
      </c>
    </row>
    <row r="2812" spans="1:6" x14ac:dyDescent="0.25">
      <c r="A2812" t="str">
        <f t="shared" si="698"/>
        <v>Max Hirschhorn</v>
      </c>
      <c r="E2812" s="3">
        <f t="shared" ref="E2812:E2815" si="702">E2811</f>
        <v>240</v>
      </c>
      <c r="F2812">
        <f t="shared" si="689"/>
        <v>0</v>
      </c>
    </row>
    <row r="2813" spans="1:6" x14ac:dyDescent="0.25">
      <c r="A2813" t="str">
        <f t="shared" si="698"/>
        <v>Max Hirschhorn</v>
      </c>
      <c r="C2813" s="1">
        <v>0.123</v>
      </c>
      <c r="D2813" t="s">
        <v>218</v>
      </c>
      <c r="E2813" s="3">
        <f t="shared" si="702"/>
        <v>240</v>
      </c>
      <c r="F2813">
        <f t="shared" si="689"/>
        <v>29.52</v>
      </c>
    </row>
    <row r="2814" spans="1:6" x14ac:dyDescent="0.25">
      <c r="A2814" t="str">
        <f t="shared" si="698"/>
        <v>Max Hirschhorn</v>
      </c>
      <c r="C2814" s="1">
        <v>0.876</v>
      </c>
      <c r="D2814" t="s">
        <v>44</v>
      </c>
      <c r="E2814" s="3">
        <f t="shared" si="702"/>
        <v>240</v>
      </c>
      <c r="F2814">
        <f t="shared" si="689"/>
        <v>210.24</v>
      </c>
    </row>
    <row r="2815" spans="1:6" x14ac:dyDescent="0.25">
      <c r="A2815" t="str">
        <f t="shared" si="698"/>
        <v>Max Hirschhorn</v>
      </c>
      <c r="E2815" s="3">
        <f t="shared" si="702"/>
        <v>240</v>
      </c>
      <c r="F2815">
        <f t="shared" si="689"/>
        <v>0</v>
      </c>
    </row>
    <row r="2816" spans="1:6" x14ac:dyDescent="0.25">
      <c r="A2816" t="str">
        <f t="shared" si="698"/>
        <v>Max Hirschhorn</v>
      </c>
      <c r="B2816" t="s">
        <v>657</v>
      </c>
      <c r="E2816" s="3">
        <v>14</v>
      </c>
      <c r="F2816">
        <f t="shared" si="689"/>
        <v>0</v>
      </c>
    </row>
    <row r="2817" spans="1:6" x14ac:dyDescent="0.25">
      <c r="A2817" t="str">
        <f t="shared" si="698"/>
        <v>Max Hirschhorn</v>
      </c>
      <c r="E2817" s="3">
        <f t="shared" ref="E2817:E2819" si="703">E2816</f>
        <v>14</v>
      </c>
      <c r="F2817">
        <f t="shared" si="689"/>
        <v>0</v>
      </c>
    </row>
    <row r="2818" spans="1:6" x14ac:dyDescent="0.25">
      <c r="A2818" t="str">
        <f t="shared" si="698"/>
        <v>Max Hirschhorn</v>
      </c>
      <c r="C2818" s="1">
        <v>1</v>
      </c>
      <c r="D2818" t="s">
        <v>52</v>
      </c>
      <c r="E2818" s="3">
        <f t="shared" si="703"/>
        <v>14</v>
      </c>
      <c r="F2818">
        <f t="shared" si="689"/>
        <v>14</v>
      </c>
    </row>
    <row r="2819" spans="1:6" x14ac:dyDescent="0.25">
      <c r="A2819" t="str">
        <f t="shared" si="698"/>
        <v>Max Hirschhorn</v>
      </c>
      <c r="E2819" s="3">
        <f t="shared" si="703"/>
        <v>14</v>
      </c>
      <c r="F2819">
        <f t="shared" ref="F2819:F2882" si="704">C2819*E2819</f>
        <v>0</v>
      </c>
    </row>
    <row r="2820" spans="1:6" x14ac:dyDescent="0.25">
      <c r="A2820" t="str">
        <f t="shared" si="698"/>
        <v>Max Hirschhorn</v>
      </c>
      <c r="B2820" t="s">
        <v>658</v>
      </c>
      <c r="E2820" s="3">
        <v>6</v>
      </c>
      <c r="F2820">
        <f t="shared" si="704"/>
        <v>0</v>
      </c>
    </row>
    <row r="2821" spans="1:6" x14ac:dyDescent="0.25">
      <c r="A2821" t="str">
        <f t="shared" si="698"/>
        <v>Max Hirschhorn</v>
      </c>
      <c r="E2821" s="3">
        <f t="shared" ref="E2821:E2823" si="705">E2820</f>
        <v>6</v>
      </c>
      <c r="F2821">
        <f t="shared" si="704"/>
        <v>0</v>
      </c>
    </row>
    <row r="2822" spans="1:6" x14ac:dyDescent="0.25">
      <c r="A2822" t="str">
        <f t="shared" si="698"/>
        <v>Max Hirschhorn</v>
      </c>
      <c r="C2822" s="1">
        <v>1</v>
      </c>
      <c r="D2822" t="s">
        <v>252</v>
      </c>
      <c r="E2822" s="3">
        <f t="shared" si="705"/>
        <v>6</v>
      </c>
      <c r="F2822">
        <f t="shared" si="704"/>
        <v>6</v>
      </c>
    </row>
    <row r="2823" spans="1:6" x14ac:dyDescent="0.25">
      <c r="A2823" t="str">
        <f t="shared" si="698"/>
        <v>Max Hirschhorn</v>
      </c>
      <c r="E2823" s="3">
        <f t="shared" si="705"/>
        <v>6</v>
      </c>
      <c r="F2823">
        <f t="shared" si="704"/>
        <v>0</v>
      </c>
    </row>
    <row r="2824" spans="1:6" x14ac:dyDescent="0.25">
      <c r="A2824" t="str">
        <f t="shared" si="698"/>
        <v>Max Hirschhorn</v>
      </c>
      <c r="B2824" t="s">
        <v>659</v>
      </c>
      <c r="E2824" s="3">
        <v>13</v>
      </c>
      <c r="F2824">
        <f t="shared" si="704"/>
        <v>0</v>
      </c>
    </row>
    <row r="2825" spans="1:6" x14ac:dyDescent="0.25">
      <c r="A2825" t="str">
        <f t="shared" si="698"/>
        <v>Max Hirschhorn</v>
      </c>
      <c r="E2825" s="3">
        <f t="shared" ref="E2825:E2827" si="706">E2824</f>
        <v>13</v>
      </c>
      <c r="F2825">
        <f t="shared" si="704"/>
        <v>0</v>
      </c>
    </row>
    <row r="2826" spans="1:6" x14ac:dyDescent="0.25">
      <c r="A2826" t="str">
        <f t="shared" si="698"/>
        <v>Max Hirschhorn</v>
      </c>
      <c r="C2826" s="1">
        <v>1</v>
      </c>
      <c r="D2826" t="s">
        <v>191</v>
      </c>
      <c r="E2826" s="3">
        <f t="shared" si="706"/>
        <v>13</v>
      </c>
      <c r="F2826">
        <f t="shared" si="704"/>
        <v>13</v>
      </c>
    </row>
    <row r="2827" spans="1:6" x14ac:dyDescent="0.25">
      <c r="A2827" t="str">
        <f t="shared" si="698"/>
        <v>Max Hirschhorn</v>
      </c>
      <c r="E2827" s="3">
        <f t="shared" si="706"/>
        <v>13</v>
      </c>
      <c r="F2827">
        <f t="shared" si="704"/>
        <v>0</v>
      </c>
    </row>
    <row r="2828" spans="1:6" x14ac:dyDescent="0.25">
      <c r="A2828" t="str">
        <f t="shared" si="698"/>
        <v>Max Hirschhorn</v>
      </c>
      <c r="B2828" t="s">
        <v>660</v>
      </c>
      <c r="E2828" s="3">
        <v>2</v>
      </c>
      <c r="F2828">
        <f t="shared" si="704"/>
        <v>0</v>
      </c>
    </row>
    <row r="2829" spans="1:6" x14ac:dyDescent="0.25">
      <c r="A2829" t="str">
        <f t="shared" si="698"/>
        <v>Max Hirschhorn</v>
      </c>
      <c r="E2829" s="3">
        <f t="shared" ref="E2829:E2831" si="707">E2828</f>
        <v>2</v>
      </c>
      <c r="F2829">
        <f t="shared" si="704"/>
        <v>0</v>
      </c>
    </row>
    <row r="2830" spans="1:6" x14ac:dyDescent="0.25">
      <c r="A2830" t="str">
        <f t="shared" si="698"/>
        <v>Max Hirschhorn</v>
      </c>
      <c r="C2830" s="1">
        <v>1</v>
      </c>
      <c r="D2830" t="s">
        <v>83</v>
      </c>
      <c r="E2830" s="3">
        <f t="shared" si="707"/>
        <v>2</v>
      </c>
      <c r="F2830">
        <f t="shared" si="704"/>
        <v>2</v>
      </c>
    </row>
    <row r="2831" spans="1:6" x14ac:dyDescent="0.25">
      <c r="A2831" t="str">
        <f t="shared" ref="A2831:A2865" si="708">A2830</f>
        <v>Max Hirschhorn</v>
      </c>
      <c r="E2831" s="3">
        <f t="shared" si="707"/>
        <v>2</v>
      </c>
      <c r="F2831">
        <f t="shared" si="704"/>
        <v>0</v>
      </c>
    </row>
    <row r="2832" spans="1:6" x14ac:dyDescent="0.25">
      <c r="A2832" t="str">
        <f t="shared" si="708"/>
        <v>Max Hirschhorn</v>
      </c>
      <c r="B2832" t="s">
        <v>661</v>
      </c>
      <c r="E2832" s="3">
        <v>2669</v>
      </c>
      <c r="F2832">
        <f t="shared" si="704"/>
        <v>0</v>
      </c>
    </row>
    <row r="2833" spans="1:6" x14ac:dyDescent="0.25">
      <c r="A2833" t="str">
        <f t="shared" si="708"/>
        <v>Max Hirschhorn</v>
      </c>
      <c r="E2833" s="3">
        <f t="shared" ref="E2833:E2836" si="709">E2832</f>
        <v>2669</v>
      </c>
      <c r="F2833">
        <f t="shared" si="704"/>
        <v>0</v>
      </c>
    </row>
    <row r="2834" spans="1:6" x14ac:dyDescent="0.25">
      <c r="A2834" t="str">
        <f t="shared" si="708"/>
        <v>Max Hirschhorn</v>
      </c>
      <c r="C2834" s="1">
        <v>3.0000000000000001E-3</v>
      </c>
      <c r="D2834" t="s">
        <v>191</v>
      </c>
      <c r="E2834" s="3">
        <f t="shared" si="709"/>
        <v>2669</v>
      </c>
      <c r="F2834">
        <f t="shared" si="704"/>
        <v>8.0069999999999997</v>
      </c>
    </row>
    <row r="2835" spans="1:6" x14ac:dyDescent="0.25">
      <c r="A2835" t="str">
        <f t="shared" si="708"/>
        <v>Max Hirschhorn</v>
      </c>
      <c r="C2835" s="1">
        <v>0.996</v>
      </c>
      <c r="D2835" t="s">
        <v>83</v>
      </c>
      <c r="E2835" s="3">
        <f t="shared" si="709"/>
        <v>2669</v>
      </c>
      <c r="F2835">
        <f t="shared" si="704"/>
        <v>2658.3240000000001</v>
      </c>
    </row>
    <row r="2836" spans="1:6" x14ac:dyDescent="0.25">
      <c r="A2836" t="str">
        <f t="shared" si="708"/>
        <v>Max Hirschhorn</v>
      </c>
      <c r="E2836" s="3">
        <f t="shared" si="709"/>
        <v>2669</v>
      </c>
      <c r="F2836">
        <f t="shared" si="704"/>
        <v>0</v>
      </c>
    </row>
    <row r="2837" spans="1:6" x14ac:dyDescent="0.25">
      <c r="A2837" t="str">
        <f t="shared" si="708"/>
        <v>Max Hirschhorn</v>
      </c>
      <c r="B2837" t="s">
        <v>662</v>
      </c>
      <c r="E2837" s="3">
        <v>2</v>
      </c>
      <c r="F2837">
        <f t="shared" si="704"/>
        <v>0</v>
      </c>
    </row>
    <row r="2838" spans="1:6" x14ac:dyDescent="0.25">
      <c r="A2838" t="str">
        <f t="shared" si="708"/>
        <v>Max Hirschhorn</v>
      </c>
      <c r="E2838" s="3">
        <f t="shared" ref="E2838:E2840" si="710">E2837</f>
        <v>2</v>
      </c>
      <c r="F2838">
        <f t="shared" si="704"/>
        <v>0</v>
      </c>
    </row>
    <row r="2839" spans="1:6" x14ac:dyDescent="0.25">
      <c r="A2839" t="str">
        <f t="shared" si="708"/>
        <v>Max Hirschhorn</v>
      </c>
      <c r="C2839" s="1">
        <v>1</v>
      </c>
      <c r="D2839" t="s">
        <v>274</v>
      </c>
      <c r="E2839" s="3">
        <f t="shared" si="710"/>
        <v>2</v>
      </c>
      <c r="F2839">
        <f t="shared" si="704"/>
        <v>2</v>
      </c>
    </row>
    <row r="2840" spans="1:6" x14ac:dyDescent="0.25">
      <c r="A2840" t="str">
        <f t="shared" si="708"/>
        <v>Max Hirschhorn</v>
      </c>
      <c r="E2840" s="3">
        <f t="shared" si="710"/>
        <v>2</v>
      </c>
      <c r="F2840">
        <f t="shared" si="704"/>
        <v>0</v>
      </c>
    </row>
    <row r="2841" spans="1:6" x14ac:dyDescent="0.25">
      <c r="A2841" t="str">
        <f t="shared" si="708"/>
        <v>Max Hirschhorn</v>
      </c>
      <c r="B2841" t="s">
        <v>663</v>
      </c>
      <c r="E2841" s="3">
        <v>36</v>
      </c>
      <c r="F2841">
        <f t="shared" si="704"/>
        <v>0</v>
      </c>
    </row>
    <row r="2842" spans="1:6" x14ac:dyDescent="0.25">
      <c r="A2842" t="str">
        <f t="shared" si="708"/>
        <v>Max Hirschhorn</v>
      </c>
      <c r="E2842" s="3">
        <f t="shared" ref="E2842:E2844" si="711">E2841</f>
        <v>36</v>
      </c>
      <c r="F2842">
        <f t="shared" si="704"/>
        <v>0</v>
      </c>
    </row>
    <row r="2843" spans="1:6" x14ac:dyDescent="0.25">
      <c r="A2843" t="str">
        <f t="shared" si="708"/>
        <v>Max Hirschhorn</v>
      </c>
      <c r="C2843" s="1">
        <v>1</v>
      </c>
      <c r="D2843" t="s">
        <v>83</v>
      </c>
      <c r="E2843" s="3">
        <f t="shared" si="711"/>
        <v>36</v>
      </c>
      <c r="F2843">
        <f t="shared" si="704"/>
        <v>36</v>
      </c>
    </row>
    <row r="2844" spans="1:6" x14ac:dyDescent="0.25">
      <c r="A2844" t="str">
        <f t="shared" si="708"/>
        <v>Max Hirschhorn</v>
      </c>
      <c r="E2844" s="3">
        <f t="shared" si="711"/>
        <v>36</v>
      </c>
      <c r="F2844">
        <f t="shared" si="704"/>
        <v>0</v>
      </c>
    </row>
    <row r="2845" spans="1:6" x14ac:dyDescent="0.25">
      <c r="A2845" t="str">
        <f t="shared" si="708"/>
        <v>Max Hirschhorn</v>
      </c>
      <c r="B2845" t="s">
        <v>664</v>
      </c>
      <c r="E2845" s="3">
        <v>305</v>
      </c>
      <c r="F2845">
        <f t="shared" si="704"/>
        <v>0</v>
      </c>
    </row>
    <row r="2846" spans="1:6" x14ac:dyDescent="0.25">
      <c r="A2846" t="str">
        <f t="shared" si="708"/>
        <v>Max Hirschhorn</v>
      </c>
      <c r="E2846" s="3">
        <f t="shared" ref="E2846:E2849" si="712">E2845</f>
        <v>305</v>
      </c>
      <c r="F2846">
        <f t="shared" si="704"/>
        <v>0</v>
      </c>
    </row>
    <row r="2847" spans="1:6" x14ac:dyDescent="0.25">
      <c r="A2847" t="str">
        <f t="shared" si="708"/>
        <v>Max Hirschhorn</v>
      </c>
      <c r="C2847" s="1">
        <v>8.6999999999999994E-2</v>
      </c>
      <c r="D2847" t="s">
        <v>191</v>
      </c>
      <c r="E2847" s="3">
        <f t="shared" si="712"/>
        <v>305</v>
      </c>
      <c r="F2847">
        <f t="shared" si="704"/>
        <v>26.534999999999997</v>
      </c>
    </row>
    <row r="2848" spans="1:6" x14ac:dyDescent="0.25">
      <c r="A2848" t="str">
        <f t="shared" si="708"/>
        <v>Max Hirschhorn</v>
      </c>
      <c r="C2848" s="1">
        <v>0.91200000000000003</v>
      </c>
      <c r="D2848" t="s">
        <v>83</v>
      </c>
      <c r="E2848" s="3">
        <f t="shared" si="712"/>
        <v>305</v>
      </c>
      <c r="F2848">
        <f t="shared" si="704"/>
        <v>278.16000000000003</v>
      </c>
    </row>
    <row r="2849" spans="1:6" x14ac:dyDescent="0.25">
      <c r="A2849" t="str">
        <f t="shared" si="708"/>
        <v>Max Hirschhorn</v>
      </c>
      <c r="E2849" s="3">
        <f t="shared" si="712"/>
        <v>305</v>
      </c>
      <c r="F2849">
        <f t="shared" si="704"/>
        <v>0</v>
      </c>
    </row>
    <row r="2850" spans="1:6" x14ac:dyDescent="0.25">
      <c r="A2850" t="str">
        <f t="shared" si="708"/>
        <v>Max Hirschhorn</v>
      </c>
      <c r="B2850" t="s">
        <v>665</v>
      </c>
      <c r="E2850" s="3">
        <v>52</v>
      </c>
      <c r="F2850">
        <f t="shared" si="704"/>
        <v>0</v>
      </c>
    </row>
    <row r="2851" spans="1:6" x14ac:dyDescent="0.25">
      <c r="A2851" t="str">
        <f t="shared" si="708"/>
        <v>Max Hirschhorn</v>
      </c>
      <c r="E2851" s="3">
        <f t="shared" ref="E2851:E2854" si="713">E2850</f>
        <v>52</v>
      </c>
      <c r="F2851">
        <f t="shared" si="704"/>
        <v>0</v>
      </c>
    </row>
    <row r="2852" spans="1:6" x14ac:dyDescent="0.25">
      <c r="A2852" t="str">
        <f t="shared" si="708"/>
        <v>Max Hirschhorn</v>
      </c>
      <c r="C2852" s="1">
        <v>0.96699999999999997</v>
      </c>
      <c r="D2852" t="s">
        <v>143</v>
      </c>
      <c r="E2852" s="3">
        <f t="shared" si="713"/>
        <v>52</v>
      </c>
      <c r="F2852">
        <f t="shared" si="704"/>
        <v>50.283999999999999</v>
      </c>
    </row>
    <row r="2853" spans="1:6" x14ac:dyDescent="0.25">
      <c r="A2853" t="str">
        <f t="shared" si="708"/>
        <v>Max Hirschhorn</v>
      </c>
      <c r="C2853" s="1">
        <v>3.2000000000000001E-2</v>
      </c>
      <c r="D2853" t="s">
        <v>274</v>
      </c>
      <c r="E2853" s="3">
        <f t="shared" si="713"/>
        <v>52</v>
      </c>
      <c r="F2853">
        <f t="shared" si="704"/>
        <v>1.6640000000000001</v>
      </c>
    </row>
    <row r="2854" spans="1:6" x14ac:dyDescent="0.25">
      <c r="A2854" t="str">
        <f t="shared" si="708"/>
        <v>Max Hirschhorn</v>
      </c>
      <c r="E2854" s="3">
        <f t="shared" si="713"/>
        <v>52</v>
      </c>
      <c r="F2854">
        <f t="shared" si="704"/>
        <v>0</v>
      </c>
    </row>
    <row r="2855" spans="1:6" x14ac:dyDescent="0.25">
      <c r="A2855" t="str">
        <f t="shared" si="708"/>
        <v>Max Hirschhorn</v>
      </c>
      <c r="B2855" t="s">
        <v>666</v>
      </c>
      <c r="E2855" s="3">
        <v>16</v>
      </c>
      <c r="F2855">
        <f t="shared" si="704"/>
        <v>0</v>
      </c>
    </row>
    <row r="2856" spans="1:6" x14ac:dyDescent="0.25">
      <c r="A2856" t="str">
        <f t="shared" si="708"/>
        <v>Max Hirschhorn</v>
      </c>
      <c r="E2856" s="3">
        <f t="shared" ref="E2856:E2858" si="714">E2855</f>
        <v>16</v>
      </c>
      <c r="F2856">
        <f t="shared" si="704"/>
        <v>0</v>
      </c>
    </row>
    <row r="2857" spans="1:6" x14ac:dyDescent="0.25">
      <c r="A2857" t="str">
        <f t="shared" si="708"/>
        <v>Max Hirschhorn</v>
      </c>
      <c r="C2857" s="1">
        <v>1</v>
      </c>
      <c r="D2857" t="s">
        <v>83</v>
      </c>
      <c r="E2857" s="3">
        <f t="shared" si="714"/>
        <v>16</v>
      </c>
      <c r="F2857">
        <f t="shared" si="704"/>
        <v>16</v>
      </c>
    </row>
    <row r="2858" spans="1:6" x14ac:dyDescent="0.25">
      <c r="A2858" t="str">
        <f t="shared" si="708"/>
        <v>Max Hirschhorn</v>
      </c>
      <c r="E2858" s="3">
        <f t="shared" si="714"/>
        <v>16</v>
      </c>
      <c r="F2858">
        <f t="shared" si="704"/>
        <v>0</v>
      </c>
    </row>
    <row r="2859" spans="1:6" x14ac:dyDescent="0.25">
      <c r="A2859" t="str">
        <f t="shared" si="708"/>
        <v>Max Hirschhorn</v>
      </c>
      <c r="B2859" t="s">
        <v>667</v>
      </c>
      <c r="E2859" s="3">
        <v>8</v>
      </c>
      <c r="F2859">
        <f t="shared" si="704"/>
        <v>0</v>
      </c>
    </row>
    <row r="2860" spans="1:6" x14ac:dyDescent="0.25">
      <c r="A2860" t="str">
        <f t="shared" si="708"/>
        <v>Max Hirschhorn</v>
      </c>
      <c r="E2860" s="3">
        <f t="shared" ref="E2860:E2862" si="715">E2859</f>
        <v>8</v>
      </c>
      <c r="F2860">
        <f t="shared" si="704"/>
        <v>0</v>
      </c>
    </row>
    <row r="2861" spans="1:6" x14ac:dyDescent="0.25">
      <c r="A2861" t="str">
        <f t="shared" si="708"/>
        <v>Max Hirschhorn</v>
      </c>
      <c r="C2861" s="1">
        <v>1</v>
      </c>
      <c r="D2861" t="s">
        <v>83</v>
      </c>
      <c r="E2861" s="3">
        <f t="shared" si="715"/>
        <v>8</v>
      </c>
      <c r="F2861">
        <f t="shared" si="704"/>
        <v>8</v>
      </c>
    </row>
    <row r="2862" spans="1:6" x14ac:dyDescent="0.25">
      <c r="A2862" t="str">
        <f t="shared" si="708"/>
        <v>Max Hirschhorn</v>
      </c>
      <c r="E2862" s="3">
        <f t="shared" si="715"/>
        <v>8</v>
      </c>
      <c r="F2862">
        <f t="shared" si="704"/>
        <v>0</v>
      </c>
    </row>
    <row r="2863" spans="1:6" x14ac:dyDescent="0.25">
      <c r="A2863" t="str">
        <f t="shared" si="708"/>
        <v>Max Hirschhorn</v>
      </c>
      <c r="B2863" t="s">
        <v>668</v>
      </c>
      <c r="E2863" s="3">
        <v>3974</v>
      </c>
      <c r="F2863">
        <f t="shared" si="704"/>
        <v>0</v>
      </c>
    </row>
    <row r="2864" spans="1:6" x14ac:dyDescent="0.25">
      <c r="A2864" t="str">
        <f t="shared" si="708"/>
        <v>Max Hirschhorn</v>
      </c>
      <c r="E2864" s="3">
        <f t="shared" ref="E2864:E2866" si="716">E2863</f>
        <v>3974</v>
      </c>
      <c r="F2864">
        <f t="shared" si="704"/>
        <v>0</v>
      </c>
    </row>
    <row r="2865" spans="1:6" x14ac:dyDescent="0.25">
      <c r="A2865" t="str">
        <f t="shared" si="708"/>
        <v>Max Hirschhorn</v>
      </c>
      <c r="C2865" s="1">
        <v>1</v>
      </c>
      <c r="D2865" t="s">
        <v>83</v>
      </c>
      <c r="E2865" s="3">
        <f t="shared" si="716"/>
        <v>3974</v>
      </c>
      <c r="F2865">
        <f t="shared" si="704"/>
        <v>3974</v>
      </c>
    </row>
    <row r="2866" spans="1:6" x14ac:dyDescent="0.25">
      <c r="A2866" t="s">
        <v>835</v>
      </c>
      <c r="E2866" s="3">
        <f t="shared" si="716"/>
        <v>3974</v>
      </c>
      <c r="F2866">
        <f t="shared" si="704"/>
        <v>0</v>
      </c>
    </row>
    <row r="2867" spans="1:6" x14ac:dyDescent="0.25">
      <c r="A2867" t="str">
        <f t="shared" ref="A2867:A2870" si="717">A2866</f>
        <v>Michael Ivanov</v>
      </c>
      <c r="B2867" t="s">
        <v>671</v>
      </c>
      <c r="E2867" s="3">
        <v>106</v>
      </c>
      <c r="F2867">
        <f t="shared" si="704"/>
        <v>0</v>
      </c>
    </row>
    <row r="2868" spans="1:6" x14ac:dyDescent="0.25">
      <c r="A2868" t="str">
        <f t="shared" si="717"/>
        <v>Michael Ivanov</v>
      </c>
      <c r="E2868" s="3">
        <f t="shared" ref="E2868:E2871" si="718">E2867</f>
        <v>106</v>
      </c>
      <c r="F2868">
        <f t="shared" si="704"/>
        <v>0</v>
      </c>
    </row>
    <row r="2869" spans="1:6" x14ac:dyDescent="0.25">
      <c r="A2869" t="str">
        <f t="shared" si="717"/>
        <v>Michael Ivanov</v>
      </c>
      <c r="C2869" s="1">
        <v>0.96299999999999997</v>
      </c>
      <c r="D2869" t="s">
        <v>672</v>
      </c>
      <c r="E2869" s="3">
        <f t="shared" si="718"/>
        <v>106</v>
      </c>
      <c r="F2869">
        <f t="shared" si="704"/>
        <v>102.078</v>
      </c>
    </row>
    <row r="2870" spans="1:6" x14ac:dyDescent="0.25">
      <c r="A2870" t="str">
        <f t="shared" si="717"/>
        <v>Michael Ivanov</v>
      </c>
      <c r="C2870" s="1">
        <v>3.5999999999999997E-2</v>
      </c>
      <c r="D2870" t="s">
        <v>40</v>
      </c>
      <c r="E2870" s="3">
        <f t="shared" si="718"/>
        <v>106</v>
      </c>
      <c r="F2870">
        <f t="shared" si="704"/>
        <v>3.8159999999999998</v>
      </c>
    </row>
    <row r="2871" spans="1:6" x14ac:dyDescent="0.25">
      <c r="A2871" t="s">
        <v>836</v>
      </c>
      <c r="E2871" s="3">
        <f t="shared" si="718"/>
        <v>106</v>
      </c>
      <c r="F2871">
        <f t="shared" si="704"/>
        <v>0</v>
      </c>
    </row>
    <row r="2872" spans="1:6" x14ac:dyDescent="0.25">
      <c r="A2872" t="str">
        <f t="shared" ref="A2872:A2886" si="719">A2871</f>
        <v>mike o'brien</v>
      </c>
      <c r="B2872" t="s">
        <v>675</v>
      </c>
      <c r="E2872" s="3">
        <v>2</v>
      </c>
      <c r="F2872">
        <f t="shared" si="704"/>
        <v>0</v>
      </c>
    </row>
    <row r="2873" spans="1:6" x14ac:dyDescent="0.25">
      <c r="A2873" t="str">
        <f t="shared" si="719"/>
        <v>mike o'brien</v>
      </c>
      <c r="E2873" s="3">
        <f t="shared" ref="E2873:E2875" si="720">E2872</f>
        <v>2</v>
      </c>
      <c r="F2873">
        <f t="shared" si="704"/>
        <v>0</v>
      </c>
    </row>
    <row r="2874" spans="1:6" x14ac:dyDescent="0.25">
      <c r="A2874" t="str">
        <f t="shared" si="719"/>
        <v>mike o'brien</v>
      </c>
      <c r="C2874" s="1">
        <v>1</v>
      </c>
      <c r="D2874" t="s">
        <v>205</v>
      </c>
      <c r="E2874" s="3">
        <f t="shared" si="720"/>
        <v>2</v>
      </c>
      <c r="F2874">
        <f t="shared" si="704"/>
        <v>2</v>
      </c>
    </row>
    <row r="2875" spans="1:6" x14ac:dyDescent="0.25">
      <c r="A2875" t="str">
        <f t="shared" si="719"/>
        <v>mike o'brien</v>
      </c>
      <c r="E2875" s="3">
        <f t="shared" si="720"/>
        <v>2</v>
      </c>
      <c r="F2875">
        <f t="shared" si="704"/>
        <v>0</v>
      </c>
    </row>
    <row r="2876" spans="1:6" x14ac:dyDescent="0.25">
      <c r="A2876" t="str">
        <f t="shared" si="719"/>
        <v>mike o'brien</v>
      </c>
      <c r="B2876" t="s">
        <v>676</v>
      </c>
      <c r="E2876" s="3">
        <v>6</v>
      </c>
      <c r="F2876">
        <f t="shared" si="704"/>
        <v>0</v>
      </c>
    </row>
    <row r="2877" spans="1:6" x14ac:dyDescent="0.25">
      <c r="A2877" t="str">
        <f t="shared" si="719"/>
        <v>mike o'brien</v>
      </c>
      <c r="E2877" s="3">
        <f t="shared" ref="E2877:E2879" si="721">E2876</f>
        <v>6</v>
      </c>
      <c r="F2877">
        <f t="shared" si="704"/>
        <v>0</v>
      </c>
    </row>
    <row r="2878" spans="1:6" x14ac:dyDescent="0.25">
      <c r="A2878" t="str">
        <f t="shared" si="719"/>
        <v>mike o'brien</v>
      </c>
      <c r="C2878" s="1">
        <v>1</v>
      </c>
      <c r="D2878" t="s">
        <v>205</v>
      </c>
      <c r="E2878" s="3">
        <f t="shared" si="721"/>
        <v>6</v>
      </c>
      <c r="F2878">
        <f t="shared" si="704"/>
        <v>6</v>
      </c>
    </row>
    <row r="2879" spans="1:6" x14ac:dyDescent="0.25">
      <c r="A2879" t="str">
        <f t="shared" si="719"/>
        <v>mike o'brien</v>
      </c>
      <c r="E2879" s="3">
        <f t="shared" si="721"/>
        <v>6</v>
      </c>
      <c r="F2879">
        <f t="shared" si="704"/>
        <v>0</v>
      </c>
    </row>
    <row r="2880" spans="1:6" x14ac:dyDescent="0.25">
      <c r="A2880" t="str">
        <f t="shared" si="719"/>
        <v>mike o'brien</v>
      </c>
      <c r="B2880" t="s">
        <v>677</v>
      </c>
      <c r="E2880" s="3">
        <v>19</v>
      </c>
      <c r="F2880">
        <f t="shared" si="704"/>
        <v>0</v>
      </c>
    </row>
    <row r="2881" spans="1:6" x14ac:dyDescent="0.25">
      <c r="A2881" t="str">
        <f t="shared" si="719"/>
        <v>mike o'brien</v>
      </c>
      <c r="E2881" s="3">
        <f t="shared" ref="E2881:E2883" si="722">E2880</f>
        <v>19</v>
      </c>
      <c r="F2881">
        <f t="shared" si="704"/>
        <v>0</v>
      </c>
    </row>
    <row r="2882" spans="1:6" x14ac:dyDescent="0.25">
      <c r="A2882" t="str">
        <f t="shared" si="719"/>
        <v>mike o'brien</v>
      </c>
      <c r="C2882" s="1">
        <v>1</v>
      </c>
      <c r="D2882" t="s">
        <v>205</v>
      </c>
      <c r="E2882" s="3">
        <f t="shared" si="722"/>
        <v>19</v>
      </c>
      <c r="F2882">
        <f t="shared" si="704"/>
        <v>19</v>
      </c>
    </row>
    <row r="2883" spans="1:6" x14ac:dyDescent="0.25">
      <c r="A2883" t="str">
        <f t="shared" si="719"/>
        <v>mike o'brien</v>
      </c>
      <c r="E2883" s="3">
        <f t="shared" si="722"/>
        <v>19</v>
      </c>
      <c r="F2883">
        <f t="shared" ref="F2883:F2946" si="723">C2883*E2883</f>
        <v>0</v>
      </c>
    </row>
    <row r="2884" spans="1:6" x14ac:dyDescent="0.25">
      <c r="A2884" t="str">
        <f t="shared" si="719"/>
        <v>mike o'brien</v>
      </c>
      <c r="B2884" t="s">
        <v>678</v>
      </c>
      <c r="E2884" s="3">
        <v>4</v>
      </c>
      <c r="F2884">
        <f t="shared" si="723"/>
        <v>0</v>
      </c>
    </row>
    <row r="2885" spans="1:6" x14ac:dyDescent="0.25">
      <c r="A2885" t="str">
        <f t="shared" si="719"/>
        <v>mike o'brien</v>
      </c>
      <c r="E2885" s="3">
        <f t="shared" ref="E2885:E2887" si="724">E2884</f>
        <v>4</v>
      </c>
      <c r="F2885">
        <f t="shared" si="723"/>
        <v>0</v>
      </c>
    </row>
    <row r="2886" spans="1:6" x14ac:dyDescent="0.25">
      <c r="A2886" t="str">
        <f t="shared" si="719"/>
        <v>mike o'brien</v>
      </c>
      <c r="C2886" s="1">
        <v>1</v>
      </c>
      <c r="D2886" t="s">
        <v>205</v>
      </c>
      <c r="E2886" s="3">
        <f t="shared" si="724"/>
        <v>4</v>
      </c>
      <c r="F2886">
        <f t="shared" si="723"/>
        <v>4</v>
      </c>
    </row>
    <row r="2887" spans="1:6" x14ac:dyDescent="0.25">
      <c r="A2887" t="s">
        <v>837</v>
      </c>
      <c r="E2887" s="3">
        <f t="shared" si="724"/>
        <v>4</v>
      </c>
      <c r="F2887">
        <f t="shared" si="723"/>
        <v>0</v>
      </c>
    </row>
    <row r="2888" spans="1:6" x14ac:dyDescent="0.25">
      <c r="A2888" t="str">
        <f t="shared" ref="A2888:A2919" si="725">A2887</f>
        <v>Randolph Tan</v>
      </c>
      <c r="B2888" t="s">
        <v>681</v>
      </c>
      <c r="E2888" s="3">
        <v>15</v>
      </c>
      <c r="F2888">
        <f t="shared" si="723"/>
        <v>0</v>
      </c>
    </row>
    <row r="2889" spans="1:6" x14ac:dyDescent="0.25">
      <c r="A2889" t="str">
        <f t="shared" si="725"/>
        <v>Randolph Tan</v>
      </c>
      <c r="E2889" s="3">
        <f t="shared" ref="E2889:E2891" si="726">E2888</f>
        <v>15</v>
      </c>
      <c r="F2889">
        <f t="shared" si="723"/>
        <v>0</v>
      </c>
    </row>
    <row r="2890" spans="1:6" x14ac:dyDescent="0.25">
      <c r="A2890" t="str">
        <f t="shared" si="725"/>
        <v>Randolph Tan</v>
      </c>
      <c r="C2890" s="1">
        <v>1</v>
      </c>
      <c r="D2890" t="s">
        <v>29</v>
      </c>
      <c r="E2890" s="3">
        <f t="shared" si="726"/>
        <v>15</v>
      </c>
      <c r="F2890">
        <f t="shared" si="723"/>
        <v>15</v>
      </c>
    </row>
    <row r="2891" spans="1:6" x14ac:dyDescent="0.25">
      <c r="A2891" t="str">
        <f t="shared" si="725"/>
        <v>Randolph Tan</v>
      </c>
      <c r="E2891" s="3">
        <f t="shared" si="726"/>
        <v>15</v>
      </c>
      <c r="F2891">
        <f t="shared" si="723"/>
        <v>0</v>
      </c>
    </row>
    <row r="2892" spans="1:6" x14ac:dyDescent="0.25">
      <c r="A2892" t="str">
        <f t="shared" si="725"/>
        <v>Randolph Tan</v>
      </c>
      <c r="B2892" t="s">
        <v>682</v>
      </c>
      <c r="E2892" s="3">
        <v>10</v>
      </c>
      <c r="F2892">
        <f t="shared" si="723"/>
        <v>0</v>
      </c>
    </row>
    <row r="2893" spans="1:6" x14ac:dyDescent="0.25">
      <c r="A2893" t="str">
        <f t="shared" si="725"/>
        <v>Randolph Tan</v>
      </c>
      <c r="E2893" s="3">
        <f t="shared" ref="E2893:E2895" si="727">E2892</f>
        <v>10</v>
      </c>
      <c r="F2893">
        <f t="shared" si="723"/>
        <v>0</v>
      </c>
    </row>
    <row r="2894" spans="1:6" x14ac:dyDescent="0.25">
      <c r="A2894" t="str">
        <f t="shared" si="725"/>
        <v>Randolph Tan</v>
      </c>
      <c r="C2894" s="1">
        <v>1</v>
      </c>
      <c r="D2894" t="s">
        <v>32</v>
      </c>
      <c r="E2894" s="3">
        <f t="shared" si="727"/>
        <v>10</v>
      </c>
      <c r="F2894">
        <f t="shared" si="723"/>
        <v>10</v>
      </c>
    </row>
    <row r="2895" spans="1:6" x14ac:dyDescent="0.25">
      <c r="A2895" t="str">
        <f t="shared" si="725"/>
        <v>Randolph Tan</v>
      </c>
      <c r="E2895" s="3">
        <f t="shared" si="727"/>
        <v>10</v>
      </c>
      <c r="F2895">
        <f t="shared" si="723"/>
        <v>0</v>
      </c>
    </row>
    <row r="2896" spans="1:6" x14ac:dyDescent="0.25">
      <c r="A2896" t="str">
        <f t="shared" si="725"/>
        <v>Randolph Tan</v>
      </c>
      <c r="B2896" t="s">
        <v>683</v>
      </c>
      <c r="E2896" s="3">
        <v>67</v>
      </c>
      <c r="F2896">
        <f t="shared" si="723"/>
        <v>0</v>
      </c>
    </row>
    <row r="2897" spans="1:6" x14ac:dyDescent="0.25">
      <c r="A2897" t="str">
        <f t="shared" si="725"/>
        <v>Randolph Tan</v>
      </c>
      <c r="E2897" s="3">
        <f t="shared" ref="E2897:E2900" si="728">E2896</f>
        <v>67</v>
      </c>
      <c r="F2897">
        <f t="shared" si="723"/>
        <v>0</v>
      </c>
    </row>
    <row r="2898" spans="1:6" x14ac:dyDescent="0.25">
      <c r="A2898" t="str">
        <f t="shared" si="725"/>
        <v>Randolph Tan</v>
      </c>
      <c r="C2898" s="1">
        <v>0.89600000000000002</v>
      </c>
      <c r="D2898" t="s">
        <v>32</v>
      </c>
      <c r="E2898" s="3">
        <f t="shared" si="728"/>
        <v>67</v>
      </c>
      <c r="F2898">
        <f t="shared" si="723"/>
        <v>60.032000000000004</v>
      </c>
    </row>
    <row r="2899" spans="1:6" x14ac:dyDescent="0.25">
      <c r="A2899" t="str">
        <f t="shared" si="725"/>
        <v>Randolph Tan</v>
      </c>
      <c r="C2899" s="1">
        <v>0.10299999999999999</v>
      </c>
      <c r="D2899" t="s">
        <v>46</v>
      </c>
      <c r="E2899" s="3">
        <f t="shared" si="728"/>
        <v>67</v>
      </c>
      <c r="F2899">
        <f t="shared" si="723"/>
        <v>6.9009999999999998</v>
      </c>
    </row>
    <row r="2900" spans="1:6" x14ac:dyDescent="0.25">
      <c r="A2900" t="str">
        <f t="shared" si="725"/>
        <v>Randolph Tan</v>
      </c>
      <c r="E2900" s="3">
        <f t="shared" si="728"/>
        <v>67</v>
      </c>
      <c r="F2900">
        <f t="shared" si="723"/>
        <v>0</v>
      </c>
    </row>
    <row r="2901" spans="1:6" x14ac:dyDescent="0.25">
      <c r="A2901" t="str">
        <f t="shared" si="725"/>
        <v>Randolph Tan</v>
      </c>
      <c r="B2901" t="s">
        <v>684</v>
      </c>
      <c r="E2901" s="3">
        <v>193</v>
      </c>
      <c r="F2901">
        <f t="shared" si="723"/>
        <v>0</v>
      </c>
    </row>
    <row r="2902" spans="1:6" x14ac:dyDescent="0.25">
      <c r="A2902" t="str">
        <f t="shared" si="725"/>
        <v>Randolph Tan</v>
      </c>
      <c r="E2902" s="3">
        <f t="shared" ref="E2902:E2904" si="729">E2901</f>
        <v>193</v>
      </c>
      <c r="F2902">
        <f t="shared" si="723"/>
        <v>0</v>
      </c>
    </row>
    <row r="2903" spans="1:6" x14ac:dyDescent="0.25">
      <c r="A2903" t="str">
        <f t="shared" si="725"/>
        <v>Randolph Tan</v>
      </c>
      <c r="C2903" s="1">
        <v>1</v>
      </c>
      <c r="D2903" t="s">
        <v>32</v>
      </c>
      <c r="E2903" s="3">
        <f t="shared" si="729"/>
        <v>193</v>
      </c>
      <c r="F2903">
        <f t="shared" si="723"/>
        <v>193</v>
      </c>
    </row>
    <row r="2904" spans="1:6" x14ac:dyDescent="0.25">
      <c r="A2904" t="str">
        <f t="shared" si="725"/>
        <v>Randolph Tan</v>
      </c>
      <c r="E2904" s="3">
        <f t="shared" si="729"/>
        <v>193</v>
      </c>
      <c r="F2904">
        <f t="shared" si="723"/>
        <v>0</v>
      </c>
    </row>
    <row r="2905" spans="1:6" x14ac:dyDescent="0.25">
      <c r="A2905" t="str">
        <f t="shared" si="725"/>
        <v>Randolph Tan</v>
      </c>
      <c r="B2905" t="s">
        <v>685</v>
      </c>
      <c r="E2905" s="3">
        <v>41</v>
      </c>
      <c r="F2905">
        <f t="shared" si="723"/>
        <v>0</v>
      </c>
    </row>
    <row r="2906" spans="1:6" x14ac:dyDescent="0.25">
      <c r="A2906" t="str">
        <f t="shared" si="725"/>
        <v>Randolph Tan</v>
      </c>
      <c r="E2906" s="3">
        <f t="shared" ref="E2906:E2908" si="730">E2905</f>
        <v>41</v>
      </c>
      <c r="F2906">
        <f t="shared" si="723"/>
        <v>0</v>
      </c>
    </row>
    <row r="2907" spans="1:6" x14ac:dyDescent="0.25">
      <c r="A2907" t="str">
        <f t="shared" si="725"/>
        <v>Randolph Tan</v>
      </c>
      <c r="C2907" s="1">
        <v>1</v>
      </c>
      <c r="D2907" t="s">
        <v>32</v>
      </c>
      <c r="E2907" s="3">
        <f t="shared" si="730"/>
        <v>41</v>
      </c>
      <c r="F2907">
        <f t="shared" si="723"/>
        <v>41</v>
      </c>
    </row>
    <row r="2908" spans="1:6" x14ac:dyDescent="0.25">
      <c r="A2908" t="str">
        <f t="shared" si="725"/>
        <v>Randolph Tan</v>
      </c>
      <c r="E2908" s="3">
        <f t="shared" si="730"/>
        <v>41</v>
      </c>
      <c r="F2908">
        <f t="shared" si="723"/>
        <v>0</v>
      </c>
    </row>
    <row r="2909" spans="1:6" x14ac:dyDescent="0.25">
      <c r="A2909" t="str">
        <f t="shared" si="725"/>
        <v>Randolph Tan</v>
      </c>
      <c r="B2909" t="s">
        <v>686</v>
      </c>
      <c r="E2909" s="3">
        <v>2</v>
      </c>
      <c r="F2909">
        <f t="shared" si="723"/>
        <v>0</v>
      </c>
    </row>
    <row r="2910" spans="1:6" x14ac:dyDescent="0.25">
      <c r="A2910" t="str">
        <f t="shared" si="725"/>
        <v>Randolph Tan</v>
      </c>
      <c r="E2910" s="3">
        <f t="shared" ref="E2910:E2912" si="731">E2909</f>
        <v>2</v>
      </c>
      <c r="F2910">
        <f t="shared" si="723"/>
        <v>0</v>
      </c>
    </row>
    <row r="2911" spans="1:6" x14ac:dyDescent="0.25">
      <c r="A2911" t="str">
        <f t="shared" si="725"/>
        <v>Randolph Tan</v>
      </c>
      <c r="C2911" s="1">
        <v>1</v>
      </c>
      <c r="D2911" t="s">
        <v>275</v>
      </c>
      <c r="E2911" s="3">
        <f t="shared" si="731"/>
        <v>2</v>
      </c>
      <c r="F2911">
        <f t="shared" si="723"/>
        <v>2</v>
      </c>
    </row>
    <row r="2912" spans="1:6" x14ac:dyDescent="0.25">
      <c r="A2912" t="str">
        <f t="shared" si="725"/>
        <v>Randolph Tan</v>
      </c>
      <c r="E2912" s="3">
        <f t="shared" si="731"/>
        <v>2</v>
      </c>
      <c r="F2912">
        <f t="shared" si="723"/>
        <v>0</v>
      </c>
    </row>
    <row r="2913" spans="1:6" x14ac:dyDescent="0.25">
      <c r="A2913" t="str">
        <f t="shared" si="725"/>
        <v>Randolph Tan</v>
      </c>
      <c r="B2913" t="s">
        <v>687</v>
      </c>
      <c r="E2913" s="3">
        <v>388</v>
      </c>
      <c r="F2913">
        <f t="shared" si="723"/>
        <v>0</v>
      </c>
    </row>
    <row r="2914" spans="1:6" x14ac:dyDescent="0.25">
      <c r="A2914" t="str">
        <f t="shared" si="725"/>
        <v>Randolph Tan</v>
      </c>
      <c r="E2914" s="3">
        <f t="shared" ref="E2914:E2916" si="732">E2913</f>
        <v>388</v>
      </c>
      <c r="F2914">
        <f t="shared" si="723"/>
        <v>0</v>
      </c>
    </row>
    <row r="2915" spans="1:6" x14ac:dyDescent="0.25">
      <c r="A2915" t="str">
        <f t="shared" si="725"/>
        <v>Randolph Tan</v>
      </c>
      <c r="C2915" s="1">
        <v>1</v>
      </c>
      <c r="D2915" t="s">
        <v>143</v>
      </c>
      <c r="E2915" s="3">
        <f t="shared" si="732"/>
        <v>388</v>
      </c>
      <c r="F2915">
        <f t="shared" si="723"/>
        <v>388</v>
      </c>
    </row>
    <row r="2916" spans="1:6" x14ac:dyDescent="0.25">
      <c r="A2916" t="str">
        <f t="shared" si="725"/>
        <v>Randolph Tan</v>
      </c>
      <c r="E2916" s="3">
        <f t="shared" si="732"/>
        <v>388</v>
      </c>
      <c r="F2916">
        <f t="shared" si="723"/>
        <v>0</v>
      </c>
    </row>
    <row r="2917" spans="1:6" x14ac:dyDescent="0.25">
      <c r="A2917" t="str">
        <f t="shared" si="725"/>
        <v>Randolph Tan</v>
      </c>
      <c r="B2917" t="s">
        <v>688</v>
      </c>
      <c r="E2917" s="3">
        <v>44</v>
      </c>
      <c r="F2917">
        <f t="shared" si="723"/>
        <v>0</v>
      </c>
    </row>
    <row r="2918" spans="1:6" x14ac:dyDescent="0.25">
      <c r="A2918" t="str">
        <f t="shared" si="725"/>
        <v>Randolph Tan</v>
      </c>
      <c r="E2918" s="3">
        <f t="shared" ref="E2918:E2920" si="733">E2917</f>
        <v>44</v>
      </c>
      <c r="F2918">
        <f t="shared" si="723"/>
        <v>0</v>
      </c>
    </row>
    <row r="2919" spans="1:6" x14ac:dyDescent="0.25">
      <c r="A2919" t="str">
        <f t="shared" si="725"/>
        <v>Randolph Tan</v>
      </c>
      <c r="C2919" s="1">
        <v>1</v>
      </c>
      <c r="D2919" t="s">
        <v>32</v>
      </c>
      <c r="E2919" s="3">
        <f t="shared" si="733"/>
        <v>44</v>
      </c>
      <c r="F2919">
        <f t="shared" si="723"/>
        <v>44</v>
      </c>
    </row>
    <row r="2920" spans="1:6" x14ac:dyDescent="0.25">
      <c r="A2920" t="str">
        <f t="shared" ref="A2920:A2953" si="734">A2919</f>
        <v>Randolph Tan</v>
      </c>
      <c r="E2920" s="3">
        <f t="shared" si="733"/>
        <v>44</v>
      </c>
      <c r="F2920">
        <f t="shared" si="723"/>
        <v>0</v>
      </c>
    </row>
    <row r="2921" spans="1:6" x14ac:dyDescent="0.25">
      <c r="A2921" t="str">
        <f t="shared" si="734"/>
        <v>Randolph Tan</v>
      </c>
      <c r="B2921" t="s">
        <v>689</v>
      </c>
      <c r="E2921" s="3">
        <v>84</v>
      </c>
      <c r="F2921">
        <f t="shared" si="723"/>
        <v>0</v>
      </c>
    </row>
    <row r="2922" spans="1:6" x14ac:dyDescent="0.25">
      <c r="A2922" t="str">
        <f t="shared" si="734"/>
        <v>Randolph Tan</v>
      </c>
      <c r="E2922" s="3">
        <f t="shared" ref="E2922:E2925" si="735">E2921</f>
        <v>84</v>
      </c>
      <c r="F2922">
        <f t="shared" si="723"/>
        <v>0</v>
      </c>
    </row>
    <row r="2923" spans="1:6" x14ac:dyDescent="0.25">
      <c r="A2923" t="str">
        <f t="shared" si="734"/>
        <v>Randolph Tan</v>
      </c>
      <c r="C2923" s="1">
        <v>0.10199999999999999</v>
      </c>
      <c r="D2923" t="s">
        <v>29</v>
      </c>
      <c r="E2923" s="3">
        <f t="shared" si="735"/>
        <v>84</v>
      </c>
      <c r="F2923">
        <f t="shared" si="723"/>
        <v>8.5679999999999996</v>
      </c>
    </row>
    <row r="2924" spans="1:6" x14ac:dyDescent="0.25">
      <c r="A2924" t="str">
        <f t="shared" si="734"/>
        <v>Randolph Tan</v>
      </c>
      <c r="C2924" s="1">
        <v>0.89700000000000002</v>
      </c>
      <c r="D2924" t="s">
        <v>32</v>
      </c>
      <c r="E2924" s="3">
        <f t="shared" si="735"/>
        <v>84</v>
      </c>
      <c r="F2924">
        <f t="shared" si="723"/>
        <v>75.347999999999999</v>
      </c>
    </row>
    <row r="2925" spans="1:6" x14ac:dyDescent="0.25">
      <c r="A2925" t="str">
        <f t="shared" si="734"/>
        <v>Randolph Tan</v>
      </c>
      <c r="E2925" s="3">
        <f t="shared" si="735"/>
        <v>84</v>
      </c>
      <c r="F2925">
        <f t="shared" si="723"/>
        <v>0</v>
      </c>
    </row>
    <row r="2926" spans="1:6" x14ac:dyDescent="0.25">
      <c r="A2926" t="str">
        <f t="shared" si="734"/>
        <v>Randolph Tan</v>
      </c>
      <c r="B2926" t="s">
        <v>690</v>
      </c>
      <c r="E2926" s="3">
        <v>332</v>
      </c>
      <c r="F2926">
        <f t="shared" si="723"/>
        <v>0</v>
      </c>
    </row>
    <row r="2927" spans="1:6" x14ac:dyDescent="0.25">
      <c r="A2927" t="str">
        <f t="shared" si="734"/>
        <v>Randolph Tan</v>
      </c>
      <c r="E2927" s="3">
        <f t="shared" ref="E2927:E2931" si="736">E2926</f>
        <v>332</v>
      </c>
      <c r="F2927">
        <f t="shared" si="723"/>
        <v>0</v>
      </c>
    </row>
    <row r="2928" spans="1:6" x14ac:dyDescent="0.25">
      <c r="A2928" t="str">
        <f t="shared" si="734"/>
        <v>Randolph Tan</v>
      </c>
      <c r="C2928" s="1">
        <v>1.7000000000000001E-2</v>
      </c>
      <c r="D2928" t="s">
        <v>42</v>
      </c>
      <c r="E2928" s="3">
        <f t="shared" si="736"/>
        <v>332</v>
      </c>
      <c r="F2928">
        <f t="shared" si="723"/>
        <v>5.6440000000000001</v>
      </c>
    </row>
    <row r="2929" spans="1:6" x14ac:dyDescent="0.25">
      <c r="A2929" t="str">
        <f t="shared" si="734"/>
        <v>Randolph Tan</v>
      </c>
      <c r="C2929" s="1">
        <v>9.6000000000000002E-2</v>
      </c>
      <c r="D2929" t="s">
        <v>77</v>
      </c>
      <c r="E2929" s="3">
        <f t="shared" si="736"/>
        <v>332</v>
      </c>
      <c r="F2929">
        <f t="shared" si="723"/>
        <v>31.872</v>
      </c>
    </row>
    <row r="2930" spans="1:6" x14ac:dyDescent="0.25">
      <c r="A2930" t="str">
        <f t="shared" si="734"/>
        <v>Randolph Tan</v>
      </c>
      <c r="C2930" s="1">
        <v>0.88500000000000001</v>
      </c>
      <c r="D2930" t="s">
        <v>32</v>
      </c>
      <c r="E2930" s="3">
        <f t="shared" si="736"/>
        <v>332</v>
      </c>
      <c r="F2930">
        <f t="shared" si="723"/>
        <v>293.82</v>
      </c>
    </row>
    <row r="2931" spans="1:6" x14ac:dyDescent="0.25">
      <c r="A2931" t="str">
        <f t="shared" si="734"/>
        <v>Randolph Tan</v>
      </c>
      <c r="E2931" s="3">
        <f t="shared" si="736"/>
        <v>332</v>
      </c>
      <c r="F2931">
        <f t="shared" si="723"/>
        <v>0</v>
      </c>
    </row>
    <row r="2932" spans="1:6" x14ac:dyDescent="0.25">
      <c r="A2932" t="str">
        <f t="shared" si="734"/>
        <v>Randolph Tan</v>
      </c>
      <c r="B2932" t="s">
        <v>691</v>
      </c>
      <c r="E2932" s="3">
        <v>164</v>
      </c>
      <c r="F2932">
        <f t="shared" si="723"/>
        <v>0</v>
      </c>
    </row>
    <row r="2933" spans="1:6" x14ac:dyDescent="0.25">
      <c r="A2933" t="str">
        <f t="shared" si="734"/>
        <v>Randolph Tan</v>
      </c>
      <c r="E2933" s="3">
        <f t="shared" ref="E2933:E2935" si="737">E2932</f>
        <v>164</v>
      </c>
      <c r="F2933">
        <f t="shared" si="723"/>
        <v>0</v>
      </c>
    </row>
    <row r="2934" spans="1:6" x14ac:dyDescent="0.25">
      <c r="A2934" t="str">
        <f t="shared" si="734"/>
        <v>Randolph Tan</v>
      </c>
      <c r="C2934" s="1">
        <v>1</v>
      </c>
      <c r="D2934" t="s">
        <v>143</v>
      </c>
      <c r="E2934" s="3">
        <f t="shared" si="737"/>
        <v>164</v>
      </c>
      <c r="F2934">
        <f t="shared" si="723"/>
        <v>164</v>
      </c>
    </row>
    <row r="2935" spans="1:6" x14ac:dyDescent="0.25">
      <c r="A2935" t="str">
        <f t="shared" si="734"/>
        <v>Randolph Tan</v>
      </c>
      <c r="E2935" s="3">
        <f t="shared" si="737"/>
        <v>164</v>
      </c>
      <c r="F2935">
        <f t="shared" si="723"/>
        <v>0</v>
      </c>
    </row>
    <row r="2936" spans="1:6" x14ac:dyDescent="0.25">
      <c r="A2936" t="str">
        <f t="shared" si="734"/>
        <v>Randolph Tan</v>
      </c>
      <c r="B2936" t="s">
        <v>692</v>
      </c>
      <c r="E2936" s="3">
        <v>24</v>
      </c>
      <c r="F2936">
        <f t="shared" si="723"/>
        <v>0</v>
      </c>
    </row>
    <row r="2937" spans="1:6" x14ac:dyDescent="0.25">
      <c r="A2937" t="str">
        <f t="shared" si="734"/>
        <v>Randolph Tan</v>
      </c>
      <c r="E2937" s="3">
        <f t="shared" ref="E2937:E2940" si="738">E2936</f>
        <v>24</v>
      </c>
      <c r="F2937">
        <f t="shared" si="723"/>
        <v>0</v>
      </c>
    </row>
    <row r="2938" spans="1:6" x14ac:dyDescent="0.25">
      <c r="A2938" t="str">
        <f t="shared" si="734"/>
        <v>Randolph Tan</v>
      </c>
      <c r="C2938" s="1">
        <v>0.78900000000000003</v>
      </c>
      <c r="D2938" t="s">
        <v>275</v>
      </c>
      <c r="E2938" s="3">
        <f t="shared" si="738"/>
        <v>24</v>
      </c>
      <c r="F2938">
        <f t="shared" si="723"/>
        <v>18.936</v>
      </c>
    </row>
    <row r="2939" spans="1:6" x14ac:dyDescent="0.25">
      <c r="A2939" t="str">
        <f t="shared" si="734"/>
        <v>Randolph Tan</v>
      </c>
      <c r="C2939" s="1">
        <v>0.21</v>
      </c>
      <c r="D2939" t="s">
        <v>32</v>
      </c>
      <c r="E2939" s="3">
        <f t="shared" si="738"/>
        <v>24</v>
      </c>
      <c r="F2939">
        <f t="shared" si="723"/>
        <v>5.04</v>
      </c>
    </row>
    <row r="2940" spans="1:6" x14ac:dyDescent="0.25">
      <c r="A2940" t="str">
        <f t="shared" si="734"/>
        <v>Randolph Tan</v>
      </c>
      <c r="E2940" s="3">
        <f t="shared" si="738"/>
        <v>24</v>
      </c>
      <c r="F2940">
        <f t="shared" si="723"/>
        <v>0</v>
      </c>
    </row>
    <row r="2941" spans="1:6" x14ac:dyDescent="0.25">
      <c r="A2941" t="str">
        <f t="shared" si="734"/>
        <v>Randolph Tan</v>
      </c>
      <c r="B2941" t="s">
        <v>693</v>
      </c>
      <c r="E2941" s="3">
        <v>267</v>
      </c>
      <c r="F2941">
        <f t="shared" si="723"/>
        <v>0</v>
      </c>
    </row>
    <row r="2942" spans="1:6" x14ac:dyDescent="0.25">
      <c r="A2942" t="str">
        <f t="shared" si="734"/>
        <v>Randolph Tan</v>
      </c>
      <c r="E2942" s="3">
        <f t="shared" ref="E2942:E2946" si="739">E2941</f>
        <v>267</v>
      </c>
      <c r="F2942">
        <f t="shared" si="723"/>
        <v>0</v>
      </c>
    </row>
    <row r="2943" spans="1:6" x14ac:dyDescent="0.25">
      <c r="A2943" t="str">
        <f t="shared" si="734"/>
        <v>Randolph Tan</v>
      </c>
      <c r="C2943" s="1">
        <v>5.0000000000000001E-3</v>
      </c>
      <c r="D2943" t="s">
        <v>97</v>
      </c>
      <c r="E2943" s="3">
        <f t="shared" si="739"/>
        <v>267</v>
      </c>
      <c r="F2943">
        <f t="shared" si="723"/>
        <v>1.335</v>
      </c>
    </row>
    <row r="2944" spans="1:6" x14ac:dyDescent="0.25">
      <c r="A2944" t="str">
        <f t="shared" si="734"/>
        <v>Randolph Tan</v>
      </c>
      <c r="C2944" s="1">
        <v>2.5000000000000001E-2</v>
      </c>
      <c r="D2944" t="s">
        <v>28</v>
      </c>
      <c r="E2944" s="3">
        <f t="shared" si="739"/>
        <v>267</v>
      </c>
      <c r="F2944">
        <f t="shared" si="723"/>
        <v>6.6750000000000007</v>
      </c>
    </row>
    <row r="2945" spans="1:6" x14ac:dyDescent="0.25">
      <c r="A2945" t="str">
        <f t="shared" si="734"/>
        <v>Randolph Tan</v>
      </c>
      <c r="C2945" s="1">
        <v>0.96899999999999997</v>
      </c>
      <c r="D2945" t="s">
        <v>32</v>
      </c>
      <c r="E2945" s="3">
        <f t="shared" si="739"/>
        <v>267</v>
      </c>
      <c r="F2945">
        <f t="shared" si="723"/>
        <v>258.72300000000001</v>
      </c>
    </row>
    <row r="2946" spans="1:6" x14ac:dyDescent="0.25">
      <c r="A2946" t="str">
        <f t="shared" si="734"/>
        <v>Randolph Tan</v>
      </c>
      <c r="E2946" s="3">
        <f t="shared" si="739"/>
        <v>267</v>
      </c>
      <c r="F2946">
        <f t="shared" si="723"/>
        <v>0</v>
      </c>
    </row>
    <row r="2947" spans="1:6" x14ac:dyDescent="0.25">
      <c r="A2947" t="str">
        <f t="shared" si="734"/>
        <v>Randolph Tan</v>
      </c>
      <c r="B2947" t="s">
        <v>694</v>
      </c>
      <c r="E2947" s="3">
        <v>770</v>
      </c>
      <c r="F2947">
        <f t="shared" ref="F2947:F3010" si="740">C2947*E2947</f>
        <v>0</v>
      </c>
    </row>
    <row r="2948" spans="1:6" x14ac:dyDescent="0.25">
      <c r="A2948" t="str">
        <f t="shared" si="734"/>
        <v>Randolph Tan</v>
      </c>
      <c r="E2948" s="3">
        <f t="shared" ref="E2948:E2954" si="741">E2947</f>
        <v>770</v>
      </c>
      <c r="F2948">
        <f t="shared" si="740"/>
        <v>0</v>
      </c>
    </row>
    <row r="2949" spans="1:6" x14ac:dyDescent="0.25">
      <c r="A2949" t="str">
        <f t="shared" si="734"/>
        <v>Randolph Tan</v>
      </c>
      <c r="C2949" s="1">
        <v>1.2E-2</v>
      </c>
      <c r="D2949" t="s">
        <v>208</v>
      </c>
      <c r="E2949" s="3">
        <f t="shared" si="741"/>
        <v>770</v>
      </c>
      <c r="F2949">
        <f t="shared" si="740"/>
        <v>9.24</v>
      </c>
    </row>
    <row r="2950" spans="1:6" x14ac:dyDescent="0.25">
      <c r="A2950" t="str">
        <f t="shared" si="734"/>
        <v>Randolph Tan</v>
      </c>
      <c r="C2950" s="1">
        <v>0.311</v>
      </c>
      <c r="D2950" t="s">
        <v>12</v>
      </c>
      <c r="E2950" s="3">
        <f t="shared" si="741"/>
        <v>770</v>
      </c>
      <c r="F2950">
        <f t="shared" si="740"/>
        <v>239.47</v>
      </c>
    </row>
    <row r="2951" spans="1:6" x14ac:dyDescent="0.25">
      <c r="A2951" t="str">
        <f t="shared" si="734"/>
        <v>Randolph Tan</v>
      </c>
      <c r="C2951" s="1">
        <v>5.0000000000000001E-3</v>
      </c>
      <c r="D2951" t="s">
        <v>275</v>
      </c>
      <c r="E2951" s="3">
        <f t="shared" si="741"/>
        <v>770</v>
      </c>
      <c r="F2951">
        <f t="shared" si="740"/>
        <v>3.85</v>
      </c>
    </row>
    <row r="2952" spans="1:6" x14ac:dyDescent="0.25">
      <c r="A2952" t="str">
        <f t="shared" si="734"/>
        <v>Randolph Tan</v>
      </c>
      <c r="C2952" s="1">
        <v>3.5999999999999997E-2</v>
      </c>
      <c r="D2952" t="s">
        <v>77</v>
      </c>
      <c r="E2952" s="3">
        <f t="shared" si="741"/>
        <v>770</v>
      </c>
      <c r="F2952">
        <f t="shared" si="740"/>
        <v>27.72</v>
      </c>
    </row>
    <row r="2953" spans="1:6" x14ac:dyDescent="0.25">
      <c r="A2953" t="str">
        <f t="shared" si="734"/>
        <v>Randolph Tan</v>
      </c>
      <c r="C2953" s="1">
        <v>0.63300000000000001</v>
      </c>
      <c r="D2953" t="s">
        <v>32</v>
      </c>
      <c r="E2953" s="3">
        <f t="shared" si="741"/>
        <v>770</v>
      </c>
      <c r="F2953">
        <f t="shared" si="740"/>
        <v>487.41</v>
      </c>
    </row>
    <row r="2954" spans="1:6" x14ac:dyDescent="0.25">
      <c r="A2954" t="s">
        <v>838</v>
      </c>
      <c r="E2954" s="3">
        <f t="shared" si="741"/>
        <v>770</v>
      </c>
      <c r="F2954">
        <f t="shared" si="740"/>
        <v>0</v>
      </c>
    </row>
    <row r="2955" spans="1:6" x14ac:dyDescent="0.25">
      <c r="A2955" t="str">
        <f t="shared" ref="A2955:A2962" si="742">A2954</f>
        <v>Sam Helman</v>
      </c>
      <c r="B2955" t="s">
        <v>697</v>
      </c>
      <c r="E2955" s="3">
        <v>24</v>
      </c>
      <c r="F2955">
        <f t="shared" si="740"/>
        <v>0</v>
      </c>
    </row>
    <row r="2956" spans="1:6" x14ac:dyDescent="0.25">
      <c r="A2956" t="str">
        <f t="shared" si="742"/>
        <v>Sam Helman</v>
      </c>
      <c r="E2956" s="3">
        <f t="shared" ref="E2956:E2959" si="743">E2955</f>
        <v>24</v>
      </c>
      <c r="F2956">
        <f t="shared" si="740"/>
        <v>0</v>
      </c>
    </row>
    <row r="2957" spans="1:6" x14ac:dyDescent="0.25">
      <c r="A2957" t="str">
        <f t="shared" si="742"/>
        <v>Sam Helman</v>
      </c>
      <c r="C2957" s="1">
        <v>0.80700000000000005</v>
      </c>
      <c r="D2957" t="s">
        <v>205</v>
      </c>
      <c r="E2957" s="3">
        <f t="shared" si="743"/>
        <v>24</v>
      </c>
      <c r="F2957">
        <f t="shared" si="740"/>
        <v>19.368000000000002</v>
      </c>
    </row>
    <row r="2958" spans="1:6" x14ac:dyDescent="0.25">
      <c r="A2958" t="str">
        <f t="shared" si="742"/>
        <v>Sam Helman</v>
      </c>
      <c r="C2958" s="1">
        <v>0.192</v>
      </c>
      <c r="D2958" t="s">
        <v>14</v>
      </c>
      <c r="E2958" s="3">
        <f t="shared" si="743"/>
        <v>24</v>
      </c>
      <c r="F2958">
        <f t="shared" si="740"/>
        <v>4.6080000000000005</v>
      </c>
    </row>
    <row r="2959" spans="1:6" x14ac:dyDescent="0.25">
      <c r="A2959" t="str">
        <f t="shared" si="742"/>
        <v>Sam Helman</v>
      </c>
      <c r="E2959" s="3">
        <f t="shared" si="743"/>
        <v>24</v>
      </c>
      <c r="F2959">
        <f t="shared" si="740"/>
        <v>0</v>
      </c>
    </row>
    <row r="2960" spans="1:6" x14ac:dyDescent="0.25">
      <c r="A2960" t="str">
        <f t="shared" si="742"/>
        <v>Sam Helman</v>
      </c>
      <c r="B2960" t="s">
        <v>698</v>
      </c>
      <c r="E2960" s="3">
        <v>19</v>
      </c>
      <c r="F2960">
        <f t="shared" si="740"/>
        <v>0</v>
      </c>
    </row>
    <row r="2961" spans="1:6" x14ac:dyDescent="0.25">
      <c r="A2961" t="str">
        <f t="shared" si="742"/>
        <v>Sam Helman</v>
      </c>
      <c r="E2961" s="3">
        <f t="shared" ref="E2961:E2963" si="744">E2960</f>
        <v>19</v>
      </c>
      <c r="F2961">
        <f t="shared" si="740"/>
        <v>0</v>
      </c>
    </row>
    <row r="2962" spans="1:6" x14ac:dyDescent="0.25">
      <c r="A2962" t="str">
        <f t="shared" si="742"/>
        <v>Sam Helman</v>
      </c>
      <c r="C2962" s="1">
        <v>1</v>
      </c>
      <c r="D2962" t="s">
        <v>205</v>
      </c>
      <c r="E2962" s="3">
        <f t="shared" si="744"/>
        <v>19</v>
      </c>
      <c r="F2962">
        <f t="shared" si="740"/>
        <v>19</v>
      </c>
    </row>
    <row r="2963" spans="1:6" x14ac:dyDescent="0.25">
      <c r="A2963" t="s">
        <v>839</v>
      </c>
      <c r="E2963" s="3">
        <f t="shared" si="744"/>
        <v>19</v>
      </c>
      <c r="F2963">
        <f t="shared" si="740"/>
        <v>0</v>
      </c>
    </row>
    <row r="2964" spans="1:6" x14ac:dyDescent="0.25">
      <c r="A2964" t="str">
        <f t="shared" ref="A2964:A2966" si="745">A2963</f>
        <v>Samantha Ritter</v>
      </c>
      <c r="B2964" t="s">
        <v>701</v>
      </c>
      <c r="E2964" s="3">
        <v>198</v>
      </c>
      <c r="F2964">
        <f t="shared" si="740"/>
        <v>0</v>
      </c>
    </row>
    <row r="2965" spans="1:6" x14ac:dyDescent="0.25">
      <c r="A2965" t="str">
        <f t="shared" si="745"/>
        <v>Samantha Ritter</v>
      </c>
      <c r="E2965" s="3">
        <f t="shared" ref="E2965:E2967" si="746">E2964</f>
        <v>198</v>
      </c>
      <c r="F2965">
        <f t="shared" si="740"/>
        <v>0</v>
      </c>
    </row>
    <row r="2966" spans="1:6" x14ac:dyDescent="0.25">
      <c r="A2966" t="str">
        <f t="shared" si="745"/>
        <v>Samantha Ritter</v>
      </c>
      <c r="C2966" s="1">
        <v>1</v>
      </c>
      <c r="D2966" t="s">
        <v>252</v>
      </c>
      <c r="E2966" s="3">
        <f t="shared" si="746"/>
        <v>198</v>
      </c>
      <c r="F2966">
        <f t="shared" si="740"/>
        <v>198</v>
      </c>
    </row>
    <row r="2967" spans="1:6" x14ac:dyDescent="0.25">
      <c r="A2967" t="s">
        <v>840</v>
      </c>
      <c r="E2967" s="3">
        <f t="shared" si="746"/>
        <v>198</v>
      </c>
      <c r="F2967">
        <f t="shared" si="740"/>
        <v>0</v>
      </c>
    </row>
    <row r="2968" spans="1:6" x14ac:dyDescent="0.25">
      <c r="A2968" t="str">
        <f t="shared" ref="A2968:A2999" si="747">A2967</f>
        <v>Scott Hernandez</v>
      </c>
      <c r="B2968" t="s">
        <v>704</v>
      </c>
      <c r="E2968" s="3">
        <v>8</v>
      </c>
      <c r="F2968">
        <f t="shared" si="740"/>
        <v>0</v>
      </c>
    </row>
    <row r="2969" spans="1:6" x14ac:dyDescent="0.25">
      <c r="A2969" t="str">
        <f t="shared" si="747"/>
        <v>Scott Hernandez</v>
      </c>
      <c r="E2969" s="3">
        <f t="shared" ref="E2969:E2971" si="748">E2968</f>
        <v>8</v>
      </c>
      <c r="F2969">
        <f t="shared" si="740"/>
        <v>0</v>
      </c>
    </row>
    <row r="2970" spans="1:6" x14ac:dyDescent="0.25">
      <c r="A2970" t="str">
        <f t="shared" si="747"/>
        <v>Scott Hernandez</v>
      </c>
      <c r="C2970" s="1">
        <v>1</v>
      </c>
      <c r="D2970" t="s">
        <v>43</v>
      </c>
      <c r="E2970" s="3">
        <f t="shared" si="748"/>
        <v>8</v>
      </c>
      <c r="F2970">
        <f t="shared" si="740"/>
        <v>8</v>
      </c>
    </row>
    <row r="2971" spans="1:6" x14ac:dyDescent="0.25">
      <c r="A2971" t="str">
        <f t="shared" si="747"/>
        <v>Scott Hernandez</v>
      </c>
      <c r="E2971" s="3">
        <f t="shared" si="748"/>
        <v>8</v>
      </c>
      <c r="F2971">
        <f t="shared" si="740"/>
        <v>0</v>
      </c>
    </row>
    <row r="2972" spans="1:6" x14ac:dyDescent="0.25">
      <c r="A2972" t="str">
        <f t="shared" si="747"/>
        <v>Scott Hernandez</v>
      </c>
      <c r="B2972" t="s">
        <v>705</v>
      </c>
      <c r="E2972" s="3">
        <v>3</v>
      </c>
      <c r="F2972">
        <f t="shared" si="740"/>
        <v>0</v>
      </c>
    </row>
    <row r="2973" spans="1:6" x14ac:dyDescent="0.25">
      <c r="A2973" t="str">
        <f t="shared" si="747"/>
        <v>Scott Hernandez</v>
      </c>
      <c r="E2973" s="3">
        <f t="shared" ref="E2973:E2975" si="749">E2972</f>
        <v>3</v>
      </c>
      <c r="F2973">
        <f t="shared" si="740"/>
        <v>0</v>
      </c>
    </row>
    <row r="2974" spans="1:6" x14ac:dyDescent="0.25">
      <c r="A2974" t="str">
        <f t="shared" si="747"/>
        <v>Scott Hernandez</v>
      </c>
      <c r="C2974" s="1">
        <v>1</v>
      </c>
      <c r="D2974" t="s">
        <v>43</v>
      </c>
      <c r="E2974" s="3">
        <f t="shared" si="749"/>
        <v>3</v>
      </c>
      <c r="F2974">
        <f t="shared" si="740"/>
        <v>3</v>
      </c>
    </row>
    <row r="2975" spans="1:6" x14ac:dyDescent="0.25">
      <c r="A2975" t="str">
        <f t="shared" si="747"/>
        <v>Scott Hernandez</v>
      </c>
      <c r="E2975" s="3">
        <f t="shared" si="749"/>
        <v>3</v>
      </c>
      <c r="F2975">
        <f t="shared" si="740"/>
        <v>0</v>
      </c>
    </row>
    <row r="2976" spans="1:6" x14ac:dyDescent="0.25">
      <c r="A2976" t="str">
        <f t="shared" si="747"/>
        <v>Scott Hernandez</v>
      </c>
      <c r="B2976" t="s">
        <v>706</v>
      </c>
      <c r="E2976" s="3">
        <v>121</v>
      </c>
      <c r="F2976">
        <f t="shared" si="740"/>
        <v>0</v>
      </c>
    </row>
    <row r="2977" spans="1:6" x14ac:dyDescent="0.25">
      <c r="A2977" t="str">
        <f t="shared" si="747"/>
        <v>Scott Hernandez</v>
      </c>
      <c r="E2977" s="3">
        <f t="shared" ref="E2977:E2979" si="750">E2976</f>
        <v>121</v>
      </c>
      <c r="F2977">
        <f t="shared" si="740"/>
        <v>0</v>
      </c>
    </row>
    <row r="2978" spans="1:6" x14ac:dyDescent="0.25">
      <c r="A2978" t="str">
        <f t="shared" si="747"/>
        <v>Scott Hernandez</v>
      </c>
      <c r="C2978" s="1">
        <v>1</v>
      </c>
      <c r="D2978" t="s">
        <v>43</v>
      </c>
      <c r="E2978" s="3">
        <f t="shared" si="750"/>
        <v>121</v>
      </c>
      <c r="F2978">
        <f t="shared" si="740"/>
        <v>121</v>
      </c>
    </row>
    <row r="2979" spans="1:6" x14ac:dyDescent="0.25">
      <c r="A2979" t="str">
        <f t="shared" si="747"/>
        <v>Scott Hernandez</v>
      </c>
      <c r="E2979" s="3">
        <f t="shared" si="750"/>
        <v>121</v>
      </c>
      <c r="F2979">
        <f t="shared" si="740"/>
        <v>0</v>
      </c>
    </row>
    <row r="2980" spans="1:6" x14ac:dyDescent="0.25">
      <c r="A2980" t="str">
        <f t="shared" si="747"/>
        <v>Scott Hernandez</v>
      </c>
      <c r="B2980" t="s">
        <v>707</v>
      </c>
      <c r="E2980" s="3">
        <v>71</v>
      </c>
      <c r="F2980">
        <f t="shared" si="740"/>
        <v>0</v>
      </c>
    </row>
    <row r="2981" spans="1:6" x14ac:dyDescent="0.25">
      <c r="A2981" t="str">
        <f t="shared" si="747"/>
        <v>Scott Hernandez</v>
      </c>
      <c r="E2981" s="3">
        <f t="shared" ref="E2981:E2983" si="751">E2980</f>
        <v>71</v>
      </c>
      <c r="F2981">
        <f t="shared" si="740"/>
        <v>0</v>
      </c>
    </row>
    <row r="2982" spans="1:6" x14ac:dyDescent="0.25">
      <c r="A2982" t="str">
        <f t="shared" si="747"/>
        <v>Scott Hernandez</v>
      </c>
      <c r="C2982" s="1">
        <v>1</v>
      </c>
      <c r="D2982" t="s">
        <v>43</v>
      </c>
      <c r="E2982" s="3">
        <f t="shared" si="751"/>
        <v>71</v>
      </c>
      <c r="F2982">
        <f t="shared" si="740"/>
        <v>71</v>
      </c>
    </row>
    <row r="2983" spans="1:6" x14ac:dyDescent="0.25">
      <c r="A2983" t="str">
        <f t="shared" si="747"/>
        <v>Scott Hernandez</v>
      </c>
      <c r="E2983" s="3">
        <f t="shared" si="751"/>
        <v>71</v>
      </c>
      <c r="F2983">
        <f t="shared" si="740"/>
        <v>0</v>
      </c>
    </row>
    <row r="2984" spans="1:6" x14ac:dyDescent="0.25">
      <c r="A2984" t="str">
        <f t="shared" si="747"/>
        <v>Scott Hernandez</v>
      </c>
      <c r="B2984" t="s">
        <v>708</v>
      </c>
      <c r="E2984" s="3">
        <v>59</v>
      </c>
      <c r="F2984">
        <f t="shared" si="740"/>
        <v>0</v>
      </c>
    </row>
    <row r="2985" spans="1:6" x14ac:dyDescent="0.25">
      <c r="A2985" t="str">
        <f t="shared" si="747"/>
        <v>Scott Hernandez</v>
      </c>
      <c r="E2985" s="3">
        <f t="shared" ref="E2985:E2987" si="752">E2984</f>
        <v>59</v>
      </c>
      <c r="F2985">
        <f t="shared" si="740"/>
        <v>0</v>
      </c>
    </row>
    <row r="2986" spans="1:6" x14ac:dyDescent="0.25">
      <c r="A2986" t="str">
        <f t="shared" si="747"/>
        <v>Scott Hernandez</v>
      </c>
      <c r="C2986" s="1">
        <v>1</v>
      </c>
      <c r="D2986" t="s">
        <v>598</v>
      </c>
      <c r="E2986" s="3">
        <f t="shared" si="752"/>
        <v>59</v>
      </c>
      <c r="F2986">
        <f t="shared" si="740"/>
        <v>59</v>
      </c>
    </row>
    <row r="2987" spans="1:6" x14ac:dyDescent="0.25">
      <c r="A2987" t="str">
        <f t="shared" si="747"/>
        <v>Scott Hernandez</v>
      </c>
      <c r="E2987" s="3">
        <f t="shared" si="752"/>
        <v>59</v>
      </c>
      <c r="F2987">
        <f t="shared" si="740"/>
        <v>0</v>
      </c>
    </row>
    <row r="2988" spans="1:6" x14ac:dyDescent="0.25">
      <c r="A2988" t="str">
        <f t="shared" si="747"/>
        <v>Scott Hernandez</v>
      </c>
      <c r="B2988" t="s">
        <v>709</v>
      </c>
      <c r="E2988" s="3">
        <v>8</v>
      </c>
      <c r="F2988">
        <f t="shared" si="740"/>
        <v>0</v>
      </c>
    </row>
    <row r="2989" spans="1:6" x14ac:dyDescent="0.25">
      <c r="A2989" t="str">
        <f t="shared" si="747"/>
        <v>Scott Hernandez</v>
      </c>
      <c r="E2989" s="3">
        <f t="shared" ref="E2989:E2991" si="753">E2988</f>
        <v>8</v>
      </c>
      <c r="F2989">
        <f t="shared" si="740"/>
        <v>0</v>
      </c>
    </row>
    <row r="2990" spans="1:6" x14ac:dyDescent="0.25">
      <c r="A2990" t="str">
        <f t="shared" si="747"/>
        <v>Scott Hernandez</v>
      </c>
      <c r="C2990" s="1">
        <v>1</v>
      </c>
      <c r="D2990" t="s">
        <v>43</v>
      </c>
      <c r="E2990" s="3">
        <f t="shared" si="753"/>
        <v>8</v>
      </c>
      <c r="F2990">
        <f t="shared" si="740"/>
        <v>8</v>
      </c>
    </row>
    <row r="2991" spans="1:6" x14ac:dyDescent="0.25">
      <c r="A2991" t="str">
        <f t="shared" si="747"/>
        <v>Scott Hernandez</v>
      </c>
      <c r="E2991" s="3">
        <f t="shared" si="753"/>
        <v>8</v>
      </c>
      <c r="F2991">
        <f t="shared" si="740"/>
        <v>0</v>
      </c>
    </row>
    <row r="2992" spans="1:6" x14ac:dyDescent="0.25">
      <c r="A2992" t="str">
        <f t="shared" si="747"/>
        <v>Scott Hernandez</v>
      </c>
      <c r="B2992" t="s">
        <v>710</v>
      </c>
      <c r="E2992" s="3">
        <v>2</v>
      </c>
      <c r="F2992">
        <f t="shared" si="740"/>
        <v>0</v>
      </c>
    </row>
    <row r="2993" spans="1:6" x14ac:dyDescent="0.25">
      <c r="A2993" t="str">
        <f t="shared" si="747"/>
        <v>Scott Hernandez</v>
      </c>
      <c r="E2993" s="3">
        <f t="shared" ref="E2993:E2995" si="754">E2992</f>
        <v>2</v>
      </c>
      <c r="F2993">
        <f t="shared" si="740"/>
        <v>0</v>
      </c>
    </row>
    <row r="2994" spans="1:6" x14ac:dyDescent="0.25">
      <c r="A2994" t="str">
        <f t="shared" si="747"/>
        <v>Scott Hernandez</v>
      </c>
      <c r="C2994" s="1">
        <v>1</v>
      </c>
      <c r="D2994" t="s">
        <v>13</v>
      </c>
      <c r="E2994" s="3">
        <f t="shared" si="754"/>
        <v>2</v>
      </c>
      <c r="F2994">
        <f t="shared" si="740"/>
        <v>2</v>
      </c>
    </row>
    <row r="2995" spans="1:6" x14ac:dyDescent="0.25">
      <c r="A2995" t="str">
        <f t="shared" si="747"/>
        <v>Scott Hernandez</v>
      </c>
      <c r="E2995" s="3">
        <f t="shared" si="754"/>
        <v>2</v>
      </c>
      <c r="F2995">
        <f t="shared" si="740"/>
        <v>0</v>
      </c>
    </row>
    <row r="2996" spans="1:6" x14ac:dyDescent="0.25">
      <c r="A2996" t="str">
        <f t="shared" si="747"/>
        <v>Scott Hernandez</v>
      </c>
      <c r="B2996" t="s">
        <v>711</v>
      </c>
      <c r="E2996" s="3">
        <v>12</v>
      </c>
      <c r="F2996">
        <f t="shared" si="740"/>
        <v>0</v>
      </c>
    </row>
    <row r="2997" spans="1:6" x14ac:dyDescent="0.25">
      <c r="A2997" t="str">
        <f t="shared" si="747"/>
        <v>Scott Hernandez</v>
      </c>
      <c r="E2997" s="3">
        <f t="shared" ref="E2997:E2999" si="755">E2996</f>
        <v>12</v>
      </c>
      <c r="F2997">
        <f t="shared" si="740"/>
        <v>0</v>
      </c>
    </row>
    <row r="2998" spans="1:6" x14ac:dyDescent="0.25">
      <c r="A2998" t="str">
        <f t="shared" si="747"/>
        <v>Scott Hernandez</v>
      </c>
      <c r="C2998" s="1">
        <v>1</v>
      </c>
      <c r="D2998" t="s">
        <v>43</v>
      </c>
      <c r="E2998" s="3">
        <f t="shared" si="755"/>
        <v>12</v>
      </c>
      <c r="F2998">
        <f t="shared" si="740"/>
        <v>12</v>
      </c>
    </row>
    <row r="2999" spans="1:6" x14ac:dyDescent="0.25">
      <c r="A2999" t="str">
        <f t="shared" si="747"/>
        <v>Scott Hernandez</v>
      </c>
      <c r="E2999" s="3">
        <f t="shared" si="755"/>
        <v>12</v>
      </c>
      <c r="F2999">
        <f t="shared" si="740"/>
        <v>0</v>
      </c>
    </row>
    <row r="3000" spans="1:6" x14ac:dyDescent="0.25">
      <c r="A3000" t="str">
        <f t="shared" ref="A3000:A3031" si="756">A2999</f>
        <v>Scott Hernandez</v>
      </c>
      <c r="B3000" t="s">
        <v>712</v>
      </c>
      <c r="E3000" s="3">
        <v>68</v>
      </c>
      <c r="F3000">
        <f t="shared" si="740"/>
        <v>0</v>
      </c>
    </row>
    <row r="3001" spans="1:6" x14ac:dyDescent="0.25">
      <c r="A3001" t="str">
        <f t="shared" si="756"/>
        <v>Scott Hernandez</v>
      </c>
      <c r="E3001" s="3">
        <f t="shared" ref="E3001:E3004" si="757">E3000</f>
        <v>68</v>
      </c>
      <c r="F3001">
        <f t="shared" si="740"/>
        <v>0</v>
      </c>
    </row>
    <row r="3002" spans="1:6" x14ac:dyDescent="0.25">
      <c r="A3002" t="str">
        <f t="shared" si="756"/>
        <v>Scott Hernandez</v>
      </c>
      <c r="C3002" s="1">
        <v>0.85199999999999998</v>
      </c>
      <c r="D3002" t="s">
        <v>13</v>
      </c>
      <c r="E3002" s="3">
        <f t="shared" si="757"/>
        <v>68</v>
      </c>
      <c r="F3002">
        <f t="shared" si="740"/>
        <v>57.936</v>
      </c>
    </row>
    <row r="3003" spans="1:6" x14ac:dyDescent="0.25">
      <c r="A3003" t="str">
        <f t="shared" si="756"/>
        <v>Scott Hernandez</v>
      </c>
      <c r="C3003" s="1">
        <v>0.14699999999999999</v>
      </c>
      <c r="D3003" t="s">
        <v>43</v>
      </c>
      <c r="E3003" s="3">
        <f t="shared" si="757"/>
        <v>68</v>
      </c>
      <c r="F3003">
        <f t="shared" si="740"/>
        <v>9.9959999999999987</v>
      </c>
    </row>
    <row r="3004" spans="1:6" x14ac:dyDescent="0.25">
      <c r="A3004" t="str">
        <f t="shared" si="756"/>
        <v>Scott Hernandez</v>
      </c>
      <c r="E3004" s="3">
        <f t="shared" si="757"/>
        <v>68</v>
      </c>
      <c r="F3004">
        <f t="shared" si="740"/>
        <v>0</v>
      </c>
    </row>
    <row r="3005" spans="1:6" x14ac:dyDescent="0.25">
      <c r="A3005" t="str">
        <f t="shared" si="756"/>
        <v>Scott Hernandez</v>
      </c>
      <c r="B3005" t="s">
        <v>713</v>
      </c>
      <c r="E3005" s="3">
        <v>144</v>
      </c>
      <c r="F3005">
        <f t="shared" si="740"/>
        <v>0</v>
      </c>
    </row>
    <row r="3006" spans="1:6" x14ac:dyDescent="0.25">
      <c r="A3006" t="str">
        <f t="shared" si="756"/>
        <v>Scott Hernandez</v>
      </c>
      <c r="E3006" s="3">
        <f t="shared" ref="E3006:E3008" si="758">E3005</f>
        <v>144</v>
      </c>
      <c r="F3006">
        <f t="shared" si="740"/>
        <v>0</v>
      </c>
    </row>
    <row r="3007" spans="1:6" x14ac:dyDescent="0.25">
      <c r="A3007" t="str">
        <f t="shared" si="756"/>
        <v>Scott Hernandez</v>
      </c>
      <c r="C3007" s="1">
        <v>1</v>
      </c>
      <c r="D3007" t="s">
        <v>43</v>
      </c>
      <c r="E3007" s="3">
        <f t="shared" si="758"/>
        <v>144</v>
      </c>
      <c r="F3007">
        <f t="shared" si="740"/>
        <v>144</v>
      </c>
    </row>
    <row r="3008" spans="1:6" x14ac:dyDescent="0.25">
      <c r="A3008" t="str">
        <f t="shared" si="756"/>
        <v>Scott Hernandez</v>
      </c>
      <c r="E3008" s="3">
        <f t="shared" si="758"/>
        <v>144</v>
      </c>
      <c r="F3008">
        <f t="shared" si="740"/>
        <v>0</v>
      </c>
    </row>
    <row r="3009" spans="1:6" x14ac:dyDescent="0.25">
      <c r="A3009" t="str">
        <f t="shared" si="756"/>
        <v>Scott Hernandez</v>
      </c>
      <c r="B3009" t="s">
        <v>714</v>
      </c>
      <c r="E3009" s="3">
        <v>117</v>
      </c>
      <c r="F3009">
        <f t="shared" si="740"/>
        <v>0</v>
      </c>
    </row>
    <row r="3010" spans="1:6" x14ac:dyDescent="0.25">
      <c r="A3010" t="str">
        <f t="shared" si="756"/>
        <v>Scott Hernandez</v>
      </c>
      <c r="E3010" s="3">
        <f t="shared" ref="E3010:E3012" si="759">E3009</f>
        <v>117</v>
      </c>
      <c r="F3010">
        <f t="shared" si="740"/>
        <v>0</v>
      </c>
    </row>
    <row r="3011" spans="1:6" x14ac:dyDescent="0.25">
      <c r="A3011" t="str">
        <f t="shared" si="756"/>
        <v>Scott Hernandez</v>
      </c>
      <c r="C3011" s="1">
        <v>1</v>
      </c>
      <c r="D3011" t="s">
        <v>13</v>
      </c>
      <c r="E3011" s="3">
        <f t="shared" si="759"/>
        <v>117</v>
      </c>
      <c r="F3011">
        <f t="shared" ref="F3011:F3074" si="760">C3011*E3011</f>
        <v>117</v>
      </c>
    </row>
    <row r="3012" spans="1:6" x14ac:dyDescent="0.25">
      <c r="A3012" t="str">
        <f t="shared" si="756"/>
        <v>Scott Hernandez</v>
      </c>
      <c r="E3012" s="3">
        <f t="shared" si="759"/>
        <v>117</v>
      </c>
      <c r="F3012">
        <f t="shared" si="760"/>
        <v>0</v>
      </c>
    </row>
    <row r="3013" spans="1:6" x14ac:dyDescent="0.25">
      <c r="A3013" t="str">
        <f t="shared" si="756"/>
        <v>Scott Hernandez</v>
      </c>
      <c r="B3013" t="s">
        <v>715</v>
      </c>
      <c r="E3013" s="3">
        <v>102</v>
      </c>
      <c r="F3013">
        <f t="shared" si="760"/>
        <v>0</v>
      </c>
    </row>
    <row r="3014" spans="1:6" x14ac:dyDescent="0.25">
      <c r="A3014" t="str">
        <f t="shared" si="756"/>
        <v>Scott Hernandez</v>
      </c>
      <c r="E3014" s="3">
        <f t="shared" ref="E3014:E3017" si="761">E3013</f>
        <v>102</v>
      </c>
      <c r="F3014">
        <f t="shared" si="760"/>
        <v>0</v>
      </c>
    </row>
    <row r="3015" spans="1:6" x14ac:dyDescent="0.25">
      <c r="A3015" t="str">
        <f t="shared" si="756"/>
        <v>Scott Hernandez</v>
      </c>
      <c r="C3015" s="1">
        <v>0.42899999999999999</v>
      </c>
      <c r="D3015" t="s">
        <v>13</v>
      </c>
      <c r="E3015" s="3">
        <f t="shared" si="761"/>
        <v>102</v>
      </c>
      <c r="F3015">
        <f t="shared" si="760"/>
        <v>43.758000000000003</v>
      </c>
    </row>
    <row r="3016" spans="1:6" x14ac:dyDescent="0.25">
      <c r="A3016" t="str">
        <f t="shared" si="756"/>
        <v>Scott Hernandez</v>
      </c>
      <c r="C3016" s="1">
        <v>0.56999999999999995</v>
      </c>
      <c r="D3016" t="s">
        <v>43</v>
      </c>
      <c r="E3016" s="3">
        <f t="shared" si="761"/>
        <v>102</v>
      </c>
      <c r="F3016">
        <f t="shared" si="760"/>
        <v>58.139999999999993</v>
      </c>
    </row>
    <row r="3017" spans="1:6" x14ac:dyDescent="0.25">
      <c r="A3017" t="str">
        <f t="shared" si="756"/>
        <v>Scott Hernandez</v>
      </c>
      <c r="E3017" s="3">
        <f t="shared" si="761"/>
        <v>102</v>
      </c>
      <c r="F3017">
        <f t="shared" si="760"/>
        <v>0</v>
      </c>
    </row>
    <row r="3018" spans="1:6" x14ac:dyDescent="0.25">
      <c r="A3018" t="str">
        <f t="shared" si="756"/>
        <v>Scott Hernandez</v>
      </c>
      <c r="B3018" t="s">
        <v>716</v>
      </c>
      <c r="E3018" s="3">
        <v>2</v>
      </c>
      <c r="F3018">
        <f t="shared" si="760"/>
        <v>0</v>
      </c>
    </row>
    <row r="3019" spans="1:6" x14ac:dyDescent="0.25">
      <c r="A3019" t="str">
        <f t="shared" si="756"/>
        <v>Scott Hernandez</v>
      </c>
      <c r="E3019" s="3">
        <f t="shared" ref="E3019:E3021" si="762">E3018</f>
        <v>2</v>
      </c>
      <c r="F3019">
        <f t="shared" si="760"/>
        <v>0</v>
      </c>
    </row>
    <row r="3020" spans="1:6" x14ac:dyDescent="0.25">
      <c r="A3020" t="str">
        <f t="shared" si="756"/>
        <v>Scott Hernandez</v>
      </c>
      <c r="C3020" s="1">
        <v>1</v>
      </c>
      <c r="D3020" t="s">
        <v>43</v>
      </c>
      <c r="E3020" s="3">
        <f t="shared" si="762"/>
        <v>2</v>
      </c>
      <c r="F3020">
        <f t="shared" si="760"/>
        <v>2</v>
      </c>
    </row>
    <row r="3021" spans="1:6" x14ac:dyDescent="0.25">
      <c r="A3021" t="str">
        <f t="shared" si="756"/>
        <v>Scott Hernandez</v>
      </c>
      <c r="E3021" s="3">
        <f t="shared" si="762"/>
        <v>2</v>
      </c>
      <c r="F3021">
        <f t="shared" si="760"/>
        <v>0</v>
      </c>
    </row>
    <row r="3022" spans="1:6" x14ac:dyDescent="0.25">
      <c r="A3022" t="str">
        <f t="shared" si="756"/>
        <v>Scott Hernandez</v>
      </c>
      <c r="B3022" t="s">
        <v>717</v>
      </c>
      <c r="E3022" s="3">
        <v>95</v>
      </c>
      <c r="F3022">
        <f t="shared" si="760"/>
        <v>0</v>
      </c>
    </row>
    <row r="3023" spans="1:6" x14ac:dyDescent="0.25">
      <c r="A3023" t="str">
        <f t="shared" si="756"/>
        <v>Scott Hernandez</v>
      </c>
      <c r="E3023" s="3">
        <f t="shared" ref="E3023:E3026" si="763">E3022</f>
        <v>95</v>
      </c>
      <c r="F3023">
        <f t="shared" si="760"/>
        <v>0</v>
      </c>
    </row>
    <row r="3024" spans="1:6" x14ac:dyDescent="0.25">
      <c r="A3024" t="str">
        <f t="shared" si="756"/>
        <v>Scott Hernandez</v>
      </c>
      <c r="C3024" s="1">
        <v>1.2E-2</v>
      </c>
      <c r="D3024" t="s">
        <v>97</v>
      </c>
      <c r="E3024" s="3">
        <f t="shared" si="763"/>
        <v>95</v>
      </c>
      <c r="F3024">
        <f t="shared" si="760"/>
        <v>1.1400000000000001</v>
      </c>
    </row>
    <row r="3025" spans="1:6" x14ac:dyDescent="0.25">
      <c r="A3025" t="str">
        <f t="shared" si="756"/>
        <v>Scott Hernandez</v>
      </c>
      <c r="C3025" s="1">
        <v>0.98699999999999999</v>
      </c>
      <c r="D3025" t="s">
        <v>43</v>
      </c>
      <c r="E3025" s="3">
        <f t="shared" si="763"/>
        <v>95</v>
      </c>
      <c r="F3025">
        <f t="shared" si="760"/>
        <v>93.765000000000001</v>
      </c>
    </row>
    <row r="3026" spans="1:6" x14ac:dyDescent="0.25">
      <c r="A3026" t="str">
        <f t="shared" si="756"/>
        <v>Scott Hernandez</v>
      </c>
      <c r="E3026" s="3">
        <f t="shared" si="763"/>
        <v>95</v>
      </c>
      <c r="F3026">
        <f t="shared" si="760"/>
        <v>0</v>
      </c>
    </row>
    <row r="3027" spans="1:6" x14ac:dyDescent="0.25">
      <c r="A3027" t="str">
        <f t="shared" si="756"/>
        <v>Scott Hernandez</v>
      </c>
      <c r="B3027" t="s">
        <v>718</v>
      </c>
      <c r="E3027" s="3">
        <v>159</v>
      </c>
      <c r="F3027">
        <f t="shared" si="760"/>
        <v>0</v>
      </c>
    </row>
    <row r="3028" spans="1:6" x14ac:dyDescent="0.25">
      <c r="A3028" t="str">
        <f t="shared" si="756"/>
        <v>Scott Hernandez</v>
      </c>
      <c r="E3028" s="3">
        <f t="shared" ref="E3028:E3030" si="764">E3027</f>
        <v>159</v>
      </c>
      <c r="F3028">
        <f t="shared" si="760"/>
        <v>0</v>
      </c>
    </row>
    <row r="3029" spans="1:6" x14ac:dyDescent="0.25">
      <c r="A3029" t="str">
        <f t="shared" si="756"/>
        <v>Scott Hernandez</v>
      </c>
      <c r="C3029" s="1">
        <v>1</v>
      </c>
      <c r="D3029" t="s">
        <v>43</v>
      </c>
      <c r="E3029" s="3">
        <f t="shared" si="764"/>
        <v>159</v>
      </c>
      <c r="F3029">
        <f t="shared" si="760"/>
        <v>159</v>
      </c>
    </row>
    <row r="3030" spans="1:6" x14ac:dyDescent="0.25">
      <c r="A3030" t="str">
        <f t="shared" si="756"/>
        <v>Scott Hernandez</v>
      </c>
      <c r="E3030" s="3">
        <f t="shared" si="764"/>
        <v>159</v>
      </c>
      <c r="F3030">
        <f t="shared" si="760"/>
        <v>0</v>
      </c>
    </row>
    <row r="3031" spans="1:6" x14ac:dyDescent="0.25">
      <c r="A3031" t="str">
        <f t="shared" si="756"/>
        <v>Scott Hernandez</v>
      </c>
      <c r="B3031" t="s">
        <v>719</v>
      </c>
      <c r="E3031" s="3">
        <v>602</v>
      </c>
      <c r="F3031">
        <f t="shared" si="760"/>
        <v>0</v>
      </c>
    </row>
    <row r="3032" spans="1:6" x14ac:dyDescent="0.25">
      <c r="A3032" t="str">
        <f t="shared" ref="A3032:A3046" si="765">A3031</f>
        <v>Scott Hernandez</v>
      </c>
      <c r="E3032" s="3">
        <f t="shared" ref="E3032:E3034" si="766">E3031</f>
        <v>602</v>
      </c>
      <c r="F3032">
        <f t="shared" si="760"/>
        <v>0</v>
      </c>
    </row>
    <row r="3033" spans="1:6" x14ac:dyDescent="0.25">
      <c r="A3033" t="str">
        <f t="shared" si="765"/>
        <v>Scott Hernandez</v>
      </c>
      <c r="C3033" s="1">
        <v>1</v>
      </c>
      <c r="D3033" t="s">
        <v>43</v>
      </c>
      <c r="E3033" s="3">
        <f t="shared" si="766"/>
        <v>602</v>
      </c>
      <c r="F3033">
        <f t="shared" si="760"/>
        <v>602</v>
      </c>
    </row>
    <row r="3034" spans="1:6" x14ac:dyDescent="0.25">
      <c r="A3034" t="str">
        <f t="shared" si="765"/>
        <v>Scott Hernandez</v>
      </c>
      <c r="E3034" s="3">
        <f t="shared" si="766"/>
        <v>602</v>
      </c>
      <c r="F3034">
        <f t="shared" si="760"/>
        <v>0</v>
      </c>
    </row>
    <row r="3035" spans="1:6" x14ac:dyDescent="0.25">
      <c r="A3035" t="str">
        <f t="shared" si="765"/>
        <v>Scott Hernandez</v>
      </c>
      <c r="B3035" t="s">
        <v>720</v>
      </c>
      <c r="E3035" s="3">
        <v>47</v>
      </c>
      <c r="F3035">
        <f t="shared" si="760"/>
        <v>0</v>
      </c>
    </row>
    <row r="3036" spans="1:6" x14ac:dyDescent="0.25">
      <c r="A3036" t="str">
        <f t="shared" si="765"/>
        <v>Scott Hernandez</v>
      </c>
      <c r="E3036" s="3">
        <f t="shared" ref="E3036:E3038" si="767">E3035</f>
        <v>47</v>
      </c>
      <c r="F3036">
        <f t="shared" si="760"/>
        <v>0</v>
      </c>
    </row>
    <row r="3037" spans="1:6" x14ac:dyDescent="0.25">
      <c r="A3037" t="str">
        <f t="shared" si="765"/>
        <v>Scott Hernandez</v>
      </c>
      <c r="C3037" s="1">
        <v>1</v>
      </c>
      <c r="D3037" t="s">
        <v>43</v>
      </c>
      <c r="E3037" s="3">
        <f t="shared" si="767"/>
        <v>47</v>
      </c>
      <c r="F3037">
        <f t="shared" si="760"/>
        <v>47</v>
      </c>
    </row>
    <row r="3038" spans="1:6" x14ac:dyDescent="0.25">
      <c r="A3038" t="str">
        <f t="shared" si="765"/>
        <v>Scott Hernandez</v>
      </c>
      <c r="E3038" s="3">
        <f t="shared" si="767"/>
        <v>47</v>
      </c>
      <c r="F3038">
        <f t="shared" si="760"/>
        <v>0</v>
      </c>
    </row>
    <row r="3039" spans="1:6" x14ac:dyDescent="0.25">
      <c r="A3039" t="str">
        <f t="shared" si="765"/>
        <v>Scott Hernandez</v>
      </c>
      <c r="B3039" t="s">
        <v>721</v>
      </c>
      <c r="E3039" s="3">
        <v>377</v>
      </c>
      <c r="F3039">
        <f t="shared" si="760"/>
        <v>0</v>
      </c>
    </row>
    <row r="3040" spans="1:6" x14ac:dyDescent="0.25">
      <c r="A3040" t="str">
        <f t="shared" si="765"/>
        <v>Scott Hernandez</v>
      </c>
      <c r="E3040" s="3">
        <f t="shared" ref="E3040:E3043" si="768">E3039</f>
        <v>377</v>
      </c>
      <c r="F3040">
        <f t="shared" si="760"/>
        <v>0</v>
      </c>
    </row>
    <row r="3041" spans="1:6" x14ac:dyDescent="0.25">
      <c r="A3041" t="str">
        <f t="shared" si="765"/>
        <v>Scott Hernandez</v>
      </c>
      <c r="C3041" s="1">
        <v>2E-3</v>
      </c>
      <c r="D3041" t="s">
        <v>97</v>
      </c>
      <c r="E3041" s="3">
        <f t="shared" si="768"/>
        <v>377</v>
      </c>
      <c r="F3041">
        <f t="shared" si="760"/>
        <v>0.754</v>
      </c>
    </row>
    <row r="3042" spans="1:6" x14ac:dyDescent="0.25">
      <c r="A3042" t="str">
        <f t="shared" si="765"/>
        <v>Scott Hernandez</v>
      </c>
      <c r="C3042" s="1">
        <v>0.997</v>
      </c>
      <c r="D3042" t="s">
        <v>43</v>
      </c>
      <c r="E3042" s="3">
        <f t="shared" si="768"/>
        <v>377</v>
      </c>
      <c r="F3042">
        <f t="shared" si="760"/>
        <v>375.86899999999997</v>
      </c>
    </row>
    <row r="3043" spans="1:6" x14ac:dyDescent="0.25">
      <c r="A3043" t="str">
        <f t="shared" si="765"/>
        <v>Scott Hernandez</v>
      </c>
      <c r="E3043" s="3">
        <f t="shared" si="768"/>
        <v>377</v>
      </c>
      <c r="F3043">
        <f t="shared" si="760"/>
        <v>0</v>
      </c>
    </row>
    <row r="3044" spans="1:6" x14ac:dyDescent="0.25">
      <c r="A3044" t="str">
        <f t="shared" si="765"/>
        <v>Scott Hernandez</v>
      </c>
      <c r="B3044" t="s">
        <v>722</v>
      </c>
      <c r="E3044" s="3">
        <v>11</v>
      </c>
      <c r="F3044">
        <f t="shared" si="760"/>
        <v>0</v>
      </c>
    </row>
    <row r="3045" spans="1:6" x14ac:dyDescent="0.25">
      <c r="A3045" t="str">
        <f t="shared" si="765"/>
        <v>Scott Hernandez</v>
      </c>
      <c r="E3045" s="3">
        <f t="shared" ref="E3045:E3047" si="769">E3044</f>
        <v>11</v>
      </c>
      <c r="F3045">
        <f t="shared" si="760"/>
        <v>0</v>
      </c>
    </row>
    <row r="3046" spans="1:6" x14ac:dyDescent="0.25">
      <c r="A3046" t="str">
        <f t="shared" si="765"/>
        <v>Scott Hernandez</v>
      </c>
      <c r="C3046" s="1">
        <v>1</v>
      </c>
      <c r="D3046" t="s">
        <v>43</v>
      </c>
      <c r="E3046" s="3">
        <f t="shared" si="769"/>
        <v>11</v>
      </c>
      <c r="F3046">
        <f t="shared" si="760"/>
        <v>11</v>
      </c>
    </row>
    <row r="3047" spans="1:6" x14ac:dyDescent="0.25">
      <c r="A3047" t="s">
        <v>841</v>
      </c>
      <c r="E3047" s="3">
        <f t="shared" si="769"/>
        <v>11</v>
      </c>
      <c r="F3047">
        <f t="shared" si="760"/>
        <v>0</v>
      </c>
    </row>
    <row r="3048" spans="1:6" x14ac:dyDescent="0.25">
      <c r="A3048" t="str">
        <f t="shared" ref="A3048:A3054" si="770">A3047</f>
        <v xml:space="preserve">sdong </v>
      </c>
      <c r="B3048" t="s">
        <v>724</v>
      </c>
      <c r="E3048" s="3">
        <v>182</v>
      </c>
      <c r="F3048">
        <f t="shared" si="760"/>
        <v>0</v>
      </c>
    </row>
    <row r="3049" spans="1:6" x14ac:dyDescent="0.25">
      <c r="A3049" t="str">
        <f t="shared" si="770"/>
        <v xml:space="preserve">sdong </v>
      </c>
      <c r="E3049" s="3">
        <f t="shared" ref="E3049:E3051" si="771">E3048</f>
        <v>182</v>
      </c>
      <c r="F3049">
        <f t="shared" si="760"/>
        <v>0</v>
      </c>
    </row>
    <row r="3050" spans="1:6" x14ac:dyDescent="0.25">
      <c r="A3050" t="str">
        <f t="shared" si="770"/>
        <v xml:space="preserve">sdong </v>
      </c>
      <c r="C3050" s="1">
        <v>1</v>
      </c>
      <c r="D3050" t="s">
        <v>192</v>
      </c>
      <c r="E3050" s="3">
        <f t="shared" si="771"/>
        <v>182</v>
      </c>
      <c r="F3050">
        <f t="shared" si="760"/>
        <v>182</v>
      </c>
    </row>
    <row r="3051" spans="1:6" x14ac:dyDescent="0.25">
      <c r="A3051" t="str">
        <f t="shared" si="770"/>
        <v xml:space="preserve">sdong </v>
      </c>
      <c r="E3051" s="3">
        <f t="shared" si="771"/>
        <v>182</v>
      </c>
      <c r="F3051">
        <f t="shared" si="760"/>
        <v>0</v>
      </c>
    </row>
    <row r="3052" spans="1:6" x14ac:dyDescent="0.25">
      <c r="A3052" t="str">
        <f t="shared" si="770"/>
        <v xml:space="preserve">sdong </v>
      </c>
      <c r="B3052" s="2" t="s">
        <v>725</v>
      </c>
      <c r="E3052" s="3">
        <v>124</v>
      </c>
      <c r="F3052">
        <f t="shared" si="760"/>
        <v>0</v>
      </c>
    </row>
    <row r="3053" spans="1:6" x14ac:dyDescent="0.25">
      <c r="A3053" t="str">
        <f t="shared" si="770"/>
        <v xml:space="preserve">sdong </v>
      </c>
      <c r="E3053" s="3">
        <f t="shared" ref="E3053:E3055" si="772">E3052</f>
        <v>124</v>
      </c>
      <c r="F3053">
        <f t="shared" si="760"/>
        <v>0</v>
      </c>
    </row>
    <row r="3054" spans="1:6" x14ac:dyDescent="0.25">
      <c r="A3054" t="str">
        <f t="shared" si="770"/>
        <v xml:space="preserve">sdong </v>
      </c>
      <c r="C3054" s="1">
        <v>1</v>
      </c>
      <c r="D3054" t="s">
        <v>192</v>
      </c>
      <c r="E3054" s="3">
        <f t="shared" si="772"/>
        <v>124</v>
      </c>
      <c r="F3054">
        <f t="shared" si="760"/>
        <v>124</v>
      </c>
    </row>
    <row r="3055" spans="1:6" x14ac:dyDescent="0.25">
      <c r="A3055" t="s">
        <v>842</v>
      </c>
      <c r="E3055" s="3">
        <f t="shared" si="772"/>
        <v>124</v>
      </c>
      <c r="F3055">
        <f t="shared" si="760"/>
        <v>0</v>
      </c>
    </row>
    <row r="3056" spans="1:6" x14ac:dyDescent="0.25">
      <c r="A3056" t="str">
        <f t="shared" ref="A3056:A3085" si="773">A3055</f>
        <v>Siyuan Zhou</v>
      </c>
      <c r="B3056" t="s">
        <v>728</v>
      </c>
      <c r="E3056" s="3">
        <v>287</v>
      </c>
      <c r="F3056">
        <f t="shared" si="760"/>
        <v>0</v>
      </c>
    </row>
    <row r="3057" spans="1:6" x14ac:dyDescent="0.25">
      <c r="A3057" t="str">
        <f t="shared" si="773"/>
        <v>Siyuan Zhou</v>
      </c>
      <c r="E3057" s="3">
        <f t="shared" ref="E3057:E3060" si="774">E3056</f>
        <v>287</v>
      </c>
      <c r="F3057">
        <f t="shared" si="760"/>
        <v>0</v>
      </c>
    </row>
    <row r="3058" spans="1:6" x14ac:dyDescent="0.25">
      <c r="A3058" t="str">
        <f t="shared" si="773"/>
        <v>Siyuan Zhou</v>
      </c>
      <c r="C3058" s="1">
        <v>0.504</v>
      </c>
      <c r="D3058" t="s">
        <v>252</v>
      </c>
      <c r="E3058" s="3">
        <f t="shared" si="774"/>
        <v>287</v>
      </c>
      <c r="F3058">
        <f t="shared" si="760"/>
        <v>144.648</v>
      </c>
    </row>
    <row r="3059" spans="1:6" x14ac:dyDescent="0.25">
      <c r="A3059" t="str">
        <f t="shared" si="773"/>
        <v>Siyuan Zhou</v>
      </c>
      <c r="C3059" s="1">
        <v>0.495</v>
      </c>
      <c r="D3059" t="s">
        <v>91</v>
      </c>
      <c r="E3059" s="3">
        <f t="shared" si="774"/>
        <v>287</v>
      </c>
      <c r="F3059">
        <f t="shared" si="760"/>
        <v>142.065</v>
      </c>
    </row>
    <row r="3060" spans="1:6" x14ac:dyDescent="0.25">
      <c r="A3060" t="str">
        <f t="shared" si="773"/>
        <v>Siyuan Zhou</v>
      </c>
      <c r="E3060" s="3">
        <f t="shared" si="774"/>
        <v>287</v>
      </c>
      <c r="F3060">
        <f t="shared" si="760"/>
        <v>0</v>
      </c>
    </row>
    <row r="3061" spans="1:6" x14ac:dyDescent="0.25">
      <c r="A3061" t="str">
        <f t="shared" si="773"/>
        <v>Siyuan Zhou</v>
      </c>
      <c r="B3061" t="s">
        <v>729</v>
      </c>
      <c r="E3061" s="3">
        <v>435</v>
      </c>
      <c r="F3061">
        <f t="shared" si="760"/>
        <v>0</v>
      </c>
    </row>
    <row r="3062" spans="1:6" x14ac:dyDescent="0.25">
      <c r="A3062" t="str">
        <f t="shared" si="773"/>
        <v>Siyuan Zhou</v>
      </c>
      <c r="E3062" s="3">
        <f t="shared" ref="E3062:E3066" si="775">E3061</f>
        <v>435</v>
      </c>
      <c r="F3062">
        <f t="shared" si="760"/>
        <v>0</v>
      </c>
    </row>
    <row r="3063" spans="1:6" x14ac:dyDescent="0.25">
      <c r="A3063" t="str">
        <f t="shared" si="773"/>
        <v>Siyuan Zhou</v>
      </c>
      <c r="C3063" s="1">
        <v>3.0000000000000001E-3</v>
      </c>
      <c r="D3063" t="s">
        <v>143</v>
      </c>
      <c r="E3063" s="3">
        <f t="shared" si="775"/>
        <v>435</v>
      </c>
      <c r="F3063">
        <f t="shared" si="760"/>
        <v>1.3049999999999999</v>
      </c>
    </row>
    <row r="3064" spans="1:6" x14ac:dyDescent="0.25">
      <c r="A3064" t="str">
        <f t="shared" si="773"/>
        <v>Siyuan Zhou</v>
      </c>
      <c r="C3064" s="1">
        <v>0.94799999999999995</v>
      </c>
      <c r="D3064" t="s">
        <v>252</v>
      </c>
      <c r="E3064" s="3">
        <f t="shared" si="775"/>
        <v>435</v>
      </c>
      <c r="F3064">
        <f t="shared" si="760"/>
        <v>412.38</v>
      </c>
    </row>
    <row r="3065" spans="1:6" x14ac:dyDescent="0.25">
      <c r="A3065" t="str">
        <f t="shared" si="773"/>
        <v>Siyuan Zhou</v>
      </c>
      <c r="C3065" s="1">
        <v>4.8000000000000001E-2</v>
      </c>
      <c r="D3065" t="s">
        <v>82</v>
      </c>
      <c r="E3065" s="3">
        <f t="shared" si="775"/>
        <v>435</v>
      </c>
      <c r="F3065">
        <f t="shared" si="760"/>
        <v>20.88</v>
      </c>
    </row>
    <row r="3066" spans="1:6" x14ac:dyDescent="0.25">
      <c r="A3066" t="str">
        <f t="shared" si="773"/>
        <v>Siyuan Zhou</v>
      </c>
      <c r="E3066" s="3">
        <f t="shared" si="775"/>
        <v>435</v>
      </c>
      <c r="F3066">
        <f t="shared" si="760"/>
        <v>0</v>
      </c>
    </row>
    <row r="3067" spans="1:6" x14ac:dyDescent="0.25">
      <c r="A3067" t="str">
        <f t="shared" si="773"/>
        <v>Siyuan Zhou</v>
      </c>
      <c r="B3067" t="s">
        <v>730</v>
      </c>
      <c r="E3067" s="3">
        <v>2</v>
      </c>
      <c r="F3067">
        <f t="shared" si="760"/>
        <v>0</v>
      </c>
    </row>
    <row r="3068" spans="1:6" x14ac:dyDescent="0.25">
      <c r="A3068" t="str">
        <f t="shared" si="773"/>
        <v>Siyuan Zhou</v>
      </c>
      <c r="E3068" s="3">
        <f t="shared" ref="E3068:E3070" si="776">E3067</f>
        <v>2</v>
      </c>
      <c r="F3068">
        <f t="shared" si="760"/>
        <v>0</v>
      </c>
    </row>
    <row r="3069" spans="1:6" x14ac:dyDescent="0.25">
      <c r="A3069" t="str">
        <f t="shared" si="773"/>
        <v>Siyuan Zhou</v>
      </c>
      <c r="C3069" s="1">
        <v>1</v>
      </c>
      <c r="D3069" t="s">
        <v>91</v>
      </c>
      <c r="E3069" s="3">
        <f t="shared" si="776"/>
        <v>2</v>
      </c>
      <c r="F3069">
        <f t="shared" si="760"/>
        <v>2</v>
      </c>
    </row>
    <row r="3070" spans="1:6" x14ac:dyDescent="0.25">
      <c r="A3070" t="str">
        <f t="shared" si="773"/>
        <v>Siyuan Zhou</v>
      </c>
      <c r="E3070" s="3">
        <f t="shared" si="776"/>
        <v>2</v>
      </c>
      <c r="F3070">
        <f t="shared" si="760"/>
        <v>0</v>
      </c>
    </row>
    <row r="3071" spans="1:6" x14ac:dyDescent="0.25">
      <c r="A3071" t="str">
        <f t="shared" si="773"/>
        <v>Siyuan Zhou</v>
      </c>
      <c r="B3071" t="s">
        <v>731</v>
      </c>
      <c r="E3071" s="3">
        <v>4</v>
      </c>
      <c r="F3071">
        <f t="shared" si="760"/>
        <v>0</v>
      </c>
    </row>
    <row r="3072" spans="1:6" x14ac:dyDescent="0.25">
      <c r="A3072" t="str">
        <f t="shared" si="773"/>
        <v>Siyuan Zhou</v>
      </c>
      <c r="E3072" s="3">
        <f t="shared" ref="E3072:E3075" si="777">E3071</f>
        <v>4</v>
      </c>
      <c r="F3072">
        <f t="shared" si="760"/>
        <v>0</v>
      </c>
    </row>
    <row r="3073" spans="1:6" x14ac:dyDescent="0.25">
      <c r="A3073" t="str">
        <f t="shared" si="773"/>
        <v>Siyuan Zhou</v>
      </c>
      <c r="C3073" s="1">
        <v>0.48799999999999999</v>
      </c>
      <c r="D3073" t="s">
        <v>143</v>
      </c>
      <c r="E3073" s="3">
        <f t="shared" si="777"/>
        <v>4</v>
      </c>
      <c r="F3073">
        <f t="shared" si="760"/>
        <v>1.952</v>
      </c>
    </row>
    <row r="3074" spans="1:6" x14ac:dyDescent="0.25">
      <c r="A3074" t="str">
        <f t="shared" si="773"/>
        <v>Siyuan Zhou</v>
      </c>
      <c r="C3074" s="1">
        <v>0.51100000000000001</v>
      </c>
      <c r="D3074" t="s">
        <v>91</v>
      </c>
      <c r="E3074" s="3">
        <f t="shared" si="777"/>
        <v>4</v>
      </c>
      <c r="F3074">
        <f t="shared" si="760"/>
        <v>2.044</v>
      </c>
    </row>
    <row r="3075" spans="1:6" x14ac:dyDescent="0.25">
      <c r="A3075" t="str">
        <f t="shared" si="773"/>
        <v>Siyuan Zhou</v>
      </c>
      <c r="E3075" s="3">
        <f t="shared" si="777"/>
        <v>4</v>
      </c>
      <c r="F3075">
        <f t="shared" ref="F3075:F3138" si="778">C3075*E3075</f>
        <v>0</v>
      </c>
    </row>
    <row r="3076" spans="1:6" x14ac:dyDescent="0.25">
      <c r="A3076" t="str">
        <f t="shared" si="773"/>
        <v>Siyuan Zhou</v>
      </c>
      <c r="B3076" t="s">
        <v>732</v>
      </c>
      <c r="E3076" s="3">
        <v>404</v>
      </c>
      <c r="F3076">
        <f t="shared" si="778"/>
        <v>0</v>
      </c>
    </row>
    <row r="3077" spans="1:6" x14ac:dyDescent="0.25">
      <c r="A3077" t="str">
        <f t="shared" si="773"/>
        <v>Siyuan Zhou</v>
      </c>
      <c r="E3077" s="3">
        <f t="shared" ref="E3077:E3081" si="779">E3076</f>
        <v>404</v>
      </c>
      <c r="F3077">
        <f t="shared" si="778"/>
        <v>0</v>
      </c>
    </row>
    <row r="3078" spans="1:6" x14ac:dyDescent="0.25">
      <c r="A3078" t="str">
        <f t="shared" si="773"/>
        <v>Siyuan Zhou</v>
      </c>
      <c r="C3078" s="1">
        <v>0.01</v>
      </c>
      <c r="D3078" t="s">
        <v>252</v>
      </c>
      <c r="E3078" s="3">
        <f t="shared" si="779"/>
        <v>404</v>
      </c>
      <c r="F3078">
        <f t="shared" si="778"/>
        <v>4.04</v>
      </c>
    </row>
    <row r="3079" spans="1:6" x14ac:dyDescent="0.25">
      <c r="A3079" t="str">
        <f t="shared" si="773"/>
        <v>Siyuan Zhou</v>
      </c>
      <c r="C3079" s="1">
        <v>0.98</v>
      </c>
      <c r="D3079" t="s">
        <v>91</v>
      </c>
      <c r="E3079" s="3">
        <f t="shared" si="779"/>
        <v>404</v>
      </c>
      <c r="F3079">
        <f t="shared" si="778"/>
        <v>395.92</v>
      </c>
    </row>
    <row r="3080" spans="1:6" x14ac:dyDescent="0.25">
      <c r="A3080" t="str">
        <f t="shared" si="773"/>
        <v>Siyuan Zhou</v>
      </c>
      <c r="C3080" s="1">
        <v>8.0000000000000002E-3</v>
      </c>
      <c r="D3080" t="s">
        <v>82</v>
      </c>
      <c r="E3080" s="3">
        <f t="shared" si="779"/>
        <v>404</v>
      </c>
      <c r="F3080">
        <f t="shared" si="778"/>
        <v>3.2320000000000002</v>
      </c>
    </row>
    <row r="3081" spans="1:6" x14ac:dyDescent="0.25">
      <c r="A3081" t="str">
        <f t="shared" si="773"/>
        <v>Siyuan Zhou</v>
      </c>
      <c r="E3081" s="3">
        <f t="shared" si="779"/>
        <v>404</v>
      </c>
      <c r="F3081">
        <f t="shared" si="778"/>
        <v>0</v>
      </c>
    </row>
    <row r="3082" spans="1:6" x14ac:dyDescent="0.25">
      <c r="A3082" t="str">
        <f t="shared" si="773"/>
        <v>Siyuan Zhou</v>
      </c>
      <c r="B3082" t="s">
        <v>733</v>
      </c>
      <c r="E3082" s="3">
        <v>33</v>
      </c>
      <c r="F3082">
        <f t="shared" si="778"/>
        <v>0</v>
      </c>
    </row>
    <row r="3083" spans="1:6" x14ac:dyDescent="0.25">
      <c r="A3083" t="str">
        <f t="shared" si="773"/>
        <v>Siyuan Zhou</v>
      </c>
      <c r="E3083" s="3">
        <f t="shared" ref="E3083:E3086" si="780">E3082</f>
        <v>33</v>
      </c>
      <c r="F3083">
        <f t="shared" si="778"/>
        <v>0</v>
      </c>
    </row>
    <row r="3084" spans="1:6" x14ac:dyDescent="0.25">
      <c r="A3084" t="str">
        <f t="shared" si="773"/>
        <v>Siyuan Zhou</v>
      </c>
      <c r="C3084" s="1">
        <v>0.44800000000000001</v>
      </c>
      <c r="D3084" t="s">
        <v>252</v>
      </c>
      <c r="E3084" s="3">
        <f t="shared" si="780"/>
        <v>33</v>
      </c>
      <c r="F3084">
        <f t="shared" si="778"/>
        <v>14.784000000000001</v>
      </c>
    </row>
    <row r="3085" spans="1:6" x14ac:dyDescent="0.25">
      <c r="A3085" t="str">
        <f t="shared" si="773"/>
        <v>Siyuan Zhou</v>
      </c>
      <c r="C3085" s="1">
        <v>0.55100000000000005</v>
      </c>
      <c r="D3085" t="s">
        <v>91</v>
      </c>
      <c r="E3085" s="3">
        <f t="shared" si="780"/>
        <v>33</v>
      </c>
      <c r="F3085">
        <f t="shared" si="778"/>
        <v>18.183</v>
      </c>
    </row>
    <row r="3086" spans="1:6" x14ac:dyDescent="0.25">
      <c r="A3086" t="s">
        <v>843</v>
      </c>
      <c r="E3086" s="3">
        <f t="shared" si="780"/>
        <v>33</v>
      </c>
      <c r="F3086">
        <f t="shared" si="778"/>
        <v>0</v>
      </c>
    </row>
    <row r="3087" spans="1:6" x14ac:dyDescent="0.25">
      <c r="A3087" t="str">
        <f t="shared" ref="A3087:A3150" si="781">A3086</f>
        <v>Spencer T</v>
      </c>
      <c r="B3087" t="s">
        <v>737</v>
      </c>
      <c r="E3087" s="3">
        <v>7</v>
      </c>
      <c r="F3087">
        <f t="shared" si="778"/>
        <v>0</v>
      </c>
    </row>
    <row r="3088" spans="1:6" x14ac:dyDescent="0.25">
      <c r="A3088" t="str">
        <f t="shared" si="781"/>
        <v>Spencer T</v>
      </c>
      <c r="E3088" s="3">
        <f t="shared" ref="E3088:E3090" si="782">E3087</f>
        <v>7</v>
      </c>
      <c r="F3088">
        <f t="shared" si="778"/>
        <v>0</v>
      </c>
    </row>
    <row r="3089" spans="1:6" x14ac:dyDescent="0.25">
      <c r="A3089" t="str">
        <f t="shared" si="781"/>
        <v>Spencer T</v>
      </c>
      <c r="C3089" s="1">
        <v>1</v>
      </c>
      <c r="D3089" t="s">
        <v>42</v>
      </c>
      <c r="E3089" s="3">
        <f t="shared" si="782"/>
        <v>7</v>
      </c>
      <c r="F3089">
        <f t="shared" si="778"/>
        <v>7</v>
      </c>
    </row>
    <row r="3090" spans="1:6" x14ac:dyDescent="0.25">
      <c r="A3090" t="str">
        <f t="shared" si="781"/>
        <v>Spencer T</v>
      </c>
      <c r="E3090" s="3">
        <f t="shared" si="782"/>
        <v>7</v>
      </c>
      <c r="F3090">
        <f t="shared" si="778"/>
        <v>0</v>
      </c>
    </row>
    <row r="3091" spans="1:6" x14ac:dyDescent="0.25">
      <c r="A3091" t="str">
        <f t="shared" si="781"/>
        <v>Spencer T</v>
      </c>
      <c r="B3091" t="s">
        <v>738</v>
      </c>
      <c r="E3091" s="3">
        <v>4</v>
      </c>
      <c r="F3091">
        <f t="shared" si="778"/>
        <v>0</v>
      </c>
    </row>
    <row r="3092" spans="1:6" x14ac:dyDescent="0.25">
      <c r="A3092" t="str">
        <f t="shared" si="781"/>
        <v>Spencer T</v>
      </c>
      <c r="E3092" s="3">
        <f t="shared" ref="E3092:E3094" si="783">E3091</f>
        <v>4</v>
      </c>
      <c r="F3092">
        <f t="shared" si="778"/>
        <v>0</v>
      </c>
    </row>
    <row r="3093" spans="1:6" x14ac:dyDescent="0.25">
      <c r="A3093" t="str">
        <f t="shared" si="781"/>
        <v>Spencer T</v>
      </c>
      <c r="C3093" s="1">
        <v>1</v>
      </c>
      <c r="D3093" t="s">
        <v>43</v>
      </c>
      <c r="E3093" s="3">
        <f t="shared" si="783"/>
        <v>4</v>
      </c>
      <c r="F3093">
        <f t="shared" si="778"/>
        <v>4</v>
      </c>
    </row>
    <row r="3094" spans="1:6" x14ac:dyDescent="0.25">
      <c r="A3094" t="str">
        <f t="shared" si="781"/>
        <v>Spencer T</v>
      </c>
      <c r="E3094" s="3">
        <f t="shared" si="783"/>
        <v>4</v>
      </c>
      <c r="F3094">
        <f t="shared" si="778"/>
        <v>0</v>
      </c>
    </row>
    <row r="3095" spans="1:6" x14ac:dyDescent="0.25">
      <c r="A3095" t="str">
        <f t="shared" si="781"/>
        <v>Spencer T</v>
      </c>
      <c r="B3095" t="s">
        <v>739</v>
      </c>
      <c r="E3095" s="3">
        <v>2</v>
      </c>
      <c r="F3095">
        <f t="shared" si="778"/>
        <v>0</v>
      </c>
    </row>
    <row r="3096" spans="1:6" x14ac:dyDescent="0.25">
      <c r="A3096" t="str">
        <f t="shared" si="781"/>
        <v>Spencer T</v>
      </c>
      <c r="E3096" s="3">
        <f t="shared" ref="E3096:E3098" si="784">E3095</f>
        <v>2</v>
      </c>
      <c r="F3096">
        <f t="shared" si="778"/>
        <v>0</v>
      </c>
    </row>
    <row r="3097" spans="1:6" x14ac:dyDescent="0.25">
      <c r="A3097" t="str">
        <f t="shared" si="781"/>
        <v>Spencer T</v>
      </c>
      <c r="C3097" s="1">
        <v>1</v>
      </c>
      <c r="D3097" t="s">
        <v>43</v>
      </c>
      <c r="E3097" s="3">
        <f t="shared" si="784"/>
        <v>2</v>
      </c>
      <c r="F3097">
        <f t="shared" si="778"/>
        <v>2</v>
      </c>
    </row>
    <row r="3098" spans="1:6" x14ac:dyDescent="0.25">
      <c r="A3098" t="str">
        <f t="shared" si="781"/>
        <v>Spencer T</v>
      </c>
      <c r="E3098" s="3">
        <f t="shared" si="784"/>
        <v>2</v>
      </c>
      <c r="F3098">
        <f t="shared" si="778"/>
        <v>0</v>
      </c>
    </row>
    <row r="3099" spans="1:6" x14ac:dyDescent="0.25">
      <c r="A3099" t="str">
        <f t="shared" si="781"/>
        <v>Spencer T</v>
      </c>
      <c r="B3099" t="s">
        <v>740</v>
      </c>
      <c r="E3099" s="3">
        <v>79</v>
      </c>
      <c r="F3099">
        <f t="shared" si="778"/>
        <v>0</v>
      </c>
    </row>
    <row r="3100" spans="1:6" x14ac:dyDescent="0.25">
      <c r="A3100" t="str">
        <f t="shared" si="781"/>
        <v>Spencer T</v>
      </c>
      <c r="E3100" s="3">
        <f t="shared" ref="E3100:E3103" si="785">E3099</f>
        <v>79</v>
      </c>
      <c r="F3100">
        <f t="shared" si="778"/>
        <v>0</v>
      </c>
    </row>
    <row r="3101" spans="1:6" x14ac:dyDescent="0.25">
      <c r="A3101" t="str">
        <f t="shared" si="781"/>
        <v>Spencer T</v>
      </c>
      <c r="C3101" s="1">
        <v>8.0000000000000002E-3</v>
      </c>
      <c r="D3101" t="s">
        <v>13</v>
      </c>
      <c r="E3101" s="3">
        <f t="shared" si="785"/>
        <v>79</v>
      </c>
      <c r="F3101">
        <f t="shared" si="778"/>
        <v>0.63200000000000001</v>
      </c>
    </row>
    <row r="3102" spans="1:6" x14ac:dyDescent="0.25">
      <c r="A3102" t="str">
        <f t="shared" si="781"/>
        <v>Spencer T</v>
      </c>
      <c r="C3102" s="1">
        <v>0.99099999999999999</v>
      </c>
      <c r="D3102" t="s">
        <v>43</v>
      </c>
      <c r="E3102" s="3">
        <f t="shared" si="785"/>
        <v>79</v>
      </c>
      <c r="F3102">
        <f t="shared" si="778"/>
        <v>78.289000000000001</v>
      </c>
    </row>
    <row r="3103" spans="1:6" x14ac:dyDescent="0.25">
      <c r="A3103" t="str">
        <f t="shared" si="781"/>
        <v>Spencer T</v>
      </c>
      <c r="E3103" s="3">
        <f t="shared" si="785"/>
        <v>79</v>
      </c>
      <c r="F3103">
        <f t="shared" si="778"/>
        <v>0</v>
      </c>
    </row>
    <row r="3104" spans="1:6" x14ac:dyDescent="0.25">
      <c r="A3104" t="str">
        <f t="shared" si="781"/>
        <v>Spencer T</v>
      </c>
      <c r="B3104" t="s">
        <v>741</v>
      </c>
      <c r="E3104" s="3">
        <v>2</v>
      </c>
      <c r="F3104">
        <f t="shared" si="778"/>
        <v>0</v>
      </c>
    </row>
    <row r="3105" spans="1:6" x14ac:dyDescent="0.25">
      <c r="A3105" t="str">
        <f t="shared" si="781"/>
        <v>Spencer T</v>
      </c>
      <c r="E3105" s="3">
        <f t="shared" ref="E3105:E3107" si="786">E3104</f>
        <v>2</v>
      </c>
      <c r="F3105">
        <f t="shared" si="778"/>
        <v>0</v>
      </c>
    </row>
    <row r="3106" spans="1:6" x14ac:dyDescent="0.25">
      <c r="A3106" t="str">
        <f t="shared" si="781"/>
        <v>Spencer T</v>
      </c>
      <c r="C3106" s="1">
        <v>1</v>
      </c>
      <c r="D3106" t="s">
        <v>43</v>
      </c>
      <c r="E3106" s="3">
        <f t="shared" si="786"/>
        <v>2</v>
      </c>
      <c r="F3106">
        <f t="shared" si="778"/>
        <v>2</v>
      </c>
    </row>
    <row r="3107" spans="1:6" x14ac:dyDescent="0.25">
      <c r="A3107" t="str">
        <f t="shared" si="781"/>
        <v>Spencer T</v>
      </c>
      <c r="E3107" s="3">
        <f t="shared" si="786"/>
        <v>2</v>
      </c>
      <c r="F3107">
        <f t="shared" si="778"/>
        <v>0</v>
      </c>
    </row>
    <row r="3108" spans="1:6" x14ac:dyDescent="0.25">
      <c r="A3108" t="str">
        <f t="shared" si="781"/>
        <v>Spencer T</v>
      </c>
      <c r="B3108" t="s">
        <v>742</v>
      </c>
      <c r="E3108" s="3">
        <v>1075</v>
      </c>
      <c r="F3108">
        <f t="shared" si="778"/>
        <v>0</v>
      </c>
    </row>
    <row r="3109" spans="1:6" x14ac:dyDescent="0.25">
      <c r="A3109" t="str">
        <f t="shared" si="781"/>
        <v>Spencer T</v>
      </c>
      <c r="E3109" s="3">
        <f t="shared" ref="E3109:E3112" si="787">E3108</f>
        <v>1075</v>
      </c>
      <c r="F3109">
        <f t="shared" si="778"/>
        <v>0</v>
      </c>
    </row>
    <row r="3110" spans="1:6" x14ac:dyDescent="0.25">
      <c r="A3110" t="str">
        <f t="shared" si="781"/>
        <v>Spencer T</v>
      </c>
      <c r="C3110" s="1">
        <v>0.998</v>
      </c>
      <c r="D3110" t="s">
        <v>43</v>
      </c>
      <c r="E3110" s="3">
        <f t="shared" si="787"/>
        <v>1075</v>
      </c>
      <c r="F3110">
        <f t="shared" si="778"/>
        <v>1072.8499999999999</v>
      </c>
    </row>
    <row r="3111" spans="1:6" x14ac:dyDescent="0.25">
      <c r="A3111" t="str">
        <f t="shared" si="781"/>
        <v>Spencer T</v>
      </c>
      <c r="C3111" s="1">
        <v>1E-3</v>
      </c>
      <c r="D3111" t="s">
        <v>40</v>
      </c>
      <c r="E3111" s="3">
        <f t="shared" si="787"/>
        <v>1075</v>
      </c>
      <c r="F3111">
        <f t="shared" si="778"/>
        <v>1.075</v>
      </c>
    </row>
    <row r="3112" spans="1:6" x14ac:dyDescent="0.25">
      <c r="A3112" t="str">
        <f t="shared" si="781"/>
        <v>Spencer T</v>
      </c>
      <c r="E3112" s="3">
        <f t="shared" si="787"/>
        <v>1075</v>
      </c>
      <c r="F3112">
        <f t="shared" si="778"/>
        <v>0</v>
      </c>
    </row>
    <row r="3113" spans="1:6" x14ac:dyDescent="0.25">
      <c r="A3113" t="str">
        <f t="shared" si="781"/>
        <v>Spencer T</v>
      </c>
      <c r="B3113" t="s">
        <v>743</v>
      </c>
      <c r="E3113" s="3">
        <v>14</v>
      </c>
      <c r="F3113">
        <f t="shared" si="778"/>
        <v>0</v>
      </c>
    </row>
    <row r="3114" spans="1:6" x14ac:dyDescent="0.25">
      <c r="A3114" t="str">
        <f t="shared" si="781"/>
        <v>Spencer T</v>
      </c>
      <c r="E3114" s="3">
        <f t="shared" ref="E3114:E3116" si="788">E3113</f>
        <v>14</v>
      </c>
      <c r="F3114">
        <f t="shared" si="778"/>
        <v>0</v>
      </c>
    </row>
    <row r="3115" spans="1:6" x14ac:dyDescent="0.25">
      <c r="A3115" t="str">
        <f t="shared" si="781"/>
        <v>Spencer T</v>
      </c>
      <c r="C3115" s="1">
        <v>1</v>
      </c>
      <c r="D3115" t="s">
        <v>43</v>
      </c>
      <c r="E3115" s="3">
        <f t="shared" si="788"/>
        <v>14</v>
      </c>
      <c r="F3115">
        <f t="shared" si="778"/>
        <v>14</v>
      </c>
    </row>
    <row r="3116" spans="1:6" x14ac:dyDescent="0.25">
      <c r="A3116" t="str">
        <f t="shared" si="781"/>
        <v>Spencer T</v>
      </c>
      <c r="E3116" s="3">
        <f t="shared" si="788"/>
        <v>14</v>
      </c>
      <c r="F3116">
        <f t="shared" si="778"/>
        <v>0</v>
      </c>
    </row>
    <row r="3117" spans="1:6" x14ac:dyDescent="0.25">
      <c r="A3117" t="str">
        <f t="shared" si="781"/>
        <v>Spencer T</v>
      </c>
      <c r="B3117" t="s">
        <v>744</v>
      </c>
      <c r="E3117" s="3">
        <v>20</v>
      </c>
      <c r="F3117">
        <f t="shared" si="778"/>
        <v>0</v>
      </c>
    </row>
    <row r="3118" spans="1:6" x14ac:dyDescent="0.25">
      <c r="A3118" t="str">
        <f t="shared" si="781"/>
        <v>Spencer T</v>
      </c>
      <c r="E3118" s="3">
        <f t="shared" ref="E3118:E3120" si="789">E3117</f>
        <v>20</v>
      </c>
      <c r="F3118">
        <f t="shared" si="778"/>
        <v>0</v>
      </c>
    </row>
    <row r="3119" spans="1:6" x14ac:dyDescent="0.25">
      <c r="A3119" t="str">
        <f t="shared" si="781"/>
        <v>Spencer T</v>
      </c>
      <c r="C3119" s="1">
        <v>1</v>
      </c>
      <c r="D3119" t="s">
        <v>43</v>
      </c>
      <c r="E3119" s="3">
        <f t="shared" si="789"/>
        <v>20</v>
      </c>
      <c r="F3119">
        <f t="shared" si="778"/>
        <v>20</v>
      </c>
    </row>
    <row r="3120" spans="1:6" x14ac:dyDescent="0.25">
      <c r="A3120" t="str">
        <f t="shared" si="781"/>
        <v>Spencer T</v>
      </c>
      <c r="E3120" s="3">
        <f t="shared" si="789"/>
        <v>20</v>
      </c>
      <c r="F3120">
        <f t="shared" si="778"/>
        <v>0</v>
      </c>
    </row>
    <row r="3121" spans="1:6" x14ac:dyDescent="0.25">
      <c r="A3121" t="str">
        <f t="shared" si="781"/>
        <v>Spencer T</v>
      </c>
      <c r="B3121" t="s">
        <v>745</v>
      </c>
      <c r="E3121" s="3">
        <v>35</v>
      </c>
      <c r="F3121">
        <f t="shared" si="778"/>
        <v>0</v>
      </c>
    </row>
    <row r="3122" spans="1:6" x14ac:dyDescent="0.25">
      <c r="A3122" t="str">
        <f t="shared" si="781"/>
        <v>Spencer T</v>
      </c>
      <c r="E3122" s="3">
        <f t="shared" ref="E3122:E3124" si="790">E3121</f>
        <v>35</v>
      </c>
      <c r="F3122">
        <f t="shared" si="778"/>
        <v>0</v>
      </c>
    </row>
    <row r="3123" spans="1:6" x14ac:dyDescent="0.25">
      <c r="A3123" t="str">
        <f t="shared" si="781"/>
        <v>Spencer T</v>
      </c>
      <c r="C3123" s="1">
        <v>1</v>
      </c>
      <c r="D3123" t="s">
        <v>43</v>
      </c>
      <c r="E3123" s="3">
        <f t="shared" si="790"/>
        <v>35</v>
      </c>
      <c r="F3123">
        <f t="shared" si="778"/>
        <v>35</v>
      </c>
    </row>
    <row r="3124" spans="1:6" x14ac:dyDescent="0.25">
      <c r="A3124" t="str">
        <f t="shared" si="781"/>
        <v>Spencer T</v>
      </c>
      <c r="E3124" s="3">
        <f t="shared" si="790"/>
        <v>35</v>
      </c>
      <c r="F3124">
        <f t="shared" si="778"/>
        <v>0</v>
      </c>
    </row>
    <row r="3125" spans="1:6" x14ac:dyDescent="0.25">
      <c r="A3125" t="str">
        <f t="shared" si="781"/>
        <v>Spencer T</v>
      </c>
      <c r="B3125" t="s">
        <v>746</v>
      </c>
      <c r="E3125" s="3">
        <v>34</v>
      </c>
      <c r="F3125">
        <f t="shared" si="778"/>
        <v>0</v>
      </c>
    </row>
    <row r="3126" spans="1:6" x14ac:dyDescent="0.25">
      <c r="A3126" t="str">
        <f t="shared" si="781"/>
        <v>Spencer T</v>
      </c>
      <c r="E3126" s="3">
        <f t="shared" ref="E3126:E3128" si="791">E3125</f>
        <v>34</v>
      </c>
      <c r="F3126">
        <f t="shared" si="778"/>
        <v>0</v>
      </c>
    </row>
    <row r="3127" spans="1:6" x14ac:dyDescent="0.25">
      <c r="A3127" t="str">
        <f t="shared" si="781"/>
        <v>Spencer T</v>
      </c>
      <c r="C3127" s="1">
        <v>1</v>
      </c>
      <c r="D3127" t="s">
        <v>43</v>
      </c>
      <c r="E3127" s="3">
        <f t="shared" si="791"/>
        <v>34</v>
      </c>
      <c r="F3127">
        <f t="shared" si="778"/>
        <v>34</v>
      </c>
    </row>
    <row r="3128" spans="1:6" x14ac:dyDescent="0.25">
      <c r="A3128" t="str">
        <f t="shared" si="781"/>
        <v>Spencer T</v>
      </c>
      <c r="E3128" s="3">
        <f t="shared" si="791"/>
        <v>34</v>
      </c>
      <c r="F3128">
        <f t="shared" si="778"/>
        <v>0</v>
      </c>
    </row>
    <row r="3129" spans="1:6" x14ac:dyDescent="0.25">
      <c r="A3129" t="str">
        <f t="shared" si="781"/>
        <v>Spencer T</v>
      </c>
      <c r="B3129" t="s">
        <v>747</v>
      </c>
      <c r="E3129" s="3">
        <v>4</v>
      </c>
      <c r="F3129">
        <f t="shared" si="778"/>
        <v>0</v>
      </c>
    </row>
    <row r="3130" spans="1:6" x14ac:dyDescent="0.25">
      <c r="A3130" t="str">
        <f t="shared" si="781"/>
        <v>Spencer T</v>
      </c>
      <c r="E3130" s="3">
        <f t="shared" ref="E3130:E3132" si="792">E3129</f>
        <v>4</v>
      </c>
      <c r="F3130">
        <f t="shared" si="778"/>
        <v>0</v>
      </c>
    </row>
    <row r="3131" spans="1:6" x14ac:dyDescent="0.25">
      <c r="A3131" t="str">
        <f t="shared" si="781"/>
        <v>Spencer T</v>
      </c>
      <c r="C3131" s="1">
        <v>1</v>
      </c>
      <c r="D3131" t="s">
        <v>43</v>
      </c>
      <c r="E3131" s="3">
        <f t="shared" si="792"/>
        <v>4</v>
      </c>
      <c r="F3131">
        <f t="shared" si="778"/>
        <v>4</v>
      </c>
    </row>
    <row r="3132" spans="1:6" x14ac:dyDescent="0.25">
      <c r="A3132" t="str">
        <f t="shared" si="781"/>
        <v>Spencer T</v>
      </c>
      <c r="E3132" s="3">
        <f t="shared" si="792"/>
        <v>4</v>
      </c>
      <c r="F3132">
        <f t="shared" si="778"/>
        <v>0</v>
      </c>
    </row>
    <row r="3133" spans="1:6" x14ac:dyDescent="0.25">
      <c r="A3133" t="str">
        <f t="shared" si="781"/>
        <v>Spencer T</v>
      </c>
      <c r="B3133" t="s">
        <v>748</v>
      </c>
      <c r="E3133" s="3">
        <v>18</v>
      </c>
      <c r="F3133">
        <f t="shared" si="778"/>
        <v>0</v>
      </c>
    </row>
    <row r="3134" spans="1:6" x14ac:dyDescent="0.25">
      <c r="A3134" t="str">
        <f t="shared" si="781"/>
        <v>Spencer T</v>
      </c>
      <c r="E3134" s="3">
        <f t="shared" ref="E3134:E3136" si="793">E3133</f>
        <v>18</v>
      </c>
      <c r="F3134">
        <f t="shared" si="778"/>
        <v>0</v>
      </c>
    </row>
    <row r="3135" spans="1:6" x14ac:dyDescent="0.25">
      <c r="A3135" t="str">
        <f t="shared" si="781"/>
        <v>Spencer T</v>
      </c>
      <c r="C3135" s="1">
        <v>1</v>
      </c>
      <c r="D3135" t="s">
        <v>43</v>
      </c>
      <c r="E3135" s="3">
        <f t="shared" si="793"/>
        <v>18</v>
      </c>
      <c r="F3135">
        <f t="shared" si="778"/>
        <v>18</v>
      </c>
    </row>
    <row r="3136" spans="1:6" x14ac:dyDescent="0.25">
      <c r="A3136" t="str">
        <f t="shared" si="781"/>
        <v>Spencer T</v>
      </c>
      <c r="E3136" s="3">
        <f t="shared" si="793"/>
        <v>18</v>
      </c>
      <c r="F3136">
        <f t="shared" si="778"/>
        <v>0</v>
      </c>
    </row>
    <row r="3137" spans="1:6" x14ac:dyDescent="0.25">
      <c r="A3137" t="str">
        <f t="shared" si="781"/>
        <v>Spencer T</v>
      </c>
      <c r="B3137" t="s">
        <v>749</v>
      </c>
      <c r="E3137" s="3">
        <v>27</v>
      </c>
      <c r="F3137">
        <f t="shared" si="778"/>
        <v>0</v>
      </c>
    </row>
    <row r="3138" spans="1:6" x14ac:dyDescent="0.25">
      <c r="A3138" t="str">
        <f t="shared" si="781"/>
        <v>Spencer T</v>
      </c>
      <c r="E3138" s="3">
        <f t="shared" ref="E3138:E3140" si="794">E3137</f>
        <v>27</v>
      </c>
      <c r="F3138">
        <f t="shared" si="778"/>
        <v>0</v>
      </c>
    </row>
    <row r="3139" spans="1:6" x14ac:dyDescent="0.25">
      <c r="A3139" t="str">
        <f t="shared" si="781"/>
        <v>Spencer T</v>
      </c>
      <c r="C3139" s="1">
        <v>1</v>
      </c>
      <c r="D3139" t="s">
        <v>43</v>
      </c>
      <c r="E3139" s="3">
        <f t="shared" si="794"/>
        <v>27</v>
      </c>
      <c r="F3139">
        <f t="shared" ref="F3139:F3202" si="795">C3139*E3139</f>
        <v>27</v>
      </c>
    </row>
    <row r="3140" spans="1:6" x14ac:dyDescent="0.25">
      <c r="A3140" t="str">
        <f t="shared" si="781"/>
        <v>Spencer T</v>
      </c>
      <c r="E3140" s="3">
        <f t="shared" si="794"/>
        <v>27</v>
      </c>
      <c r="F3140">
        <f t="shared" si="795"/>
        <v>0</v>
      </c>
    </row>
    <row r="3141" spans="1:6" x14ac:dyDescent="0.25">
      <c r="A3141" t="str">
        <f t="shared" si="781"/>
        <v>Spencer T</v>
      </c>
      <c r="B3141" t="s">
        <v>750</v>
      </c>
      <c r="E3141" s="3">
        <v>6</v>
      </c>
      <c r="F3141">
        <f t="shared" si="795"/>
        <v>0</v>
      </c>
    </row>
    <row r="3142" spans="1:6" x14ac:dyDescent="0.25">
      <c r="A3142" t="str">
        <f t="shared" si="781"/>
        <v>Spencer T</v>
      </c>
      <c r="E3142" s="3">
        <f t="shared" ref="E3142:E3144" si="796">E3141</f>
        <v>6</v>
      </c>
      <c r="F3142">
        <f t="shared" si="795"/>
        <v>0</v>
      </c>
    </row>
    <row r="3143" spans="1:6" x14ac:dyDescent="0.25">
      <c r="A3143" t="str">
        <f t="shared" si="781"/>
        <v>Spencer T</v>
      </c>
      <c r="C3143" s="1">
        <v>1</v>
      </c>
      <c r="D3143" t="s">
        <v>43</v>
      </c>
      <c r="E3143" s="3">
        <f t="shared" si="796"/>
        <v>6</v>
      </c>
      <c r="F3143">
        <f t="shared" si="795"/>
        <v>6</v>
      </c>
    </row>
    <row r="3144" spans="1:6" x14ac:dyDescent="0.25">
      <c r="A3144" t="str">
        <f t="shared" si="781"/>
        <v>Spencer T</v>
      </c>
      <c r="E3144" s="3">
        <f t="shared" si="796"/>
        <v>6</v>
      </c>
      <c r="F3144">
        <f t="shared" si="795"/>
        <v>0</v>
      </c>
    </row>
    <row r="3145" spans="1:6" x14ac:dyDescent="0.25">
      <c r="A3145" t="str">
        <f t="shared" si="781"/>
        <v>Spencer T</v>
      </c>
      <c r="B3145" t="s">
        <v>751</v>
      </c>
      <c r="E3145" s="3">
        <v>4</v>
      </c>
      <c r="F3145">
        <f t="shared" si="795"/>
        <v>0</v>
      </c>
    </row>
    <row r="3146" spans="1:6" x14ac:dyDescent="0.25">
      <c r="A3146" t="str">
        <f t="shared" si="781"/>
        <v>Spencer T</v>
      </c>
      <c r="E3146" s="3">
        <f t="shared" ref="E3146:E3148" si="797">E3145</f>
        <v>4</v>
      </c>
      <c r="F3146">
        <f t="shared" si="795"/>
        <v>0</v>
      </c>
    </row>
    <row r="3147" spans="1:6" x14ac:dyDescent="0.25">
      <c r="A3147" t="str">
        <f t="shared" si="781"/>
        <v>Spencer T</v>
      </c>
      <c r="C3147" s="1">
        <v>1</v>
      </c>
      <c r="D3147" t="s">
        <v>43</v>
      </c>
      <c r="E3147" s="3">
        <f t="shared" si="797"/>
        <v>4</v>
      </c>
      <c r="F3147">
        <f t="shared" si="795"/>
        <v>4</v>
      </c>
    </row>
    <row r="3148" spans="1:6" x14ac:dyDescent="0.25">
      <c r="A3148" t="str">
        <f t="shared" si="781"/>
        <v>Spencer T</v>
      </c>
      <c r="E3148" s="3">
        <f t="shared" si="797"/>
        <v>4</v>
      </c>
      <c r="F3148">
        <f t="shared" si="795"/>
        <v>0</v>
      </c>
    </row>
    <row r="3149" spans="1:6" x14ac:dyDescent="0.25">
      <c r="A3149" t="str">
        <f t="shared" si="781"/>
        <v>Spencer T</v>
      </c>
      <c r="B3149" t="s">
        <v>752</v>
      </c>
      <c r="E3149" s="3">
        <v>1</v>
      </c>
      <c r="F3149">
        <f t="shared" si="795"/>
        <v>0</v>
      </c>
    </row>
    <row r="3150" spans="1:6" x14ac:dyDescent="0.25">
      <c r="A3150" t="str">
        <f t="shared" si="781"/>
        <v>Spencer T</v>
      </c>
      <c r="E3150" s="3">
        <f t="shared" ref="E3150:E3152" si="798">E3149</f>
        <v>1</v>
      </c>
      <c r="F3150">
        <f t="shared" si="795"/>
        <v>0</v>
      </c>
    </row>
    <row r="3151" spans="1:6" x14ac:dyDescent="0.25">
      <c r="A3151" t="str">
        <f t="shared" ref="A3151:A3214" si="799">A3150</f>
        <v>Spencer T</v>
      </c>
      <c r="C3151" s="1">
        <v>1</v>
      </c>
      <c r="D3151" t="s">
        <v>43</v>
      </c>
      <c r="E3151" s="3">
        <f t="shared" si="798"/>
        <v>1</v>
      </c>
      <c r="F3151">
        <f t="shared" si="795"/>
        <v>1</v>
      </c>
    </row>
    <row r="3152" spans="1:6" x14ac:dyDescent="0.25">
      <c r="A3152" t="str">
        <f t="shared" si="799"/>
        <v>Spencer T</v>
      </c>
      <c r="E3152" s="3">
        <f t="shared" si="798"/>
        <v>1</v>
      </c>
      <c r="F3152">
        <f t="shared" si="795"/>
        <v>0</v>
      </c>
    </row>
    <row r="3153" spans="1:6" x14ac:dyDescent="0.25">
      <c r="A3153" t="str">
        <f t="shared" si="799"/>
        <v>Spencer T</v>
      </c>
      <c r="B3153" t="s">
        <v>753</v>
      </c>
      <c r="E3153" s="3">
        <v>58</v>
      </c>
      <c r="F3153">
        <f t="shared" si="795"/>
        <v>0</v>
      </c>
    </row>
    <row r="3154" spans="1:6" x14ac:dyDescent="0.25">
      <c r="A3154" t="str">
        <f t="shared" si="799"/>
        <v>Spencer T</v>
      </c>
      <c r="E3154" s="3">
        <f t="shared" ref="E3154:E3156" si="800">E3153</f>
        <v>58</v>
      </c>
      <c r="F3154">
        <f t="shared" si="795"/>
        <v>0</v>
      </c>
    </row>
    <row r="3155" spans="1:6" x14ac:dyDescent="0.25">
      <c r="A3155" t="str">
        <f t="shared" si="799"/>
        <v>Spencer T</v>
      </c>
      <c r="C3155" s="1">
        <v>1</v>
      </c>
      <c r="D3155" t="s">
        <v>43</v>
      </c>
      <c r="E3155" s="3">
        <f t="shared" si="800"/>
        <v>58</v>
      </c>
      <c r="F3155">
        <f t="shared" si="795"/>
        <v>58</v>
      </c>
    </row>
    <row r="3156" spans="1:6" x14ac:dyDescent="0.25">
      <c r="A3156" t="str">
        <f t="shared" si="799"/>
        <v>Spencer T</v>
      </c>
      <c r="E3156" s="3">
        <f t="shared" si="800"/>
        <v>58</v>
      </c>
      <c r="F3156">
        <f t="shared" si="795"/>
        <v>0</v>
      </c>
    </row>
    <row r="3157" spans="1:6" x14ac:dyDescent="0.25">
      <c r="A3157" t="str">
        <f t="shared" si="799"/>
        <v>Spencer T</v>
      </c>
      <c r="B3157" t="s">
        <v>754</v>
      </c>
      <c r="E3157" s="3">
        <v>95</v>
      </c>
      <c r="F3157">
        <f t="shared" si="795"/>
        <v>0</v>
      </c>
    </row>
    <row r="3158" spans="1:6" x14ac:dyDescent="0.25">
      <c r="A3158" t="str">
        <f t="shared" si="799"/>
        <v>Spencer T</v>
      </c>
      <c r="E3158" s="3">
        <f t="shared" ref="E3158:E3160" si="801">E3157</f>
        <v>95</v>
      </c>
      <c r="F3158">
        <f t="shared" si="795"/>
        <v>0</v>
      </c>
    </row>
    <row r="3159" spans="1:6" x14ac:dyDescent="0.25">
      <c r="A3159" t="str">
        <f t="shared" si="799"/>
        <v>Spencer T</v>
      </c>
      <c r="C3159" s="1">
        <v>1</v>
      </c>
      <c r="D3159" t="s">
        <v>43</v>
      </c>
      <c r="E3159" s="3">
        <f t="shared" si="801"/>
        <v>95</v>
      </c>
      <c r="F3159">
        <f t="shared" si="795"/>
        <v>95</v>
      </c>
    </row>
    <row r="3160" spans="1:6" x14ac:dyDescent="0.25">
      <c r="A3160" t="str">
        <f t="shared" si="799"/>
        <v>Spencer T</v>
      </c>
      <c r="E3160" s="3">
        <f t="shared" si="801"/>
        <v>95</v>
      </c>
      <c r="F3160">
        <f t="shared" si="795"/>
        <v>0</v>
      </c>
    </row>
    <row r="3161" spans="1:6" x14ac:dyDescent="0.25">
      <c r="A3161" t="str">
        <f t="shared" si="799"/>
        <v>Spencer T</v>
      </c>
      <c r="B3161" t="s">
        <v>755</v>
      </c>
      <c r="E3161" s="3">
        <v>524</v>
      </c>
      <c r="F3161">
        <f t="shared" si="795"/>
        <v>0</v>
      </c>
    </row>
    <row r="3162" spans="1:6" x14ac:dyDescent="0.25">
      <c r="A3162" t="str">
        <f t="shared" si="799"/>
        <v>Spencer T</v>
      </c>
      <c r="E3162" s="3">
        <f t="shared" ref="E3162:E3164" si="802">E3161</f>
        <v>524</v>
      </c>
      <c r="F3162">
        <f t="shared" si="795"/>
        <v>0</v>
      </c>
    </row>
    <row r="3163" spans="1:6" x14ac:dyDescent="0.25">
      <c r="A3163" t="str">
        <f t="shared" si="799"/>
        <v>Spencer T</v>
      </c>
      <c r="C3163" s="1">
        <v>1</v>
      </c>
      <c r="D3163" t="s">
        <v>43</v>
      </c>
      <c r="E3163" s="3">
        <f t="shared" si="802"/>
        <v>524</v>
      </c>
      <c r="F3163">
        <f t="shared" si="795"/>
        <v>524</v>
      </c>
    </row>
    <row r="3164" spans="1:6" x14ac:dyDescent="0.25">
      <c r="A3164" t="str">
        <f t="shared" si="799"/>
        <v>Spencer T</v>
      </c>
      <c r="E3164" s="3">
        <f t="shared" si="802"/>
        <v>524</v>
      </c>
      <c r="F3164">
        <f t="shared" si="795"/>
        <v>0</v>
      </c>
    </row>
    <row r="3165" spans="1:6" x14ac:dyDescent="0.25">
      <c r="A3165" t="str">
        <f t="shared" si="799"/>
        <v>Spencer T</v>
      </c>
      <c r="B3165" t="s">
        <v>756</v>
      </c>
      <c r="E3165" s="3">
        <v>69</v>
      </c>
      <c r="F3165">
        <f t="shared" si="795"/>
        <v>0</v>
      </c>
    </row>
    <row r="3166" spans="1:6" x14ac:dyDescent="0.25">
      <c r="A3166" t="str">
        <f t="shared" si="799"/>
        <v>Spencer T</v>
      </c>
      <c r="E3166" s="3">
        <f t="shared" ref="E3166:E3168" si="803">E3165</f>
        <v>69</v>
      </c>
      <c r="F3166">
        <f t="shared" si="795"/>
        <v>0</v>
      </c>
    </row>
    <row r="3167" spans="1:6" x14ac:dyDescent="0.25">
      <c r="A3167" t="str">
        <f t="shared" si="799"/>
        <v>Spencer T</v>
      </c>
      <c r="C3167" s="1">
        <v>1</v>
      </c>
      <c r="D3167" t="s">
        <v>43</v>
      </c>
      <c r="E3167" s="3">
        <f t="shared" si="803"/>
        <v>69</v>
      </c>
      <c r="F3167">
        <f t="shared" si="795"/>
        <v>69</v>
      </c>
    </row>
    <row r="3168" spans="1:6" x14ac:dyDescent="0.25">
      <c r="A3168" t="str">
        <f t="shared" si="799"/>
        <v>Spencer T</v>
      </c>
      <c r="E3168" s="3">
        <f t="shared" si="803"/>
        <v>69</v>
      </c>
      <c r="F3168">
        <f t="shared" si="795"/>
        <v>0</v>
      </c>
    </row>
    <row r="3169" spans="1:6" x14ac:dyDescent="0.25">
      <c r="A3169" t="str">
        <f t="shared" si="799"/>
        <v>Spencer T</v>
      </c>
      <c r="B3169" t="s">
        <v>757</v>
      </c>
      <c r="E3169" s="3">
        <v>327</v>
      </c>
      <c r="F3169">
        <f t="shared" si="795"/>
        <v>0</v>
      </c>
    </row>
    <row r="3170" spans="1:6" x14ac:dyDescent="0.25">
      <c r="A3170" t="str">
        <f t="shared" si="799"/>
        <v>Spencer T</v>
      </c>
      <c r="E3170" s="3">
        <f t="shared" ref="E3170:E3173" si="804">E3169</f>
        <v>327</v>
      </c>
      <c r="F3170">
        <f t="shared" si="795"/>
        <v>0</v>
      </c>
    </row>
    <row r="3171" spans="1:6" x14ac:dyDescent="0.25">
      <c r="A3171" t="str">
        <f t="shared" si="799"/>
        <v>Spencer T</v>
      </c>
      <c r="C3171" s="1">
        <v>0.97399999999999998</v>
      </c>
      <c r="D3171" t="s">
        <v>43</v>
      </c>
      <c r="E3171" s="3">
        <f t="shared" si="804"/>
        <v>327</v>
      </c>
      <c r="F3171">
        <f t="shared" si="795"/>
        <v>318.49799999999999</v>
      </c>
    </row>
    <row r="3172" spans="1:6" x14ac:dyDescent="0.25">
      <c r="A3172" t="str">
        <f t="shared" si="799"/>
        <v>Spencer T</v>
      </c>
      <c r="C3172" s="1">
        <v>2.5000000000000001E-2</v>
      </c>
      <c r="D3172" t="s">
        <v>44</v>
      </c>
      <c r="E3172" s="3">
        <f t="shared" si="804"/>
        <v>327</v>
      </c>
      <c r="F3172">
        <f t="shared" si="795"/>
        <v>8.1750000000000007</v>
      </c>
    </row>
    <row r="3173" spans="1:6" x14ac:dyDescent="0.25">
      <c r="A3173" t="str">
        <f t="shared" si="799"/>
        <v>Spencer T</v>
      </c>
      <c r="E3173" s="3">
        <f t="shared" si="804"/>
        <v>327</v>
      </c>
      <c r="F3173">
        <f t="shared" si="795"/>
        <v>0</v>
      </c>
    </row>
    <row r="3174" spans="1:6" x14ac:dyDescent="0.25">
      <c r="A3174" t="str">
        <f t="shared" si="799"/>
        <v>Spencer T</v>
      </c>
      <c r="B3174" t="s">
        <v>758</v>
      </c>
      <c r="E3174" s="3">
        <v>13</v>
      </c>
      <c r="F3174">
        <f t="shared" si="795"/>
        <v>0</v>
      </c>
    </row>
    <row r="3175" spans="1:6" x14ac:dyDescent="0.25">
      <c r="A3175" t="str">
        <f t="shared" si="799"/>
        <v>Spencer T</v>
      </c>
      <c r="E3175" s="3">
        <f t="shared" ref="E3175:E3177" si="805">E3174</f>
        <v>13</v>
      </c>
      <c r="F3175">
        <f t="shared" si="795"/>
        <v>0</v>
      </c>
    </row>
    <row r="3176" spans="1:6" x14ac:dyDescent="0.25">
      <c r="A3176" t="str">
        <f t="shared" si="799"/>
        <v>Spencer T</v>
      </c>
      <c r="C3176" s="1">
        <v>1</v>
      </c>
      <c r="D3176" t="s">
        <v>43</v>
      </c>
      <c r="E3176" s="3">
        <f t="shared" si="805"/>
        <v>13</v>
      </c>
      <c r="F3176">
        <f t="shared" si="795"/>
        <v>13</v>
      </c>
    </row>
    <row r="3177" spans="1:6" x14ac:dyDescent="0.25">
      <c r="A3177" t="str">
        <f t="shared" si="799"/>
        <v>Spencer T</v>
      </c>
      <c r="E3177" s="3">
        <f t="shared" si="805"/>
        <v>13</v>
      </c>
      <c r="F3177">
        <f t="shared" si="795"/>
        <v>0</v>
      </c>
    </row>
    <row r="3178" spans="1:6" x14ac:dyDescent="0.25">
      <c r="A3178" t="str">
        <f t="shared" si="799"/>
        <v>Spencer T</v>
      </c>
      <c r="B3178" t="s">
        <v>759</v>
      </c>
      <c r="E3178" s="3">
        <v>8</v>
      </c>
      <c r="F3178">
        <f t="shared" si="795"/>
        <v>0</v>
      </c>
    </row>
    <row r="3179" spans="1:6" x14ac:dyDescent="0.25">
      <c r="A3179" t="str">
        <f t="shared" si="799"/>
        <v>Spencer T</v>
      </c>
      <c r="E3179" s="3">
        <f t="shared" ref="E3179:E3181" si="806">E3178</f>
        <v>8</v>
      </c>
      <c r="F3179">
        <f t="shared" si="795"/>
        <v>0</v>
      </c>
    </row>
    <row r="3180" spans="1:6" x14ac:dyDescent="0.25">
      <c r="A3180" t="str">
        <f t="shared" si="799"/>
        <v>Spencer T</v>
      </c>
      <c r="C3180" s="1">
        <v>1</v>
      </c>
      <c r="D3180" t="s">
        <v>43</v>
      </c>
      <c r="E3180" s="3">
        <f t="shared" si="806"/>
        <v>8</v>
      </c>
      <c r="F3180">
        <f t="shared" si="795"/>
        <v>8</v>
      </c>
    </row>
    <row r="3181" spans="1:6" x14ac:dyDescent="0.25">
      <c r="A3181" t="str">
        <f t="shared" si="799"/>
        <v>Spencer T</v>
      </c>
      <c r="E3181" s="3">
        <f t="shared" si="806"/>
        <v>8</v>
      </c>
      <c r="F3181">
        <f t="shared" si="795"/>
        <v>0</v>
      </c>
    </row>
    <row r="3182" spans="1:6" x14ac:dyDescent="0.25">
      <c r="A3182" t="str">
        <f t="shared" si="799"/>
        <v>Spencer T</v>
      </c>
      <c r="B3182" t="s">
        <v>760</v>
      </c>
      <c r="E3182" s="3">
        <v>4</v>
      </c>
      <c r="F3182">
        <f t="shared" si="795"/>
        <v>0</v>
      </c>
    </row>
    <row r="3183" spans="1:6" x14ac:dyDescent="0.25">
      <c r="A3183" t="str">
        <f t="shared" si="799"/>
        <v>Spencer T</v>
      </c>
      <c r="E3183" s="3">
        <f t="shared" ref="E3183:E3185" si="807">E3182</f>
        <v>4</v>
      </c>
      <c r="F3183">
        <f t="shared" si="795"/>
        <v>0</v>
      </c>
    </row>
    <row r="3184" spans="1:6" x14ac:dyDescent="0.25">
      <c r="A3184" t="str">
        <f t="shared" si="799"/>
        <v>Spencer T</v>
      </c>
      <c r="C3184" s="1">
        <v>1</v>
      </c>
      <c r="D3184" t="s">
        <v>43</v>
      </c>
      <c r="E3184" s="3">
        <f t="shared" si="807"/>
        <v>4</v>
      </c>
      <c r="F3184">
        <f t="shared" si="795"/>
        <v>4</v>
      </c>
    </row>
    <row r="3185" spans="1:6" x14ac:dyDescent="0.25">
      <c r="A3185" t="str">
        <f t="shared" si="799"/>
        <v>Spencer T</v>
      </c>
      <c r="E3185" s="3">
        <f t="shared" si="807"/>
        <v>4</v>
      </c>
      <c r="F3185">
        <f t="shared" si="795"/>
        <v>0</v>
      </c>
    </row>
    <row r="3186" spans="1:6" x14ac:dyDescent="0.25">
      <c r="A3186" t="str">
        <f t="shared" si="799"/>
        <v>Spencer T</v>
      </c>
      <c r="B3186" t="s">
        <v>761</v>
      </c>
      <c r="E3186" s="3">
        <v>59</v>
      </c>
      <c r="F3186">
        <f t="shared" si="795"/>
        <v>0</v>
      </c>
    </row>
    <row r="3187" spans="1:6" x14ac:dyDescent="0.25">
      <c r="A3187" t="str">
        <f t="shared" si="799"/>
        <v>Spencer T</v>
      </c>
      <c r="E3187" s="3">
        <f t="shared" ref="E3187:E3190" si="808">E3186</f>
        <v>59</v>
      </c>
      <c r="F3187">
        <f t="shared" si="795"/>
        <v>0</v>
      </c>
    </row>
    <row r="3188" spans="1:6" x14ac:dyDescent="0.25">
      <c r="A3188" t="str">
        <f t="shared" si="799"/>
        <v>Spencer T</v>
      </c>
      <c r="C3188" s="1">
        <v>0.45900000000000002</v>
      </c>
      <c r="D3188" t="s">
        <v>52</v>
      </c>
      <c r="E3188" s="3">
        <f t="shared" si="808"/>
        <v>59</v>
      </c>
      <c r="F3188">
        <f t="shared" si="795"/>
        <v>27.081</v>
      </c>
    </row>
    <row r="3189" spans="1:6" x14ac:dyDescent="0.25">
      <c r="A3189" t="str">
        <f t="shared" si="799"/>
        <v>Spencer T</v>
      </c>
      <c r="C3189" s="1">
        <v>0.54</v>
      </c>
      <c r="D3189" t="s">
        <v>28</v>
      </c>
      <c r="E3189" s="3">
        <f t="shared" si="808"/>
        <v>59</v>
      </c>
      <c r="F3189">
        <f t="shared" si="795"/>
        <v>31.860000000000003</v>
      </c>
    </row>
    <row r="3190" spans="1:6" x14ac:dyDescent="0.25">
      <c r="A3190" t="str">
        <f t="shared" si="799"/>
        <v>Spencer T</v>
      </c>
      <c r="E3190" s="3">
        <f t="shared" si="808"/>
        <v>59</v>
      </c>
      <c r="F3190">
        <f t="shared" si="795"/>
        <v>0</v>
      </c>
    </row>
    <row r="3191" spans="1:6" x14ac:dyDescent="0.25">
      <c r="A3191" t="str">
        <f t="shared" si="799"/>
        <v>Spencer T</v>
      </c>
      <c r="B3191" t="s">
        <v>762</v>
      </c>
      <c r="E3191" s="3">
        <v>160</v>
      </c>
      <c r="F3191">
        <f t="shared" si="795"/>
        <v>0</v>
      </c>
    </row>
    <row r="3192" spans="1:6" x14ac:dyDescent="0.25">
      <c r="A3192" t="str">
        <f t="shared" si="799"/>
        <v>Spencer T</v>
      </c>
      <c r="E3192" s="3">
        <f t="shared" ref="E3192:E3194" si="809">E3191</f>
        <v>160</v>
      </c>
      <c r="F3192">
        <f t="shared" si="795"/>
        <v>0</v>
      </c>
    </row>
    <row r="3193" spans="1:6" x14ac:dyDescent="0.25">
      <c r="A3193" t="str">
        <f t="shared" si="799"/>
        <v>Spencer T</v>
      </c>
      <c r="C3193" s="1">
        <v>1</v>
      </c>
      <c r="D3193" t="s">
        <v>43</v>
      </c>
      <c r="E3193" s="3">
        <f t="shared" si="809"/>
        <v>160</v>
      </c>
      <c r="F3193">
        <f t="shared" si="795"/>
        <v>160</v>
      </c>
    </row>
    <row r="3194" spans="1:6" x14ac:dyDescent="0.25">
      <c r="A3194" t="str">
        <f t="shared" si="799"/>
        <v>Spencer T</v>
      </c>
      <c r="E3194" s="3">
        <f t="shared" si="809"/>
        <v>160</v>
      </c>
      <c r="F3194">
        <f t="shared" si="795"/>
        <v>0</v>
      </c>
    </row>
    <row r="3195" spans="1:6" x14ac:dyDescent="0.25">
      <c r="A3195" t="str">
        <f t="shared" si="799"/>
        <v>Spencer T</v>
      </c>
      <c r="B3195" t="s">
        <v>763</v>
      </c>
      <c r="E3195" s="3">
        <v>2</v>
      </c>
      <c r="F3195">
        <f t="shared" si="795"/>
        <v>0</v>
      </c>
    </row>
    <row r="3196" spans="1:6" x14ac:dyDescent="0.25">
      <c r="A3196" t="str">
        <f t="shared" si="799"/>
        <v>Spencer T</v>
      </c>
      <c r="E3196" s="3">
        <f t="shared" ref="E3196:E3197" si="810">E3195</f>
        <v>2</v>
      </c>
      <c r="F3196">
        <f t="shared" si="795"/>
        <v>0</v>
      </c>
    </row>
    <row r="3197" spans="1:6" x14ac:dyDescent="0.25">
      <c r="A3197" t="str">
        <f t="shared" si="799"/>
        <v>Spencer T</v>
      </c>
      <c r="E3197" s="3">
        <f t="shared" si="810"/>
        <v>2</v>
      </c>
      <c r="F3197">
        <f t="shared" si="795"/>
        <v>0</v>
      </c>
    </row>
    <row r="3198" spans="1:6" x14ac:dyDescent="0.25">
      <c r="A3198" t="str">
        <f t="shared" si="799"/>
        <v>Spencer T</v>
      </c>
      <c r="B3198" t="s">
        <v>764</v>
      </c>
      <c r="E3198" s="3">
        <v>31</v>
      </c>
      <c r="F3198">
        <f t="shared" si="795"/>
        <v>0</v>
      </c>
    </row>
    <row r="3199" spans="1:6" x14ac:dyDescent="0.25">
      <c r="A3199" t="str">
        <f t="shared" si="799"/>
        <v>Spencer T</v>
      </c>
      <c r="E3199" s="3">
        <f t="shared" ref="E3199:E3201" si="811">E3198</f>
        <v>31</v>
      </c>
      <c r="F3199">
        <f t="shared" si="795"/>
        <v>0</v>
      </c>
    </row>
    <row r="3200" spans="1:6" x14ac:dyDescent="0.25">
      <c r="A3200" t="str">
        <f t="shared" si="799"/>
        <v>Spencer T</v>
      </c>
      <c r="C3200" s="1">
        <v>1</v>
      </c>
      <c r="D3200" t="s">
        <v>43</v>
      </c>
      <c r="E3200" s="3">
        <f t="shared" si="811"/>
        <v>31</v>
      </c>
      <c r="F3200">
        <f t="shared" si="795"/>
        <v>31</v>
      </c>
    </row>
    <row r="3201" spans="1:6" x14ac:dyDescent="0.25">
      <c r="A3201" t="str">
        <f t="shared" si="799"/>
        <v>Spencer T</v>
      </c>
      <c r="E3201" s="3">
        <f t="shared" si="811"/>
        <v>31</v>
      </c>
      <c r="F3201">
        <f t="shared" si="795"/>
        <v>0</v>
      </c>
    </row>
    <row r="3202" spans="1:6" x14ac:dyDescent="0.25">
      <c r="A3202" t="str">
        <f t="shared" si="799"/>
        <v>Spencer T</v>
      </c>
      <c r="B3202" t="s">
        <v>765</v>
      </c>
      <c r="E3202" s="3">
        <v>145</v>
      </c>
      <c r="F3202">
        <f t="shared" si="795"/>
        <v>0</v>
      </c>
    </row>
    <row r="3203" spans="1:6" x14ac:dyDescent="0.25">
      <c r="A3203" t="str">
        <f t="shared" si="799"/>
        <v>Spencer T</v>
      </c>
      <c r="E3203" s="3">
        <f t="shared" ref="E3203:E3206" si="812">E3202</f>
        <v>145</v>
      </c>
      <c r="F3203">
        <f t="shared" ref="F3203:F3266" si="813">C3203*E3203</f>
        <v>0</v>
      </c>
    </row>
    <row r="3204" spans="1:6" x14ac:dyDescent="0.25">
      <c r="A3204" t="str">
        <f t="shared" si="799"/>
        <v>Spencer T</v>
      </c>
      <c r="C3204" s="1">
        <v>0.60099999999999998</v>
      </c>
      <c r="D3204" t="s">
        <v>13</v>
      </c>
      <c r="E3204" s="3">
        <f t="shared" si="812"/>
        <v>145</v>
      </c>
      <c r="F3204">
        <f t="shared" si="813"/>
        <v>87.144999999999996</v>
      </c>
    </row>
    <row r="3205" spans="1:6" x14ac:dyDescent="0.25">
      <c r="A3205" t="str">
        <f t="shared" si="799"/>
        <v>Spencer T</v>
      </c>
      <c r="C3205" s="1">
        <v>0.39800000000000002</v>
      </c>
      <c r="D3205" t="s">
        <v>43</v>
      </c>
      <c r="E3205" s="3">
        <f t="shared" si="812"/>
        <v>145</v>
      </c>
      <c r="F3205">
        <f t="shared" si="813"/>
        <v>57.71</v>
      </c>
    </row>
    <row r="3206" spans="1:6" x14ac:dyDescent="0.25">
      <c r="A3206" t="str">
        <f t="shared" si="799"/>
        <v>Spencer T</v>
      </c>
      <c r="E3206" s="3">
        <f t="shared" si="812"/>
        <v>145</v>
      </c>
      <c r="F3206">
        <f t="shared" si="813"/>
        <v>0</v>
      </c>
    </row>
    <row r="3207" spans="1:6" x14ac:dyDescent="0.25">
      <c r="A3207" t="str">
        <f t="shared" si="799"/>
        <v>Spencer T</v>
      </c>
      <c r="B3207" t="s">
        <v>766</v>
      </c>
      <c r="E3207" s="3">
        <v>58</v>
      </c>
      <c r="F3207">
        <f t="shared" si="813"/>
        <v>0</v>
      </c>
    </row>
    <row r="3208" spans="1:6" x14ac:dyDescent="0.25">
      <c r="A3208" t="str">
        <f t="shared" si="799"/>
        <v>Spencer T</v>
      </c>
      <c r="E3208" s="3">
        <f t="shared" ref="E3208:E3210" si="814">E3207</f>
        <v>58</v>
      </c>
      <c r="F3208">
        <f t="shared" si="813"/>
        <v>0</v>
      </c>
    </row>
    <row r="3209" spans="1:6" x14ac:dyDescent="0.25">
      <c r="A3209" t="str">
        <f t="shared" si="799"/>
        <v>Spencer T</v>
      </c>
      <c r="C3209" s="1">
        <v>1</v>
      </c>
      <c r="D3209" t="s">
        <v>43</v>
      </c>
      <c r="E3209" s="3">
        <f t="shared" si="814"/>
        <v>58</v>
      </c>
      <c r="F3209">
        <f t="shared" si="813"/>
        <v>58</v>
      </c>
    </row>
    <row r="3210" spans="1:6" x14ac:dyDescent="0.25">
      <c r="A3210" t="str">
        <f t="shared" si="799"/>
        <v>Spencer T</v>
      </c>
      <c r="E3210" s="3">
        <f t="shared" si="814"/>
        <v>58</v>
      </c>
      <c r="F3210">
        <f t="shared" si="813"/>
        <v>0</v>
      </c>
    </row>
    <row r="3211" spans="1:6" x14ac:dyDescent="0.25">
      <c r="A3211" t="str">
        <f t="shared" si="799"/>
        <v>Spencer T</v>
      </c>
      <c r="B3211" t="s">
        <v>767</v>
      </c>
      <c r="E3211" s="3">
        <v>288</v>
      </c>
      <c r="F3211">
        <f t="shared" si="813"/>
        <v>0</v>
      </c>
    </row>
    <row r="3212" spans="1:6" x14ac:dyDescent="0.25">
      <c r="A3212" t="str">
        <f t="shared" si="799"/>
        <v>Spencer T</v>
      </c>
      <c r="E3212" s="3">
        <f t="shared" ref="E3212:E3214" si="815">E3211</f>
        <v>288</v>
      </c>
      <c r="F3212">
        <f t="shared" si="813"/>
        <v>0</v>
      </c>
    </row>
    <row r="3213" spans="1:6" x14ac:dyDescent="0.25">
      <c r="A3213" t="str">
        <f t="shared" si="799"/>
        <v>Spencer T</v>
      </c>
      <c r="C3213" s="1">
        <v>1</v>
      </c>
      <c r="D3213" t="s">
        <v>275</v>
      </c>
      <c r="E3213" s="3">
        <f t="shared" si="815"/>
        <v>288</v>
      </c>
      <c r="F3213">
        <f t="shared" si="813"/>
        <v>288</v>
      </c>
    </row>
    <row r="3214" spans="1:6" x14ac:dyDescent="0.25">
      <c r="A3214" t="str">
        <f t="shared" si="799"/>
        <v>Spencer T</v>
      </c>
      <c r="E3214" s="3">
        <f t="shared" si="815"/>
        <v>288</v>
      </c>
      <c r="F3214">
        <f t="shared" si="813"/>
        <v>0</v>
      </c>
    </row>
    <row r="3215" spans="1:6" x14ac:dyDescent="0.25">
      <c r="A3215" t="str">
        <f t="shared" ref="A3215:A3278" si="816">A3214</f>
        <v>Spencer T</v>
      </c>
      <c r="B3215" t="s">
        <v>768</v>
      </c>
      <c r="E3215" s="3">
        <v>19</v>
      </c>
      <c r="F3215">
        <f t="shared" si="813"/>
        <v>0</v>
      </c>
    </row>
    <row r="3216" spans="1:6" x14ac:dyDescent="0.25">
      <c r="A3216" t="str">
        <f t="shared" si="816"/>
        <v>Spencer T</v>
      </c>
      <c r="E3216" s="3">
        <f t="shared" ref="E3216:E3218" si="817">E3215</f>
        <v>19</v>
      </c>
      <c r="F3216">
        <f t="shared" si="813"/>
        <v>0</v>
      </c>
    </row>
    <row r="3217" spans="1:6" x14ac:dyDescent="0.25">
      <c r="A3217" t="str">
        <f t="shared" si="816"/>
        <v>Spencer T</v>
      </c>
      <c r="C3217" s="1">
        <v>1</v>
      </c>
      <c r="D3217" t="s">
        <v>43</v>
      </c>
      <c r="E3217" s="3">
        <f t="shared" si="817"/>
        <v>19</v>
      </c>
      <c r="F3217">
        <f t="shared" si="813"/>
        <v>19</v>
      </c>
    </row>
    <row r="3218" spans="1:6" x14ac:dyDescent="0.25">
      <c r="A3218" t="str">
        <f t="shared" si="816"/>
        <v>Spencer T</v>
      </c>
      <c r="E3218" s="3">
        <f t="shared" si="817"/>
        <v>19</v>
      </c>
      <c r="F3218">
        <f t="shared" si="813"/>
        <v>0</v>
      </c>
    </row>
    <row r="3219" spans="1:6" x14ac:dyDescent="0.25">
      <c r="A3219" t="str">
        <f t="shared" si="816"/>
        <v>Spencer T</v>
      </c>
      <c r="B3219" t="s">
        <v>769</v>
      </c>
      <c r="E3219" s="3">
        <v>118</v>
      </c>
      <c r="F3219">
        <f t="shared" si="813"/>
        <v>0</v>
      </c>
    </row>
    <row r="3220" spans="1:6" x14ac:dyDescent="0.25">
      <c r="A3220" t="str">
        <f t="shared" si="816"/>
        <v>Spencer T</v>
      </c>
      <c r="E3220" s="3">
        <f t="shared" ref="E3220:E3222" si="818">E3219</f>
        <v>118</v>
      </c>
      <c r="F3220">
        <f t="shared" si="813"/>
        <v>0</v>
      </c>
    </row>
    <row r="3221" spans="1:6" x14ac:dyDescent="0.25">
      <c r="A3221" t="str">
        <f t="shared" si="816"/>
        <v>Spencer T</v>
      </c>
      <c r="C3221" s="1">
        <v>1</v>
      </c>
      <c r="D3221" t="s">
        <v>43</v>
      </c>
      <c r="E3221" s="3">
        <f t="shared" si="818"/>
        <v>118</v>
      </c>
      <c r="F3221">
        <f t="shared" si="813"/>
        <v>118</v>
      </c>
    </row>
    <row r="3222" spans="1:6" x14ac:dyDescent="0.25">
      <c r="A3222" t="str">
        <f t="shared" si="816"/>
        <v>Spencer T</v>
      </c>
      <c r="E3222" s="3">
        <f t="shared" si="818"/>
        <v>118</v>
      </c>
      <c r="F3222">
        <f t="shared" si="813"/>
        <v>0</v>
      </c>
    </row>
    <row r="3223" spans="1:6" x14ac:dyDescent="0.25">
      <c r="A3223" t="str">
        <f t="shared" si="816"/>
        <v>Spencer T</v>
      </c>
      <c r="B3223" t="s">
        <v>770</v>
      </c>
      <c r="E3223" s="3">
        <v>4</v>
      </c>
      <c r="F3223">
        <f t="shared" si="813"/>
        <v>0</v>
      </c>
    </row>
    <row r="3224" spans="1:6" x14ac:dyDescent="0.25">
      <c r="A3224" t="str">
        <f t="shared" si="816"/>
        <v>Spencer T</v>
      </c>
      <c r="E3224" s="3">
        <f t="shared" ref="E3224:E3226" si="819">E3223</f>
        <v>4</v>
      </c>
      <c r="F3224">
        <f t="shared" si="813"/>
        <v>0</v>
      </c>
    </row>
    <row r="3225" spans="1:6" x14ac:dyDescent="0.25">
      <c r="A3225" t="str">
        <f t="shared" si="816"/>
        <v>Spencer T</v>
      </c>
      <c r="C3225" s="1">
        <v>1</v>
      </c>
      <c r="D3225" t="s">
        <v>43</v>
      </c>
      <c r="E3225" s="3">
        <f t="shared" si="819"/>
        <v>4</v>
      </c>
      <c r="F3225">
        <f t="shared" si="813"/>
        <v>4</v>
      </c>
    </row>
    <row r="3226" spans="1:6" x14ac:dyDescent="0.25">
      <c r="A3226" t="str">
        <f t="shared" si="816"/>
        <v>Spencer T</v>
      </c>
      <c r="E3226" s="3">
        <f t="shared" si="819"/>
        <v>4</v>
      </c>
      <c r="F3226">
        <f t="shared" si="813"/>
        <v>0</v>
      </c>
    </row>
    <row r="3227" spans="1:6" x14ac:dyDescent="0.25">
      <c r="A3227" t="str">
        <f t="shared" si="816"/>
        <v>Spencer T</v>
      </c>
      <c r="B3227" t="s">
        <v>771</v>
      </c>
      <c r="E3227" s="3">
        <v>7</v>
      </c>
      <c r="F3227">
        <f t="shared" si="813"/>
        <v>0</v>
      </c>
    </row>
    <row r="3228" spans="1:6" x14ac:dyDescent="0.25">
      <c r="A3228" t="str">
        <f t="shared" si="816"/>
        <v>Spencer T</v>
      </c>
      <c r="E3228" s="3">
        <f t="shared" ref="E3228:E3230" si="820">E3227</f>
        <v>7</v>
      </c>
      <c r="F3228">
        <f t="shared" si="813"/>
        <v>0</v>
      </c>
    </row>
    <row r="3229" spans="1:6" x14ac:dyDescent="0.25">
      <c r="A3229" t="str">
        <f t="shared" si="816"/>
        <v>Spencer T</v>
      </c>
      <c r="C3229" s="1">
        <v>1</v>
      </c>
      <c r="D3229" t="s">
        <v>43</v>
      </c>
      <c r="E3229" s="3">
        <f t="shared" si="820"/>
        <v>7</v>
      </c>
      <c r="F3229">
        <f t="shared" si="813"/>
        <v>7</v>
      </c>
    </row>
    <row r="3230" spans="1:6" x14ac:dyDescent="0.25">
      <c r="A3230" t="str">
        <f t="shared" si="816"/>
        <v>Spencer T</v>
      </c>
      <c r="E3230" s="3">
        <f t="shared" si="820"/>
        <v>7</v>
      </c>
      <c r="F3230">
        <f t="shared" si="813"/>
        <v>0</v>
      </c>
    </row>
    <row r="3231" spans="1:6" x14ac:dyDescent="0.25">
      <c r="A3231" t="str">
        <f t="shared" si="816"/>
        <v>Spencer T</v>
      </c>
      <c r="B3231" t="s">
        <v>772</v>
      </c>
      <c r="E3231" s="3">
        <v>88</v>
      </c>
      <c r="F3231">
        <f t="shared" si="813"/>
        <v>0</v>
      </c>
    </row>
    <row r="3232" spans="1:6" x14ac:dyDescent="0.25">
      <c r="A3232" t="str">
        <f t="shared" si="816"/>
        <v>Spencer T</v>
      </c>
      <c r="E3232" s="3">
        <f t="shared" ref="E3232:E3234" si="821">E3231</f>
        <v>88</v>
      </c>
      <c r="F3232">
        <f t="shared" si="813"/>
        <v>0</v>
      </c>
    </row>
    <row r="3233" spans="1:6" x14ac:dyDescent="0.25">
      <c r="A3233" t="str">
        <f t="shared" si="816"/>
        <v>Spencer T</v>
      </c>
      <c r="C3233" s="1">
        <v>1</v>
      </c>
      <c r="D3233" t="s">
        <v>43</v>
      </c>
      <c r="E3233" s="3">
        <f t="shared" si="821"/>
        <v>88</v>
      </c>
      <c r="F3233">
        <f t="shared" si="813"/>
        <v>88</v>
      </c>
    </row>
    <row r="3234" spans="1:6" x14ac:dyDescent="0.25">
      <c r="A3234" t="str">
        <f t="shared" si="816"/>
        <v>Spencer T</v>
      </c>
      <c r="E3234" s="3">
        <f t="shared" si="821"/>
        <v>88</v>
      </c>
      <c r="F3234">
        <f t="shared" si="813"/>
        <v>0</v>
      </c>
    </row>
    <row r="3235" spans="1:6" x14ac:dyDescent="0.25">
      <c r="A3235" t="str">
        <f t="shared" si="816"/>
        <v>Spencer T</v>
      </c>
      <c r="B3235" t="s">
        <v>773</v>
      </c>
      <c r="E3235" s="3">
        <v>232</v>
      </c>
      <c r="F3235">
        <f t="shared" si="813"/>
        <v>0</v>
      </c>
    </row>
    <row r="3236" spans="1:6" x14ac:dyDescent="0.25">
      <c r="A3236" t="str">
        <f t="shared" si="816"/>
        <v>Spencer T</v>
      </c>
      <c r="E3236" s="3">
        <f t="shared" ref="E3236:E3238" si="822">E3235</f>
        <v>232</v>
      </c>
      <c r="F3236">
        <f t="shared" si="813"/>
        <v>0</v>
      </c>
    </row>
    <row r="3237" spans="1:6" x14ac:dyDescent="0.25">
      <c r="A3237" t="str">
        <f t="shared" si="816"/>
        <v>Spencer T</v>
      </c>
      <c r="C3237" s="1">
        <v>1</v>
      </c>
      <c r="D3237" t="s">
        <v>43</v>
      </c>
      <c r="E3237" s="3">
        <f t="shared" si="822"/>
        <v>232</v>
      </c>
      <c r="F3237">
        <f t="shared" si="813"/>
        <v>232</v>
      </c>
    </row>
    <row r="3238" spans="1:6" x14ac:dyDescent="0.25">
      <c r="A3238" t="str">
        <f t="shared" si="816"/>
        <v>Spencer T</v>
      </c>
      <c r="E3238" s="3">
        <f t="shared" si="822"/>
        <v>232</v>
      </c>
      <c r="F3238">
        <f t="shared" si="813"/>
        <v>0</v>
      </c>
    </row>
    <row r="3239" spans="1:6" x14ac:dyDescent="0.25">
      <c r="A3239" t="str">
        <f t="shared" si="816"/>
        <v>Spencer T</v>
      </c>
      <c r="B3239" t="s">
        <v>774</v>
      </c>
      <c r="E3239" s="3">
        <v>15</v>
      </c>
      <c r="F3239">
        <f t="shared" si="813"/>
        <v>0</v>
      </c>
    </row>
    <row r="3240" spans="1:6" x14ac:dyDescent="0.25">
      <c r="A3240" t="str">
        <f t="shared" si="816"/>
        <v>Spencer T</v>
      </c>
      <c r="E3240" s="3">
        <f t="shared" ref="E3240:E3242" si="823">E3239</f>
        <v>15</v>
      </c>
      <c r="F3240">
        <f t="shared" si="813"/>
        <v>0</v>
      </c>
    </row>
    <row r="3241" spans="1:6" x14ac:dyDescent="0.25">
      <c r="A3241" t="str">
        <f t="shared" si="816"/>
        <v>Spencer T</v>
      </c>
      <c r="C3241" s="1">
        <v>1</v>
      </c>
      <c r="D3241" t="s">
        <v>43</v>
      </c>
      <c r="E3241" s="3">
        <f t="shared" si="823"/>
        <v>15</v>
      </c>
      <c r="F3241">
        <f t="shared" si="813"/>
        <v>15</v>
      </c>
    </row>
    <row r="3242" spans="1:6" x14ac:dyDescent="0.25">
      <c r="A3242" t="str">
        <f t="shared" si="816"/>
        <v>Spencer T</v>
      </c>
      <c r="E3242" s="3">
        <f t="shared" si="823"/>
        <v>15</v>
      </c>
      <c r="F3242">
        <f t="shared" si="813"/>
        <v>0</v>
      </c>
    </row>
    <row r="3243" spans="1:6" x14ac:dyDescent="0.25">
      <c r="A3243" t="str">
        <f t="shared" si="816"/>
        <v>Spencer T</v>
      </c>
      <c r="B3243" t="s">
        <v>775</v>
      </c>
      <c r="E3243" s="3">
        <v>43</v>
      </c>
      <c r="F3243">
        <f t="shared" si="813"/>
        <v>0</v>
      </c>
    </row>
    <row r="3244" spans="1:6" x14ac:dyDescent="0.25">
      <c r="A3244" t="str">
        <f t="shared" si="816"/>
        <v>Spencer T</v>
      </c>
      <c r="E3244" s="3">
        <f t="shared" ref="E3244:E3246" si="824">E3243</f>
        <v>43</v>
      </c>
      <c r="F3244">
        <f t="shared" si="813"/>
        <v>0</v>
      </c>
    </row>
    <row r="3245" spans="1:6" x14ac:dyDescent="0.25">
      <c r="A3245" t="str">
        <f t="shared" si="816"/>
        <v>Spencer T</v>
      </c>
      <c r="C3245" s="1">
        <v>1</v>
      </c>
      <c r="D3245" t="s">
        <v>43</v>
      </c>
      <c r="E3245" s="3">
        <f t="shared" si="824"/>
        <v>43</v>
      </c>
      <c r="F3245">
        <f t="shared" si="813"/>
        <v>43</v>
      </c>
    </row>
    <row r="3246" spans="1:6" x14ac:dyDescent="0.25">
      <c r="A3246" t="str">
        <f t="shared" si="816"/>
        <v>Spencer T</v>
      </c>
      <c r="E3246" s="3">
        <f t="shared" si="824"/>
        <v>43</v>
      </c>
      <c r="F3246">
        <f t="shared" si="813"/>
        <v>0</v>
      </c>
    </row>
    <row r="3247" spans="1:6" x14ac:dyDescent="0.25">
      <c r="A3247" t="str">
        <f t="shared" si="816"/>
        <v>Spencer T</v>
      </c>
      <c r="B3247" t="s">
        <v>776</v>
      </c>
      <c r="E3247" s="3">
        <v>8</v>
      </c>
      <c r="F3247">
        <f t="shared" si="813"/>
        <v>0</v>
      </c>
    </row>
    <row r="3248" spans="1:6" x14ac:dyDescent="0.25">
      <c r="A3248" t="str">
        <f t="shared" si="816"/>
        <v>Spencer T</v>
      </c>
      <c r="E3248" s="3">
        <f t="shared" ref="E3248:E3250" si="825">E3247</f>
        <v>8</v>
      </c>
      <c r="F3248">
        <f t="shared" si="813"/>
        <v>0</v>
      </c>
    </row>
    <row r="3249" spans="1:6" x14ac:dyDescent="0.25">
      <c r="A3249" t="str">
        <f t="shared" si="816"/>
        <v>Spencer T</v>
      </c>
      <c r="C3249" s="1">
        <v>1</v>
      </c>
      <c r="D3249" t="s">
        <v>43</v>
      </c>
      <c r="E3249" s="3">
        <f t="shared" si="825"/>
        <v>8</v>
      </c>
      <c r="F3249">
        <f t="shared" si="813"/>
        <v>8</v>
      </c>
    </row>
    <row r="3250" spans="1:6" x14ac:dyDescent="0.25">
      <c r="A3250" t="str">
        <f t="shared" si="816"/>
        <v>Spencer T</v>
      </c>
      <c r="E3250" s="3">
        <f t="shared" si="825"/>
        <v>8</v>
      </c>
      <c r="F3250">
        <f t="shared" si="813"/>
        <v>0</v>
      </c>
    </row>
    <row r="3251" spans="1:6" x14ac:dyDescent="0.25">
      <c r="A3251" t="str">
        <f t="shared" si="816"/>
        <v>Spencer T</v>
      </c>
      <c r="B3251" t="s">
        <v>777</v>
      </c>
      <c r="E3251" s="3">
        <v>128</v>
      </c>
      <c r="F3251">
        <f t="shared" si="813"/>
        <v>0</v>
      </c>
    </row>
    <row r="3252" spans="1:6" x14ac:dyDescent="0.25">
      <c r="A3252" t="str">
        <f t="shared" si="816"/>
        <v>Spencer T</v>
      </c>
      <c r="E3252" s="3">
        <f t="shared" ref="E3252:E3254" si="826">E3251</f>
        <v>128</v>
      </c>
      <c r="F3252">
        <f t="shared" si="813"/>
        <v>0</v>
      </c>
    </row>
    <row r="3253" spans="1:6" x14ac:dyDescent="0.25">
      <c r="A3253" t="str">
        <f t="shared" si="816"/>
        <v>Spencer T</v>
      </c>
      <c r="C3253" s="1">
        <v>1</v>
      </c>
      <c r="D3253" t="s">
        <v>43</v>
      </c>
      <c r="E3253" s="3">
        <f t="shared" si="826"/>
        <v>128</v>
      </c>
      <c r="F3253">
        <f t="shared" si="813"/>
        <v>128</v>
      </c>
    </row>
    <row r="3254" spans="1:6" x14ac:dyDescent="0.25">
      <c r="A3254" t="str">
        <f t="shared" si="816"/>
        <v>Spencer T</v>
      </c>
      <c r="E3254" s="3">
        <f t="shared" si="826"/>
        <v>128</v>
      </c>
      <c r="F3254">
        <f t="shared" si="813"/>
        <v>0</v>
      </c>
    </row>
    <row r="3255" spans="1:6" x14ac:dyDescent="0.25">
      <c r="A3255" t="str">
        <f t="shared" si="816"/>
        <v>Spencer T</v>
      </c>
      <c r="B3255" t="s">
        <v>778</v>
      </c>
      <c r="E3255" s="3">
        <v>6</v>
      </c>
      <c r="F3255">
        <f t="shared" si="813"/>
        <v>0</v>
      </c>
    </row>
    <row r="3256" spans="1:6" x14ac:dyDescent="0.25">
      <c r="A3256" t="str">
        <f t="shared" si="816"/>
        <v>Spencer T</v>
      </c>
      <c r="E3256" s="3">
        <f t="shared" ref="E3256:E3258" si="827">E3255</f>
        <v>6</v>
      </c>
      <c r="F3256">
        <f t="shared" si="813"/>
        <v>0</v>
      </c>
    </row>
    <row r="3257" spans="1:6" x14ac:dyDescent="0.25">
      <c r="A3257" t="str">
        <f t="shared" si="816"/>
        <v>Spencer T</v>
      </c>
      <c r="C3257" s="1">
        <v>1</v>
      </c>
      <c r="D3257" t="s">
        <v>43</v>
      </c>
      <c r="E3257" s="3">
        <f t="shared" si="827"/>
        <v>6</v>
      </c>
      <c r="F3257">
        <f t="shared" si="813"/>
        <v>6</v>
      </c>
    </row>
    <row r="3258" spans="1:6" x14ac:dyDescent="0.25">
      <c r="A3258" t="str">
        <f t="shared" si="816"/>
        <v>Spencer T</v>
      </c>
      <c r="E3258" s="3">
        <f t="shared" si="827"/>
        <v>6</v>
      </c>
      <c r="F3258">
        <f t="shared" si="813"/>
        <v>0</v>
      </c>
    </row>
    <row r="3259" spans="1:6" x14ac:dyDescent="0.25">
      <c r="A3259" t="str">
        <f t="shared" si="816"/>
        <v>Spencer T</v>
      </c>
      <c r="B3259" t="s">
        <v>779</v>
      </c>
      <c r="E3259" s="3">
        <v>36</v>
      </c>
      <c r="F3259">
        <f t="shared" si="813"/>
        <v>0</v>
      </c>
    </row>
    <row r="3260" spans="1:6" x14ac:dyDescent="0.25">
      <c r="A3260" t="str">
        <f t="shared" si="816"/>
        <v>Spencer T</v>
      </c>
      <c r="E3260" s="3">
        <f t="shared" ref="E3260:E3262" si="828">E3259</f>
        <v>36</v>
      </c>
      <c r="F3260">
        <f t="shared" si="813"/>
        <v>0</v>
      </c>
    </row>
    <row r="3261" spans="1:6" x14ac:dyDescent="0.25">
      <c r="A3261" t="str">
        <f t="shared" si="816"/>
        <v>Spencer T</v>
      </c>
      <c r="C3261" s="1">
        <v>1</v>
      </c>
      <c r="D3261" t="s">
        <v>43</v>
      </c>
      <c r="E3261" s="3">
        <f t="shared" si="828"/>
        <v>36</v>
      </c>
      <c r="F3261">
        <f t="shared" si="813"/>
        <v>36</v>
      </c>
    </row>
    <row r="3262" spans="1:6" x14ac:dyDescent="0.25">
      <c r="A3262" t="str">
        <f t="shared" si="816"/>
        <v>Spencer T</v>
      </c>
      <c r="E3262" s="3">
        <f t="shared" si="828"/>
        <v>36</v>
      </c>
      <c r="F3262">
        <f t="shared" si="813"/>
        <v>0</v>
      </c>
    </row>
    <row r="3263" spans="1:6" x14ac:dyDescent="0.25">
      <c r="A3263" t="str">
        <f t="shared" si="816"/>
        <v>Spencer T</v>
      </c>
      <c r="B3263" t="s">
        <v>780</v>
      </c>
      <c r="E3263" s="3">
        <v>10</v>
      </c>
      <c r="F3263">
        <f t="shared" si="813"/>
        <v>0</v>
      </c>
    </row>
    <row r="3264" spans="1:6" x14ac:dyDescent="0.25">
      <c r="A3264" t="str">
        <f t="shared" si="816"/>
        <v>Spencer T</v>
      </c>
      <c r="E3264" s="3">
        <f t="shared" ref="E3264:E3266" si="829">E3263</f>
        <v>10</v>
      </c>
      <c r="F3264">
        <f t="shared" si="813"/>
        <v>0</v>
      </c>
    </row>
    <row r="3265" spans="1:6" x14ac:dyDescent="0.25">
      <c r="A3265" t="str">
        <f t="shared" si="816"/>
        <v>Spencer T</v>
      </c>
      <c r="C3265" s="1">
        <v>1</v>
      </c>
      <c r="D3265" t="s">
        <v>43</v>
      </c>
      <c r="E3265" s="3">
        <f t="shared" si="829"/>
        <v>10</v>
      </c>
      <c r="F3265">
        <f t="shared" si="813"/>
        <v>10</v>
      </c>
    </row>
    <row r="3266" spans="1:6" x14ac:dyDescent="0.25">
      <c r="A3266" t="str">
        <f t="shared" si="816"/>
        <v>Spencer T</v>
      </c>
      <c r="E3266" s="3">
        <f t="shared" si="829"/>
        <v>10</v>
      </c>
      <c r="F3266">
        <f t="shared" si="813"/>
        <v>0</v>
      </c>
    </row>
    <row r="3267" spans="1:6" x14ac:dyDescent="0.25">
      <c r="A3267" t="str">
        <f t="shared" si="816"/>
        <v>Spencer T</v>
      </c>
      <c r="B3267" t="s">
        <v>781</v>
      </c>
      <c r="E3267" s="3">
        <v>42</v>
      </c>
      <c r="F3267">
        <f t="shared" ref="F3267:F3330" si="830">C3267*E3267</f>
        <v>0</v>
      </c>
    </row>
    <row r="3268" spans="1:6" x14ac:dyDescent="0.25">
      <c r="A3268" t="str">
        <f t="shared" si="816"/>
        <v>Spencer T</v>
      </c>
      <c r="E3268" s="3">
        <f t="shared" ref="E3268:E3270" si="831">E3267</f>
        <v>42</v>
      </c>
      <c r="F3268">
        <f t="shared" si="830"/>
        <v>0</v>
      </c>
    </row>
    <row r="3269" spans="1:6" x14ac:dyDescent="0.25">
      <c r="A3269" t="str">
        <f t="shared" si="816"/>
        <v>Spencer T</v>
      </c>
      <c r="C3269" s="1">
        <v>1</v>
      </c>
      <c r="D3269" t="s">
        <v>43</v>
      </c>
      <c r="E3269" s="3">
        <f t="shared" si="831"/>
        <v>42</v>
      </c>
      <c r="F3269">
        <f t="shared" si="830"/>
        <v>42</v>
      </c>
    </row>
    <row r="3270" spans="1:6" x14ac:dyDescent="0.25">
      <c r="A3270" t="str">
        <f t="shared" si="816"/>
        <v>Spencer T</v>
      </c>
      <c r="E3270" s="3">
        <f t="shared" si="831"/>
        <v>42</v>
      </c>
      <c r="F3270">
        <f t="shared" si="830"/>
        <v>0</v>
      </c>
    </row>
    <row r="3271" spans="1:6" x14ac:dyDescent="0.25">
      <c r="A3271" t="str">
        <f t="shared" si="816"/>
        <v>Spencer T</v>
      </c>
      <c r="B3271" t="s">
        <v>782</v>
      </c>
      <c r="E3271" s="3">
        <v>41</v>
      </c>
      <c r="F3271">
        <f t="shared" si="830"/>
        <v>0</v>
      </c>
    </row>
    <row r="3272" spans="1:6" x14ac:dyDescent="0.25">
      <c r="A3272" t="str">
        <f t="shared" si="816"/>
        <v>Spencer T</v>
      </c>
      <c r="E3272" s="3">
        <f t="shared" ref="E3272:E3274" si="832">E3271</f>
        <v>41</v>
      </c>
      <c r="F3272">
        <f t="shared" si="830"/>
        <v>0</v>
      </c>
    </row>
    <row r="3273" spans="1:6" x14ac:dyDescent="0.25">
      <c r="A3273" t="str">
        <f t="shared" si="816"/>
        <v>Spencer T</v>
      </c>
      <c r="C3273" s="1">
        <v>1</v>
      </c>
      <c r="D3273" t="s">
        <v>43</v>
      </c>
      <c r="E3273" s="3">
        <f t="shared" si="832"/>
        <v>41</v>
      </c>
      <c r="F3273">
        <f t="shared" si="830"/>
        <v>41</v>
      </c>
    </row>
    <row r="3274" spans="1:6" x14ac:dyDescent="0.25">
      <c r="A3274" t="str">
        <f t="shared" si="816"/>
        <v>Spencer T</v>
      </c>
      <c r="E3274" s="3">
        <f t="shared" si="832"/>
        <v>41</v>
      </c>
      <c r="F3274">
        <f t="shared" si="830"/>
        <v>0</v>
      </c>
    </row>
    <row r="3275" spans="1:6" x14ac:dyDescent="0.25">
      <c r="A3275" t="str">
        <f t="shared" si="816"/>
        <v>Spencer T</v>
      </c>
      <c r="B3275" t="s">
        <v>783</v>
      </c>
      <c r="E3275" s="3">
        <v>413</v>
      </c>
      <c r="F3275">
        <f t="shared" si="830"/>
        <v>0</v>
      </c>
    </row>
    <row r="3276" spans="1:6" x14ac:dyDescent="0.25">
      <c r="A3276" t="str">
        <f t="shared" si="816"/>
        <v>Spencer T</v>
      </c>
      <c r="E3276" s="3">
        <f t="shared" ref="E3276:E3278" si="833">E3275</f>
        <v>413</v>
      </c>
      <c r="F3276">
        <f t="shared" si="830"/>
        <v>0</v>
      </c>
    </row>
    <row r="3277" spans="1:6" x14ac:dyDescent="0.25">
      <c r="A3277" t="str">
        <f t="shared" si="816"/>
        <v>Spencer T</v>
      </c>
      <c r="C3277" s="1">
        <v>1</v>
      </c>
      <c r="D3277" t="s">
        <v>43</v>
      </c>
      <c r="E3277" s="3">
        <f t="shared" si="833"/>
        <v>413</v>
      </c>
      <c r="F3277">
        <f t="shared" si="830"/>
        <v>413</v>
      </c>
    </row>
    <row r="3278" spans="1:6" x14ac:dyDescent="0.25">
      <c r="A3278" t="str">
        <f t="shared" si="816"/>
        <v>Spencer T</v>
      </c>
      <c r="E3278" s="3">
        <f t="shared" si="833"/>
        <v>413</v>
      </c>
      <c r="F3278">
        <f t="shared" si="830"/>
        <v>0</v>
      </c>
    </row>
    <row r="3279" spans="1:6" x14ac:dyDescent="0.25">
      <c r="A3279" t="str">
        <f t="shared" ref="A3279:A3315" si="834">A3278</f>
        <v>Spencer T</v>
      </c>
      <c r="B3279" t="s">
        <v>784</v>
      </c>
      <c r="E3279" s="3">
        <v>2</v>
      </c>
      <c r="F3279">
        <f t="shared" si="830"/>
        <v>0</v>
      </c>
    </row>
    <row r="3280" spans="1:6" x14ac:dyDescent="0.25">
      <c r="A3280" t="str">
        <f t="shared" si="834"/>
        <v>Spencer T</v>
      </c>
      <c r="E3280" s="3">
        <f t="shared" ref="E3280:E3282" si="835">E3279</f>
        <v>2</v>
      </c>
      <c r="F3280">
        <f t="shared" si="830"/>
        <v>0</v>
      </c>
    </row>
    <row r="3281" spans="1:6" x14ac:dyDescent="0.25">
      <c r="A3281" t="str">
        <f t="shared" si="834"/>
        <v>Spencer T</v>
      </c>
      <c r="C3281" s="1">
        <v>1</v>
      </c>
      <c r="D3281" t="s">
        <v>43</v>
      </c>
      <c r="E3281" s="3">
        <f t="shared" si="835"/>
        <v>2</v>
      </c>
      <c r="F3281">
        <f t="shared" si="830"/>
        <v>2</v>
      </c>
    </row>
    <row r="3282" spans="1:6" x14ac:dyDescent="0.25">
      <c r="A3282" t="str">
        <f t="shared" si="834"/>
        <v>Spencer T</v>
      </c>
      <c r="E3282" s="3">
        <f t="shared" si="835"/>
        <v>2</v>
      </c>
      <c r="F3282">
        <f t="shared" si="830"/>
        <v>0</v>
      </c>
    </row>
    <row r="3283" spans="1:6" x14ac:dyDescent="0.25">
      <c r="A3283" t="str">
        <f t="shared" si="834"/>
        <v>Spencer T</v>
      </c>
      <c r="B3283" t="s">
        <v>785</v>
      </c>
      <c r="E3283" s="3">
        <v>152</v>
      </c>
      <c r="F3283">
        <f t="shared" si="830"/>
        <v>0</v>
      </c>
    </row>
    <row r="3284" spans="1:6" x14ac:dyDescent="0.25">
      <c r="A3284" t="str">
        <f t="shared" si="834"/>
        <v>Spencer T</v>
      </c>
      <c r="E3284" s="3">
        <f t="shared" ref="E3284:E3288" si="836">E3283</f>
        <v>152</v>
      </c>
      <c r="F3284">
        <f t="shared" si="830"/>
        <v>0</v>
      </c>
    </row>
    <row r="3285" spans="1:6" x14ac:dyDescent="0.25">
      <c r="A3285" t="str">
        <f t="shared" si="834"/>
        <v>Spencer T</v>
      </c>
      <c r="C3285" s="1">
        <v>0.76500000000000001</v>
      </c>
      <c r="D3285" t="s">
        <v>43</v>
      </c>
      <c r="E3285" s="3">
        <f t="shared" si="836"/>
        <v>152</v>
      </c>
      <c r="F3285">
        <f t="shared" si="830"/>
        <v>116.28</v>
      </c>
    </row>
    <row r="3286" spans="1:6" x14ac:dyDescent="0.25">
      <c r="A3286" t="str">
        <f t="shared" si="834"/>
        <v>Spencer T</v>
      </c>
      <c r="C3286" s="1">
        <v>0.16800000000000001</v>
      </c>
      <c r="D3286" t="s">
        <v>44</v>
      </c>
      <c r="E3286" s="3">
        <f t="shared" si="836"/>
        <v>152</v>
      </c>
      <c r="F3286">
        <f t="shared" si="830"/>
        <v>25.536000000000001</v>
      </c>
    </row>
    <row r="3287" spans="1:6" x14ac:dyDescent="0.25">
      <c r="A3287" t="str">
        <f t="shared" si="834"/>
        <v>Spencer T</v>
      </c>
      <c r="C3287" s="1">
        <v>0.02</v>
      </c>
      <c r="D3287" t="s">
        <v>40</v>
      </c>
      <c r="E3287" s="3">
        <f t="shared" si="836"/>
        <v>152</v>
      </c>
      <c r="F3287">
        <f t="shared" si="830"/>
        <v>3.04</v>
      </c>
    </row>
    <row r="3288" spans="1:6" x14ac:dyDescent="0.25">
      <c r="A3288" t="str">
        <f t="shared" si="834"/>
        <v>Spencer T</v>
      </c>
      <c r="E3288" s="3">
        <f t="shared" si="836"/>
        <v>152</v>
      </c>
      <c r="F3288">
        <f t="shared" si="830"/>
        <v>0</v>
      </c>
    </row>
    <row r="3289" spans="1:6" x14ac:dyDescent="0.25">
      <c r="A3289" t="str">
        <f t="shared" si="834"/>
        <v>Spencer T</v>
      </c>
      <c r="B3289" t="s">
        <v>786</v>
      </c>
      <c r="E3289" s="3">
        <v>17</v>
      </c>
      <c r="F3289">
        <f t="shared" si="830"/>
        <v>0</v>
      </c>
    </row>
    <row r="3290" spans="1:6" x14ac:dyDescent="0.25">
      <c r="A3290" t="str">
        <f t="shared" si="834"/>
        <v>Spencer T</v>
      </c>
      <c r="E3290" s="3">
        <f t="shared" ref="E3290:E3292" si="837">E3289</f>
        <v>17</v>
      </c>
      <c r="F3290">
        <f t="shared" si="830"/>
        <v>0</v>
      </c>
    </row>
    <row r="3291" spans="1:6" x14ac:dyDescent="0.25">
      <c r="A3291" t="str">
        <f t="shared" si="834"/>
        <v>Spencer T</v>
      </c>
      <c r="C3291" s="1">
        <v>1</v>
      </c>
      <c r="D3291" t="s">
        <v>43</v>
      </c>
      <c r="E3291" s="3">
        <f t="shared" si="837"/>
        <v>17</v>
      </c>
      <c r="F3291">
        <f t="shared" si="830"/>
        <v>17</v>
      </c>
    </row>
    <row r="3292" spans="1:6" x14ac:dyDescent="0.25">
      <c r="A3292" t="str">
        <f t="shared" si="834"/>
        <v>Spencer T</v>
      </c>
      <c r="E3292" s="3">
        <f t="shared" si="837"/>
        <v>17</v>
      </c>
      <c r="F3292">
        <f t="shared" si="830"/>
        <v>0</v>
      </c>
    </row>
    <row r="3293" spans="1:6" x14ac:dyDescent="0.25">
      <c r="A3293" t="str">
        <f t="shared" si="834"/>
        <v>Spencer T</v>
      </c>
      <c r="B3293" t="s">
        <v>787</v>
      </c>
      <c r="E3293" s="3">
        <v>4</v>
      </c>
      <c r="F3293">
        <f t="shared" si="830"/>
        <v>0</v>
      </c>
    </row>
    <row r="3294" spans="1:6" x14ac:dyDescent="0.25">
      <c r="A3294" t="str">
        <f t="shared" si="834"/>
        <v>Spencer T</v>
      </c>
      <c r="E3294" s="3">
        <f t="shared" ref="E3294:E3296" si="838">E3293</f>
        <v>4</v>
      </c>
      <c r="F3294">
        <f t="shared" si="830"/>
        <v>0</v>
      </c>
    </row>
    <row r="3295" spans="1:6" x14ac:dyDescent="0.25">
      <c r="A3295" t="str">
        <f t="shared" si="834"/>
        <v>Spencer T</v>
      </c>
      <c r="C3295" s="1">
        <v>1</v>
      </c>
      <c r="D3295" t="s">
        <v>43</v>
      </c>
      <c r="E3295" s="3">
        <f t="shared" si="838"/>
        <v>4</v>
      </c>
      <c r="F3295">
        <f t="shared" si="830"/>
        <v>4</v>
      </c>
    </row>
    <row r="3296" spans="1:6" x14ac:dyDescent="0.25">
      <c r="A3296" t="str">
        <f t="shared" si="834"/>
        <v>Spencer T</v>
      </c>
      <c r="E3296" s="3">
        <f t="shared" si="838"/>
        <v>4</v>
      </c>
      <c r="F3296">
        <f t="shared" si="830"/>
        <v>0</v>
      </c>
    </row>
    <row r="3297" spans="1:6" x14ac:dyDescent="0.25">
      <c r="A3297" t="str">
        <f t="shared" si="834"/>
        <v>Spencer T</v>
      </c>
      <c r="B3297" t="s">
        <v>788</v>
      </c>
      <c r="E3297" s="3">
        <v>20</v>
      </c>
      <c r="F3297">
        <f t="shared" si="830"/>
        <v>0</v>
      </c>
    </row>
    <row r="3298" spans="1:6" x14ac:dyDescent="0.25">
      <c r="A3298" t="str">
        <f t="shared" si="834"/>
        <v>Spencer T</v>
      </c>
      <c r="E3298" s="3">
        <f t="shared" ref="E3298:E3300" si="839">E3297</f>
        <v>20</v>
      </c>
      <c r="F3298">
        <f t="shared" si="830"/>
        <v>0</v>
      </c>
    </row>
    <row r="3299" spans="1:6" x14ac:dyDescent="0.25">
      <c r="A3299" t="str">
        <f t="shared" si="834"/>
        <v>Spencer T</v>
      </c>
      <c r="C3299" s="1">
        <v>1</v>
      </c>
      <c r="D3299" t="s">
        <v>14</v>
      </c>
      <c r="E3299" s="3">
        <f t="shared" si="839"/>
        <v>20</v>
      </c>
      <c r="F3299">
        <f t="shared" si="830"/>
        <v>20</v>
      </c>
    </row>
    <row r="3300" spans="1:6" x14ac:dyDescent="0.25">
      <c r="A3300" t="str">
        <f t="shared" si="834"/>
        <v>Spencer T</v>
      </c>
      <c r="E3300" s="3">
        <f t="shared" si="839"/>
        <v>20</v>
      </c>
      <c r="F3300">
        <f t="shared" si="830"/>
        <v>0</v>
      </c>
    </row>
    <row r="3301" spans="1:6" x14ac:dyDescent="0.25">
      <c r="A3301" t="str">
        <f t="shared" si="834"/>
        <v>Spencer T</v>
      </c>
      <c r="B3301" t="s">
        <v>789</v>
      </c>
      <c r="E3301" s="3">
        <v>65</v>
      </c>
      <c r="F3301">
        <f t="shared" si="830"/>
        <v>0</v>
      </c>
    </row>
    <row r="3302" spans="1:6" x14ac:dyDescent="0.25">
      <c r="A3302" t="str">
        <f t="shared" si="834"/>
        <v>Spencer T</v>
      </c>
      <c r="E3302" s="3">
        <f t="shared" ref="E3302:E3304" si="840">E3301</f>
        <v>65</v>
      </c>
      <c r="F3302">
        <f t="shared" si="830"/>
        <v>0</v>
      </c>
    </row>
    <row r="3303" spans="1:6" x14ac:dyDescent="0.25">
      <c r="A3303" t="str">
        <f t="shared" si="834"/>
        <v>Spencer T</v>
      </c>
      <c r="C3303" s="1">
        <v>1</v>
      </c>
      <c r="D3303" t="s">
        <v>43</v>
      </c>
      <c r="E3303" s="3">
        <f t="shared" si="840"/>
        <v>65</v>
      </c>
      <c r="F3303">
        <f t="shared" si="830"/>
        <v>65</v>
      </c>
    </row>
    <row r="3304" spans="1:6" x14ac:dyDescent="0.25">
      <c r="A3304" t="str">
        <f t="shared" si="834"/>
        <v>Spencer T</v>
      </c>
      <c r="E3304" s="3">
        <f t="shared" si="840"/>
        <v>65</v>
      </c>
      <c r="F3304">
        <f t="shared" si="830"/>
        <v>0</v>
      </c>
    </row>
    <row r="3305" spans="1:6" x14ac:dyDescent="0.25">
      <c r="A3305" t="str">
        <f t="shared" si="834"/>
        <v>Spencer T</v>
      </c>
      <c r="B3305" t="s">
        <v>790</v>
      </c>
      <c r="E3305" s="3">
        <v>51</v>
      </c>
      <c r="F3305">
        <f t="shared" si="830"/>
        <v>0</v>
      </c>
    </row>
    <row r="3306" spans="1:6" x14ac:dyDescent="0.25">
      <c r="A3306" t="str">
        <f t="shared" si="834"/>
        <v>Spencer T</v>
      </c>
      <c r="E3306" s="3">
        <f t="shared" ref="E3306:E3308" si="841">E3305</f>
        <v>51</v>
      </c>
      <c r="F3306">
        <f t="shared" si="830"/>
        <v>0</v>
      </c>
    </row>
    <row r="3307" spans="1:6" x14ac:dyDescent="0.25">
      <c r="A3307" t="str">
        <f t="shared" si="834"/>
        <v>Spencer T</v>
      </c>
      <c r="C3307" s="1">
        <v>1</v>
      </c>
      <c r="D3307" t="s">
        <v>43</v>
      </c>
      <c r="E3307" s="3">
        <f t="shared" si="841"/>
        <v>51</v>
      </c>
      <c r="F3307">
        <f t="shared" si="830"/>
        <v>51</v>
      </c>
    </row>
    <row r="3308" spans="1:6" x14ac:dyDescent="0.25">
      <c r="A3308" t="str">
        <f t="shared" si="834"/>
        <v>Spencer T</v>
      </c>
      <c r="E3308" s="3">
        <f t="shared" si="841"/>
        <v>51</v>
      </c>
      <c r="F3308">
        <f t="shared" si="830"/>
        <v>0</v>
      </c>
    </row>
    <row r="3309" spans="1:6" x14ac:dyDescent="0.25">
      <c r="A3309" t="str">
        <f t="shared" si="834"/>
        <v>Spencer T</v>
      </c>
      <c r="B3309" t="s">
        <v>791</v>
      </c>
      <c r="E3309" s="3">
        <v>95</v>
      </c>
      <c r="F3309">
        <f t="shared" si="830"/>
        <v>0</v>
      </c>
    </row>
    <row r="3310" spans="1:6" x14ac:dyDescent="0.25">
      <c r="A3310" t="str">
        <f t="shared" si="834"/>
        <v>Spencer T</v>
      </c>
      <c r="E3310" s="3">
        <f t="shared" ref="E3310:E3312" si="842">E3309</f>
        <v>95</v>
      </c>
      <c r="F3310">
        <f t="shared" si="830"/>
        <v>0</v>
      </c>
    </row>
    <row r="3311" spans="1:6" x14ac:dyDescent="0.25">
      <c r="A3311" t="str">
        <f t="shared" si="834"/>
        <v>Spencer T</v>
      </c>
      <c r="C3311" s="1">
        <v>1</v>
      </c>
      <c r="D3311" t="s">
        <v>43</v>
      </c>
      <c r="E3311" s="3">
        <f t="shared" si="842"/>
        <v>95</v>
      </c>
      <c r="F3311">
        <f t="shared" si="830"/>
        <v>95</v>
      </c>
    </row>
    <row r="3312" spans="1:6" x14ac:dyDescent="0.25">
      <c r="A3312" t="str">
        <f t="shared" si="834"/>
        <v>Spencer T</v>
      </c>
      <c r="E3312" s="3">
        <f t="shared" si="842"/>
        <v>95</v>
      </c>
      <c r="F3312">
        <f t="shared" si="830"/>
        <v>0</v>
      </c>
    </row>
    <row r="3313" spans="1:6" x14ac:dyDescent="0.25">
      <c r="A3313" t="str">
        <f t="shared" si="834"/>
        <v>Spencer T</v>
      </c>
      <c r="B3313" t="s">
        <v>792</v>
      </c>
      <c r="E3313" s="3">
        <v>1</v>
      </c>
      <c r="F3313">
        <f t="shared" si="830"/>
        <v>0</v>
      </c>
    </row>
    <row r="3314" spans="1:6" x14ac:dyDescent="0.25">
      <c r="A3314" t="str">
        <f t="shared" si="834"/>
        <v>Spencer T</v>
      </c>
      <c r="E3314" s="3">
        <f t="shared" ref="E3314:E3316" si="843">E3313</f>
        <v>1</v>
      </c>
      <c r="F3314">
        <f t="shared" si="830"/>
        <v>0</v>
      </c>
    </row>
    <row r="3315" spans="1:6" x14ac:dyDescent="0.25">
      <c r="A3315" t="str">
        <f t="shared" si="834"/>
        <v>Spencer T</v>
      </c>
      <c r="C3315" s="1">
        <v>1</v>
      </c>
      <c r="D3315" t="s">
        <v>43</v>
      </c>
      <c r="E3315" s="3">
        <f t="shared" si="843"/>
        <v>1</v>
      </c>
      <c r="F3315">
        <f t="shared" si="830"/>
        <v>1</v>
      </c>
    </row>
    <row r="3316" spans="1:6" x14ac:dyDescent="0.25">
      <c r="A3316" t="s">
        <v>844</v>
      </c>
      <c r="E3316" s="3">
        <f t="shared" si="843"/>
        <v>1</v>
      </c>
      <c r="F3316">
        <f t="shared" si="830"/>
        <v>0</v>
      </c>
    </row>
    <row r="3317" spans="1:6" x14ac:dyDescent="0.25">
      <c r="A3317" t="str">
        <f t="shared" ref="A3317:A3336" si="844">A3316</f>
        <v>Tyler Brock</v>
      </c>
      <c r="B3317" t="s">
        <v>795</v>
      </c>
      <c r="E3317" s="3">
        <v>345</v>
      </c>
      <c r="F3317">
        <f t="shared" si="830"/>
        <v>0</v>
      </c>
    </row>
    <row r="3318" spans="1:6" x14ac:dyDescent="0.25">
      <c r="A3318" t="str">
        <f t="shared" si="844"/>
        <v>Tyler Brock</v>
      </c>
      <c r="E3318" s="3">
        <f t="shared" ref="E3318:E3321" si="845">E3317</f>
        <v>345</v>
      </c>
      <c r="F3318">
        <f t="shared" si="830"/>
        <v>0</v>
      </c>
    </row>
    <row r="3319" spans="1:6" x14ac:dyDescent="0.25">
      <c r="A3319" t="str">
        <f t="shared" si="844"/>
        <v>Tyler Brock</v>
      </c>
      <c r="C3319" s="1">
        <v>8.9999999999999993E-3</v>
      </c>
      <c r="D3319" t="s">
        <v>252</v>
      </c>
      <c r="E3319" s="3">
        <f t="shared" si="845"/>
        <v>345</v>
      </c>
      <c r="F3319">
        <f t="shared" si="830"/>
        <v>3.105</v>
      </c>
    </row>
    <row r="3320" spans="1:6" x14ac:dyDescent="0.25">
      <c r="A3320" t="str">
        <f t="shared" si="844"/>
        <v>Tyler Brock</v>
      </c>
      <c r="C3320" s="1">
        <v>0.99</v>
      </c>
      <c r="D3320" t="s">
        <v>77</v>
      </c>
      <c r="E3320" s="3">
        <f t="shared" si="845"/>
        <v>345</v>
      </c>
      <c r="F3320">
        <f t="shared" si="830"/>
        <v>341.55</v>
      </c>
    </row>
    <row r="3321" spans="1:6" x14ac:dyDescent="0.25">
      <c r="A3321" t="str">
        <f t="shared" si="844"/>
        <v>Tyler Brock</v>
      </c>
      <c r="E3321" s="3">
        <f t="shared" si="845"/>
        <v>345</v>
      </c>
      <c r="F3321">
        <f t="shared" si="830"/>
        <v>0</v>
      </c>
    </row>
    <row r="3322" spans="1:6" x14ac:dyDescent="0.25">
      <c r="A3322" t="str">
        <f t="shared" si="844"/>
        <v>Tyler Brock</v>
      </c>
      <c r="B3322" t="s">
        <v>796</v>
      </c>
      <c r="E3322" s="3">
        <v>1296</v>
      </c>
      <c r="F3322">
        <f t="shared" si="830"/>
        <v>0</v>
      </c>
    </row>
    <row r="3323" spans="1:6" x14ac:dyDescent="0.25">
      <c r="A3323" t="str">
        <f t="shared" si="844"/>
        <v>Tyler Brock</v>
      </c>
      <c r="E3323" s="3">
        <f t="shared" ref="E3323:E3325" si="846">E3322</f>
        <v>1296</v>
      </c>
      <c r="F3323">
        <f t="shared" si="830"/>
        <v>0</v>
      </c>
    </row>
    <row r="3324" spans="1:6" x14ac:dyDescent="0.25">
      <c r="A3324" t="str">
        <f t="shared" si="844"/>
        <v>Tyler Brock</v>
      </c>
      <c r="C3324" s="1">
        <v>1</v>
      </c>
      <c r="D3324" t="s">
        <v>77</v>
      </c>
      <c r="E3324" s="3">
        <f t="shared" si="846"/>
        <v>1296</v>
      </c>
      <c r="F3324">
        <f t="shared" si="830"/>
        <v>1296</v>
      </c>
    </row>
    <row r="3325" spans="1:6" x14ac:dyDescent="0.25">
      <c r="A3325" t="str">
        <f t="shared" si="844"/>
        <v>Tyler Brock</v>
      </c>
      <c r="E3325" s="3">
        <f t="shared" si="846"/>
        <v>1296</v>
      </c>
      <c r="F3325">
        <f t="shared" si="830"/>
        <v>0</v>
      </c>
    </row>
    <row r="3326" spans="1:6" x14ac:dyDescent="0.25">
      <c r="A3326" t="str">
        <f t="shared" si="844"/>
        <v>Tyler Brock</v>
      </c>
      <c r="B3326" t="s">
        <v>797</v>
      </c>
      <c r="E3326" s="3">
        <v>3</v>
      </c>
      <c r="F3326">
        <f t="shared" si="830"/>
        <v>0</v>
      </c>
    </row>
    <row r="3327" spans="1:6" x14ac:dyDescent="0.25">
      <c r="A3327" t="str">
        <f t="shared" si="844"/>
        <v>Tyler Brock</v>
      </c>
      <c r="E3327" s="3">
        <f t="shared" ref="E3327:E3329" si="847">E3326</f>
        <v>3</v>
      </c>
      <c r="F3327">
        <f t="shared" si="830"/>
        <v>0</v>
      </c>
    </row>
    <row r="3328" spans="1:6" x14ac:dyDescent="0.25">
      <c r="A3328" t="str">
        <f t="shared" si="844"/>
        <v>Tyler Brock</v>
      </c>
      <c r="C3328" s="1">
        <v>1</v>
      </c>
      <c r="D3328" t="s">
        <v>44</v>
      </c>
      <c r="E3328" s="3">
        <f t="shared" si="847"/>
        <v>3</v>
      </c>
      <c r="F3328">
        <f t="shared" si="830"/>
        <v>3</v>
      </c>
    </row>
    <row r="3329" spans="1:6" x14ac:dyDescent="0.25">
      <c r="A3329" t="str">
        <f t="shared" si="844"/>
        <v>Tyler Brock</v>
      </c>
      <c r="E3329" s="3">
        <f t="shared" si="847"/>
        <v>3</v>
      </c>
      <c r="F3329">
        <f t="shared" si="830"/>
        <v>0</v>
      </c>
    </row>
    <row r="3330" spans="1:6" x14ac:dyDescent="0.25">
      <c r="A3330" t="str">
        <f t="shared" si="844"/>
        <v>Tyler Brock</v>
      </c>
      <c r="B3330" t="s">
        <v>798</v>
      </c>
      <c r="E3330" s="3">
        <v>64</v>
      </c>
      <c r="F3330">
        <f t="shared" si="830"/>
        <v>0</v>
      </c>
    </row>
    <row r="3331" spans="1:6" x14ac:dyDescent="0.25">
      <c r="A3331" t="str">
        <f t="shared" si="844"/>
        <v>Tyler Brock</v>
      </c>
      <c r="E3331" s="3">
        <f t="shared" ref="E3331:E3333" si="848">E3330</f>
        <v>64</v>
      </c>
      <c r="F3331">
        <f t="shared" ref="F3331:F3336" si="849">C3331*E3331</f>
        <v>0</v>
      </c>
    </row>
    <row r="3332" spans="1:6" x14ac:dyDescent="0.25">
      <c r="A3332" t="str">
        <f t="shared" si="844"/>
        <v>Tyler Brock</v>
      </c>
      <c r="C3332" s="1">
        <v>1</v>
      </c>
      <c r="D3332" t="s">
        <v>412</v>
      </c>
      <c r="E3332" s="3">
        <f t="shared" si="848"/>
        <v>64</v>
      </c>
      <c r="F3332">
        <f t="shared" si="849"/>
        <v>64</v>
      </c>
    </row>
    <row r="3333" spans="1:6" x14ac:dyDescent="0.25">
      <c r="A3333" t="str">
        <f t="shared" si="844"/>
        <v>Tyler Brock</v>
      </c>
      <c r="E3333" s="3">
        <f t="shared" si="848"/>
        <v>64</v>
      </c>
      <c r="F3333">
        <f t="shared" si="849"/>
        <v>0</v>
      </c>
    </row>
    <row r="3334" spans="1:6" x14ac:dyDescent="0.25">
      <c r="A3334" t="str">
        <f t="shared" si="844"/>
        <v>Tyler Brock</v>
      </c>
      <c r="B3334" t="s">
        <v>799</v>
      </c>
      <c r="E3334" s="3">
        <v>2</v>
      </c>
      <c r="F3334">
        <f t="shared" si="849"/>
        <v>0</v>
      </c>
    </row>
    <row r="3335" spans="1:6" x14ac:dyDescent="0.25">
      <c r="A3335" t="str">
        <f t="shared" si="844"/>
        <v>Tyler Brock</v>
      </c>
      <c r="E3335" s="3">
        <f t="shared" ref="E3335:E3336" si="850">E3334</f>
        <v>2</v>
      </c>
      <c r="F3335">
        <f t="shared" si="849"/>
        <v>0</v>
      </c>
    </row>
    <row r="3336" spans="1:6" x14ac:dyDescent="0.25">
      <c r="A3336" t="str">
        <f t="shared" si="844"/>
        <v>Tyler Brock</v>
      </c>
      <c r="C3336" s="1">
        <v>1</v>
      </c>
      <c r="D3336" t="s">
        <v>42</v>
      </c>
      <c r="E3336" s="3">
        <f t="shared" si="850"/>
        <v>2</v>
      </c>
      <c r="F3336">
        <f t="shared" si="849"/>
        <v>2</v>
      </c>
    </row>
  </sheetData>
  <autoFilter ref="A1:F33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K3335"/>
  <sheetViews>
    <sheetView workbookViewId="0">
      <selection activeCell="G3335" sqref="A1:G3335"/>
    </sheetView>
  </sheetViews>
  <sheetFormatPr defaultRowHeight="15" x14ac:dyDescent="0.25"/>
  <cols>
    <col min="1" max="1" width="44" bestFit="1" customWidth="1"/>
    <col min="2" max="2" width="9.7109375" bestFit="1" customWidth="1"/>
    <col min="3" max="3" width="42.140625" bestFit="1" customWidth="1"/>
    <col min="4" max="4" width="6.140625" bestFit="1" customWidth="1"/>
    <col min="5" max="5" width="5.7109375" bestFit="1" customWidth="1"/>
  </cols>
  <sheetData>
    <row r="1" spans="1:63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635" x14ac:dyDescent="0.25">
      <c r="A2" t="s">
        <v>11</v>
      </c>
      <c r="G2" s="3">
        <f>IFERROR(HLOOKUP($A2,$H$2:$XL$3,2,FALSE),"")</f>
        <v>133</v>
      </c>
      <c r="H2" t="s">
        <v>235</v>
      </c>
      <c r="I2" t="s">
        <v>283</v>
      </c>
      <c r="J2" t="s">
        <v>284</v>
      </c>
      <c r="K2" t="s">
        <v>286</v>
      </c>
      <c r="L2" t="s">
        <v>222</v>
      </c>
      <c r="M2" t="s">
        <v>404</v>
      </c>
      <c r="N2" t="s">
        <v>737</v>
      </c>
      <c r="O2" t="s">
        <v>39</v>
      </c>
      <c r="P2" t="s">
        <v>548</v>
      </c>
      <c r="Q2" t="s">
        <v>549</v>
      </c>
      <c r="R2" t="s">
        <v>738</v>
      </c>
      <c r="S2" t="s">
        <v>247</v>
      </c>
      <c r="T2" t="s">
        <v>739</v>
      </c>
      <c r="U2" t="s">
        <v>740</v>
      </c>
      <c r="V2" t="s">
        <v>11</v>
      </c>
      <c r="W2" t="s">
        <v>287</v>
      </c>
      <c r="X2" t="s">
        <v>288</v>
      </c>
      <c r="Y2" t="s">
        <v>289</v>
      </c>
      <c r="Z2" t="s">
        <v>457</v>
      </c>
      <c r="AA2" t="s">
        <v>408</v>
      </c>
      <c r="AB2" t="s">
        <v>486</v>
      </c>
      <c r="AC2" t="s">
        <v>487</v>
      </c>
      <c r="AD2" t="s">
        <v>741</v>
      </c>
      <c r="AE2" t="s">
        <v>742</v>
      </c>
      <c r="AF2" t="s">
        <v>550</v>
      </c>
      <c r="AG2" t="s">
        <v>551</v>
      </c>
      <c r="AH2" t="s">
        <v>552</v>
      </c>
      <c r="AI2" t="s">
        <v>458</v>
      </c>
      <c r="AJ2" t="s">
        <v>488</v>
      </c>
      <c r="AK2" t="s">
        <v>489</v>
      </c>
      <c r="AL2" t="s">
        <v>704</v>
      </c>
      <c r="AM2" t="s">
        <v>705</v>
      </c>
      <c r="AN2" t="s">
        <v>706</v>
      </c>
      <c r="AO2" t="s">
        <v>217</v>
      </c>
      <c r="AP2" t="s">
        <v>176</v>
      </c>
      <c r="AQ2" t="s">
        <v>728</v>
      </c>
      <c r="AR2" t="s">
        <v>631</v>
      </c>
      <c r="AS2" t="s">
        <v>632</v>
      </c>
      <c r="AT2" t="s">
        <v>681</v>
      </c>
      <c r="AU2" t="s">
        <v>101</v>
      </c>
      <c r="AV2" t="s">
        <v>743</v>
      </c>
      <c r="AW2" t="s">
        <v>490</v>
      </c>
      <c r="AX2" t="s">
        <v>65</v>
      </c>
      <c r="AY2" t="s">
        <v>491</v>
      </c>
      <c r="AZ2" t="s">
        <v>409</v>
      </c>
      <c r="BA2" t="s">
        <v>290</v>
      </c>
      <c r="BB2" t="s">
        <v>291</v>
      </c>
      <c r="BC2" t="s">
        <v>292</v>
      </c>
      <c r="BD2" t="s">
        <v>293</v>
      </c>
      <c r="BE2" t="s">
        <v>294</v>
      </c>
      <c r="BF2" t="s">
        <v>295</v>
      </c>
      <c r="BG2" t="s">
        <v>682</v>
      </c>
      <c r="BH2" t="s">
        <v>248</v>
      </c>
      <c r="BI2" t="s">
        <v>707</v>
      </c>
      <c r="BJ2" t="s">
        <v>744</v>
      </c>
      <c r="BK2" t="s">
        <v>587</v>
      </c>
      <c r="BL2" t="s">
        <v>102</v>
      </c>
      <c r="BM2" t="s">
        <v>492</v>
      </c>
      <c r="BN2" t="s">
        <v>493</v>
      </c>
      <c r="BO2" t="s">
        <v>459</v>
      </c>
      <c r="BP2" t="s">
        <v>249</v>
      </c>
      <c r="BQ2" t="s">
        <v>480</v>
      </c>
      <c r="BR2" t="s">
        <v>745</v>
      </c>
      <c r="BS2" t="s">
        <v>746</v>
      </c>
      <c r="BT2" t="s">
        <v>214</v>
      </c>
      <c r="BU2" t="s">
        <v>250</v>
      </c>
      <c r="BV2" t="s">
        <v>701</v>
      </c>
      <c r="BW2" t="s">
        <v>494</v>
      </c>
      <c r="BX2" t="s">
        <v>495</v>
      </c>
      <c r="BY2" t="s">
        <v>683</v>
      </c>
      <c r="BZ2" t="s">
        <v>747</v>
      </c>
      <c r="CA2" t="s">
        <v>588</v>
      </c>
      <c r="CB2" t="s">
        <v>748</v>
      </c>
      <c r="CC2" t="s">
        <v>795</v>
      </c>
      <c r="CD2" t="s">
        <v>796</v>
      </c>
      <c r="CE2" t="s">
        <v>66</v>
      </c>
      <c r="CF2" t="s">
        <v>496</v>
      </c>
      <c r="CG2" t="s">
        <v>103</v>
      </c>
      <c r="CH2" t="s">
        <v>729</v>
      </c>
      <c r="CI2" t="s">
        <v>749</v>
      </c>
      <c r="CJ2" t="s">
        <v>497</v>
      </c>
      <c r="CK2" t="s">
        <v>675</v>
      </c>
      <c r="CL2" t="s">
        <v>219</v>
      </c>
      <c r="CM2" t="s">
        <v>177</v>
      </c>
      <c r="CN2" t="s">
        <v>498</v>
      </c>
      <c r="CO2" t="s">
        <v>410</v>
      </c>
      <c r="CP2" t="s">
        <v>590</v>
      </c>
      <c r="CQ2" t="s">
        <v>591</v>
      </c>
      <c r="CR2" t="s">
        <v>499</v>
      </c>
      <c r="CS2" t="s">
        <v>423</v>
      </c>
      <c r="CT2" t="s">
        <v>424</v>
      </c>
      <c r="CU2" t="s">
        <v>425</v>
      </c>
      <c r="CV2" t="s">
        <v>104</v>
      </c>
      <c r="CW2" t="s">
        <v>592</v>
      </c>
      <c r="CX2" t="s">
        <v>593</v>
      </c>
      <c r="CY2" t="s">
        <v>180</v>
      </c>
      <c r="CZ2" t="s">
        <v>730</v>
      </c>
      <c r="DA2" t="s">
        <v>594</v>
      </c>
      <c r="DB2" t="s">
        <v>595</v>
      </c>
      <c r="DC2" t="s">
        <v>181</v>
      </c>
      <c r="DD2" t="s">
        <v>182</v>
      </c>
      <c r="DE2" t="s">
        <v>553</v>
      </c>
      <c r="DF2" t="s">
        <v>253</v>
      </c>
      <c r="DG2" t="s">
        <v>183</v>
      </c>
      <c r="DH2" t="s">
        <v>500</v>
      </c>
      <c r="DI2" t="s">
        <v>501</v>
      </c>
      <c r="DJ2" t="s">
        <v>460</v>
      </c>
      <c r="DK2" t="s">
        <v>184</v>
      </c>
      <c r="DL2" t="s">
        <v>106</v>
      </c>
      <c r="DM2" t="s">
        <v>107</v>
      </c>
      <c r="DN2" t="s">
        <v>108</v>
      </c>
      <c r="DO2" t="s">
        <v>109</v>
      </c>
      <c r="DP2" t="s">
        <v>110</v>
      </c>
      <c r="DQ2" t="s">
        <v>254</v>
      </c>
      <c r="DR2" t="s">
        <v>111</v>
      </c>
      <c r="DS2" t="s">
        <v>112</v>
      </c>
      <c r="DT2" t="s">
        <v>653</v>
      </c>
      <c r="DU2" t="s">
        <v>255</v>
      </c>
      <c r="DV2" t="s">
        <v>633</v>
      </c>
      <c r="DW2" t="s">
        <v>634</v>
      </c>
      <c r="DX2" t="s">
        <v>256</v>
      </c>
      <c r="DY2" t="s">
        <v>411</v>
      </c>
      <c r="DZ2" t="s">
        <v>750</v>
      </c>
      <c r="EA2" t="s">
        <v>413</v>
      </c>
      <c r="EB2" t="s">
        <v>751</v>
      </c>
      <c r="EC2" t="s">
        <v>752</v>
      </c>
      <c r="ED2" t="s">
        <v>753</v>
      </c>
      <c r="EE2" t="s">
        <v>414</v>
      </c>
      <c r="EF2" t="s">
        <v>258</v>
      </c>
      <c r="EG2" t="s">
        <v>415</v>
      </c>
      <c r="EH2" t="s">
        <v>554</v>
      </c>
      <c r="EI2" t="s">
        <v>113</v>
      </c>
      <c r="EJ2" t="s">
        <v>114</v>
      </c>
      <c r="EK2" t="s">
        <v>115</v>
      </c>
      <c r="EL2" t="s">
        <v>754</v>
      </c>
      <c r="EM2" t="s">
        <v>755</v>
      </c>
      <c r="EN2" t="s">
        <v>756</v>
      </c>
      <c r="EO2" t="s">
        <v>757</v>
      </c>
      <c r="EP2" t="s">
        <v>555</v>
      </c>
      <c r="EQ2" t="s">
        <v>556</v>
      </c>
      <c r="ER2" t="s">
        <v>357</v>
      </c>
      <c r="ES2" t="s">
        <v>259</v>
      </c>
      <c r="ET2" t="s">
        <v>116</v>
      </c>
      <c r="EU2" t="s">
        <v>635</v>
      </c>
      <c r="EV2" t="s">
        <v>557</v>
      </c>
      <c r="EW2" t="s">
        <v>117</v>
      </c>
      <c r="EX2" t="s">
        <v>118</v>
      </c>
      <c r="EY2" t="s">
        <v>654</v>
      </c>
      <c r="EZ2" t="s">
        <v>558</v>
      </c>
      <c r="FA2" t="s">
        <v>559</v>
      </c>
      <c r="FB2" t="s">
        <v>560</v>
      </c>
      <c r="FC2" t="s">
        <v>561</v>
      </c>
      <c r="FD2" t="s">
        <v>562</v>
      </c>
      <c r="FE2" t="s">
        <v>563</v>
      </c>
      <c r="FF2" t="s">
        <v>564</v>
      </c>
      <c r="FG2" t="s">
        <v>565</v>
      </c>
      <c r="FH2" t="s">
        <v>566</v>
      </c>
      <c r="FI2" t="s">
        <v>69</v>
      </c>
      <c r="FJ2" t="s">
        <v>461</v>
      </c>
      <c r="FK2" t="s">
        <v>462</v>
      </c>
      <c r="FL2" t="s">
        <v>416</v>
      </c>
      <c r="FM2" t="s">
        <v>71</v>
      </c>
      <c r="FN2" t="s">
        <v>73</v>
      </c>
      <c r="FO2" t="s">
        <v>684</v>
      </c>
      <c r="FP2" t="s">
        <v>685</v>
      </c>
      <c r="FQ2" t="s">
        <v>358</v>
      </c>
      <c r="FR2" t="s">
        <v>296</v>
      </c>
      <c r="FS2" t="s">
        <v>297</v>
      </c>
      <c r="FT2" s="2" t="s">
        <v>298</v>
      </c>
      <c r="FU2" t="s">
        <v>299</v>
      </c>
      <c r="FV2" t="s">
        <v>300</v>
      </c>
      <c r="FW2" t="s">
        <v>301</v>
      </c>
      <c r="FX2" t="s">
        <v>302</v>
      </c>
      <c r="FY2" t="s">
        <v>502</v>
      </c>
      <c r="FZ2" t="s">
        <v>503</v>
      </c>
      <c r="GA2" t="s">
        <v>446</v>
      </c>
      <c r="GB2" t="s">
        <v>447</v>
      </c>
      <c r="GC2" t="s">
        <v>504</v>
      </c>
      <c r="GD2" t="s">
        <v>505</v>
      </c>
      <c r="GE2" t="s">
        <v>473</v>
      </c>
      <c r="GF2" t="s">
        <v>636</v>
      </c>
      <c r="GG2" t="s">
        <v>15</v>
      </c>
      <c r="GH2" t="s">
        <v>236</v>
      </c>
      <c r="GI2" t="s">
        <v>187</v>
      </c>
      <c r="GJ2" t="s">
        <v>190</v>
      </c>
      <c r="GK2" t="s">
        <v>405</v>
      </c>
      <c r="GL2" t="s">
        <v>223</v>
      </c>
      <c r="GM2" t="s">
        <v>303</v>
      </c>
      <c r="GN2" t="s">
        <v>359</v>
      </c>
      <c r="GO2" t="s">
        <v>119</v>
      </c>
      <c r="GP2" t="s">
        <v>120</v>
      </c>
      <c r="GQ2" t="s">
        <v>260</v>
      </c>
      <c r="GR2" t="s">
        <v>304</v>
      </c>
      <c r="GS2" t="s">
        <v>305</v>
      </c>
      <c r="GT2" t="s">
        <v>596</v>
      </c>
      <c r="GU2" t="s">
        <v>758</v>
      </c>
      <c r="GV2" t="s">
        <v>541</v>
      </c>
      <c r="GW2" t="s">
        <v>655</v>
      </c>
      <c r="GX2" t="s">
        <v>41</v>
      </c>
      <c r="GY2" t="s">
        <v>306</v>
      </c>
      <c r="GZ2" t="s">
        <v>360</v>
      </c>
      <c r="HA2" t="s">
        <v>121</v>
      </c>
      <c r="HB2" t="s">
        <v>426</v>
      </c>
      <c r="HC2" t="s">
        <v>506</v>
      </c>
      <c r="HD2" t="s">
        <v>261</v>
      </c>
      <c r="HE2" t="s">
        <v>122</v>
      </c>
      <c r="HF2" t="s">
        <v>708</v>
      </c>
      <c r="HG2" t="s">
        <v>709</v>
      </c>
      <c r="HH2" t="s">
        <v>262</v>
      </c>
      <c r="HI2" t="s">
        <v>264</v>
      </c>
      <c r="HJ2" t="s">
        <v>307</v>
      </c>
      <c r="HK2" t="s">
        <v>123</v>
      </c>
      <c r="HL2" t="s">
        <v>759</v>
      </c>
      <c r="HM2" t="s">
        <v>567</v>
      </c>
      <c r="HN2" t="s">
        <v>568</v>
      </c>
      <c r="HO2" t="s">
        <v>760</v>
      </c>
      <c r="HP2" t="s">
        <v>597</v>
      </c>
      <c r="HQ2" t="s">
        <v>599</v>
      </c>
      <c r="HR2" t="s">
        <v>600</v>
      </c>
      <c r="HS2" t="s">
        <v>601</v>
      </c>
      <c r="HT2" t="s">
        <v>602</v>
      </c>
      <c r="HU2" t="s">
        <v>603</v>
      </c>
      <c r="HV2" t="s">
        <v>450</v>
      </c>
      <c r="HW2" t="s">
        <v>731</v>
      </c>
      <c r="HX2" t="s">
        <v>761</v>
      </c>
      <c r="HY2" t="s">
        <v>361</v>
      </c>
      <c r="HZ2" t="s">
        <v>124</v>
      </c>
      <c r="IA2" s="2" t="s">
        <v>604</v>
      </c>
      <c r="IB2" t="s">
        <v>362</v>
      </c>
      <c r="IC2" t="s">
        <v>363</v>
      </c>
      <c r="ID2" t="s">
        <v>605</v>
      </c>
      <c r="IE2" t="s">
        <v>24</v>
      </c>
      <c r="IF2" t="s">
        <v>125</v>
      </c>
      <c r="IG2" t="s">
        <v>126</v>
      </c>
      <c r="IH2" t="s">
        <v>308</v>
      </c>
      <c r="II2" t="s">
        <v>309</v>
      </c>
      <c r="IJ2" t="s">
        <v>686</v>
      </c>
      <c r="IK2" t="s">
        <v>762</v>
      </c>
      <c r="IL2" t="s">
        <v>265</v>
      </c>
      <c r="IM2" t="s">
        <v>310</v>
      </c>
      <c r="IN2" t="s">
        <v>364</v>
      </c>
      <c r="IO2" t="s">
        <v>365</v>
      </c>
      <c r="IP2" t="s">
        <v>311</v>
      </c>
      <c r="IQ2" t="s">
        <v>312</v>
      </c>
      <c r="IR2" t="s">
        <v>313</v>
      </c>
      <c r="IS2" t="s">
        <v>314</v>
      </c>
      <c r="IT2" t="s">
        <v>569</v>
      </c>
      <c r="IU2" t="s">
        <v>315</v>
      </c>
      <c r="IV2" t="s">
        <v>316</v>
      </c>
      <c r="IW2" t="s">
        <v>570</v>
      </c>
      <c r="IX2" t="s">
        <v>571</v>
      </c>
      <c r="IY2" t="s">
        <v>572</v>
      </c>
      <c r="IZ2" s="2" t="s">
        <v>573</v>
      </c>
      <c r="JA2" t="s">
        <v>574</v>
      </c>
      <c r="JB2" t="s">
        <v>575</v>
      </c>
      <c r="JC2" t="s">
        <v>241</v>
      </c>
      <c r="JD2" t="s">
        <v>193</v>
      </c>
      <c r="JE2" t="s">
        <v>451</v>
      </c>
      <c r="JF2" t="s">
        <v>127</v>
      </c>
      <c r="JG2" t="s">
        <v>128</v>
      </c>
      <c r="JH2" t="s">
        <v>129</v>
      </c>
      <c r="JI2" t="s">
        <v>724</v>
      </c>
      <c r="JJ2" t="s">
        <v>710</v>
      </c>
      <c r="JK2" t="s">
        <v>732</v>
      </c>
      <c r="JL2" t="s">
        <v>366</v>
      </c>
      <c r="JM2" t="s">
        <v>367</v>
      </c>
      <c r="JN2" t="s">
        <v>711</v>
      </c>
      <c r="JO2" t="s">
        <v>712</v>
      </c>
      <c r="JP2" t="s">
        <v>713</v>
      </c>
      <c r="JQ2" t="s">
        <v>195</v>
      </c>
      <c r="JR2" t="s">
        <v>763</v>
      </c>
      <c r="JS2" t="s">
        <v>714</v>
      </c>
      <c r="JT2" t="s">
        <v>676</v>
      </c>
      <c r="JU2" t="s">
        <v>476</v>
      </c>
      <c r="JV2" t="s">
        <v>477</v>
      </c>
      <c r="JW2" t="s">
        <v>478</v>
      </c>
      <c r="JX2" t="s">
        <v>671</v>
      </c>
      <c r="JY2" t="s">
        <v>196</v>
      </c>
      <c r="JZ2" t="s">
        <v>317</v>
      </c>
      <c r="KA2" s="2" t="s">
        <v>318</v>
      </c>
      <c r="KB2" t="s">
        <v>319</v>
      </c>
      <c r="KC2" t="s">
        <v>427</v>
      </c>
      <c r="KD2" t="s">
        <v>637</v>
      </c>
      <c r="KE2" t="s">
        <v>638</v>
      </c>
      <c r="KF2" t="s">
        <v>639</v>
      </c>
      <c r="KG2" t="s">
        <v>197</v>
      </c>
      <c r="KH2" t="s">
        <v>428</v>
      </c>
      <c r="KI2" t="s">
        <v>320</v>
      </c>
      <c r="KJ2" t="s">
        <v>321</v>
      </c>
      <c r="KK2" t="s">
        <v>322</v>
      </c>
      <c r="KL2" t="s">
        <v>323</v>
      </c>
      <c r="KM2" t="s">
        <v>324</v>
      </c>
      <c r="KN2" t="s">
        <v>325</v>
      </c>
      <c r="KO2" t="s">
        <v>326</v>
      </c>
      <c r="KP2" t="s">
        <v>130</v>
      </c>
      <c r="KQ2" t="s">
        <v>368</v>
      </c>
      <c r="KR2" t="s">
        <v>369</v>
      </c>
      <c r="KS2" t="s">
        <v>370</v>
      </c>
      <c r="KT2" t="s">
        <v>371</v>
      </c>
      <c r="KU2" t="s">
        <v>417</v>
      </c>
      <c r="KV2" t="s">
        <v>687</v>
      </c>
      <c r="KW2" t="s">
        <v>688</v>
      </c>
      <c r="KX2" t="s">
        <v>418</v>
      </c>
      <c r="KY2" t="s">
        <v>372</v>
      </c>
      <c r="KZ2" t="s">
        <v>373</v>
      </c>
      <c r="LA2" t="s">
        <v>131</v>
      </c>
      <c r="LB2" s="2" t="s">
        <v>132</v>
      </c>
      <c r="LC2" t="s">
        <v>225</v>
      </c>
      <c r="LD2" t="s">
        <v>463</v>
      </c>
      <c r="LE2" t="s">
        <v>542</v>
      </c>
      <c r="LF2" t="s">
        <v>544</v>
      </c>
      <c r="LG2" t="s">
        <v>198</v>
      </c>
      <c r="LH2" t="s">
        <v>452</v>
      </c>
      <c r="LI2" t="s">
        <v>429</v>
      </c>
      <c r="LJ2" t="s">
        <v>266</v>
      </c>
      <c r="LK2" t="s">
        <v>200</v>
      </c>
      <c r="LL2" t="s">
        <v>201</v>
      </c>
      <c r="LM2" t="s">
        <v>507</v>
      </c>
      <c r="LN2" t="s">
        <v>508</v>
      </c>
      <c r="LO2" t="s">
        <v>509</v>
      </c>
      <c r="LP2" t="s">
        <v>78</v>
      </c>
      <c r="LQ2" t="s">
        <v>79</v>
      </c>
      <c r="LR2" t="s">
        <v>85</v>
      </c>
      <c r="LS2" t="s">
        <v>86</v>
      </c>
      <c r="LT2" t="s">
        <v>87</v>
      </c>
      <c r="LU2" t="s">
        <v>88</v>
      </c>
      <c r="LV2" t="s">
        <v>89</v>
      </c>
      <c r="LW2" t="s">
        <v>90</v>
      </c>
      <c r="LX2" t="s">
        <v>464</v>
      </c>
      <c r="LY2" t="s">
        <v>374</v>
      </c>
      <c r="LZ2" t="s">
        <v>375</v>
      </c>
      <c r="MA2" t="s">
        <v>606</v>
      </c>
      <c r="MB2" t="s">
        <v>797</v>
      </c>
      <c r="MC2" t="s">
        <v>45</v>
      </c>
      <c r="MD2" t="s">
        <v>133</v>
      </c>
      <c r="ME2" t="s">
        <v>327</v>
      </c>
      <c r="MF2" t="s">
        <v>481</v>
      </c>
      <c r="MG2" s="2" t="s">
        <v>376</v>
      </c>
      <c r="MH2" t="s">
        <v>377</v>
      </c>
      <c r="MI2" t="s">
        <v>378</v>
      </c>
      <c r="MJ2" t="s">
        <v>379</v>
      </c>
      <c r="MK2" t="s">
        <v>380</v>
      </c>
      <c r="ML2" t="s">
        <v>381</v>
      </c>
      <c r="MM2" t="s">
        <v>382</v>
      </c>
      <c r="MN2" t="s">
        <v>689</v>
      </c>
      <c r="MO2" t="s">
        <v>430</v>
      </c>
      <c r="MP2" t="s">
        <v>764</v>
      </c>
      <c r="MQ2" t="s">
        <v>134</v>
      </c>
      <c r="MR2" t="s">
        <v>765</v>
      </c>
      <c r="MS2" t="s">
        <v>607</v>
      </c>
      <c r="MT2" t="s">
        <v>608</v>
      </c>
      <c r="MU2" t="s">
        <v>690</v>
      </c>
      <c r="MV2" t="s">
        <v>26</v>
      </c>
      <c r="MW2" t="s">
        <v>465</v>
      </c>
      <c r="MX2" t="s">
        <v>268</v>
      </c>
      <c r="MY2" t="s">
        <v>766</v>
      </c>
      <c r="MZ2" t="s">
        <v>767</v>
      </c>
      <c r="NA2" t="s">
        <v>768</v>
      </c>
      <c r="NB2" t="s">
        <v>769</v>
      </c>
      <c r="NC2" t="s">
        <v>609</v>
      </c>
      <c r="ND2" t="s">
        <v>269</v>
      </c>
      <c r="NE2" t="s">
        <v>640</v>
      </c>
      <c r="NF2" t="s">
        <v>453</v>
      </c>
      <c r="NG2" t="s">
        <v>610</v>
      </c>
      <c r="NH2" t="s">
        <v>270</v>
      </c>
      <c r="NI2" t="s">
        <v>611</v>
      </c>
      <c r="NJ2" t="s">
        <v>612</v>
      </c>
      <c r="NK2" t="s">
        <v>613</v>
      </c>
      <c r="NL2" t="s">
        <v>614</v>
      </c>
      <c r="NM2" t="s">
        <v>770</v>
      </c>
      <c r="NN2" t="s">
        <v>242</v>
      </c>
      <c r="NO2" t="s">
        <v>641</v>
      </c>
      <c r="NP2" t="s">
        <v>642</v>
      </c>
      <c r="NQ2" t="s">
        <v>771</v>
      </c>
      <c r="NR2" t="s">
        <v>772</v>
      </c>
      <c r="NS2" t="s">
        <v>773</v>
      </c>
      <c r="NT2" t="s">
        <v>615</v>
      </c>
      <c r="NU2" t="s">
        <v>271</v>
      </c>
      <c r="NV2" t="s">
        <v>272</v>
      </c>
      <c r="NW2" t="s">
        <v>715</v>
      </c>
      <c r="NX2" t="s">
        <v>644</v>
      </c>
      <c r="NY2" t="s">
        <v>645</v>
      </c>
      <c r="NZ2" t="s">
        <v>646</v>
      </c>
      <c r="OA2" t="s">
        <v>647</v>
      </c>
      <c r="OB2" t="s">
        <v>656</v>
      </c>
      <c r="OC2" t="s">
        <v>648</v>
      </c>
      <c r="OD2" t="s">
        <v>273</v>
      </c>
      <c r="OE2" t="s">
        <v>135</v>
      </c>
      <c r="OF2" t="s">
        <v>466</v>
      </c>
      <c r="OG2" t="s">
        <v>467</v>
      </c>
      <c r="OH2" t="s">
        <v>468</v>
      </c>
      <c r="OI2" t="s">
        <v>136</v>
      </c>
      <c r="OJ2" t="s">
        <v>137</v>
      </c>
      <c r="OK2" t="s">
        <v>657</v>
      </c>
      <c r="OL2" t="s">
        <v>774</v>
      </c>
      <c r="OM2" t="s">
        <v>431</v>
      </c>
      <c r="ON2" t="s">
        <v>227</v>
      </c>
      <c r="OO2" t="s">
        <v>716</v>
      </c>
      <c r="OP2" t="s">
        <v>383</v>
      </c>
      <c r="OQ2" t="s">
        <v>30</v>
      </c>
      <c r="OR2" t="s">
        <v>138</v>
      </c>
      <c r="OS2" t="s">
        <v>139</v>
      </c>
      <c r="OT2" t="s">
        <v>140</v>
      </c>
      <c r="OU2" t="s">
        <v>243</v>
      </c>
      <c r="OV2" t="s">
        <v>717</v>
      </c>
      <c r="OW2" t="s">
        <v>718</v>
      </c>
      <c r="OX2" t="s">
        <v>510</v>
      </c>
      <c r="OY2" t="s">
        <v>228</v>
      </c>
      <c r="OZ2" t="s">
        <v>328</v>
      </c>
      <c r="PA2" t="s">
        <v>141</v>
      </c>
      <c r="PB2" t="s">
        <v>432</v>
      </c>
      <c r="PC2" t="s">
        <v>142</v>
      </c>
      <c r="PD2" t="s">
        <v>238</v>
      </c>
      <c r="PE2" t="s">
        <v>329</v>
      </c>
      <c r="PF2" t="s">
        <v>330</v>
      </c>
      <c r="PG2" t="s">
        <v>229</v>
      </c>
      <c r="PH2" t="s">
        <v>331</v>
      </c>
      <c r="PI2" t="s">
        <v>332</v>
      </c>
      <c r="PJ2" s="2" t="s">
        <v>333</v>
      </c>
      <c r="PK2" t="s">
        <v>230</v>
      </c>
      <c r="PL2" t="s">
        <v>334</v>
      </c>
      <c r="PM2" t="s">
        <v>335</v>
      </c>
      <c r="PN2" t="s">
        <v>336</v>
      </c>
      <c r="PO2" t="s">
        <v>511</v>
      </c>
      <c r="PP2" t="s">
        <v>512</v>
      </c>
      <c r="PQ2" t="s">
        <v>513</v>
      </c>
      <c r="PR2" t="s">
        <v>337</v>
      </c>
      <c r="PS2" t="s">
        <v>338</v>
      </c>
      <c r="PT2" t="s">
        <v>339</v>
      </c>
      <c r="PU2" t="s">
        <v>340</v>
      </c>
      <c r="PV2" t="s">
        <v>341</v>
      </c>
      <c r="PW2" t="s">
        <v>342</v>
      </c>
      <c r="PX2" t="s">
        <v>343</v>
      </c>
      <c r="PY2" t="s">
        <v>344</v>
      </c>
      <c r="PZ2" t="s">
        <v>469</v>
      </c>
      <c r="QA2" t="s">
        <v>47</v>
      </c>
      <c r="QB2" t="s">
        <v>33</v>
      </c>
      <c r="QC2" t="s">
        <v>34</v>
      </c>
      <c r="QD2" t="s">
        <v>775</v>
      </c>
      <c r="QE2" t="s">
        <v>776</v>
      </c>
      <c r="QF2" t="s">
        <v>777</v>
      </c>
      <c r="QG2" t="s">
        <v>35</v>
      </c>
      <c r="QH2" t="s">
        <v>384</v>
      </c>
      <c r="QI2" t="s">
        <v>514</v>
      </c>
      <c r="QJ2" t="s">
        <v>36</v>
      </c>
      <c r="QK2" t="s">
        <v>515</v>
      </c>
      <c r="QL2" t="s">
        <v>48</v>
      </c>
      <c r="QM2" t="s">
        <v>277</v>
      </c>
      <c r="QN2" t="s">
        <v>144</v>
      </c>
      <c r="QO2" t="s">
        <v>145</v>
      </c>
      <c r="QP2" t="s">
        <v>244</v>
      </c>
      <c r="QQ2" t="s">
        <v>385</v>
      </c>
      <c r="QR2" t="s">
        <v>386</v>
      </c>
      <c r="QS2" t="s">
        <v>387</v>
      </c>
      <c r="QT2" t="s">
        <v>388</v>
      </c>
      <c r="QU2" t="s">
        <v>516</v>
      </c>
      <c r="QV2" t="s">
        <v>517</v>
      </c>
      <c r="QW2" t="s">
        <v>518</v>
      </c>
      <c r="QX2" t="s">
        <v>719</v>
      </c>
      <c r="QY2" t="s">
        <v>616</v>
      </c>
      <c r="QZ2" t="s">
        <v>49</v>
      </c>
      <c r="RA2" t="s">
        <v>345</v>
      </c>
      <c r="RB2" t="s">
        <v>519</v>
      </c>
      <c r="RC2" t="s">
        <v>146</v>
      </c>
      <c r="RD2" t="s">
        <v>19</v>
      </c>
      <c r="RE2" t="s">
        <v>538</v>
      </c>
      <c r="RF2" t="s">
        <v>697</v>
      </c>
      <c r="RG2" t="s">
        <v>389</v>
      </c>
      <c r="RH2" t="s">
        <v>53</v>
      </c>
      <c r="RI2" t="s">
        <v>346</v>
      </c>
      <c r="RJ2" t="s">
        <v>576</v>
      </c>
      <c r="RK2" t="s">
        <v>419</v>
      </c>
      <c r="RL2" t="s">
        <v>391</v>
      </c>
      <c r="RM2" s="2" t="s">
        <v>147</v>
      </c>
      <c r="RN2" t="s">
        <v>148</v>
      </c>
      <c r="RO2" t="s">
        <v>54</v>
      </c>
      <c r="RP2" t="s">
        <v>433</v>
      </c>
      <c r="RQ2" t="s">
        <v>231</v>
      </c>
      <c r="RR2" t="s">
        <v>617</v>
      </c>
      <c r="RS2" t="s">
        <v>618</v>
      </c>
      <c r="RT2" t="s">
        <v>392</v>
      </c>
      <c r="RU2" t="s">
        <v>245</v>
      </c>
      <c r="RV2" t="s">
        <v>658</v>
      </c>
      <c r="RW2" t="s">
        <v>149</v>
      </c>
      <c r="RX2" t="s">
        <v>150</v>
      </c>
      <c r="RY2" t="s">
        <v>151</v>
      </c>
      <c r="RZ2" t="s">
        <v>393</v>
      </c>
      <c r="SA2" t="s">
        <v>778</v>
      </c>
      <c r="SB2" t="s">
        <v>779</v>
      </c>
      <c r="SC2" t="s">
        <v>520</v>
      </c>
      <c r="SD2" t="s">
        <v>521</v>
      </c>
      <c r="SE2" t="s">
        <v>659</v>
      </c>
      <c r="SF2" t="s">
        <v>202</v>
      </c>
      <c r="SG2" t="s">
        <v>203</v>
      </c>
      <c r="SH2" s="2" t="s">
        <v>725</v>
      </c>
      <c r="SI2" t="s">
        <v>454</v>
      </c>
      <c r="SJ2" t="s">
        <v>780</v>
      </c>
      <c r="SK2" t="s">
        <v>781</v>
      </c>
      <c r="SL2" t="s">
        <v>434</v>
      </c>
      <c r="SM2" t="s">
        <v>577</v>
      </c>
      <c r="SN2" t="s">
        <v>578</v>
      </c>
      <c r="SO2" t="s">
        <v>394</v>
      </c>
      <c r="SP2" t="s">
        <v>395</v>
      </c>
      <c r="SQ2" t="s">
        <v>396</v>
      </c>
      <c r="SR2" t="s">
        <v>397</v>
      </c>
      <c r="SS2" t="s">
        <v>398</v>
      </c>
      <c r="ST2" t="s">
        <v>649</v>
      </c>
      <c r="SU2" t="s">
        <v>660</v>
      </c>
      <c r="SV2" t="s">
        <v>204</v>
      </c>
      <c r="SW2" t="s">
        <v>782</v>
      </c>
      <c r="SX2" t="s">
        <v>435</v>
      </c>
      <c r="SY2" t="s">
        <v>232</v>
      </c>
      <c r="SZ2" t="s">
        <v>437</v>
      </c>
      <c r="TA2" t="s">
        <v>206</v>
      </c>
      <c r="TB2" t="s">
        <v>522</v>
      </c>
      <c r="TC2" t="s">
        <v>233</v>
      </c>
      <c r="TD2" t="s">
        <v>347</v>
      </c>
      <c r="TE2" t="s">
        <v>348</v>
      </c>
      <c r="TF2" t="s">
        <v>349</v>
      </c>
      <c r="TG2" t="s">
        <v>661</v>
      </c>
      <c r="TH2" t="s">
        <v>650</v>
      </c>
      <c r="TI2" t="s">
        <v>207</v>
      </c>
      <c r="TJ2" t="s">
        <v>21</v>
      </c>
      <c r="TK2" t="s">
        <v>209</v>
      </c>
      <c r="TL2" t="s">
        <v>152</v>
      </c>
      <c r="TM2" t="s">
        <v>619</v>
      </c>
      <c r="TN2" t="s">
        <v>523</v>
      </c>
      <c r="TO2" t="s">
        <v>524</v>
      </c>
      <c r="TP2" t="s">
        <v>153</v>
      </c>
      <c r="TQ2" t="s">
        <v>154</v>
      </c>
      <c r="TR2" t="s">
        <v>155</v>
      </c>
      <c r="TS2" t="s">
        <v>55</v>
      </c>
      <c r="TT2" t="s">
        <v>156</v>
      </c>
      <c r="TU2" t="s">
        <v>662</v>
      </c>
      <c r="TV2" t="s">
        <v>157</v>
      </c>
      <c r="TW2" t="s">
        <v>158</v>
      </c>
      <c r="TX2" t="s">
        <v>798</v>
      </c>
      <c r="TY2" t="s">
        <v>525</v>
      </c>
      <c r="TZ2" t="s">
        <v>526</v>
      </c>
      <c r="UA2" t="s">
        <v>783</v>
      </c>
      <c r="UB2" t="s">
        <v>92</v>
      </c>
      <c r="UC2" t="s">
        <v>698</v>
      </c>
      <c r="UD2" t="s">
        <v>663</v>
      </c>
      <c r="UE2" t="s">
        <v>93</v>
      </c>
      <c r="UF2" t="s">
        <v>159</v>
      </c>
      <c r="UG2" t="s">
        <v>620</v>
      </c>
      <c r="UH2" t="s">
        <v>621</v>
      </c>
      <c r="UI2" t="s">
        <v>470</v>
      </c>
      <c r="UJ2" t="s">
        <v>350</v>
      </c>
      <c r="UK2" t="s">
        <v>351</v>
      </c>
      <c r="UL2" t="s">
        <v>664</v>
      </c>
      <c r="UM2" t="s">
        <v>352</v>
      </c>
      <c r="UN2" t="s">
        <v>665</v>
      </c>
      <c r="UO2" t="s">
        <v>165</v>
      </c>
      <c r="UP2" t="s">
        <v>527</v>
      </c>
      <c r="UQ2" t="s">
        <v>528</v>
      </c>
      <c r="UR2" t="s">
        <v>622</v>
      </c>
      <c r="US2" s="2" t="s">
        <v>482</v>
      </c>
      <c r="UT2" t="s">
        <v>784</v>
      </c>
      <c r="UU2" t="s">
        <v>166</v>
      </c>
      <c r="UV2" t="s">
        <v>167</v>
      </c>
      <c r="UW2" t="s">
        <v>168</v>
      </c>
      <c r="UX2" t="s">
        <v>169</v>
      </c>
      <c r="UY2" t="s">
        <v>170</v>
      </c>
      <c r="UZ2" t="s">
        <v>171</v>
      </c>
      <c r="VA2" t="s">
        <v>172</v>
      </c>
      <c r="VB2" t="s">
        <v>720</v>
      </c>
      <c r="VC2" t="s">
        <v>56</v>
      </c>
      <c r="VD2" t="s">
        <v>691</v>
      </c>
      <c r="VE2" t="s">
        <v>439</v>
      </c>
      <c r="VF2" t="s">
        <v>440</v>
      </c>
      <c r="VG2" t="s">
        <v>211</v>
      </c>
      <c r="VH2" t="s">
        <v>692</v>
      </c>
      <c r="VI2" t="s">
        <v>666</v>
      </c>
      <c r="VJ2" t="s">
        <v>721</v>
      </c>
      <c r="VK2" t="s">
        <v>722</v>
      </c>
      <c r="VL2" t="s">
        <v>353</v>
      </c>
      <c r="VM2" t="s">
        <v>420</v>
      </c>
      <c r="VN2" t="s">
        <v>529</v>
      </c>
      <c r="VO2" s="2" t="s">
        <v>443</v>
      </c>
      <c r="VP2" t="s">
        <v>57</v>
      </c>
      <c r="VQ2" t="s">
        <v>530</v>
      </c>
      <c r="VR2" t="s">
        <v>531</v>
      </c>
      <c r="VS2" t="s">
        <v>677</v>
      </c>
      <c r="VT2" t="s">
        <v>399</v>
      </c>
      <c r="VU2" t="s">
        <v>59</v>
      </c>
      <c r="VV2" t="s">
        <v>623</v>
      </c>
      <c r="VW2" t="s">
        <v>579</v>
      </c>
      <c r="VX2" t="s">
        <v>624</v>
      </c>
      <c r="VY2" t="s">
        <v>625</v>
      </c>
      <c r="VZ2" t="s">
        <v>626</v>
      </c>
      <c r="WA2" t="s">
        <v>627</v>
      </c>
      <c r="WB2" t="s">
        <v>628</v>
      </c>
      <c r="WC2" t="s">
        <v>60</v>
      </c>
      <c r="WD2" t="s">
        <v>400</v>
      </c>
      <c r="WE2" t="s">
        <v>532</v>
      </c>
      <c r="WF2" t="s">
        <v>94</v>
      </c>
      <c r="WG2" t="s">
        <v>96</v>
      </c>
      <c r="WH2" t="s">
        <v>667</v>
      </c>
      <c r="WI2" t="s">
        <v>278</v>
      </c>
      <c r="WJ2" t="s">
        <v>785</v>
      </c>
      <c r="WK2" t="s">
        <v>786</v>
      </c>
      <c r="WL2" t="s">
        <v>580</v>
      </c>
      <c r="WM2" t="s">
        <v>581</v>
      </c>
      <c r="WN2" t="s">
        <v>582</v>
      </c>
      <c r="WO2" t="s">
        <v>583</v>
      </c>
      <c r="WP2" t="s">
        <v>584</v>
      </c>
      <c r="WQ2" t="s">
        <v>787</v>
      </c>
      <c r="WR2" t="s">
        <v>279</v>
      </c>
      <c r="WS2" t="s">
        <v>668</v>
      </c>
      <c r="WT2" t="s">
        <v>733</v>
      </c>
      <c r="WU2" t="s">
        <v>788</v>
      </c>
      <c r="WV2" t="s">
        <v>61</v>
      </c>
      <c r="WW2" t="s">
        <v>62</v>
      </c>
      <c r="WX2" t="s">
        <v>789</v>
      </c>
      <c r="WY2" t="s">
        <v>790</v>
      </c>
      <c r="WZ2" t="s">
        <v>791</v>
      </c>
      <c r="XA2" t="s">
        <v>693</v>
      </c>
      <c r="XB2" t="s">
        <v>792</v>
      </c>
      <c r="XC2" t="s">
        <v>401</v>
      </c>
      <c r="XD2" t="s">
        <v>694</v>
      </c>
      <c r="XE2" t="s">
        <v>533</v>
      </c>
      <c r="XF2" t="s">
        <v>534</v>
      </c>
      <c r="XG2" t="s">
        <v>799</v>
      </c>
      <c r="XH2" t="s">
        <v>280</v>
      </c>
      <c r="XI2" t="s">
        <v>173</v>
      </c>
      <c r="XJ2" t="s">
        <v>281</v>
      </c>
      <c r="XK2" t="s">
        <v>678</v>
      </c>
    </row>
    <row r="3" spans="1:635" x14ac:dyDescent="0.25">
      <c r="G3" s="3" t="str">
        <f t="shared" ref="G3:G66" si="0">IFERROR(HLOOKUP($A3,$H$2:$XL$3,2,FALSE),"")</f>
        <v/>
      </c>
      <c r="H3">
        <v>31</v>
      </c>
      <c r="I3">
        <v>15</v>
      </c>
      <c r="J3">
        <v>48</v>
      </c>
      <c r="K3">
        <v>198</v>
      </c>
      <c r="L3">
        <v>11</v>
      </c>
      <c r="M3">
        <v>16</v>
      </c>
      <c r="N3">
        <v>7</v>
      </c>
      <c r="O3">
        <v>575</v>
      </c>
      <c r="P3">
        <v>5</v>
      </c>
      <c r="Q3">
        <v>2</v>
      </c>
      <c r="R3">
        <v>4</v>
      </c>
      <c r="S3">
        <v>25</v>
      </c>
      <c r="T3">
        <v>2</v>
      </c>
      <c r="U3">
        <v>79</v>
      </c>
      <c r="V3">
        <v>133</v>
      </c>
      <c r="W3">
        <v>80</v>
      </c>
      <c r="X3">
        <v>361</v>
      </c>
      <c r="Y3">
        <v>47</v>
      </c>
      <c r="Z3">
        <v>89</v>
      </c>
      <c r="AA3">
        <v>2</v>
      </c>
      <c r="AB3">
        <v>3</v>
      </c>
      <c r="AC3">
        <v>249</v>
      </c>
      <c r="AD3">
        <v>2</v>
      </c>
      <c r="AE3">
        <v>1075</v>
      </c>
      <c r="AF3">
        <v>16</v>
      </c>
      <c r="AG3">
        <v>46</v>
      </c>
      <c r="AH3">
        <v>87</v>
      </c>
      <c r="AI3">
        <v>11</v>
      </c>
      <c r="AJ3">
        <v>31</v>
      </c>
      <c r="AK3">
        <v>37</v>
      </c>
      <c r="AL3">
        <v>8</v>
      </c>
      <c r="AM3">
        <v>3</v>
      </c>
      <c r="AN3">
        <v>121</v>
      </c>
      <c r="AO3">
        <v>33</v>
      </c>
      <c r="AP3">
        <v>54</v>
      </c>
      <c r="AQ3">
        <v>287</v>
      </c>
      <c r="AR3">
        <v>16</v>
      </c>
      <c r="AS3">
        <v>1</v>
      </c>
      <c r="AT3">
        <v>15</v>
      </c>
      <c r="AU3">
        <v>19</v>
      </c>
      <c r="AV3">
        <v>14</v>
      </c>
      <c r="AW3">
        <v>11</v>
      </c>
      <c r="AX3">
        <v>10</v>
      </c>
      <c r="AY3">
        <v>248</v>
      </c>
      <c r="AZ3">
        <v>115</v>
      </c>
      <c r="BA3">
        <v>6</v>
      </c>
      <c r="BB3">
        <v>20</v>
      </c>
      <c r="BC3">
        <v>16</v>
      </c>
      <c r="BD3">
        <v>8</v>
      </c>
      <c r="BE3">
        <v>137</v>
      </c>
      <c r="BF3">
        <v>48</v>
      </c>
      <c r="BG3">
        <v>10</v>
      </c>
      <c r="BH3">
        <v>729</v>
      </c>
      <c r="BI3">
        <v>71</v>
      </c>
      <c r="BJ3">
        <v>20</v>
      </c>
      <c r="BK3">
        <v>9</v>
      </c>
      <c r="BL3">
        <v>11</v>
      </c>
      <c r="BM3">
        <v>205</v>
      </c>
      <c r="BN3">
        <v>615</v>
      </c>
      <c r="BO3">
        <v>307</v>
      </c>
      <c r="BP3">
        <v>5</v>
      </c>
      <c r="BQ3">
        <v>361</v>
      </c>
      <c r="BR3">
        <v>35</v>
      </c>
      <c r="BS3">
        <v>34</v>
      </c>
      <c r="BT3">
        <v>9</v>
      </c>
      <c r="BU3">
        <v>238</v>
      </c>
      <c r="BV3">
        <v>198</v>
      </c>
      <c r="BW3">
        <v>222</v>
      </c>
      <c r="BX3">
        <v>14</v>
      </c>
      <c r="BY3">
        <v>67</v>
      </c>
      <c r="BZ3">
        <v>4</v>
      </c>
      <c r="CA3">
        <v>231</v>
      </c>
      <c r="CB3">
        <v>18</v>
      </c>
      <c r="CC3">
        <v>345</v>
      </c>
      <c r="CD3">
        <v>1296</v>
      </c>
      <c r="CE3">
        <v>60</v>
      </c>
      <c r="CF3">
        <v>27</v>
      </c>
      <c r="CG3">
        <v>83</v>
      </c>
      <c r="CH3">
        <v>435</v>
      </c>
      <c r="CI3">
        <v>27</v>
      </c>
      <c r="CJ3">
        <v>2</v>
      </c>
      <c r="CK3">
        <v>2</v>
      </c>
      <c r="CL3">
        <v>26</v>
      </c>
      <c r="CM3">
        <v>26</v>
      </c>
      <c r="CN3">
        <v>125</v>
      </c>
      <c r="CO3">
        <v>7</v>
      </c>
      <c r="CP3">
        <v>2</v>
      </c>
      <c r="CQ3">
        <v>2</v>
      </c>
      <c r="CR3">
        <v>63</v>
      </c>
      <c r="CS3">
        <v>42</v>
      </c>
      <c r="CT3">
        <v>17</v>
      </c>
      <c r="CU3">
        <v>99</v>
      </c>
      <c r="CV3">
        <v>7</v>
      </c>
      <c r="CW3">
        <v>71</v>
      </c>
      <c r="CX3">
        <v>6</v>
      </c>
      <c r="CY3">
        <v>9</v>
      </c>
      <c r="CZ3">
        <v>2</v>
      </c>
      <c r="DA3">
        <v>241</v>
      </c>
      <c r="DB3">
        <v>40</v>
      </c>
      <c r="DC3">
        <v>8</v>
      </c>
      <c r="DD3">
        <v>14</v>
      </c>
      <c r="DE3">
        <v>52</v>
      </c>
      <c r="DF3">
        <v>8</v>
      </c>
      <c r="DG3">
        <v>113</v>
      </c>
      <c r="DH3">
        <v>97</v>
      </c>
      <c r="DI3">
        <v>84</v>
      </c>
      <c r="DJ3">
        <v>12</v>
      </c>
      <c r="DK3">
        <v>44515</v>
      </c>
      <c r="DL3">
        <v>21</v>
      </c>
      <c r="DM3">
        <v>197</v>
      </c>
      <c r="DN3">
        <v>40</v>
      </c>
      <c r="DO3">
        <v>70</v>
      </c>
      <c r="DP3">
        <v>39</v>
      </c>
      <c r="DQ3">
        <v>146</v>
      </c>
      <c r="DR3">
        <v>65</v>
      </c>
      <c r="DS3">
        <v>12</v>
      </c>
      <c r="DT3">
        <v>74</v>
      </c>
      <c r="DU3">
        <v>66</v>
      </c>
      <c r="DV3">
        <v>45</v>
      </c>
      <c r="DW3">
        <v>47</v>
      </c>
      <c r="DX3">
        <v>46</v>
      </c>
      <c r="DY3">
        <v>2</v>
      </c>
      <c r="DZ3">
        <v>6</v>
      </c>
      <c r="EA3">
        <v>8</v>
      </c>
      <c r="EB3">
        <v>4</v>
      </c>
      <c r="EC3">
        <v>1</v>
      </c>
      <c r="ED3">
        <v>58</v>
      </c>
      <c r="EE3">
        <v>23</v>
      </c>
      <c r="EF3">
        <v>2</v>
      </c>
      <c r="EG3">
        <v>13</v>
      </c>
      <c r="EH3">
        <v>28</v>
      </c>
      <c r="EI3">
        <v>1</v>
      </c>
      <c r="EJ3">
        <v>21</v>
      </c>
      <c r="EK3">
        <v>35</v>
      </c>
      <c r="EL3">
        <v>95</v>
      </c>
      <c r="EM3">
        <v>524</v>
      </c>
      <c r="EN3">
        <v>69</v>
      </c>
      <c r="EO3">
        <v>327</v>
      </c>
      <c r="EP3">
        <v>9</v>
      </c>
      <c r="EQ3">
        <v>36</v>
      </c>
      <c r="ER3">
        <v>32</v>
      </c>
      <c r="ES3">
        <v>101</v>
      </c>
      <c r="ET3">
        <v>130</v>
      </c>
      <c r="EU3">
        <v>77</v>
      </c>
      <c r="EV3">
        <v>7</v>
      </c>
      <c r="EW3">
        <v>137</v>
      </c>
      <c r="EX3">
        <v>130</v>
      </c>
      <c r="EY3">
        <v>127</v>
      </c>
      <c r="EZ3">
        <v>279</v>
      </c>
      <c r="FA3">
        <v>15</v>
      </c>
      <c r="FB3">
        <v>1060</v>
      </c>
      <c r="FC3">
        <v>60</v>
      </c>
      <c r="FD3">
        <v>188</v>
      </c>
      <c r="FE3">
        <v>143</v>
      </c>
      <c r="FF3">
        <v>20</v>
      </c>
      <c r="FG3">
        <v>116</v>
      </c>
      <c r="FH3">
        <v>7</v>
      </c>
      <c r="FI3">
        <v>3</v>
      </c>
      <c r="FJ3">
        <v>2</v>
      </c>
      <c r="FK3">
        <v>7</v>
      </c>
      <c r="FL3">
        <v>16</v>
      </c>
      <c r="FM3">
        <v>15</v>
      </c>
      <c r="FN3">
        <v>282</v>
      </c>
      <c r="FO3">
        <v>193</v>
      </c>
      <c r="FP3">
        <v>41</v>
      </c>
      <c r="FQ3">
        <v>11</v>
      </c>
      <c r="FR3">
        <v>4</v>
      </c>
      <c r="FS3">
        <v>6</v>
      </c>
      <c r="FT3">
        <v>6</v>
      </c>
      <c r="FU3">
        <v>33</v>
      </c>
      <c r="FV3">
        <v>4</v>
      </c>
      <c r="FW3">
        <v>104</v>
      </c>
      <c r="FX3">
        <v>2</v>
      </c>
      <c r="FY3">
        <v>375</v>
      </c>
      <c r="FZ3">
        <v>67</v>
      </c>
      <c r="GA3">
        <v>345</v>
      </c>
      <c r="GB3">
        <v>67</v>
      </c>
      <c r="GC3">
        <v>67</v>
      </c>
      <c r="GD3">
        <v>345</v>
      </c>
      <c r="GE3">
        <v>2</v>
      </c>
      <c r="GF3">
        <v>16</v>
      </c>
      <c r="GG3">
        <v>2</v>
      </c>
      <c r="GH3">
        <v>8</v>
      </c>
      <c r="GI3">
        <v>31</v>
      </c>
      <c r="GJ3">
        <v>31</v>
      </c>
      <c r="GK3">
        <v>14</v>
      </c>
      <c r="GL3">
        <v>14</v>
      </c>
      <c r="GM3">
        <v>48</v>
      </c>
      <c r="GN3">
        <v>3</v>
      </c>
      <c r="GO3">
        <v>247</v>
      </c>
      <c r="GP3">
        <v>28</v>
      </c>
      <c r="GQ3">
        <v>63</v>
      </c>
      <c r="GR3">
        <v>2</v>
      </c>
      <c r="GS3">
        <v>1</v>
      </c>
      <c r="GT3">
        <v>2</v>
      </c>
      <c r="GU3">
        <v>13</v>
      </c>
      <c r="GV3">
        <v>3</v>
      </c>
      <c r="GW3">
        <v>24</v>
      </c>
      <c r="GX3">
        <v>313</v>
      </c>
      <c r="GY3">
        <v>12</v>
      </c>
      <c r="GZ3">
        <v>20</v>
      </c>
      <c r="HA3">
        <v>30</v>
      </c>
      <c r="HB3">
        <v>368</v>
      </c>
      <c r="HC3">
        <v>5</v>
      </c>
      <c r="HD3">
        <v>6</v>
      </c>
      <c r="HE3">
        <v>2</v>
      </c>
      <c r="HF3">
        <v>59</v>
      </c>
      <c r="HG3">
        <v>8</v>
      </c>
      <c r="HH3">
        <v>1660</v>
      </c>
      <c r="HI3">
        <v>27</v>
      </c>
      <c r="HJ3">
        <v>9</v>
      </c>
      <c r="HK3">
        <v>20</v>
      </c>
      <c r="HL3">
        <v>8</v>
      </c>
      <c r="HM3">
        <v>22</v>
      </c>
      <c r="HN3">
        <v>9</v>
      </c>
      <c r="HO3">
        <v>4</v>
      </c>
      <c r="HP3">
        <v>188</v>
      </c>
      <c r="HQ3">
        <v>73</v>
      </c>
      <c r="HR3">
        <v>348</v>
      </c>
      <c r="HS3">
        <v>43</v>
      </c>
      <c r="HT3">
        <v>42</v>
      </c>
      <c r="HU3">
        <v>74</v>
      </c>
      <c r="HV3">
        <v>26</v>
      </c>
      <c r="HW3">
        <v>4</v>
      </c>
      <c r="HX3">
        <v>59</v>
      </c>
      <c r="HY3">
        <v>8</v>
      </c>
      <c r="HZ3">
        <v>4</v>
      </c>
      <c r="IA3">
        <v>2</v>
      </c>
      <c r="IB3">
        <v>4</v>
      </c>
      <c r="IC3">
        <v>8</v>
      </c>
      <c r="ID3">
        <v>4</v>
      </c>
      <c r="IE3">
        <v>158</v>
      </c>
      <c r="IF3">
        <v>428</v>
      </c>
      <c r="IG3">
        <v>45</v>
      </c>
      <c r="IH3">
        <v>2</v>
      </c>
      <c r="II3">
        <v>28</v>
      </c>
      <c r="IJ3">
        <v>2</v>
      </c>
      <c r="IK3">
        <v>160</v>
      </c>
      <c r="IL3">
        <v>2</v>
      </c>
      <c r="IM3">
        <v>143</v>
      </c>
      <c r="IN3">
        <v>3</v>
      </c>
      <c r="IO3">
        <v>17</v>
      </c>
      <c r="IP3">
        <v>2</v>
      </c>
      <c r="IQ3">
        <v>9</v>
      </c>
      <c r="IR3">
        <v>176</v>
      </c>
      <c r="IS3">
        <v>25</v>
      </c>
      <c r="IT3">
        <v>2</v>
      </c>
      <c r="IU3">
        <v>2</v>
      </c>
      <c r="IV3">
        <v>2</v>
      </c>
      <c r="IW3">
        <v>195</v>
      </c>
      <c r="IX3">
        <v>57</v>
      </c>
      <c r="IY3">
        <v>104</v>
      </c>
      <c r="IZ3">
        <v>195</v>
      </c>
      <c r="JA3">
        <v>454</v>
      </c>
      <c r="JB3">
        <v>1071</v>
      </c>
      <c r="JC3">
        <v>38</v>
      </c>
      <c r="JD3">
        <v>42</v>
      </c>
      <c r="JE3">
        <v>50</v>
      </c>
      <c r="JF3">
        <v>14</v>
      </c>
      <c r="JG3">
        <v>138</v>
      </c>
      <c r="JH3">
        <v>140</v>
      </c>
      <c r="JI3">
        <v>182</v>
      </c>
      <c r="JJ3">
        <v>2</v>
      </c>
      <c r="JK3">
        <v>404</v>
      </c>
      <c r="JL3">
        <v>4</v>
      </c>
      <c r="JM3">
        <v>2</v>
      </c>
      <c r="JN3">
        <v>12</v>
      </c>
      <c r="JO3">
        <v>68</v>
      </c>
      <c r="JP3">
        <v>144</v>
      </c>
      <c r="JQ3">
        <v>9</v>
      </c>
      <c r="JR3">
        <v>2</v>
      </c>
      <c r="JS3">
        <v>117</v>
      </c>
      <c r="JT3">
        <v>6</v>
      </c>
      <c r="JU3">
        <v>2</v>
      </c>
      <c r="JV3">
        <v>72</v>
      </c>
      <c r="JW3">
        <v>81</v>
      </c>
      <c r="JX3">
        <v>106</v>
      </c>
      <c r="JY3">
        <v>8</v>
      </c>
      <c r="JZ3">
        <v>6</v>
      </c>
      <c r="KA3">
        <v>17</v>
      </c>
      <c r="KB3">
        <v>4</v>
      </c>
      <c r="KC3">
        <v>6</v>
      </c>
      <c r="KD3">
        <v>134</v>
      </c>
      <c r="KE3">
        <v>377</v>
      </c>
      <c r="KF3">
        <v>112</v>
      </c>
      <c r="KG3">
        <v>32</v>
      </c>
      <c r="KH3">
        <v>4940</v>
      </c>
      <c r="KI3">
        <v>5</v>
      </c>
      <c r="KJ3">
        <v>3</v>
      </c>
      <c r="KK3">
        <v>1</v>
      </c>
      <c r="KL3">
        <v>27</v>
      </c>
      <c r="KM3">
        <v>97</v>
      </c>
      <c r="KN3">
        <v>50</v>
      </c>
      <c r="KO3">
        <v>457</v>
      </c>
      <c r="KP3">
        <v>6</v>
      </c>
      <c r="KQ3">
        <v>160</v>
      </c>
      <c r="KR3">
        <v>3</v>
      </c>
      <c r="KS3">
        <v>19</v>
      </c>
      <c r="KT3">
        <v>10</v>
      </c>
      <c r="KU3">
        <v>16</v>
      </c>
      <c r="KV3">
        <v>388</v>
      </c>
      <c r="KW3">
        <v>44</v>
      </c>
      <c r="KX3">
        <v>258</v>
      </c>
      <c r="KY3">
        <v>39</v>
      </c>
      <c r="KZ3">
        <v>15</v>
      </c>
      <c r="LA3">
        <v>11</v>
      </c>
      <c r="LB3">
        <v>8</v>
      </c>
      <c r="LC3">
        <v>87</v>
      </c>
      <c r="LD3">
        <v>17</v>
      </c>
      <c r="LE3">
        <v>72</v>
      </c>
      <c r="LF3">
        <v>133</v>
      </c>
      <c r="LG3">
        <v>6</v>
      </c>
      <c r="LH3">
        <v>5</v>
      </c>
      <c r="LI3">
        <v>346</v>
      </c>
      <c r="LJ3">
        <v>364</v>
      </c>
      <c r="LK3">
        <v>2</v>
      </c>
      <c r="LL3">
        <v>105</v>
      </c>
      <c r="LM3">
        <v>443</v>
      </c>
      <c r="LN3">
        <v>174</v>
      </c>
      <c r="LO3">
        <v>448</v>
      </c>
      <c r="LP3">
        <v>95</v>
      </c>
      <c r="LQ3">
        <v>488</v>
      </c>
      <c r="LR3">
        <v>2</v>
      </c>
      <c r="LS3">
        <v>1</v>
      </c>
      <c r="LT3">
        <v>8</v>
      </c>
      <c r="LU3">
        <v>2</v>
      </c>
      <c r="LV3">
        <v>7</v>
      </c>
      <c r="LW3">
        <v>4</v>
      </c>
      <c r="LX3">
        <v>10</v>
      </c>
      <c r="LY3">
        <v>20</v>
      </c>
      <c r="LZ3">
        <v>2</v>
      </c>
      <c r="MA3">
        <v>104</v>
      </c>
      <c r="MB3">
        <v>3</v>
      </c>
      <c r="MC3">
        <v>5</v>
      </c>
      <c r="MD3">
        <v>59</v>
      </c>
      <c r="ME3">
        <v>160</v>
      </c>
      <c r="MF3">
        <v>59</v>
      </c>
      <c r="MG3">
        <v>3</v>
      </c>
      <c r="MH3">
        <v>2</v>
      </c>
      <c r="MI3">
        <v>2</v>
      </c>
      <c r="MJ3">
        <v>12</v>
      </c>
      <c r="MK3">
        <v>65</v>
      </c>
      <c r="ML3">
        <v>12</v>
      </c>
      <c r="MM3">
        <v>100</v>
      </c>
      <c r="MN3">
        <v>84</v>
      </c>
      <c r="MO3">
        <v>64</v>
      </c>
      <c r="MP3">
        <v>31</v>
      </c>
      <c r="MQ3">
        <v>3</v>
      </c>
      <c r="MR3">
        <v>145</v>
      </c>
      <c r="MS3">
        <v>64</v>
      </c>
      <c r="MT3">
        <v>367</v>
      </c>
      <c r="MU3">
        <v>332</v>
      </c>
      <c r="MV3">
        <v>124</v>
      </c>
      <c r="MW3">
        <v>181</v>
      </c>
      <c r="MX3">
        <v>23</v>
      </c>
      <c r="MY3">
        <v>58</v>
      </c>
      <c r="MZ3">
        <v>288</v>
      </c>
      <c r="NA3">
        <v>19</v>
      </c>
      <c r="NB3">
        <v>118</v>
      </c>
      <c r="NC3">
        <v>130</v>
      </c>
      <c r="ND3">
        <v>53</v>
      </c>
      <c r="NE3">
        <v>2</v>
      </c>
      <c r="NF3">
        <v>24</v>
      </c>
      <c r="NG3">
        <v>3</v>
      </c>
      <c r="NH3">
        <v>168</v>
      </c>
      <c r="NI3">
        <v>557</v>
      </c>
      <c r="NJ3">
        <v>8</v>
      </c>
      <c r="NK3">
        <v>18</v>
      </c>
      <c r="NL3">
        <v>2</v>
      </c>
      <c r="NM3">
        <v>4</v>
      </c>
      <c r="NN3">
        <v>35</v>
      </c>
      <c r="NO3">
        <v>4</v>
      </c>
      <c r="NP3">
        <v>360</v>
      </c>
      <c r="NQ3">
        <v>7</v>
      </c>
      <c r="NR3">
        <v>88</v>
      </c>
      <c r="NS3">
        <v>232</v>
      </c>
      <c r="NT3">
        <v>714</v>
      </c>
      <c r="NU3">
        <v>312</v>
      </c>
      <c r="NV3">
        <v>9</v>
      </c>
      <c r="NW3">
        <v>102</v>
      </c>
      <c r="NX3">
        <v>14</v>
      </c>
      <c r="NY3">
        <v>1</v>
      </c>
      <c r="NZ3">
        <v>2</v>
      </c>
      <c r="OA3">
        <v>4461</v>
      </c>
      <c r="OB3">
        <v>240</v>
      </c>
      <c r="OC3">
        <v>88</v>
      </c>
      <c r="OD3">
        <v>1588</v>
      </c>
      <c r="OE3">
        <v>13</v>
      </c>
      <c r="OF3">
        <v>20</v>
      </c>
      <c r="OG3">
        <v>1</v>
      </c>
      <c r="OH3">
        <v>20</v>
      </c>
      <c r="OI3">
        <v>247</v>
      </c>
      <c r="OJ3">
        <v>171</v>
      </c>
      <c r="OK3">
        <v>14</v>
      </c>
      <c r="OL3">
        <v>15</v>
      </c>
      <c r="OM3">
        <v>253</v>
      </c>
      <c r="ON3">
        <v>104</v>
      </c>
      <c r="OO3">
        <v>2</v>
      </c>
      <c r="OP3">
        <v>162</v>
      </c>
      <c r="OQ3">
        <v>78</v>
      </c>
      <c r="OR3">
        <v>4</v>
      </c>
      <c r="OS3">
        <v>7</v>
      </c>
      <c r="OT3">
        <v>38</v>
      </c>
      <c r="OU3">
        <v>6</v>
      </c>
      <c r="OV3">
        <v>95</v>
      </c>
      <c r="OW3">
        <v>159</v>
      </c>
      <c r="OX3">
        <v>21</v>
      </c>
      <c r="OY3">
        <v>22</v>
      </c>
      <c r="OZ3">
        <v>97</v>
      </c>
      <c r="PA3">
        <v>184</v>
      </c>
      <c r="PB3">
        <v>253</v>
      </c>
      <c r="PC3">
        <v>39</v>
      </c>
      <c r="PD3">
        <v>164</v>
      </c>
      <c r="PE3">
        <v>7</v>
      </c>
      <c r="PF3">
        <v>51</v>
      </c>
      <c r="PG3">
        <v>45</v>
      </c>
      <c r="PH3">
        <v>102</v>
      </c>
      <c r="PI3">
        <v>44</v>
      </c>
      <c r="PJ3">
        <v>104</v>
      </c>
      <c r="PK3">
        <v>6</v>
      </c>
      <c r="PL3">
        <v>7</v>
      </c>
      <c r="PM3">
        <v>2</v>
      </c>
      <c r="PN3">
        <v>7</v>
      </c>
      <c r="PO3">
        <v>331</v>
      </c>
      <c r="PP3">
        <v>72</v>
      </c>
      <c r="PQ3">
        <v>213</v>
      </c>
      <c r="PR3">
        <v>9</v>
      </c>
      <c r="PS3">
        <v>1</v>
      </c>
      <c r="PT3">
        <v>4</v>
      </c>
      <c r="PU3">
        <v>181</v>
      </c>
      <c r="PV3">
        <v>11</v>
      </c>
      <c r="PW3">
        <v>2</v>
      </c>
      <c r="PX3">
        <v>4384</v>
      </c>
      <c r="PY3">
        <v>1</v>
      </c>
      <c r="PZ3">
        <v>42</v>
      </c>
      <c r="QA3">
        <v>20</v>
      </c>
      <c r="QB3">
        <v>67</v>
      </c>
      <c r="QC3">
        <v>2</v>
      </c>
      <c r="QD3">
        <v>43</v>
      </c>
      <c r="QE3">
        <v>8</v>
      </c>
      <c r="QF3">
        <v>128</v>
      </c>
      <c r="QG3">
        <v>4</v>
      </c>
      <c r="QH3">
        <v>77</v>
      </c>
      <c r="QI3">
        <v>5</v>
      </c>
      <c r="QJ3">
        <v>63</v>
      </c>
      <c r="QK3">
        <v>52</v>
      </c>
      <c r="QL3">
        <v>15</v>
      </c>
      <c r="QM3">
        <v>16</v>
      </c>
      <c r="QN3">
        <v>27</v>
      </c>
      <c r="QO3">
        <v>48</v>
      </c>
      <c r="QP3">
        <v>35</v>
      </c>
      <c r="QQ3">
        <v>4</v>
      </c>
      <c r="QR3">
        <v>3</v>
      </c>
      <c r="QS3">
        <v>3</v>
      </c>
      <c r="QT3">
        <v>52</v>
      </c>
      <c r="QU3">
        <v>113</v>
      </c>
      <c r="QV3">
        <v>423</v>
      </c>
      <c r="QW3">
        <v>227</v>
      </c>
      <c r="QX3">
        <v>602</v>
      </c>
      <c r="QY3">
        <v>18</v>
      </c>
      <c r="QZ3">
        <v>117</v>
      </c>
      <c r="RA3">
        <v>7</v>
      </c>
      <c r="RB3">
        <v>230</v>
      </c>
      <c r="RC3">
        <v>70</v>
      </c>
      <c r="RD3">
        <v>36</v>
      </c>
      <c r="RE3">
        <v>2</v>
      </c>
      <c r="RF3">
        <v>24</v>
      </c>
      <c r="RG3">
        <v>16</v>
      </c>
      <c r="RH3">
        <v>95</v>
      </c>
      <c r="RI3">
        <v>332</v>
      </c>
      <c r="RJ3">
        <v>51</v>
      </c>
      <c r="RK3">
        <v>603</v>
      </c>
      <c r="RL3">
        <v>6</v>
      </c>
      <c r="RM3">
        <v>150</v>
      </c>
      <c r="RN3">
        <v>45</v>
      </c>
      <c r="RO3">
        <v>1</v>
      </c>
      <c r="RP3">
        <v>130</v>
      </c>
      <c r="RQ3">
        <v>5</v>
      </c>
      <c r="RR3">
        <v>59</v>
      </c>
      <c r="RS3">
        <v>21</v>
      </c>
      <c r="RT3">
        <v>97</v>
      </c>
      <c r="RU3">
        <v>14</v>
      </c>
      <c r="RV3">
        <v>6</v>
      </c>
      <c r="RW3">
        <v>1</v>
      </c>
      <c r="RX3">
        <v>106</v>
      </c>
      <c r="RY3">
        <v>311</v>
      </c>
      <c r="RZ3">
        <v>24</v>
      </c>
      <c r="SA3">
        <v>6</v>
      </c>
      <c r="SB3">
        <v>36</v>
      </c>
      <c r="SC3">
        <v>246</v>
      </c>
      <c r="SD3">
        <v>3026</v>
      </c>
      <c r="SE3">
        <v>13</v>
      </c>
      <c r="SF3">
        <v>2</v>
      </c>
      <c r="SG3">
        <v>13</v>
      </c>
      <c r="SH3">
        <v>124</v>
      </c>
      <c r="SI3">
        <v>541</v>
      </c>
      <c r="SJ3">
        <v>10</v>
      </c>
      <c r="SK3">
        <v>42</v>
      </c>
      <c r="SL3">
        <v>3</v>
      </c>
      <c r="SM3">
        <v>142</v>
      </c>
      <c r="SN3">
        <v>122</v>
      </c>
      <c r="SO3">
        <v>6</v>
      </c>
      <c r="SP3">
        <v>11</v>
      </c>
      <c r="SQ3">
        <v>31</v>
      </c>
      <c r="SR3">
        <v>1</v>
      </c>
      <c r="SS3">
        <v>1</v>
      </c>
      <c r="ST3">
        <v>2</v>
      </c>
      <c r="SU3">
        <v>2</v>
      </c>
      <c r="SV3">
        <v>73</v>
      </c>
      <c r="SW3">
        <v>41</v>
      </c>
      <c r="SX3">
        <v>3</v>
      </c>
      <c r="SY3">
        <v>8</v>
      </c>
      <c r="SZ3">
        <v>297</v>
      </c>
      <c r="TA3">
        <v>8714</v>
      </c>
      <c r="TB3">
        <v>29</v>
      </c>
      <c r="TC3">
        <v>1</v>
      </c>
      <c r="TD3">
        <v>7</v>
      </c>
      <c r="TE3">
        <v>31</v>
      </c>
      <c r="TG3">
        <v>2669</v>
      </c>
      <c r="TH3">
        <v>10</v>
      </c>
      <c r="TI3">
        <v>84</v>
      </c>
      <c r="TJ3">
        <v>199</v>
      </c>
      <c r="TK3">
        <v>820</v>
      </c>
      <c r="TL3">
        <v>295</v>
      </c>
      <c r="TM3">
        <v>9</v>
      </c>
      <c r="TN3">
        <v>20</v>
      </c>
      <c r="TO3">
        <v>58</v>
      </c>
      <c r="TP3">
        <v>14</v>
      </c>
      <c r="TQ3">
        <v>9</v>
      </c>
      <c r="TR3">
        <v>14</v>
      </c>
      <c r="TS3">
        <v>3</v>
      </c>
      <c r="TT3">
        <v>4</v>
      </c>
      <c r="TU3">
        <v>2</v>
      </c>
      <c r="TV3">
        <v>16</v>
      </c>
      <c r="TW3">
        <v>9</v>
      </c>
      <c r="TX3">
        <v>64</v>
      </c>
      <c r="TY3">
        <v>67</v>
      </c>
      <c r="TZ3">
        <v>1</v>
      </c>
      <c r="UA3">
        <v>413</v>
      </c>
      <c r="UB3">
        <v>4</v>
      </c>
      <c r="UC3">
        <v>19</v>
      </c>
      <c r="UD3">
        <v>36</v>
      </c>
      <c r="UE3">
        <v>13</v>
      </c>
      <c r="UF3">
        <v>108</v>
      </c>
      <c r="UG3">
        <v>5</v>
      </c>
      <c r="UH3">
        <v>7</v>
      </c>
      <c r="UI3">
        <v>9</v>
      </c>
      <c r="UJ3">
        <v>12</v>
      </c>
      <c r="UK3">
        <v>97</v>
      </c>
      <c r="UL3">
        <v>305</v>
      </c>
      <c r="UM3">
        <v>18</v>
      </c>
      <c r="UN3">
        <v>52</v>
      </c>
      <c r="UO3">
        <v>66</v>
      </c>
      <c r="UP3">
        <v>1395</v>
      </c>
      <c r="UQ3">
        <v>9</v>
      </c>
      <c r="UR3">
        <v>4</v>
      </c>
      <c r="US3">
        <v>59</v>
      </c>
      <c r="UT3">
        <v>2</v>
      </c>
      <c r="UU3">
        <v>9</v>
      </c>
      <c r="UV3">
        <v>131</v>
      </c>
      <c r="UW3">
        <v>264</v>
      </c>
      <c r="UX3">
        <v>1726</v>
      </c>
      <c r="UY3">
        <v>151</v>
      </c>
      <c r="UZ3">
        <v>29</v>
      </c>
      <c r="VA3">
        <v>3691</v>
      </c>
      <c r="VB3">
        <v>47</v>
      </c>
      <c r="VC3">
        <v>170</v>
      </c>
      <c r="VD3">
        <v>164</v>
      </c>
      <c r="VE3">
        <v>11</v>
      </c>
      <c r="VF3">
        <v>34</v>
      </c>
      <c r="VG3">
        <v>905</v>
      </c>
      <c r="VH3">
        <v>24</v>
      </c>
      <c r="VI3">
        <v>16</v>
      </c>
      <c r="VJ3">
        <v>377</v>
      </c>
      <c r="VK3">
        <v>11</v>
      </c>
      <c r="VL3">
        <v>1685</v>
      </c>
      <c r="VM3">
        <v>241</v>
      </c>
      <c r="VN3">
        <v>2</v>
      </c>
      <c r="VO3">
        <v>392</v>
      </c>
      <c r="VP3">
        <v>2</v>
      </c>
      <c r="VQ3">
        <v>352</v>
      </c>
      <c r="VR3">
        <v>210</v>
      </c>
      <c r="VS3">
        <v>19</v>
      </c>
      <c r="VT3">
        <v>463</v>
      </c>
      <c r="VU3">
        <v>1471</v>
      </c>
      <c r="VV3">
        <v>3</v>
      </c>
      <c r="VW3">
        <v>12</v>
      </c>
      <c r="VX3">
        <v>248</v>
      </c>
      <c r="VY3">
        <v>165</v>
      </c>
      <c r="VZ3">
        <v>125</v>
      </c>
      <c r="WA3">
        <v>229</v>
      </c>
      <c r="WB3">
        <v>157</v>
      </c>
      <c r="WC3">
        <v>4287</v>
      </c>
      <c r="WD3">
        <v>4</v>
      </c>
      <c r="WE3">
        <v>144</v>
      </c>
      <c r="WF3">
        <v>13</v>
      </c>
      <c r="WG3">
        <v>358</v>
      </c>
      <c r="WH3">
        <v>8</v>
      </c>
      <c r="WI3">
        <v>85</v>
      </c>
      <c r="WJ3">
        <v>152</v>
      </c>
      <c r="WK3">
        <v>17</v>
      </c>
      <c r="WL3">
        <v>3</v>
      </c>
      <c r="WM3">
        <v>38</v>
      </c>
      <c r="WN3">
        <v>21</v>
      </c>
      <c r="WO3">
        <v>14</v>
      </c>
      <c r="WP3">
        <v>2</v>
      </c>
      <c r="WQ3">
        <v>4</v>
      </c>
      <c r="WR3">
        <v>176</v>
      </c>
      <c r="WS3">
        <v>3974</v>
      </c>
      <c r="WT3">
        <v>33</v>
      </c>
      <c r="WU3">
        <v>20</v>
      </c>
      <c r="WV3">
        <v>9</v>
      </c>
      <c r="WW3">
        <v>20</v>
      </c>
      <c r="WX3">
        <v>65</v>
      </c>
      <c r="WY3">
        <v>51</v>
      </c>
      <c r="WZ3">
        <v>95</v>
      </c>
      <c r="XA3">
        <v>267</v>
      </c>
      <c r="XB3">
        <v>1</v>
      </c>
      <c r="XC3">
        <v>1</v>
      </c>
      <c r="XD3">
        <v>770</v>
      </c>
      <c r="XE3">
        <v>317</v>
      </c>
      <c r="XF3">
        <v>256</v>
      </c>
      <c r="XG3">
        <v>2</v>
      </c>
      <c r="XH3">
        <v>220</v>
      </c>
      <c r="XI3">
        <v>60</v>
      </c>
      <c r="XJ3">
        <v>62</v>
      </c>
      <c r="XK3">
        <v>4</v>
      </c>
    </row>
    <row r="4" spans="1:635" x14ac:dyDescent="0.25">
      <c r="B4" s="1">
        <v>0.438</v>
      </c>
      <c r="C4" t="s">
        <v>12</v>
      </c>
      <c r="G4" s="3" t="str">
        <f t="shared" si="0"/>
        <v/>
      </c>
    </row>
    <row r="5" spans="1:635" x14ac:dyDescent="0.25">
      <c r="B5" s="1">
        <v>0.55200000000000005</v>
      </c>
      <c r="C5" t="s">
        <v>13</v>
      </c>
      <c r="G5" s="3" t="str">
        <f t="shared" si="0"/>
        <v/>
      </c>
    </row>
    <row r="6" spans="1:635" x14ac:dyDescent="0.25">
      <c r="B6" s="1">
        <v>8.0000000000000002E-3</v>
      </c>
      <c r="C6" t="s">
        <v>14</v>
      </c>
      <c r="G6" s="3" t="str">
        <f t="shared" si="0"/>
        <v/>
      </c>
    </row>
    <row r="7" spans="1:635" x14ac:dyDescent="0.25">
      <c r="G7" s="3" t="str">
        <f t="shared" si="0"/>
        <v/>
      </c>
    </row>
    <row r="8" spans="1:635" x14ac:dyDescent="0.25">
      <c r="A8" t="s">
        <v>15</v>
      </c>
      <c r="G8" s="3">
        <f t="shared" si="0"/>
        <v>2</v>
      </c>
    </row>
    <row r="9" spans="1:635" x14ac:dyDescent="0.25">
      <c r="G9" s="3" t="str">
        <f t="shared" si="0"/>
        <v/>
      </c>
    </row>
    <row r="10" spans="1:635" x14ac:dyDescent="0.25">
      <c r="B10" s="1">
        <v>1</v>
      </c>
      <c r="C10" t="s">
        <v>16</v>
      </c>
      <c r="G10" s="3" t="str">
        <f t="shared" si="0"/>
        <v/>
      </c>
    </row>
    <row r="11" spans="1:635" x14ac:dyDescent="0.25">
      <c r="A11" t="s">
        <v>6</v>
      </c>
      <c r="B11" t="s">
        <v>17</v>
      </c>
      <c r="C11" t="s">
        <v>18</v>
      </c>
      <c r="G11" s="3" t="str">
        <f t="shared" si="0"/>
        <v/>
      </c>
    </row>
    <row r="12" spans="1:635" x14ac:dyDescent="0.25">
      <c r="A12" t="s">
        <v>19</v>
      </c>
      <c r="G12" s="3">
        <f t="shared" si="0"/>
        <v>36</v>
      </c>
    </row>
    <row r="13" spans="1:635" x14ac:dyDescent="0.25">
      <c r="G13" s="3" t="str">
        <f t="shared" si="0"/>
        <v/>
      </c>
    </row>
    <row r="14" spans="1:635" x14ac:dyDescent="0.25">
      <c r="B14" s="1">
        <v>1</v>
      </c>
      <c r="C14" t="s">
        <v>20</v>
      </c>
      <c r="G14" s="3" t="str">
        <f t="shared" si="0"/>
        <v/>
      </c>
    </row>
    <row r="15" spans="1:635" x14ac:dyDescent="0.25">
      <c r="G15" s="3" t="str">
        <f t="shared" si="0"/>
        <v/>
      </c>
    </row>
    <row r="16" spans="1:635" x14ac:dyDescent="0.25">
      <c r="A16" t="s">
        <v>21</v>
      </c>
      <c r="G16" s="3">
        <f t="shared" si="0"/>
        <v>199</v>
      </c>
    </row>
    <row r="17" spans="1:7" x14ac:dyDescent="0.25">
      <c r="G17" s="3" t="str">
        <f t="shared" si="0"/>
        <v/>
      </c>
    </row>
    <row r="18" spans="1:7" x14ac:dyDescent="0.25">
      <c r="B18" s="1">
        <v>1</v>
      </c>
      <c r="C18" t="s">
        <v>20</v>
      </c>
      <c r="G18" s="3" t="str">
        <f t="shared" si="0"/>
        <v/>
      </c>
    </row>
    <row r="19" spans="1:7" x14ac:dyDescent="0.25">
      <c r="A19" t="s">
        <v>6</v>
      </c>
      <c r="B19" t="s">
        <v>22</v>
      </c>
      <c r="C19" t="s">
        <v>23</v>
      </c>
      <c r="G19" s="3" t="str">
        <f t="shared" si="0"/>
        <v/>
      </c>
    </row>
    <row r="20" spans="1:7" x14ac:dyDescent="0.25">
      <c r="A20" t="s">
        <v>24</v>
      </c>
      <c r="G20" s="3">
        <f t="shared" si="0"/>
        <v>158</v>
      </c>
    </row>
    <row r="21" spans="1:7" x14ac:dyDescent="0.25">
      <c r="G21" s="3" t="str">
        <f t="shared" si="0"/>
        <v/>
      </c>
    </row>
    <row r="22" spans="1:7" x14ac:dyDescent="0.25">
      <c r="B22" s="1">
        <v>1</v>
      </c>
      <c r="C22" t="s">
        <v>25</v>
      </c>
      <c r="G22" s="3" t="str">
        <f t="shared" si="0"/>
        <v/>
      </c>
    </row>
    <row r="23" spans="1:7" x14ac:dyDescent="0.25">
      <c r="G23" s="3" t="str">
        <f t="shared" si="0"/>
        <v/>
      </c>
    </row>
    <row r="24" spans="1:7" x14ac:dyDescent="0.25">
      <c r="A24" t="s">
        <v>26</v>
      </c>
      <c r="G24" s="3">
        <f t="shared" si="0"/>
        <v>124</v>
      </c>
    </row>
    <row r="25" spans="1:7" x14ac:dyDescent="0.25">
      <c r="G25" s="3" t="str">
        <f t="shared" si="0"/>
        <v/>
      </c>
    </row>
    <row r="26" spans="1:7" x14ac:dyDescent="0.25">
      <c r="B26" s="1">
        <v>2.8000000000000001E-2</v>
      </c>
      <c r="C26" t="s">
        <v>27</v>
      </c>
      <c r="G26" s="3" t="str">
        <f t="shared" si="0"/>
        <v/>
      </c>
    </row>
    <row r="27" spans="1:7" x14ac:dyDescent="0.25">
      <c r="B27" s="1">
        <v>0.91600000000000004</v>
      </c>
      <c r="C27" t="s">
        <v>28</v>
      </c>
      <c r="G27" s="3" t="str">
        <f t="shared" si="0"/>
        <v/>
      </c>
    </row>
    <row r="28" spans="1:7" x14ac:dyDescent="0.25">
      <c r="B28" s="1">
        <v>5.5E-2</v>
      </c>
      <c r="C28" t="s">
        <v>29</v>
      </c>
      <c r="G28" s="3" t="str">
        <f t="shared" si="0"/>
        <v/>
      </c>
    </row>
    <row r="29" spans="1:7" x14ac:dyDescent="0.25">
      <c r="G29" s="3" t="str">
        <f t="shared" si="0"/>
        <v/>
      </c>
    </row>
    <row r="30" spans="1:7" x14ac:dyDescent="0.25">
      <c r="A30" t="s">
        <v>30</v>
      </c>
      <c r="G30" s="3">
        <f t="shared" si="0"/>
        <v>78</v>
      </c>
    </row>
    <row r="31" spans="1:7" x14ac:dyDescent="0.25">
      <c r="G31" s="3" t="str">
        <f t="shared" si="0"/>
        <v/>
      </c>
    </row>
    <row r="32" spans="1:7" x14ac:dyDescent="0.25">
      <c r="B32" s="1">
        <v>0.84499999999999997</v>
      </c>
      <c r="C32" t="s">
        <v>31</v>
      </c>
      <c r="G32" s="3" t="str">
        <f t="shared" si="0"/>
        <v/>
      </c>
    </row>
    <row r="33" spans="1:7" x14ac:dyDescent="0.25">
      <c r="B33" s="1">
        <v>8.7999999999999995E-2</v>
      </c>
      <c r="C33" t="s">
        <v>28</v>
      </c>
      <c r="G33" s="3" t="str">
        <f t="shared" si="0"/>
        <v/>
      </c>
    </row>
    <row r="34" spans="1:7" x14ac:dyDescent="0.25">
      <c r="B34" s="1">
        <v>6.5000000000000002E-2</v>
      </c>
      <c r="C34" t="s">
        <v>32</v>
      </c>
      <c r="G34" s="3" t="str">
        <f t="shared" si="0"/>
        <v/>
      </c>
    </row>
    <row r="35" spans="1:7" x14ac:dyDescent="0.25">
      <c r="G35" s="3" t="str">
        <f t="shared" si="0"/>
        <v/>
      </c>
    </row>
    <row r="36" spans="1:7" x14ac:dyDescent="0.25">
      <c r="A36" t="s">
        <v>33</v>
      </c>
      <c r="G36" s="3">
        <f t="shared" si="0"/>
        <v>67</v>
      </c>
    </row>
    <row r="37" spans="1:7" x14ac:dyDescent="0.25">
      <c r="G37" s="3" t="str">
        <f t="shared" si="0"/>
        <v/>
      </c>
    </row>
    <row r="38" spans="1:7" x14ac:dyDescent="0.25">
      <c r="B38" s="1">
        <v>5.2999999999999999E-2</v>
      </c>
      <c r="C38" t="s">
        <v>27</v>
      </c>
      <c r="G38" s="3" t="str">
        <f t="shared" si="0"/>
        <v/>
      </c>
    </row>
    <row r="39" spans="1:7" x14ac:dyDescent="0.25">
      <c r="B39" s="1">
        <v>0.84</v>
      </c>
      <c r="C39" t="s">
        <v>28</v>
      </c>
      <c r="G39" s="3" t="str">
        <f t="shared" si="0"/>
        <v/>
      </c>
    </row>
    <row r="40" spans="1:7" x14ac:dyDescent="0.25">
      <c r="B40" s="1">
        <v>0.105</v>
      </c>
      <c r="C40" t="s">
        <v>29</v>
      </c>
      <c r="G40" s="3" t="str">
        <f t="shared" si="0"/>
        <v/>
      </c>
    </row>
    <row r="41" spans="1:7" x14ac:dyDescent="0.25">
      <c r="G41" s="3" t="str">
        <f t="shared" si="0"/>
        <v/>
      </c>
    </row>
    <row r="42" spans="1:7" x14ac:dyDescent="0.25">
      <c r="A42" t="s">
        <v>34</v>
      </c>
      <c r="G42" s="3">
        <f t="shared" si="0"/>
        <v>2</v>
      </c>
    </row>
    <row r="43" spans="1:7" x14ac:dyDescent="0.25">
      <c r="G43" s="3" t="str">
        <f t="shared" si="0"/>
        <v/>
      </c>
    </row>
    <row r="44" spans="1:7" x14ac:dyDescent="0.25">
      <c r="B44" s="1">
        <v>1</v>
      </c>
      <c r="C44" t="s">
        <v>14</v>
      </c>
      <c r="G44" s="3" t="str">
        <f t="shared" si="0"/>
        <v/>
      </c>
    </row>
    <row r="45" spans="1:7" x14ac:dyDescent="0.25">
      <c r="G45" s="3" t="str">
        <f t="shared" si="0"/>
        <v/>
      </c>
    </row>
    <row r="46" spans="1:7" x14ac:dyDescent="0.25">
      <c r="A46" t="s">
        <v>35</v>
      </c>
      <c r="G46" s="3">
        <f t="shared" si="0"/>
        <v>4</v>
      </c>
    </row>
    <row r="47" spans="1:7" x14ac:dyDescent="0.25">
      <c r="G47" s="3" t="str">
        <f t="shared" si="0"/>
        <v/>
      </c>
    </row>
    <row r="48" spans="1:7" x14ac:dyDescent="0.25">
      <c r="B48" s="1">
        <v>1</v>
      </c>
      <c r="C48" t="s">
        <v>28</v>
      </c>
      <c r="G48" s="3" t="str">
        <f t="shared" si="0"/>
        <v/>
      </c>
    </row>
    <row r="49" spans="1:7" x14ac:dyDescent="0.25">
      <c r="G49" s="3" t="str">
        <f t="shared" si="0"/>
        <v/>
      </c>
    </row>
    <row r="50" spans="1:7" x14ac:dyDescent="0.25">
      <c r="A50" t="s">
        <v>36</v>
      </c>
      <c r="G50" s="3">
        <f t="shared" si="0"/>
        <v>63</v>
      </c>
    </row>
    <row r="51" spans="1:7" x14ac:dyDescent="0.25">
      <c r="G51" s="3" t="str">
        <f t="shared" si="0"/>
        <v/>
      </c>
    </row>
    <row r="52" spans="1:7" x14ac:dyDescent="0.25">
      <c r="B52" s="1">
        <v>5.6000000000000001E-2</v>
      </c>
      <c r="C52" t="s">
        <v>27</v>
      </c>
      <c r="G52" s="3" t="str">
        <f t="shared" si="0"/>
        <v/>
      </c>
    </row>
    <row r="53" spans="1:7" x14ac:dyDescent="0.25">
      <c r="B53" s="1">
        <v>0.83199999999999996</v>
      </c>
      <c r="C53" t="s">
        <v>28</v>
      </c>
      <c r="G53" s="3" t="str">
        <f t="shared" si="0"/>
        <v/>
      </c>
    </row>
    <row r="54" spans="1:7" x14ac:dyDescent="0.25">
      <c r="B54" s="1">
        <v>0.11</v>
      </c>
      <c r="C54" t="s">
        <v>29</v>
      </c>
      <c r="G54" s="3" t="str">
        <f t="shared" si="0"/>
        <v/>
      </c>
    </row>
    <row r="55" spans="1:7" x14ac:dyDescent="0.25">
      <c r="A55" t="s">
        <v>6</v>
      </c>
      <c r="B55" t="s">
        <v>37</v>
      </c>
      <c r="C55" t="s">
        <v>38</v>
      </c>
      <c r="G55" s="3" t="str">
        <f t="shared" si="0"/>
        <v/>
      </c>
    </row>
    <row r="56" spans="1:7" x14ac:dyDescent="0.25">
      <c r="A56" t="s">
        <v>39</v>
      </c>
      <c r="G56" s="3">
        <f t="shared" si="0"/>
        <v>575</v>
      </c>
    </row>
    <row r="57" spans="1:7" x14ac:dyDescent="0.25">
      <c r="G57" s="3" t="str">
        <f t="shared" si="0"/>
        <v/>
      </c>
    </row>
    <row r="58" spans="1:7" x14ac:dyDescent="0.25">
      <c r="B58" s="1">
        <v>0.77500000000000002</v>
      </c>
      <c r="C58" t="s">
        <v>29</v>
      </c>
      <c r="G58" s="3" t="str">
        <f t="shared" si="0"/>
        <v/>
      </c>
    </row>
    <row r="59" spans="1:7" x14ac:dyDescent="0.25">
      <c r="B59" s="1">
        <v>0.17299999999999999</v>
      </c>
      <c r="C59" t="s">
        <v>20</v>
      </c>
      <c r="G59" s="3" t="str">
        <f t="shared" si="0"/>
        <v/>
      </c>
    </row>
    <row r="60" spans="1:7" x14ac:dyDescent="0.25">
      <c r="B60" s="1">
        <v>4.4999999999999998E-2</v>
      </c>
      <c r="C60" t="s">
        <v>14</v>
      </c>
      <c r="G60" s="3" t="str">
        <f t="shared" si="0"/>
        <v/>
      </c>
    </row>
    <row r="61" spans="1:7" x14ac:dyDescent="0.25">
      <c r="B61" s="1">
        <v>5.0000000000000001E-3</v>
      </c>
      <c r="C61" t="s">
        <v>40</v>
      </c>
      <c r="G61" s="3" t="str">
        <f t="shared" si="0"/>
        <v/>
      </c>
    </row>
    <row r="62" spans="1:7" x14ac:dyDescent="0.25">
      <c r="G62" s="3" t="str">
        <f t="shared" si="0"/>
        <v/>
      </c>
    </row>
    <row r="63" spans="1:7" x14ac:dyDescent="0.25">
      <c r="A63" t="s">
        <v>41</v>
      </c>
      <c r="G63" s="3">
        <f t="shared" si="0"/>
        <v>313</v>
      </c>
    </row>
    <row r="64" spans="1:7" x14ac:dyDescent="0.25">
      <c r="G64" s="3" t="str">
        <f t="shared" si="0"/>
        <v/>
      </c>
    </row>
    <row r="65" spans="1:7" x14ac:dyDescent="0.25">
      <c r="B65" s="1">
        <v>0.06</v>
      </c>
      <c r="C65" t="s">
        <v>42</v>
      </c>
      <c r="G65" s="3" t="str">
        <f t="shared" si="0"/>
        <v/>
      </c>
    </row>
    <row r="66" spans="1:7" x14ac:dyDescent="0.25">
      <c r="B66" s="1">
        <v>0.87</v>
      </c>
      <c r="C66" t="s">
        <v>28</v>
      </c>
      <c r="G66" s="3" t="str">
        <f t="shared" si="0"/>
        <v/>
      </c>
    </row>
    <row r="67" spans="1:7" x14ac:dyDescent="0.25">
      <c r="B67" s="1">
        <v>7.0000000000000001E-3</v>
      </c>
      <c r="C67" t="s">
        <v>29</v>
      </c>
      <c r="G67" s="3" t="str">
        <f t="shared" ref="G67:G130" si="1">IFERROR(HLOOKUP($A67,$H$2:$XL$3,2,FALSE),"")</f>
        <v/>
      </c>
    </row>
    <row r="68" spans="1:7" x14ac:dyDescent="0.25">
      <c r="B68" s="1">
        <v>2.5000000000000001E-2</v>
      </c>
      <c r="C68" t="s">
        <v>43</v>
      </c>
      <c r="G68" s="3" t="str">
        <f t="shared" si="1"/>
        <v/>
      </c>
    </row>
    <row r="69" spans="1:7" x14ac:dyDescent="0.25">
      <c r="B69" s="1">
        <v>0.01</v>
      </c>
      <c r="C69" t="s">
        <v>44</v>
      </c>
      <c r="G69" s="3" t="str">
        <f t="shared" si="1"/>
        <v/>
      </c>
    </row>
    <row r="70" spans="1:7" x14ac:dyDescent="0.25">
      <c r="B70" s="1">
        <v>7.0000000000000001E-3</v>
      </c>
      <c r="C70" t="s">
        <v>32</v>
      </c>
      <c r="G70" s="3" t="str">
        <f t="shared" si="1"/>
        <v/>
      </c>
    </row>
    <row r="71" spans="1:7" x14ac:dyDescent="0.25">
      <c r="B71" s="1">
        <v>1.7999999999999999E-2</v>
      </c>
      <c r="C71" t="s">
        <v>40</v>
      </c>
      <c r="G71" s="3" t="str">
        <f t="shared" si="1"/>
        <v/>
      </c>
    </row>
    <row r="72" spans="1:7" x14ac:dyDescent="0.25">
      <c r="G72" s="3" t="str">
        <f t="shared" si="1"/>
        <v/>
      </c>
    </row>
    <row r="73" spans="1:7" x14ac:dyDescent="0.25">
      <c r="A73" t="s">
        <v>45</v>
      </c>
      <c r="G73" s="3">
        <f t="shared" si="1"/>
        <v>5</v>
      </c>
    </row>
    <row r="74" spans="1:7" x14ac:dyDescent="0.25">
      <c r="G74" s="3" t="str">
        <f t="shared" si="1"/>
        <v/>
      </c>
    </row>
    <row r="75" spans="1:7" x14ac:dyDescent="0.25">
      <c r="B75" s="1">
        <v>1</v>
      </c>
      <c r="C75" t="s">
        <v>46</v>
      </c>
      <c r="G75" s="3" t="str">
        <f t="shared" si="1"/>
        <v/>
      </c>
    </row>
    <row r="76" spans="1:7" x14ac:dyDescent="0.25">
      <c r="G76" s="3" t="str">
        <f t="shared" si="1"/>
        <v/>
      </c>
    </row>
    <row r="77" spans="1:7" x14ac:dyDescent="0.25">
      <c r="A77" t="s">
        <v>47</v>
      </c>
      <c r="G77" s="3">
        <f t="shared" si="1"/>
        <v>20</v>
      </c>
    </row>
    <row r="78" spans="1:7" x14ac:dyDescent="0.25">
      <c r="G78" s="3" t="str">
        <f t="shared" si="1"/>
        <v/>
      </c>
    </row>
    <row r="79" spans="1:7" x14ac:dyDescent="0.25">
      <c r="B79" s="1">
        <v>1</v>
      </c>
      <c r="C79" t="s">
        <v>14</v>
      </c>
      <c r="G79" s="3" t="str">
        <f t="shared" si="1"/>
        <v/>
      </c>
    </row>
    <row r="80" spans="1:7" x14ac:dyDescent="0.25">
      <c r="G80" s="3" t="str">
        <f t="shared" si="1"/>
        <v/>
      </c>
    </row>
    <row r="81" spans="1:7" x14ac:dyDescent="0.25">
      <c r="A81" t="s">
        <v>48</v>
      </c>
      <c r="G81" s="3">
        <f t="shared" si="1"/>
        <v>15</v>
      </c>
    </row>
    <row r="82" spans="1:7" x14ac:dyDescent="0.25">
      <c r="G82" s="3" t="str">
        <f t="shared" si="1"/>
        <v/>
      </c>
    </row>
    <row r="83" spans="1:7" x14ac:dyDescent="0.25">
      <c r="B83" s="1">
        <v>1</v>
      </c>
      <c r="C83" t="s">
        <v>28</v>
      </c>
      <c r="G83" s="3" t="str">
        <f t="shared" si="1"/>
        <v/>
      </c>
    </row>
    <row r="84" spans="1:7" x14ac:dyDescent="0.25">
      <c r="G84" s="3" t="str">
        <f t="shared" si="1"/>
        <v/>
      </c>
    </row>
    <row r="85" spans="1:7" x14ac:dyDescent="0.25">
      <c r="A85" t="s">
        <v>49</v>
      </c>
      <c r="G85" s="3">
        <f t="shared" si="1"/>
        <v>117</v>
      </c>
    </row>
    <row r="86" spans="1:7" x14ac:dyDescent="0.25">
      <c r="G86" s="3" t="str">
        <f t="shared" si="1"/>
        <v/>
      </c>
    </row>
    <row r="87" spans="1:7" x14ac:dyDescent="0.25">
      <c r="B87" s="1">
        <v>6.2E-2</v>
      </c>
      <c r="C87" t="s">
        <v>50</v>
      </c>
      <c r="G87" s="3" t="str">
        <f t="shared" si="1"/>
        <v/>
      </c>
    </row>
    <row r="88" spans="1:7" x14ac:dyDescent="0.25">
      <c r="B88" s="1">
        <v>8.0000000000000002E-3</v>
      </c>
      <c r="C88" t="s">
        <v>51</v>
      </c>
      <c r="G88" s="3" t="str">
        <f t="shared" si="1"/>
        <v/>
      </c>
    </row>
    <row r="89" spans="1:7" x14ac:dyDescent="0.25">
      <c r="B89" s="1">
        <v>5.1999999999999998E-2</v>
      </c>
      <c r="C89" t="s">
        <v>52</v>
      </c>
      <c r="G89" s="3" t="str">
        <f t="shared" si="1"/>
        <v/>
      </c>
    </row>
    <row r="90" spans="1:7" x14ac:dyDescent="0.25">
      <c r="B90" s="1">
        <v>0.13500000000000001</v>
      </c>
      <c r="C90" t="s">
        <v>27</v>
      </c>
      <c r="G90" s="3" t="str">
        <f t="shared" si="1"/>
        <v/>
      </c>
    </row>
    <row r="91" spans="1:7" x14ac:dyDescent="0.25">
      <c r="B91" s="1">
        <v>0.70799999999999996</v>
      </c>
      <c r="C91" t="s">
        <v>28</v>
      </c>
      <c r="G91" s="3" t="str">
        <f t="shared" si="1"/>
        <v/>
      </c>
    </row>
    <row r="92" spans="1:7" x14ac:dyDescent="0.25">
      <c r="B92" s="1">
        <v>3.1E-2</v>
      </c>
      <c r="C92" t="s">
        <v>14</v>
      </c>
      <c r="G92" s="3" t="str">
        <f t="shared" si="1"/>
        <v/>
      </c>
    </row>
    <row r="93" spans="1:7" x14ac:dyDescent="0.25">
      <c r="G93" s="3" t="str">
        <f t="shared" si="1"/>
        <v/>
      </c>
    </row>
    <row r="94" spans="1:7" x14ac:dyDescent="0.25">
      <c r="A94" t="s">
        <v>53</v>
      </c>
      <c r="G94" s="3">
        <f t="shared" si="1"/>
        <v>95</v>
      </c>
    </row>
    <row r="95" spans="1:7" x14ac:dyDescent="0.25">
      <c r="G95" s="3" t="str">
        <f t="shared" si="1"/>
        <v/>
      </c>
    </row>
    <row r="96" spans="1:7" x14ac:dyDescent="0.25">
      <c r="B96" s="1">
        <v>0.68600000000000005</v>
      </c>
      <c r="C96" t="s">
        <v>27</v>
      </c>
      <c r="G96" s="3" t="str">
        <f t="shared" si="1"/>
        <v/>
      </c>
    </row>
    <row r="97" spans="1:7" x14ac:dyDescent="0.25">
      <c r="B97" s="1">
        <v>0.313</v>
      </c>
      <c r="C97" t="s">
        <v>28</v>
      </c>
      <c r="G97" s="3" t="str">
        <f t="shared" si="1"/>
        <v/>
      </c>
    </row>
    <row r="98" spans="1:7" x14ac:dyDescent="0.25">
      <c r="G98" s="3" t="str">
        <f t="shared" si="1"/>
        <v/>
      </c>
    </row>
    <row r="99" spans="1:7" x14ac:dyDescent="0.25">
      <c r="A99" t="s">
        <v>54</v>
      </c>
      <c r="G99" s="3">
        <f t="shared" si="1"/>
        <v>1</v>
      </c>
    </row>
    <row r="100" spans="1:7" x14ac:dyDescent="0.25">
      <c r="G100" s="3" t="str">
        <f t="shared" si="1"/>
        <v/>
      </c>
    </row>
    <row r="101" spans="1:7" x14ac:dyDescent="0.25">
      <c r="B101" s="1">
        <v>1</v>
      </c>
      <c r="C101" t="s">
        <v>28</v>
      </c>
      <c r="G101" s="3" t="str">
        <f t="shared" si="1"/>
        <v/>
      </c>
    </row>
    <row r="102" spans="1:7" x14ac:dyDescent="0.25">
      <c r="G102" s="3" t="str">
        <f t="shared" si="1"/>
        <v/>
      </c>
    </row>
    <row r="103" spans="1:7" x14ac:dyDescent="0.25">
      <c r="A103" t="s">
        <v>55</v>
      </c>
      <c r="G103" s="3">
        <f t="shared" si="1"/>
        <v>3</v>
      </c>
    </row>
    <row r="104" spans="1:7" x14ac:dyDescent="0.25">
      <c r="G104" s="3" t="str">
        <f t="shared" si="1"/>
        <v/>
      </c>
    </row>
    <row r="105" spans="1:7" x14ac:dyDescent="0.25">
      <c r="B105" s="1">
        <v>1</v>
      </c>
      <c r="C105" t="s">
        <v>29</v>
      </c>
      <c r="G105" s="3" t="str">
        <f t="shared" si="1"/>
        <v/>
      </c>
    </row>
    <row r="106" spans="1:7" x14ac:dyDescent="0.25">
      <c r="G106" s="3" t="str">
        <f t="shared" si="1"/>
        <v/>
      </c>
    </row>
    <row r="107" spans="1:7" x14ac:dyDescent="0.25">
      <c r="A107" t="s">
        <v>56</v>
      </c>
      <c r="G107" s="3">
        <f t="shared" si="1"/>
        <v>170</v>
      </c>
    </row>
    <row r="108" spans="1:7" x14ac:dyDescent="0.25">
      <c r="G108" s="3" t="str">
        <f t="shared" si="1"/>
        <v/>
      </c>
    </row>
    <row r="109" spans="1:7" x14ac:dyDescent="0.25">
      <c r="B109" s="1">
        <v>3.3000000000000002E-2</v>
      </c>
      <c r="C109" t="s">
        <v>51</v>
      </c>
      <c r="G109" s="3" t="str">
        <f t="shared" si="1"/>
        <v/>
      </c>
    </row>
    <row r="110" spans="1:7" x14ac:dyDescent="0.25">
      <c r="B110" s="1">
        <v>0.93300000000000005</v>
      </c>
      <c r="C110" t="s">
        <v>52</v>
      </c>
      <c r="G110" s="3" t="str">
        <f t="shared" si="1"/>
        <v/>
      </c>
    </row>
    <row r="111" spans="1:7" x14ac:dyDescent="0.25">
      <c r="B111" s="1">
        <v>3.2000000000000001E-2</v>
      </c>
      <c r="C111" t="s">
        <v>14</v>
      </c>
      <c r="G111" s="3" t="str">
        <f t="shared" si="1"/>
        <v/>
      </c>
    </row>
    <row r="112" spans="1:7" x14ac:dyDescent="0.25">
      <c r="G112" s="3" t="str">
        <f t="shared" si="1"/>
        <v/>
      </c>
    </row>
    <row r="113" spans="1:7" x14ac:dyDescent="0.25">
      <c r="A113" t="s">
        <v>57</v>
      </c>
      <c r="G113" s="3">
        <f t="shared" si="1"/>
        <v>2</v>
      </c>
    </row>
    <row r="114" spans="1:7" x14ac:dyDescent="0.25">
      <c r="G114" s="3" t="str">
        <f t="shared" si="1"/>
        <v/>
      </c>
    </row>
    <row r="115" spans="1:7" x14ac:dyDescent="0.25">
      <c r="B115" s="1">
        <v>1</v>
      </c>
      <c r="C115" t="s">
        <v>58</v>
      </c>
      <c r="G115" s="3" t="str">
        <f t="shared" si="1"/>
        <v/>
      </c>
    </row>
    <row r="116" spans="1:7" x14ac:dyDescent="0.25">
      <c r="G116" s="3" t="str">
        <f t="shared" si="1"/>
        <v/>
      </c>
    </row>
    <row r="117" spans="1:7" x14ac:dyDescent="0.25">
      <c r="A117" t="s">
        <v>59</v>
      </c>
      <c r="G117" s="3">
        <f t="shared" si="1"/>
        <v>1471</v>
      </c>
    </row>
    <row r="118" spans="1:7" x14ac:dyDescent="0.25">
      <c r="G118" s="3" t="str">
        <f t="shared" si="1"/>
        <v/>
      </c>
    </row>
    <row r="119" spans="1:7" x14ac:dyDescent="0.25">
      <c r="B119" s="1">
        <v>1</v>
      </c>
      <c r="C119" t="s">
        <v>58</v>
      </c>
      <c r="G119" s="3" t="str">
        <f t="shared" si="1"/>
        <v/>
      </c>
    </row>
    <row r="120" spans="1:7" x14ac:dyDescent="0.25">
      <c r="G120" s="3" t="str">
        <f t="shared" si="1"/>
        <v/>
      </c>
    </row>
    <row r="121" spans="1:7" x14ac:dyDescent="0.25">
      <c r="A121" t="s">
        <v>60</v>
      </c>
      <c r="G121" s="3">
        <f t="shared" si="1"/>
        <v>4287</v>
      </c>
    </row>
    <row r="122" spans="1:7" x14ac:dyDescent="0.25">
      <c r="G122" s="3" t="str">
        <f t="shared" si="1"/>
        <v/>
      </c>
    </row>
    <row r="123" spans="1:7" x14ac:dyDescent="0.25">
      <c r="B123" s="1">
        <v>4.0000000000000001E-3</v>
      </c>
      <c r="C123" t="s">
        <v>42</v>
      </c>
      <c r="G123" s="3" t="str">
        <f t="shared" si="1"/>
        <v/>
      </c>
    </row>
    <row r="124" spans="1:7" x14ac:dyDescent="0.25">
      <c r="B124" s="1">
        <v>0.83099999999999996</v>
      </c>
      <c r="C124" t="s">
        <v>58</v>
      </c>
      <c r="G124" s="3" t="str">
        <f t="shared" si="1"/>
        <v/>
      </c>
    </row>
    <row r="125" spans="1:7" x14ac:dyDescent="0.25">
      <c r="B125" s="1">
        <v>0.157</v>
      </c>
      <c r="C125" t="s">
        <v>27</v>
      </c>
      <c r="G125" s="3" t="str">
        <f t="shared" si="1"/>
        <v/>
      </c>
    </row>
    <row r="126" spans="1:7" x14ac:dyDescent="0.25">
      <c r="B126" s="1">
        <v>5.0000000000000001E-3</v>
      </c>
      <c r="C126" t="s">
        <v>28</v>
      </c>
      <c r="G126" s="3" t="str">
        <f t="shared" si="1"/>
        <v/>
      </c>
    </row>
    <row r="127" spans="1:7" x14ac:dyDescent="0.25">
      <c r="B127" s="1">
        <v>0</v>
      </c>
      <c r="C127" t="s">
        <v>40</v>
      </c>
      <c r="G127" s="3" t="str">
        <f t="shared" si="1"/>
        <v/>
      </c>
    </row>
    <row r="128" spans="1:7" x14ac:dyDescent="0.25">
      <c r="G128" s="3" t="str">
        <f t="shared" si="1"/>
        <v/>
      </c>
    </row>
    <row r="129" spans="1:7" x14ac:dyDescent="0.25">
      <c r="A129" t="s">
        <v>61</v>
      </c>
      <c r="G129" s="3">
        <f t="shared" si="1"/>
        <v>9</v>
      </c>
    </row>
    <row r="130" spans="1:7" x14ac:dyDescent="0.25">
      <c r="G130" s="3" t="str">
        <f t="shared" si="1"/>
        <v/>
      </c>
    </row>
    <row r="131" spans="1:7" x14ac:dyDescent="0.25">
      <c r="B131" s="1">
        <v>1</v>
      </c>
      <c r="C131" t="s">
        <v>46</v>
      </c>
      <c r="G131" s="3" t="str">
        <f t="shared" ref="G131:G194" si="2">IFERROR(HLOOKUP($A131,$H$2:$XL$3,2,FALSE),"")</f>
        <v/>
      </c>
    </row>
    <row r="132" spans="1:7" x14ac:dyDescent="0.25">
      <c r="G132" s="3" t="str">
        <f t="shared" si="2"/>
        <v/>
      </c>
    </row>
    <row r="133" spans="1:7" x14ac:dyDescent="0.25">
      <c r="A133" t="s">
        <v>62</v>
      </c>
      <c r="G133" s="3">
        <f t="shared" si="2"/>
        <v>20</v>
      </c>
    </row>
    <row r="134" spans="1:7" x14ac:dyDescent="0.25">
      <c r="G134" s="3" t="str">
        <f t="shared" si="2"/>
        <v/>
      </c>
    </row>
    <row r="135" spans="1:7" x14ac:dyDescent="0.25">
      <c r="B135" s="1">
        <v>0.54800000000000004</v>
      </c>
      <c r="C135" t="s">
        <v>28</v>
      </c>
      <c r="G135" s="3" t="str">
        <f t="shared" si="2"/>
        <v/>
      </c>
    </row>
    <row r="136" spans="1:7" x14ac:dyDescent="0.25">
      <c r="B136" s="1">
        <v>0.13</v>
      </c>
      <c r="C136" t="s">
        <v>29</v>
      </c>
      <c r="G136" s="3" t="str">
        <f t="shared" si="2"/>
        <v/>
      </c>
    </row>
    <row r="137" spans="1:7" x14ac:dyDescent="0.25">
      <c r="B137" s="1">
        <v>0.32</v>
      </c>
      <c r="C137" t="s">
        <v>44</v>
      </c>
      <c r="G137" s="3" t="str">
        <f t="shared" si="2"/>
        <v/>
      </c>
    </row>
    <row r="138" spans="1:7" x14ac:dyDescent="0.25">
      <c r="A138" t="s">
        <v>6</v>
      </c>
      <c r="B138" t="s">
        <v>63</v>
      </c>
      <c r="C138" t="s">
        <v>64</v>
      </c>
      <c r="G138" s="3" t="str">
        <f t="shared" si="2"/>
        <v/>
      </c>
    </row>
    <row r="139" spans="1:7" x14ac:dyDescent="0.25">
      <c r="A139" t="s">
        <v>65</v>
      </c>
      <c r="G139" s="3">
        <f t="shared" si="2"/>
        <v>10</v>
      </c>
    </row>
    <row r="140" spans="1:7" x14ac:dyDescent="0.25">
      <c r="G140" s="3" t="str">
        <f t="shared" si="2"/>
        <v/>
      </c>
    </row>
    <row r="141" spans="1:7" x14ac:dyDescent="0.25">
      <c r="B141" s="1">
        <v>1</v>
      </c>
      <c r="C141" t="s">
        <v>51</v>
      </c>
      <c r="G141" s="3" t="str">
        <f t="shared" si="2"/>
        <v/>
      </c>
    </row>
    <row r="142" spans="1:7" x14ac:dyDescent="0.25">
      <c r="G142" s="3" t="str">
        <f t="shared" si="2"/>
        <v/>
      </c>
    </row>
    <row r="143" spans="1:7" x14ac:dyDescent="0.25">
      <c r="A143" t="s">
        <v>66</v>
      </c>
      <c r="G143" s="3">
        <f t="shared" si="2"/>
        <v>60</v>
      </c>
    </row>
    <row r="144" spans="1:7" x14ac:dyDescent="0.25">
      <c r="G144" s="3" t="str">
        <f t="shared" si="2"/>
        <v/>
      </c>
    </row>
    <row r="145" spans="1:7" x14ac:dyDescent="0.25">
      <c r="B145" s="1">
        <v>0.20899999999999999</v>
      </c>
      <c r="C145" t="s">
        <v>67</v>
      </c>
      <c r="G145" s="3" t="str">
        <f t="shared" si="2"/>
        <v/>
      </c>
    </row>
    <row r="146" spans="1:7" x14ac:dyDescent="0.25">
      <c r="B146" s="1">
        <v>0.11700000000000001</v>
      </c>
      <c r="C146" t="s">
        <v>68</v>
      </c>
      <c r="G146" s="3" t="str">
        <f t="shared" si="2"/>
        <v/>
      </c>
    </row>
    <row r="147" spans="1:7" x14ac:dyDescent="0.25">
      <c r="G147" s="3" t="str">
        <f t="shared" si="2"/>
        <v/>
      </c>
    </row>
    <row r="148" spans="1:7" x14ac:dyDescent="0.25">
      <c r="A148" t="s">
        <v>69</v>
      </c>
      <c r="G148" s="3">
        <f t="shared" si="2"/>
        <v>3</v>
      </c>
    </row>
    <row r="149" spans="1:7" x14ac:dyDescent="0.25">
      <c r="G149" s="3" t="str">
        <f t="shared" si="2"/>
        <v/>
      </c>
    </row>
    <row r="150" spans="1:7" x14ac:dyDescent="0.25">
      <c r="B150" s="1">
        <v>1</v>
      </c>
      <c r="C150" t="s">
        <v>70</v>
      </c>
      <c r="G150" s="3" t="str">
        <f t="shared" si="2"/>
        <v/>
      </c>
    </row>
    <row r="151" spans="1:7" x14ac:dyDescent="0.25">
      <c r="G151" s="3" t="str">
        <f t="shared" si="2"/>
        <v/>
      </c>
    </row>
    <row r="152" spans="1:7" x14ac:dyDescent="0.25">
      <c r="A152" t="s">
        <v>71</v>
      </c>
      <c r="G152" s="3">
        <f t="shared" si="2"/>
        <v>15</v>
      </c>
    </row>
    <row r="153" spans="1:7" x14ac:dyDescent="0.25">
      <c r="G153" s="3" t="str">
        <f t="shared" si="2"/>
        <v/>
      </c>
    </row>
    <row r="154" spans="1:7" x14ac:dyDescent="0.25">
      <c r="B154" s="1">
        <v>1</v>
      </c>
      <c r="C154" t="s">
        <v>72</v>
      </c>
      <c r="G154" s="3" t="str">
        <f t="shared" si="2"/>
        <v/>
      </c>
    </row>
    <row r="155" spans="1:7" x14ac:dyDescent="0.25">
      <c r="G155" s="3" t="str">
        <f t="shared" si="2"/>
        <v/>
      </c>
    </row>
    <row r="156" spans="1:7" x14ac:dyDescent="0.25">
      <c r="A156" t="s">
        <v>73</v>
      </c>
      <c r="G156" s="3">
        <f t="shared" si="2"/>
        <v>282</v>
      </c>
    </row>
    <row r="157" spans="1:7" x14ac:dyDescent="0.25">
      <c r="G157" s="3" t="str">
        <f t="shared" si="2"/>
        <v/>
      </c>
    </row>
    <row r="158" spans="1:7" x14ac:dyDescent="0.25">
      <c r="B158" s="1">
        <v>1.6E-2</v>
      </c>
      <c r="C158" t="s">
        <v>74</v>
      </c>
      <c r="G158" s="3" t="str">
        <f t="shared" si="2"/>
        <v/>
      </c>
    </row>
    <row r="159" spans="1:7" x14ac:dyDescent="0.25">
      <c r="B159" s="1">
        <v>6.8000000000000005E-2</v>
      </c>
      <c r="C159" t="s">
        <v>75</v>
      </c>
      <c r="G159" s="3" t="str">
        <f t="shared" si="2"/>
        <v/>
      </c>
    </row>
    <row r="160" spans="1:7" x14ac:dyDescent="0.25">
      <c r="B160" s="1">
        <v>6.7000000000000004E-2</v>
      </c>
      <c r="C160" t="s">
        <v>76</v>
      </c>
      <c r="G160" s="3" t="str">
        <f t="shared" si="2"/>
        <v/>
      </c>
    </row>
    <row r="161" spans="1:7" x14ac:dyDescent="0.25">
      <c r="B161" s="1">
        <v>0.48399999999999999</v>
      </c>
      <c r="C161" t="s">
        <v>77</v>
      </c>
      <c r="G161" s="3" t="str">
        <f t="shared" si="2"/>
        <v/>
      </c>
    </row>
    <row r="162" spans="1:7" x14ac:dyDescent="0.25">
      <c r="B162" s="1">
        <v>0.36299999999999999</v>
      </c>
      <c r="C162" t="s">
        <v>70</v>
      </c>
      <c r="G162" s="3" t="str">
        <f t="shared" si="2"/>
        <v/>
      </c>
    </row>
    <row r="163" spans="1:7" x14ac:dyDescent="0.25">
      <c r="G163" s="3" t="str">
        <f t="shared" si="2"/>
        <v/>
      </c>
    </row>
    <row r="164" spans="1:7" x14ac:dyDescent="0.25">
      <c r="A164" t="s">
        <v>78</v>
      </c>
      <c r="G164" s="3">
        <f t="shared" si="2"/>
        <v>95</v>
      </c>
    </row>
    <row r="165" spans="1:7" x14ac:dyDescent="0.25">
      <c r="G165" s="3" t="str">
        <f t="shared" si="2"/>
        <v/>
      </c>
    </row>
    <row r="166" spans="1:7" x14ac:dyDescent="0.25">
      <c r="B166" s="1">
        <v>1</v>
      </c>
      <c r="C166" t="s">
        <v>77</v>
      </c>
      <c r="G166" s="3" t="str">
        <f t="shared" si="2"/>
        <v/>
      </c>
    </row>
    <row r="167" spans="1:7" x14ac:dyDescent="0.25">
      <c r="G167" s="3" t="str">
        <f t="shared" si="2"/>
        <v/>
      </c>
    </row>
    <row r="168" spans="1:7" x14ac:dyDescent="0.25">
      <c r="A168" t="s">
        <v>79</v>
      </c>
      <c r="G168" s="3">
        <f t="shared" si="2"/>
        <v>488</v>
      </c>
    </row>
    <row r="169" spans="1:7" x14ac:dyDescent="0.25">
      <c r="G169" s="3" t="str">
        <f t="shared" si="2"/>
        <v/>
      </c>
    </row>
    <row r="170" spans="1:7" x14ac:dyDescent="0.25">
      <c r="B170" s="1">
        <v>1.9E-2</v>
      </c>
      <c r="C170" t="s">
        <v>28</v>
      </c>
      <c r="G170" s="3" t="str">
        <f t="shared" si="2"/>
        <v/>
      </c>
    </row>
    <row r="171" spans="1:7" x14ac:dyDescent="0.25">
      <c r="B171" s="1">
        <v>2.4E-2</v>
      </c>
      <c r="C171" t="s">
        <v>80</v>
      </c>
      <c r="G171" s="3" t="str">
        <f t="shared" si="2"/>
        <v/>
      </c>
    </row>
    <row r="172" spans="1:7" x14ac:dyDescent="0.25">
      <c r="B172" s="1">
        <v>0.13300000000000001</v>
      </c>
      <c r="C172" t="s">
        <v>81</v>
      </c>
      <c r="G172" s="3" t="str">
        <f t="shared" si="2"/>
        <v/>
      </c>
    </row>
    <row r="173" spans="1:7" x14ac:dyDescent="0.25">
      <c r="B173" s="1">
        <v>0.13</v>
      </c>
      <c r="C173" t="s">
        <v>82</v>
      </c>
      <c r="G173" s="3" t="str">
        <f t="shared" si="2"/>
        <v/>
      </c>
    </row>
    <row r="174" spans="1:7" x14ac:dyDescent="0.25">
      <c r="B174" s="1">
        <v>8.0000000000000002E-3</v>
      </c>
      <c r="C174" t="s">
        <v>83</v>
      </c>
      <c r="G174" s="3" t="str">
        <f t="shared" si="2"/>
        <v/>
      </c>
    </row>
    <row r="175" spans="1:7" x14ac:dyDescent="0.25">
      <c r="B175" s="1">
        <v>0.21099999999999999</v>
      </c>
      <c r="C175" t="s">
        <v>44</v>
      </c>
      <c r="G175" s="3" t="str">
        <f t="shared" si="2"/>
        <v/>
      </c>
    </row>
    <row r="176" spans="1:7" x14ac:dyDescent="0.25">
      <c r="B176" s="1">
        <v>8.5000000000000006E-2</v>
      </c>
      <c r="C176" t="s">
        <v>32</v>
      </c>
      <c r="G176" s="3" t="str">
        <f t="shared" si="2"/>
        <v/>
      </c>
    </row>
    <row r="177" spans="1:7" x14ac:dyDescent="0.25">
      <c r="B177" s="1">
        <v>0.34599999999999997</v>
      </c>
      <c r="C177" t="s">
        <v>20</v>
      </c>
      <c r="G177" s="3" t="str">
        <f t="shared" si="2"/>
        <v/>
      </c>
    </row>
    <row r="178" spans="1:7" x14ac:dyDescent="0.25">
      <c r="B178" s="1">
        <v>0.04</v>
      </c>
      <c r="C178" t="s">
        <v>84</v>
      </c>
      <c r="G178" s="3" t="str">
        <f t="shared" si="2"/>
        <v/>
      </c>
    </row>
    <row r="179" spans="1:7" x14ac:dyDescent="0.25">
      <c r="G179" s="3" t="str">
        <f t="shared" si="2"/>
        <v/>
      </c>
    </row>
    <row r="180" spans="1:7" x14ac:dyDescent="0.25">
      <c r="A180" t="s">
        <v>85</v>
      </c>
      <c r="G180" s="3">
        <f t="shared" si="2"/>
        <v>2</v>
      </c>
    </row>
    <row r="181" spans="1:7" x14ac:dyDescent="0.25">
      <c r="G181" s="3" t="str">
        <f t="shared" si="2"/>
        <v/>
      </c>
    </row>
    <row r="182" spans="1:7" x14ac:dyDescent="0.25">
      <c r="B182" s="1">
        <v>1</v>
      </c>
      <c r="C182" t="s">
        <v>80</v>
      </c>
      <c r="G182" s="3" t="str">
        <f t="shared" si="2"/>
        <v/>
      </c>
    </row>
    <row r="183" spans="1:7" x14ac:dyDescent="0.25">
      <c r="G183" s="3" t="str">
        <f t="shared" si="2"/>
        <v/>
      </c>
    </row>
    <row r="184" spans="1:7" x14ac:dyDescent="0.25">
      <c r="A184" t="s">
        <v>86</v>
      </c>
      <c r="G184" s="3">
        <f t="shared" si="2"/>
        <v>1</v>
      </c>
    </row>
    <row r="185" spans="1:7" x14ac:dyDescent="0.25">
      <c r="G185" s="3" t="str">
        <f t="shared" si="2"/>
        <v/>
      </c>
    </row>
    <row r="186" spans="1:7" x14ac:dyDescent="0.25">
      <c r="B186" s="1">
        <v>1</v>
      </c>
      <c r="C186" t="s">
        <v>32</v>
      </c>
      <c r="G186" s="3" t="str">
        <f t="shared" si="2"/>
        <v/>
      </c>
    </row>
    <row r="187" spans="1:7" x14ac:dyDescent="0.25">
      <c r="G187" s="3" t="str">
        <f t="shared" si="2"/>
        <v/>
      </c>
    </row>
    <row r="188" spans="1:7" x14ac:dyDescent="0.25">
      <c r="A188" t="s">
        <v>87</v>
      </c>
      <c r="G188" s="3">
        <f t="shared" si="2"/>
        <v>8</v>
      </c>
    </row>
    <row r="189" spans="1:7" x14ac:dyDescent="0.25">
      <c r="G189" s="3" t="str">
        <f t="shared" si="2"/>
        <v/>
      </c>
    </row>
    <row r="190" spans="1:7" x14ac:dyDescent="0.25">
      <c r="B190" s="1">
        <v>1</v>
      </c>
      <c r="C190" t="s">
        <v>32</v>
      </c>
      <c r="G190" s="3" t="str">
        <f t="shared" si="2"/>
        <v/>
      </c>
    </row>
    <row r="191" spans="1:7" x14ac:dyDescent="0.25">
      <c r="G191" s="3" t="str">
        <f t="shared" si="2"/>
        <v/>
      </c>
    </row>
    <row r="192" spans="1:7" x14ac:dyDescent="0.25">
      <c r="A192" t="s">
        <v>88</v>
      </c>
      <c r="G192" s="3">
        <f t="shared" si="2"/>
        <v>2</v>
      </c>
    </row>
    <row r="193" spans="1:7" x14ac:dyDescent="0.25">
      <c r="G193" s="3" t="str">
        <f t="shared" si="2"/>
        <v/>
      </c>
    </row>
    <row r="194" spans="1:7" x14ac:dyDescent="0.25">
      <c r="B194" s="1">
        <v>1</v>
      </c>
      <c r="C194" t="s">
        <v>46</v>
      </c>
      <c r="G194" s="3" t="str">
        <f t="shared" si="2"/>
        <v/>
      </c>
    </row>
    <row r="195" spans="1:7" x14ac:dyDescent="0.25">
      <c r="G195" s="3" t="str">
        <f t="shared" ref="G195:G258" si="3">IFERROR(HLOOKUP($A195,$H$2:$XL$3,2,FALSE),"")</f>
        <v/>
      </c>
    </row>
    <row r="196" spans="1:7" x14ac:dyDescent="0.25">
      <c r="A196" t="s">
        <v>89</v>
      </c>
      <c r="G196" s="3">
        <f t="shared" si="3"/>
        <v>7</v>
      </c>
    </row>
    <row r="197" spans="1:7" x14ac:dyDescent="0.25">
      <c r="G197" s="3" t="str">
        <f t="shared" si="3"/>
        <v/>
      </c>
    </row>
    <row r="198" spans="1:7" x14ac:dyDescent="0.25">
      <c r="B198" s="1">
        <v>1</v>
      </c>
      <c r="C198" t="s">
        <v>44</v>
      </c>
      <c r="G198" s="3" t="str">
        <f t="shared" si="3"/>
        <v/>
      </c>
    </row>
    <row r="199" spans="1:7" x14ac:dyDescent="0.25">
      <c r="G199" s="3" t="str">
        <f t="shared" si="3"/>
        <v/>
      </c>
    </row>
    <row r="200" spans="1:7" x14ac:dyDescent="0.25">
      <c r="A200" t="s">
        <v>90</v>
      </c>
      <c r="G200" s="3">
        <f t="shared" si="3"/>
        <v>4</v>
      </c>
    </row>
    <row r="201" spans="1:7" x14ac:dyDescent="0.25">
      <c r="G201" s="3" t="str">
        <f t="shared" si="3"/>
        <v/>
      </c>
    </row>
    <row r="202" spans="1:7" x14ac:dyDescent="0.25">
      <c r="B202" s="1">
        <v>1</v>
      </c>
      <c r="C202" t="s">
        <v>91</v>
      </c>
      <c r="G202" s="3" t="str">
        <f t="shared" si="3"/>
        <v/>
      </c>
    </row>
    <row r="203" spans="1:7" x14ac:dyDescent="0.25">
      <c r="G203" s="3" t="str">
        <f t="shared" si="3"/>
        <v/>
      </c>
    </row>
    <row r="204" spans="1:7" x14ac:dyDescent="0.25">
      <c r="A204" t="s">
        <v>92</v>
      </c>
      <c r="G204" s="3">
        <f t="shared" si="3"/>
        <v>4</v>
      </c>
    </row>
    <row r="205" spans="1:7" x14ac:dyDescent="0.25">
      <c r="G205" s="3" t="str">
        <f t="shared" si="3"/>
        <v/>
      </c>
    </row>
    <row r="206" spans="1:7" x14ac:dyDescent="0.25">
      <c r="B206" s="1">
        <v>1</v>
      </c>
      <c r="C206" t="s">
        <v>75</v>
      </c>
      <c r="G206" s="3" t="str">
        <f t="shared" si="3"/>
        <v/>
      </c>
    </row>
    <row r="207" spans="1:7" x14ac:dyDescent="0.25">
      <c r="G207" s="3" t="str">
        <f t="shared" si="3"/>
        <v/>
      </c>
    </row>
    <row r="208" spans="1:7" x14ac:dyDescent="0.25">
      <c r="A208" t="s">
        <v>93</v>
      </c>
      <c r="G208" s="3">
        <f t="shared" si="3"/>
        <v>13</v>
      </c>
    </row>
    <row r="209" spans="1:7" x14ac:dyDescent="0.25">
      <c r="G209" s="3" t="str">
        <f t="shared" si="3"/>
        <v/>
      </c>
    </row>
    <row r="210" spans="1:7" x14ac:dyDescent="0.25">
      <c r="B210" s="1">
        <v>1</v>
      </c>
      <c r="C210" t="s">
        <v>46</v>
      </c>
      <c r="G210" s="3" t="str">
        <f t="shared" si="3"/>
        <v/>
      </c>
    </row>
    <row r="211" spans="1:7" x14ac:dyDescent="0.25">
      <c r="G211" s="3" t="str">
        <f t="shared" si="3"/>
        <v/>
      </c>
    </row>
    <row r="212" spans="1:7" x14ac:dyDescent="0.25">
      <c r="A212" t="s">
        <v>94</v>
      </c>
      <c r="G212" s="3">
        <f t="shared" si="3"/>
        <v>13</v>
      </c>
    </row>
    <row r="213" spans="1:7" x14ac:dyDescent="0.25">
      <c r="G213" s="3" t="str">
        <f t="shared" si="3"/>
        <v/>
      </c>
    </row>
    <row r="214" spans="1:7" x14ac:dyDescent="0.25">
      <c r="B214" s="1">
        <v>1</v>
      </c>
      <c r="C214" t="s">
        <v>95</v>
      </c>
      <c r="G214" s="3" t="str">
        <f t="shared" si="3"/>
        <v/>
      </c>
    </row>
    <row r="215" spans="1:7" x14ac:dyDescent="0.25">
      <c r="G215" s="3" t="str">
        <f t="shared" si="3"/>
        <v/>
      </c>
    </row>
    <row r="216" spans="1:7" x14ac:dyDescent="0.25">
      <c r="A216" t="s">
        <v>96</v>
      </c>
      <c r="G216" s="3">
        <f t="shared" si="3"/>
        <v>358</v>
      </c>
    </row>
    <row r="217" spans="1:7" x14ac:dyDescent="0.25">
      <c r="G217" s="3" t="str">
        <f t="shared" si="3"/>
        <v/>
      </c>
    </row>
    <row r="218" spans="1:7" x14ac:dyDescent="0.25">
      <c r="B218" s="1">
        <v>0.01</v>
      </c>
      <c r="C218" t="s">
        <v>97</v>
      </c>
      <c r="G218" s="3" t="str">
        <f t="shared" si="3"/>
        <v/>
      </c>
    </row>
    <row r="219" spans="1:7" x14ac:dyDescent="0.25">
      <c r="B219" s="1">
        <v>1.2999999999999999E-2</v>
      </c>
      <c r="C219" t="s">
        <v>42</v>
      </c>
      <c r="G219" s="3" t="str">
        <f t="shared" si="3"/>
        <v/>
      </c>
    </row>
    <row r="220" spans="1:7" x14ac:dyDescent="0.25">
      <c r="B220" s="1">
        <v>0.13900000000000001</v>
      </c>
      <c r="C220" t="s">
        <v>44</v>
      </c>
      <c r="G220" s="3" t="str">
        <f t="shared" si="3"/>
        <v/>
      </c>
    </row>
    <row r="221" spans="1:7" x14ac:dyDescent="0.25">
      <c r="B221" s="1">
        <v>2.3E-2</v>
      </c>
      <c r="C221" t="s">
        <v>77</v>
      </c>
      <c r="G221" s="3" t="str">
        <f t="shared" si="3"/>
        <v/>
      </c>
    </row>
    <row r="222" spans="1:7" x14ac:dyDescent="0.25">
      <c r="B222" s="1">
        <v>0.03</v>
      </c>
      <c r="C222" t="s">
        <v>32</v>
      </c>
      <c r="G222" s="3" t="str">
        <f t="shared" si="3"/>
        <v/>
      </c>
    </row>
    <row r="223" spans="1:7" x14ac:dyDescent="0.25">
      <c r="B223" s="1">
        <v>5.6000000000000001E-2</v>
      </c>
      <c r="C223" t="s">
        <v>14</v>
      </c>
      <c r="G223" s="3" t="str">
        <f t="shared" si="3"/>
        <v/>
      </c>
    </row>
    <row r="224" spans="1:7" x14ac:dyDescent="0.25">
      <c r="B224" s="1">
        <v>0.20399999999999999</v>
      </c>
      <c r="C224" t="s">
        <v>98</v>
      </c>
      <c r="G224" s="3" t="str">
        <f t="shared" si="3"/>
        <v/>
      </c>
    </row>
    <row r="225" spans="1:7" x14ac:dyDescent="0.25">
      <c r="B225" s="1">
        <v>8.9999999999999993E-3</v>
      </c>
      <c r="C225" t="s">
        <v>46</v>
      </c>
      <c r="G225" s="3" t="str">
        <f t="shared" si="3"/>
        <v/>
      </c>
    </row>
    <row r="226" spans="1:7" x14ac:dyDescent="0.25">
      <c r="B226" s="1">
        <v>7.0000000000000001E-3</v>
      </c>
      <c r="C226" t="s">
        <v>84</v>
      </c>
      <c r="G226" s="3" t="str">
        <f t="shared" si="3"/>
        <v/>
      </c>
    </row>
    <row r="227" spans="1:7" x14ac:dyDescent="0.25">
      <c r="B227" s="1">
        <v>0.497</v>
      </c>
      <c r="C227" t="s">
        <v>95</v>
      </c>
      <c r="G227" s="3" t="str">
        <f t="shared" si="3"/>
        <v/>
      </c>
    </row>
    <row r="228" spans="1:7" x14ac:dyDescent="0.25">
      <c r="B228" s="1">
        <v>8.0000000000000002E-3</v>
      </c>
      <c r="C228" t="s">
        <v>40</v>
      </c>
      <c r="G228" s="3" t="str">
        <f t="shared" si="3"/>
        <v/>
      </c>
    </row>
    <row r="229" spans="1:7" x14ac:dyDescent="0.25">
      <c r="A229" t="s">
        <v>6</v>
      </c>
      <c r="B229" t="s">
        <v>99</v>
      </c>
      <c r="C229" t="s">
        <v>100</v>
      </c>
      <c r="G229" s="3" t="str">
        <f t="shared" si="3"/>
        <v/>
      </c>
    </row>
    <row r="230" spans="1:7" x14ac:dyDescent="0.25">
      <c r="A230" t="s">
        <v>101</v>
      </c>
      <c r="G230" s="3">
        <f t="shared" si="3"/>
        <v>19</v>
      </c>
    </row>
    <row r="231" spans="1:7" x14ac:dyDescent="0.25">
      <c r="G231" s="3" t="str">
        <f t="shared" si="3"/>
        <v/>
      </c>
    </row>
    <row r="232" spans="1:7" x14ac:dyDescent="0.25">
      <c r="B232" s="1">
        <v>1</v>
      </c>
      <c r="C232" t="s">
        <v>43</v>
      </c>
      <c r="G232" s="3" t="str">
        <f t="shared" si="3"/>
        <v/>
      </c>
    </row>
    <row r="233" spans="1:7" x14ac:dyDescent="0.25">
      <c r="G233" s="3" t="str">
        <f t="shared" si="3"/>
        <v/>
      </c>
    </row>
    <row r="234" spans="1:7" x14ac:dyDescent="0.25">
      <c r="A234" t="s">
        <v>102</v>
      </c>
      <c r="G234" s="3">
        <f t="shared" si="3"/>
        <v>11</v>
      </c>
    </row>
    <row r="235" spans="1:7" x14ac:dyDescent="0.25">
      <c r="G235" s="3" t="str">
        <f t="shared" si="3"/>
        <v/>
      </c>
    </row>
    <row r="236" spans="1:7" x14ac:dyDescent="0.25">
      <c r="B236" s="1">
        <v>1</v>
      </c>
      <c r="C236" t="s">
        <v>13</v>
      </c>
      <c r="G236" s="3" t="str">
        <f t="shared" si="3"/>
        <v/>
      </c>
    </row>
    <row r="237" spans="1:7" x14ac:dyDescent="0.25">
      <c r="G237" s="3" t="str">
        <f t="shared" si="3"/>
        <v/>
      </c>
    </row>
    <row r="238" spans="1:7" x14ac:dyDescent="0.25">
      <c r="A238" t="s">
        <v>103</v>
      </c>
      <c r="G238" s="3">
        <f t="shared" si="3"/>
        <v>83</v>
      </c>
    </row>
    <row r="239" spans="1:7" x14ac:dyDescent="0.25">
      <c r="G239" s="3" t="str">
        <f t="shared" si="3"/>
        <v/>
      </c>
    </row>
    <row r="240" spans="1:7" x14ac:dyDescent="0.25">
      <c r="B240" s="1">
        <v>1</v>
      </c>
      <c r="C240" t="s">
        <v>43</v>
      </c>
      <c r="G240" s="3" t="str">
        <f t="shared" si="3"/>
        <v/>
      </c>
    </row>
    <row r="241" spans="1:7" x14ac:dyDescent="0.25">
      <c r="G241" s="3" t="str">
        <f t="shared" si="3"/>
        <v/>
      </c>
    </row>
    <row r="242" spans="1:7" x14ac:dyDescent="0.25">
      <c r="A242" t="s">
        <v>104</v>
      </c>
      <c r="G242" s="3">
        <f t="shared" si="3"/>
        <v>7</v>
      </c>
    </row>
    <row r="243" spans="1:7" x14ac:dyDescent="0.25">
      <c r="G243" s="3" t="str">
        <f t="shared" si="3"/>
        <v/>
      </c>
    </row>
    <row r="244" spans="1:7" x14ac:dyDescent="0.25">
      <c r="B244" s="1">
        <v>1</v>
      </c>
      <c r="C244" t="s">
        <v>105</v>
      </c>
      <c r="G244" s="3" t="str">
        <f t="shared" si="3"/>
        <v/>
      </c>
    </row>
    <row r="245" spans="1:7" x14ac:dyDescent="0.25">
      <c r="G245" s="3" t="str">
        <f t="shared" si="3"/>
        <v/>
      </c>
    </row>
    <row r="246" spans="1:7" x14ac:dyDescent="0.25">
      <c r="A246" t="s">
        <v>106</v>
      </c>
      <c r="G246" s="3">
        <f t="shared" si="3"/>
        <v>21</v>
      </c>
    </row>
    <row r="247" spans="1:7" x14ac:dyDescent="0.25">
      <c r="G247" s="3" t="str">
        <f t="shared" si="3"/>
        <v/>
      </c>
    </row>
    <row r="248" spans="1:7" x14ac:dyDescent="0.25">
      <c r="B248" s="1">
        <v>1</v>
      </c>
      <c r="C248" t="s">
        <v>14</v>
      </c>
      <c r="G248" s="3" t="str">
        <f t="shared" si="3"/>
        <v/>
      </c>
    </row>
    <row r="249" spans="1:7" x14ac:dyDescent="0.25">
      <c r="G249" s="3" t="str">
        <f t="shared" si="3"/>
        <v/>
      </c>
    </row>
    <row r="250" spans="1:7" x14ac:dyDescent="0.25">
      <c r="A250" t="s">
        <v>107</v>
      </c>
      <c r="G250" s="3">
        <f t="shared" si="3"/>
        <v>197</v>
      </c>
    </row>
    <row r="251" spans="1:7" x14ac:dyDescent="0.25">
      <c r="G251" s="3" t="str">
        <f t="shared" si="3"/>
        <v/>
      </c>
    </row>
    <row r="252" spans="1:7" x14ac:dyDescent="0.25">
      <c r="B252" s="1">
        <v>0.90400000000000003</v>
      </c>
      <c r="C252" t="s">
        <v>13</v>
      </c>
      <c r="G252" s="3" t="str">
        <f t="shared" si="3"/>
        <v/>
      </c>
    </row>
    <row r="253" spans="1:7" x14ac:dyDescent="0.25">
      <c r="B253" s="1">
        <v>4.5999999999999999E-2</v>
      </c>
      <c r="C253" t="s">
        <v>43</v>
      </c>
      <c r="G253" s="3" t="str">
        <f t="shared" si="3"/>
        <v/>
      </c>
    </row>
    <row r="254" spans="1:7" x14ac:dyDescent="0.25">
      <c r="B254" s="1">
        <v>4.8000000000000001E-2</v>
      </c>
      <c r="C254" t="s">
        <v>14</v>
      </c>
      <c r="G254" s="3" t="str">
        <f t="shared" si="3"/>
        <v/>
      </c>
    </row>
    <row r="255" spans="1:7" x14ac:dyDescent="0.25">
      <c r="G255" s="3" t="str">
        <f t="shared" si="3"/>
        <v/>
      </c>
    </row>
    <row r="256" spans="1:7" x14ac:dyDescent="0.25">
      <c r="A256" t="s">
        <v>108</v>
      </c>
      <c r="G256" s="3">
        <f t="shared" si="3"/>
        <v>40</v>
      </c>
    </row>
    <row r="257" spans="1:7" x14ac:dyDescent="0.25">
      <c r="G257" s="3" t="str">
        <f t="shared" si="3"/>
        <v/>
      </c>
    </row>
    <row r="258" spans="1:7" x14ac:dyDescent="0.25">
      <c r="B258" s="1">
        <v>1</v>
      </c>
      <c r="C258" t="s">
        <v>43</v>
      </c>
      <c r="G258" s="3" t="str">
        <f t="shared" si="3"/>
        <v/>
      </c>
    </row>
    <row r="259" spans="1:7" x14ac:dyDescent="0.25">
      <c r="G259" s="3" t="str">
        <f t="shared" ref="G259:G322" si="4">IFERROR(HLOOKUP($A259,$H$2:$XL$3,2,FALSE),"")</f>
        <v/>
      </c>
    </row>
    <row r="260" spans="1:7" x14ac:dyDescent="0.25">
      <c r="A260" t="s">
        <v>109</v>
      </c>
      <c r="G260" s="3">
        <f t="shared" si="4"/>
        <v>70</v>
      </c>
    </row>
    <row r="261" spans="1:7" x14ac:dyDescent="0.25">
      <c r="G261" s="3" t="str">
        <f t="shared" si="4"/>
        <v/>
      </c>
    </row>
    <row r="262" spans="1:7" x14ac:dyDescent="0.25">
      <c r="B262" s="1">
        <v>1</v>
      </c>
      <c r="C262" t="s">
        <v>43</v>
      </c>
      <c r="G262" s="3" t="str">
        <f t="shared" si="4"/>
        <v/>
      </c>
    </row>
    <row r="263" spans="1:7" x14ac:dyDescent="0.25">
      <c r="G263" s="3" t="str">
        <f t="shared" si="4"/>
        <v/>
      </c>
    </row>
    <row r="264" spans="1:7" x14ac:dyDescent="0.25">
      <c r="A264" t="s">
        <v>110</v>
      </c>
      <c r="G264" s="3">
        <f t="shared" si="4"/>
        <v>39</v>
      </c>
    </row>
    <row r="265" spans="1:7" x14ac:dyDescent="0.25">
      <c r="G265" s="3" t="str">
        <f t="shared" si="4"/>
        <v/>
      </c>
    </row>
    <row r="266" spans="1:7" x14ac:dyDescent="0.25">
      <c r="B266" s="1">
        <v>1</v>
      </c>
      <c r="C266" t="s">
        <v>43</v>
      </c>
      <c r="G266" s="3" t="str">
        <f t="shared" si="4"/>
        <v/>
      </c>
    </row>
    <row r="267" spans="1:7" x14ac:dyDescent="0.25">
      <c r="G267" s="3" t="str">
        <f t="shared" si="4"/>
        <v/>
      </c>
    </row>
    <row r="268" spans="1:7" x14ac:dyDescent="0.25">
      <c r="A268" t="s">
        <v>111</v>
      </c>
      <c r="G268" s="3">
        <f t="shared" si="4"/>
        <v>65</v>
      </c>
    </row>
    <row r="269" spans="1:7" x14ac:dyDescent="0.25">
      <c r="G269" s="3" t="str">
        <f t="shared" si="4"/>
        <v/>
      </c>
    </row>
    <row r="270" spans="1:7" x14ac:dyDescent="0.25">
      <c r="B270" s="1">
        <v>1</v>
      </c>
      <c r="C270" t="s">
        <v>43</v>
      </c>
      <c r="G270" s="3" t="str">
        <f t="shared" si="4"/>
        <v/>
      </c>
    </row>
    <row r="271" spans="1:7" x14ac:dyDescent="0.25">
      <c r="G271" s="3" t="str">
        <f t="shared" si="4"/>
        <v/>
      </c>
    </row>
    <row r="272" spans="1:7" x14ac:dyDescent="0.25">
      <c r="A272" t="s">
        <v>112</v>
      </c>
      <c r="G272" s="3">
        <f t="shared" si="4"/>
        <v>12</v>
      </c>
    </row>
    <row r="273" spans="1:7" x14ac:dyDescent="0.25">
      <c r="G273" s="3" t="str">
        <f t="shared" si="4"/>
        <v/>
      </c>
    </row>
    <row r="274" spans="1:7" x14ac:dyDescent="0.25">
      <c r="B274" s="1">
        <v>1</v>
      </c>
      <c r="C274" t="s">
        <v>43</v>
      </c>
      <c r="G274" s="3" t="str">
        <f t="shared" si="4"/>
        <v/>
      </c>
    </row>
    <row r="275" spans="1:7" x14ac:dyDescent="0.25">
      <c r="G275" s="3" t="str">
        <f t="shared" si="4"/>
        <v/>
      </c>
    </row>
    <row r="276" spans="1:7" x14ac:dyDescent="0.25">
      <c r="A276" t="s">
        <v>113</v>
      </c>
      <c r="G276" s="3">
        <f t="shared" si="4"/>
        <v>1</v>
      </c>
    </row>
    <row r="277" spans="1:7" x14ac:dyDescent="0.25">
      <c r="G277" s="3" t="str">
        <f t="shared" si="4"/>
        <v/>
      </c>
    </row>
    <row r="278" spans="1:7" x14ac:dyDescent="0.25">
      <c r="B278" s="1">
        <v>1</v>
      </c>
      <c r="C278" t="s">
        <v>70</v>
      </c>
      <c r="G278" s="3" t="str">
        <f t="shared" si="4"/>
        <v/>
      </c>
    </row>
    <row r="279" spans="1:7" x14ac:dyDescent="0.25">
      <c r="G279" s="3" t="str">
        <f t="shared" si="4"/>
        <v/>
      </c>
    </row>
    <row r="280" spans="1:7" x14ac:dyDescent="0.25">
      <c r="A280" t="s">
        <v>114</v>
      </c>
      <c r="G280" s="3">
        <f t="shared" si="4"/>
        <v>21</v>
      </c>
    </row>
    <row r="281" spans="1:7" x14ac:dyDescent="0.25">
      <c r="G281" s="3" t="str">
        <f t="shared" si="4"/>
        <v/>
      </c>
    </row>
    <row r="282" spans="1:7" x14ac:dyDescent="0.25">
      <c r="B282" s="1">
        <v>1</v>
      </c>
      <c r="C282" t="s">
        <v>43</v>
      </c>
      <c r="G282" s="3" t="str">
        <f t="shared" si="4"/>
        <v/>
      </c>
    </row>
    <row r="283" spans="1:7" x14ac:dyDescent="0.25">
      <c r="G283" s="3" t="str">
        <f t="shared" si="4"/>
        <v/>
      </c>
    </row>
    <row r="284" spans="1:7" x14ac:dyDescent="0.25">
      <c r="A284" t="s">
        <v>115</v>
      </c>
      <c r="G284" s="3">
        <f t="shared" si="4"/>
        <v>35</v>
      </c>
    </row>
    <row r="285" spans="1:7" x14ac:dyDescent="0.25">
      <c r="G285" s="3" t="str">
        <f t="shared" si="4"/>
        <v/>
      </c>
    </row>
    <row r="286" spans="1:7" x14ac:dyDescent="0.25">
      <c r="B286" s="1">
        <v>3.5000000000000003E-2</v>
      </c>
      <c r="C286" t="s">
        <v>13</v>
      </c>
      <c r="G286" s="3" t="str">
        <f t="shared" si="4"/>
        <v/>
      </c>
    </row>
    <row r="287" spans="1:7" x14ac:dyDescent="0.25">
      <c r="B287" s="1">
        <v>0.96399999999999997</v>
      </c>
      <c r="C287" t="s">
        <v>43</v>
      </c>
      <c r="G287" s="3" t="str">
        <f t="shared" si="4"/>
        <v/>
      </c>
    </row>
    <row r="288" spans="1:7" x14ac:dyDescent="0.25">
      <c r="G288" s="3" t="str">
        <f t="shared" si="4"/>
        <v/>
      </c>
    </row>
    <row r="289" spans="1:7" x14ac:dyDescent="0.25">
      <c r="A289" t="s">
        <v>116</v>
      </c>
      <c r="G289" s="3">
        <f t="shared" si="4"/>
        <v>130</v>
      </c>
    </row>
    <row r="290" spans="1:7" x14ac:dyDescent="0.25">
      <c r="G290" s="3" t="str">
        <f t="shared" si="4"/>
        <v/>
      </c>
    </row>
    <row r="291" spans="1:7" x14ac:dyDescent="0.25">
      <c r="B291" s="1">
        <v>1</v>
      </c>
      <c r="C291" t="s">
        <v>43</v>
      </c>
      <c r="G291" s="3" t="str">
        <f t="shared" si="4"/>
        <v/>
      </c>
    </row>
    <row r="292" spans="1:7" x14ac:dyDescent="0.25">
      <c r="G292" s="3" t="str">
        <f t="shared" si="4"/>
        <v/>
      </c>
    </row>
    <row r="293" spans="1:7" x14ac:dyDescent="0.25">
      <c r="A293" t="s">
        <v>117</v>
      </c>
      <c r="G293" s="3">
        <f t="shared" si="4"/>
        <v>137</v>
      </c>
    </row>
    <row r="294" spans="1:7" x14ac:dyDescent="0.25">
      <c r="G294" s="3" t="str">
        <f t="shared" si="4"/>
        <v/>
      </c>
    </row>
    <row r="295" spans="1:7" x14ac:dyDescent="0.25">
      <c r="B295" s="1">
        <v>1</v>
      </c>
      <c r="C295" t="s">
        <v>43</v>
      </c>
      <c r="G295" s="3" t="str">
        <f t="shared" si="4"/>
        <v/>
      </c>
    </row>
    <row r="296" spans="1:7" x14ac:dyDescent="0.25">
      <c r="G296" s="3" t="str">
        <f t="shared" si="4"/>
        <v/>
      </c>
    </row>
    <row r="297" spans="1:7" x14ac:dyDescent="0.25">
      <c r="A297" t="s">
        <v>118</v>
      </c>
      <c r="G297" s="3">
        <f t="shared" si="4"/>
        <v>130</v>
      </c>
    </row>
    <row r="298" spans="1:7" x14ac:dyDescent="0.25">
      <c r="G298" s="3" t="str">
        <f t="shared" si="4"/>
        <v/>
      </c>
    </row>
    <row r="299" spans="1:7" x14ac:dyDescent="0.25">
      <c r="B299" s="1">
        <v>1</v>
      </c>
      <c r="C299" t="s">
        <v>43</v>
      </c>
      <c r="G299" s="3" t="str">
        <f t="shared" si="4"/>
        <v/>
      </c>
    </row>
    <row r="300" spans="1:7" x14ac:dyDescent="0.25">
      <c r="G300" s="3" t="str">
        <f t="shared" si="4"/>
        <v/>
      </c>
    </row>
    <row r="301" spans="1:7" x14ac:dyDescent="0.25">
      <c r="A301" t="s">
        <v>119</v>
      </c>
      <c r="G301" s="3">
        <f t="shared" si="4"/>
        <v>247</v>
      </c>
    </row>
    <row r="302" spans="1:7" x14ac:dyDescent="0.25">
      <c r="G302" s="3" t="str">
        <f t="shared" si="4"/>
        <v/>
      </c>
    </row>
    <row r="303" spans="1:7" x14ac:dyDescent="0.25">
      <c r="B303" s="1">
        <v>1</v>
      </c>
      <c r="C303" t="s">
        <v>43</v>
      </c>
      <c r="G303" s="3" t="str">
        <f t="shared" si="4"/>
        <v/>
      </c>
    </row>
    <row r="304" spans="1:7" x14ac:dyDescent="0.25">
      <c r="G304" s="3" t="str">
        <f t="shared" si="4"/>
        <v/>
      </c>
    </row>
    <row r="305" spans="1:7" x14ac:dyDescent="0.25">
      <c r="A305" t="s">
        <v>120</v>
      </c>
      <c r="G305" s="3">
        <f t="shared" si="4"/>
        <v>28</v>
      </c>
    </row>
    <row r="306" spans="1:7" x14ac:dyDescent="0.25">
      <c r="G306" s="3" t="str">
        <f t="shared" si="4"/>
        <v/>
      </c>
    </row>
    <row r="307" spans="1:7" x14ac:dyDescent="0.25">
      <c r="B307" s="1">
        <v>1</v>
      </c>
      <c r="C307" t="s">
        <v>43</v>
      </c>
      <c r="G307" s="3" t="str">
        <f t="shared" si="4"/>
        <v/>
      </c>
    </row>
    <row r="308" spans="1:7" x14ac:dyDescent="0.25">
      <c r="G308" s="3" t="str">
        <f t="shared" si="4"/>
        <v/>
      </c>
    </row>
    <row r="309" spans="1:7" x14ac:dyDescent="0.25">
      <c r="A309" t="s">
        <v>121</v>
      </c>
      <c r="G309" s="3">
        <f t="shared" si="4"/>
        <v>30</v>
      </c>
    </row>
    <row r="310" spans="1:7" x14ac:dyDescent="0.25">
      <c r="G310" s="3" t="str">
        <f t="shared" si="4"/>
        <v/>
      </c>
    </row>
    <row r="311" spans="1:7" x14ac:dyDescent="0.25">
      <c r="B311" s="1">
        <v>1</v>
      </c>
      <c r="C311" t="s">
        <v>43</v>
      </c>
      <c r="G311" s="3" t="str">
        <f t="shared" si="4"/>
        <v/>
      </c>
    </row>
    <row r="312" spans="1:7" x14ac:dyDescent="0.25">
      <c r="G312" s="3" t="str">
        <f t="shared" si="4"/>
        <v/>
      </c>
    </row>
    <row r="313" spans="1:7" x14ac:dyDescent="0.25">
      <c r="A313" t="s">
        <v>122</v>
      </c>
      <c r="G313" s="3">
        <f t="shared" si="4"/>
        <v>2</v>
      </c>
    </row>
    <row r="314" spans="1:7" x14ac:dyDescent="0.25">
      <c r="G314" s="3" t="str">
        <f t="shared" si="4"/>
        <v/>
      </c>
    </row>
    <row r="315" spans="1:7" x14ac:dyDescent="0.25">
      <c r="B315" s="1">
        <v>1</v>
      </c>
      <c r="C315" t="s">
        <v>13</v>
      </c>
      <c r="G315" s="3" t="str">
        <f t="shared" si="4"/>
        <v/>
      </c>
    </row>
    <row r="316" spans="1:7" x14ac:dyDescent="0.25">
      <c r="G316" s="3" t="str">
        <f t="shared" si="4"/>
        <v/>
      </c>
    </row>
    <row r="317" spans="1:7" x14ac:dyDescent="0.25">
      <c r="A317" t="s">
        <v>123</v>
      </c>
      <c r="G317" s="3">
        <f t="shared" si="4"/>
        <v>20</v>
      </c>
    </row>
    <row r="318" spans="1:7" x14ac:dyDescent="0.25">
      <c r="G318" s="3" t="str">
        <f t="shared" si="4"/>
        <v/>
      </c>
    </row>
    <row r="319" spans="1:7" x14ac:dyDescent="0.25">
      <c r="B319" s="1">
        <v>1</v>
      </c>
      <c r="C319" t="s">
        <v>43</v>
      </c>
      <c r="G319" s="3" t="str">
        <f t="shared" si="4"/>
        <v/>
      </c>
    </row>
    <row r="320" spans="1:7" x14ac:dyDescent="0.25">
      <c r="G320" s="3" t="str">
        <f t="shared" si="4"/>
        <v/>
      </c>
    </row>
    <row r="321" spans="1:7" x14ac:dyDescent="0.25">
      <c r="A321" t="s">
        <v>124</v>
      </c>
      <c r="G321" s="3">
        <f t="shared" si="4"/>
        <v>4</v>
      </c>
    </row>
    <row r="322" spans="1:7" x14ac:dyDescent="0.25">
      <c r="G322" s="3" t="str">
        <f t="shared" si="4"/>
        <v/>
      </c>
    </row>
    <row r="323" spans="1:7" x14ac:dyDescent="0.25">
      <c r="B323" s="1">
        <v>1</v>
      </c>
      <c r="C323" t="s">
        <v>43</v>
      </c>
      <c r="G323" s="3" t="str">
        <f t="shared" ref="G323:G386" si="5">IFERROR(HLOOKUP($A323,$H$2:$XL$3,2,FALSE),"")</f>
        <v/>
      </c>
    </row>
    <row r="324" spans="1:7" x14ac:dyDescent="0.25">
      <c r="G324" s="3" t="str">
        <f t="shared" si="5"/>
        <v/>
      </c>
    </row>
    <row r="325" spans="1:7" x14ac:dyDescent="0.25">
      <c r="A325" t="s">
        <v>125</v>
      </c>
      <c r="G325" s="3">
        <f t="shared" si="5"/>
        <v>428</v>
      </c>
    </row>
    <row r="326" spans="1:7" x14ac:dyDescent="0.25">
      <c r="G326" s="3" t="str">
        <f t="shared" si="5"/>
        <v/>
      </c>
    </row>
    <row r="327" spans="1:7" x14ac:dyDescent="0.25">
      <c r="B327" s="1">
        <v>1</v>
      </c>
      <c r="C327" t="s">
        <v>43</v>
      </c>
      <c r="G327" s="3" t="str">
        <f t="shared" si="5"/>
        <v/>
      </c>
    </row>
    <row r="328" spans="1:7" x14ac:dyDescent="0.25">
      <c r="G328" s="3" t="str">
        <f t="shared" si="5"/>
        <v/>
      </c>
    </row>
    <row r="329" spans="1:7" x14ac:dyDescent="0.25">
      <c r="A329" t="s">
        <v>126</v>
      </c>
      <c r="G329" s="3">
        <f t="shared" si="5"/>
        <v>45</v>
      </c>
    </row>
    <row r="330" spans="1:7" x14ac:dyDescent="0.25">
      <c r="G330" s="3" t="str">
        <f t="shared" si="5"/>
        <v/>
      </c>
    </row>
    <row r="331" spans="1:7" x14ac:dyDescent="0.25">
      <c r="B331" s="1">
        <v>1</v>
      </c>
      <c r="C331" t="s">
        <v>13</v>
      </c>
      <c r="G331" s="3" t="str">
        <f t="shared" si="5"/>
        <v/>
      </c>
    </row>
    <row r="332" spans="1:7" x14ac:dyDescent="0.25">
      <c r="G332" s="3" t="str">
        <f t="shared" si="5"/>
        <v/>
      </c>
    </row>
    <row r="333" spans="1:7" x14ac:dyDescent="0.25">
      <c r="A333" t="s">
        <v>127</v>
      </c>
      <c r="G333" s="3">
        <f t="shared" si="5"/>
        <v>14</v>
      </c>
    </row>
    <row r="334" spans="1:7" x14ac:dyDescent="0.25">
      <c r="G334" s="3" t="str">
        <f t="shared" si="5"/>
        <v/>
      </c>
    </row>
    <row r="335" spans="1:7" x14ac:dyDescent="0.25">
      <c r="B335" s="1">
        <v>1</v>
      </c>
      <c r="C335" t="s">
        <v>43</v>
      </c>
      <c r="G335" s="3" t="str">
        <f t="shared" si="5"/>
        <v/>
      </c>
    </row>
    <row r="336" spans="1:7" x14ac:dyDescent="0.25">
      <c r="G336" s="3" t="str">
        <f t="shared" si="5"/>
        <v/>
      </c>
    </row>
    <row r="337" spans="1:7" x14ac:dyDescent="0.25">
      <c r="A337" t="s">
        <v>128</v>
      </c>
      <c r="G337" s="3">
        <f t="shared" si="5"/>
        <v>138</v>
      </c>
    </row>
    <row r="338" spans="1:7" x14ac:dyDescent="0.25">
      <c r="G338" s="3" t="str">
        <f t="shared" si="5"/>
        <v/>
      </c>
    </row>
    <row r="339" spans="1:7" x14ac:dyDescent="0.25">
      <c r="B339" s="1">
        <v>1</v>
      </c>
      <c r="C339" t="s">
        <v>43</v>
      </c>
      <c r="G339" s="3" t="str">
        <f t="shared" si="5"/>
        <v/>
      </c>
    </row>
    <row r="340" spans="1:7" x14ac:dyDescent="0.25">
      <c r="G340" s="3" t="str">
        <f t="shared" si="5"/>
        <v/>
      </c>
    </row>
    <row r="341" spans="1:7" x14ac:dyDescent="0.25">
      <c r="A341" t="s">
        <v>129</v>
      </c>
      <c r="G341" s="3">
        <f t="shared" si="5"/>
        <v>140</v>
      </c>
    </row>
    <row r="342" spans="1:7" x14ac:dyDescent="0.25">
      <c r="G342" s="3" t="str">
        <f t="shared" si="5"/>
        <v/>
      </c>
    </row>
    <row r="343" spans="1:7" x14ac:dyDescent="0.25">
      <c r="B343" s="1">
        <v>1</v>
      </c>
      <c r="C343" t="s">
        <v>43</v>
      </c>
      <c r="G343" s="3" t="str">
        <f t="shared" si="5"/>
        <v/>
      </c>
    </row>
    <row r="344" spans="1:7" x14ac:dyDescent="0.25">
      <c r="G344" s="3" t="str">
        <f t="shared" si="5"/>
        <v/>
      </c>
    </row>
    <row r="345" spans="1:7" x14ac:dyDescent="0.25">
      <c r="A345" t="s">
        <v>130</v>
      </c>
      <c r="G345" s="3">
        <f t="shared" si="5"/>
        <v>6</v>
      </c>
    </row>
    <row r="346" spans="1:7" x14ac:dyDescent="0.25">
      <c r="G346" s="3" t="str">
        <f t="shared" si="5"/>
        <v/>
      </c>
    </row>
    <row r="347" spans="1:7" x14ac:dyDescent="0.25">
      <c r="B347" s="1">
        <v>1</v>
      </c>
      <c r="C347" t="s">
        <v>43</v>
      </c>
      <c r="G347" s="3" t="str">
        <f t="shared" si="5"/>
        <v/>
      </c>
    </row>
    <row r="348" spans="1:7" x14ac:dyDescent="0.25">
      <c r="G348" s="3" t="str">
        <f t="shared" si="5"/>
        <v/>
      </c>
    </row>
    <row r="349" spans="1:7" x14ac:dyDescent="0.25">
      <c r="A349" t="s">
        <v>131</v>
      </c>
      <c r="G349" s="3">
        <f t="shared" si="5"/>
        <v>11</v>
      </c>
    </row>
    <row r="350" spans="1:7" x14ac:dyDescent="0.25">
      <c r="G350" s="3" t="str">
        <f t="shared" si="5"/>
        <v/>
      </c>
    </row>
    <row r="351" spans="1:7" x14ac:dyDescent="0.25">
      <c r="B351" s="1">
        <v>1</v>
      </c>
      <c r="C351" t="s">
        <v>13</v>
      </c>
      <c r="G351" s="3" t="str">
        <f t="shared" si="5"/>
        <v/>
      </c>
    </row>
    <row r="352" spans="1:7" x14ac:dyDescent="0.25">
      <c r="G352" s="3" t="str">
        <f t="shared" si="5"/>
        <v/>
      </c>
    </row>
    <row r="353" spans="1:7" x14ac:dyDescent="0.25">
      <c r="A353" s="2" t="s">
        <v>132</v>
      </c>
      <c r="G353" s="3">
        <f t="shared" si="5"/>
        <v>8</v>
      </c>
    </row>
    <row r="354" spans="1:7" x14ac:dyDescent="0.25">
      <c r="G354" s="3" t="str">
        <f t="shared" si="5"/>
        <v/>
      </c>
    </row>
    <row r="355" spans="1:7" x14ac:dyDescent="0.25">
      <c r="B355" s="1">
        <v>1</v>
      </c>
      <c r="C355" t="s">
        <v>44</v>
      </c>
      <c r="G355" s="3" t="str">
        <f t="shared" si="5"/>
        <v/>
      </c>
    </row>
    <row r="356" spans="1:7" x14ac:dyDescent="0.25">
      <c r="G356" s="3" t="str">
        <f t="shared" si="5"/>
        <v/>
      </c>
    </row>
    <row r="357" spans="1:7" x14ac:dyDescent="0.25">
      <c r="A357" t="s">
        <v>133</v>
      </c>
      <c r="G357" s="3">
        <f t="shared" si="5"/>
        <v>59</v>
      </c>
    </row>
    <row r="358" spans="1:7" x14ac:dyDescent="0.25">
      <c r="G358" s="3" t="str">
        <f t="shared" si="5"/>
        <v/>
      </c>
    </row>
    <row r="359" spans="1:7" x14ac:dyDescent="0.25">
      <c r="B359" s="1">
        <v>1</v>
      </c>
      <c r="C359" t="s">
        <v>43</v>
      </c>
      <c r="G359" s="3" t="str">
        <f t="shared" si="5"/>
        <v/>
      </c>
    </row>
    <row r="360" spans="1:7" x14ac:dyDescent="0.25">
      <c r="G360" s="3" t="str">
        <f t="shared" si="5"/>
        <v/>
      </c>
    </row>
    <row r="361" spans="1:7" x14ac:dyDescent="0.25">
      <c r="A361" t="s">
        <v>134</v>
      </c>
      <c r="G361" s="3">
        <f t="shared" si="5"/>
        <v>3</v>
      </c>
    </row>
    <row r="362" spans="1:7" x14ac:dyDescent="0.25">
      <c r="G362" s="3" t="str">
        <f t="shared" si="5"/>
        <v/>
      </c>
    </row>
    <row r="363" spans="1:7" x14ac:dyDescent="0.25">
      <c r="B363" s="1">
        <v>1</v>
      </c>
      <c r="C363" t="s">
        <v>43</v>
      </c>
      <c r="G363" s="3" t="str">
        <f t="shared" si="5"/>
        <v/>
      </c>
    </row>
    <row r="364" spans="1:7" x14ac:dyDescent="0.25">
      <c r="G364" s="3" t="str">
        <f t="shared" si="5"/>
        <v/>
      </c>
    </row>
    <row r="365" spans="1:7" x14ac:dyDescent="0.25">
      <c r="A365" t="s">
        <v>135</v>
      </c>
      <c r="G365" s="3">
        <f t="shared" si="5"/>
        <v>13</v>
      </c>
    </row>
    <row r="366" spans="1:7" x14ac:dyDescent="0.25">
      <c r="G366" s="3" t="str">
        <f t="shared" si="5"/>
        <v/>
      </c>
    </row>
    <row r="367" spans="1:7" x14ac:dyDescent="0.25">
      <c r="B367" s="1">
        <v>1</v>
      </c>
      <c r="C367" t="s">
        <v>43</v>
      </c>
      <c r="G367" s="3" t="str">
        <f t="shared" si="5"/>
        <v/>
      </c>
    </row>
    <row r="368" spans="1:7" x14ac:dyDescent="0.25">
      <c r="G368" s="3" t="str">
        <f t="shared" si="5"/>
        <v/>
      </c>
    </row>
    <row r="369" spans="1:7" x14ac:dyDescent="0.25">
      <c r="A369" t="s">
        <v>136</v>
      </c>
      <c r="G369" s="3">
        <f t="shared" si="5"/>
        <v>247</v>
      </c>
    </row>
    <row r="370" spans="1:7" x14ac:dyDescent="0.25">
      <c r="G370" s="3" t="str">
        <f t="shared" si="5"/>
        <v/>
      </c>
    </row>
    <row r="371" spans="1:7" x14ac:dyDescent="0.25">
      <c r="B371" s="1">
        <v>1</v>
      </c>
      <c r="C371" t="s">
        <v>13</v>
      </c>
      <c r="G371" s="3" t="str">
        <f t="shared" si="5"/>
        <v/>
      </c>
    </row>
    <row r="372" spans="1:7" x14ac:dyDescent="0.25">
      <c r="G372" s="3" t="str">
        <f t="shared" si="5"/>
        <v/>
      </c>
    </row>
    <row r="373" spans="1:7" x14ac:dyDescent="0.25">
      <c r="A373" t="s">
        <v>137</v>
      </c>
      <c r="G373" s="3">
        <f t="shared" si="5"/>
        <v>171</v>
      </c>
    </row>
    <row r="374" spans="1:7" x14ac:dyDescent="0.25">
      <c r="G374" s="3" t="str">
        <f t="shared" si="5"/>
        <v/>
      </c>
    </row>
    <row r="375" spans="1:7" x14ac:dyDescent="0.25">
      <c r="B375" s="1">
        <v>1</v>
      </c>
      <c r="C375" t="s">
        <v>13</v>
      </c>
      <c r="G375" s="3" t="str">
        <f t="shared" si="5"/>
        <v/>
      </c>
    </row>
    <row r="376" spans="1:7" x14ac:dyDescent="0.25">
      <c r="G376" s="3" t="str">
        <f t="shared" si="5"/>
        <v/>
      </c>
    </row>
    <row r="377" spans="1:7" x14ac:dyDescent="0.25">
      <c r="A377" t="s">
        <v>138</v>
      </c>
      <c r="G377" s="3">
        <f t="shared" si="5"/>
        <v>4</v>
      </c>
    </row>
    <row r="378" spans="1:7" x14ac:dyDescent="0.25">
      <c r="G378" s="3" t="str">
        <f t="shared" si="5"/>
        <v/>
      </c>
    </row>
    <row r="379" spans="1:7" x14ac:dyDescent="0.25">
      <c r="B379" s="1">
        <v>1</v>
      </c>
      <c r="C379" t="s">
        <v>43</v>
      </c>
      <c r="G379" s="3" t="str">
        <f t="shared" si="5"/>
        <v/>
      </c>
    </row>
    <row r="380" spans="1:7" x14ac:dyDescent="0.25">
      <c r="G380" s="3" t="str">
        <f t="shared" si="5"/>
        <v/>
      </c>
    </row>
    <row r="381" spans="1:7" x14ac:dyDescent="0.25">
      <c r="A381" t="s">
        <v>139</v>
      </c>
      <c r="G381" s="3">
        <f t="shared" si="5"/>
        <v>7</v>
      </c>
    </row>
    <row r="382" spans="1:7" x14ac:dyDescent="0.25">
      <c r="G382" s="3" t="str">
        <f t="shared" si="5"/>
        <v/>
      </c>
    </row>
    <row r="383" spans="1:7" x14ac:dyDescent="0.25">
      <c r="B383" s="1">
        <v>1</v>
      </c>
      <c r="C383" t="s">
        <v>43</v>
      </c>
      <c r="G383" s="3" t="str">
        <f t="shared" si="5"/>
        <v/>
      </c>
    </row>
    <row r="384" spans="1:7" x14ac:dyDescent="0.25">
      <c r="G384" s="3" t="str">
        <f t="shared" si="5"/>
        <v/>
      </c>
    </row>
    <row r="385" spans="1:7" x14ac:dyDescent="0.25">
      <c r="A385" t="s">
        <v>140</v>
      </c>
      <c r="G385" s="3">
        <f t="shared" si="5"/>
        <v>38</v>
      </c>
    </row>
    <row r="386" spans="1:7" x14ac:dyDescent="0.25">
      <c r="G386" s="3" t="str">
        <f t="shared" si="5"/>
        <v/>
      </c>
    </row>
    <row r="387" spans="1:7" x14ac:dyDescent="0.25">
      <c r="B387" s="1">
        <v>3.6999999999999998E-2</v>
      </c>
      <c r="C387" t="s">
        <v>13</v>
      </c>
      <c r="G387" s="3" t="str">
        <f t="shared" ref="G387:G450" si="6">IFERROR(HLOOKUP($A387,$H$2:$XL$3,2,FALSE),"")</f>
        <v/>
      </c>
    </row>
    <row r="388" spans="1:7" x14ac:dyDescent="0.25">
      <c r="B388" s="1">
        <v>0.96199999999999997</v>
      </c>
      <c r="C388" t="s">
        <v>43</v>
      </c>
      <c r="G388" s="3" t="str">
        <f t="shared" si="6"/>
        <v/>
      </c>
    </row>
    <row r="389" spans="1:7" x14ac:dyDescent="0.25">
      <c r="G389" s="3" t="str">
        <f t="shared" si="6"/>
        <v/>
      </c>
    </row>
    <row r="390" spans="1:7" x14ac:dyDescent="0.25">
      <c r="A390" t="s">
        <v>141</v>
      </c>
      <c r="G390" s="3">
        <f t="shared" si="6"/>
        <v>184</v>
      </c>
    </row>
    <row r="391" spans="1:7" x14ac:dyDescent="0.25">
      <c r="G391" s="3" t="str">
        <f t="shared" si="6"/>
        <v/>
      </c>
    </row>
    <row r="392" spans="1:7" x14ac:dyDescent="0.25">
      <c r="B392" s="1">
        <v>6.0000000000000001E-3</v>
      </c>
      <c r="C392" t="s">
        <v>80</v>
      </c>
      <c r="G392" s="3" t="str">
        <f t="shared" si="6"/>
        <v/>
      </c>
    </row>
    <row r="393" spans="1:7" x14ac:dyDescent="0.25">
      <c r="B393" s="1">
        <v>0.99299999999999999</v>
      </c>
      <c r="C393" t="s">
        <v>43</v>
      </c>
      <c r="G393" s="3" t="str">
        <f t="shared" si="6"/>
        <v/>
      </c>
    </row>
    <row r="394" spans="1:7" x14ac:dyDescent="0.25">
      <c r="G394" s="3" t="str">
        <f t="shared" si="6"/>
        <v/>
      </c>
    </row>
    <row r="395" spans="1:7" x14ac:dyDescent="0.25">
      <c r="A395" t="s">
        <v>142</v>
      </c>
      <c r="G395" s="3">
        <f t="shared" si="6"/>
        <v>39</v>
      </c>
    </row>
    <row r="396" spans="1:7" x14ac:dyDescent="0.25">
      <c r="G396" s="3" t="str">
        <f t="shared" si="6"/>
        <v/>
      </c>
    </row>
    <row r="397" spans="1:7" x14ac:dyDescent="0.25">
      <c r="B397" s="1">
        <v>3.5000000000000003E-2</v>
      </c>
      <c r="C397" t="s">
        <v>143</v>
      </c>
      <c r="G397" s="3" t="str">
        <f t="shared" si="6"/>
        <v/>
      </c>
    </row>
    <row r="398" spans="1:7" x14ac:dyDescent="0.25">
      <c r="B398" s="1">
        <v>0.96399999999999997</v>
      </c>
      <c r="C398" t="s">
        <v>80</v>
      </c>
      <c r="G398" s="3" t="str">
        <f t="shared" si="6"/>
        <v/>
      </c>
    </row>
    <row r="399" spans="1:7" x14ac:dyDescent="0.25">
      <c r="G399" s="3" t="str">
        <f t="shared" si="6"/>
        <v/>
      </c>
    </row>
    <row r="400" spans="1:7" x14ac:dyDescent="0.25">
      <c r="A400" t="s">
        <v>144</v>
      </c>
      <c r="G400" s="3">
        <f t="shared" si="6"/>
        <v>27</v>
      </c>
    </row>
    <row r="401" spans="1:7" x14ac:dyDescent="0.25">
      <c r="G401" s="3" t="str">
        <f t="shared" si="6"/>
        <v/>
      </c>
    </row>
    <row r="402" spans="1:7" x14ac:dyDescent="0.25">
      <c r="B402" s="1">
        <v>1</v>
      </c>
      <c r="C402" t="s">
        <v>43</v>
      </c>
      <c r="G402" s="3" t="str">
        <f t="shared" si="6"/>
        <v/>
      </c>
    </row>
    <row r="403" spans="1:7" x14ac:dyDescent="0.25">
      <c r="G403" s="3" t="str">
        <f t="shared" si="6"/>
        <v/>
      </c>
    </row>
    <row r="404" spans="1:7" x14ac:dyDescent="0.25">
      <c r="A404" t="s">
        <v>145</v>
      </c>
      <c r="G404" s="3">
        <f t="shared" si="6"/>
        <v>48</v>
      </c>
    </row>
    <row r="405" spans="1:7" x14ac:dyDescent="0.25">
      <c r="G405" s="3" t="str">
        <f t="shared" si="6"/>
        <v/>
      </c>
    </row>
    <row r="406" spans="1:7" x14ac:dyDescent="0.25">
      <c r="B406" s="1">
        <v>0.252</v>
      </c>
      <c r="C406" t="s">
        <v>13</v>
      </c>
      <c r="G406" s="3" t="str">
        <f t="shared" si="6"/>
        <v/>
      </c>
    </row>
    <row r="407" spans="1:7" x14ac:dyDescent="0.25">
      <c r="B407" s="1">
        <v>0.747</v>
      </c>
      <c r="C407" t="s">
        <v>43</v>
      </c>
      <c r="G407" s="3" t="str">
        <f t="shared" si="6"/>
        <v/>
      </c>
    </row>
    <row r="408" spans="1:7" x14ac:dyDescent="0.25">
      <c r="G408" s="3" t="str">
        <f t="shared" si="6"/>
        <v/>
      </c>
    </row>
    <row r="409" spans="1:7" x14ac:dyDescent="0.25">
      <c r="A409" t="s">
        <v>146</v>
      </c>
      <c r="G409" s="3">
        <f t="shared" si="6"/>
        <v>70</v>
      </c>
    </row>
    <row r="410" spans="1:7" x14ac:dyDescent="0.25">
      <c r="G410" s="3" t="str">
        <f t="shared" si="6"/>
        <v/>
      </c>
    </row>
    <row r="411" spans="1:7" x14ac:dyDescent="0.25">
      <c r="B411" s="1">
        <v>1</v>
      </c>
      <c r="C411" t="s">
        <v>43</v>
      </c>
      <c r="G411" s="3" t="str">
        <f t="shared" si="6"/>
        <v/>
      </c>
    </row>
    <row r="412" spans="1:7" x14ac:dyDescent="0.25">
      <c r="G412" s="3" t="str">
        <f t="shared" si="6"/>
        <v/>
      </c>
    </row>
    <row r="413" spans="1:7" x14ac:dyDescent="0.25">
      <c r="A413" s="2" t="s">
        <v>147</v>
      </c>
      <c r="G413" s="3">
        <f t="shared" si="6"/>
        <v>150</v>
      </c>
    </row>
    <row r="414" spans="1:7" x14ac:dyDescent="0.25">
      <c r="G414" s="3" t="str">
        <f t="shared" si="6"/>
        <v/>
      </c>
    </row>
    <row r="415" spans="1:7" x14ac:dyDescent="0.25">
      <c r="B415" s="1">
        <v>1</v>
      </c>
      <c r="C415" t="s">
        <v>43</v>
      </c>
      <c r="G415" s="3" t="str">
        <f t="shared" si="6"/>
        <v/>
      </c>
    </row>
    <row r="416" spans="1:7" x14ac:dyDescent="0.25">
      <c r="G416" s="3" t="str">
        <f t="shared" si="6"/>
        <v/>
      </c>
    </row>
    <row r="417" spans="1:7" x14ac:dyDescent="0.25">
      <c r="A417" t="s">
        <v>148</v>
      </c>
      <c r="G417" s="3">
        <f t="shared" si="6"/>
        <v>45</v>
      </c>
    </row>
    <row r="418" spans="1:7" x14ac:dyDescent="0.25">
      <c r="G418" s="3" t="str">
        <f t="shared" si="6"/>
        <v/>
      </c>
    </row>
    <row r="419" spans="1:7" x14ac:dyDescent="0.25">
      <c r="B419" s="1">
        <v>1</v>
      </c>
      <c r="C419" t="s">
        <v>13</v>
      </c>
      <c r="G419" s="3" t="str">
        <f t="shared" si="6"/>
        <v/>
      </c>
    </row>
    <row r="420" spans="1:7" x14ac:dyDescent="0.25">
      <c r="G420" s="3" t="str">
        <f t="shared" si="6"/>
        <v/>
      </c>
    </row>
    <row r="421" spans="1:7" x14ac:dyDescent="0.25">
      <c r="A421" t="s">
        <v>149</v>
      </c>
      <c r="G421" s="3">
        <f t="shared" si="6"/>
        <v>1</v>
      </c>
    </row>
    <row r="422" spans="1:7" x14ac:dyDescent="0.25">
      <c r="G422" s="3" t="str">
        <f t="shared" si="6"/>
        <v/>
      </c>
    </row>
    <row r="423" spans="1:7" x14ac:dyDescent="0.25">
      <c r="B423" s="1">
        <v>1</v>
      </c>
      <c r="C423" t="s">
        <v>43</v>
      </c>
      <c r="G423" s="3" t="str">
        <f t="shared" si="6"/>
        <v/>
      </c>
    </row>
    <row r="424" spans="1:7" x14ac:dyDescent="0.25">
      <c r="G424" s="3" t="str">
        <f t="shared" si="6"/>
        <v/>
      </c>
    </row>
    <row r="425" spans="1:7" x14ac:dyDescent="0.25">
      <c r="A425" t="s">
        <v>150</v>
      </c>
      <c r="G425" s="3">
        <f t="shared" si="6"/>
        <v>106</v>
      </c>
    </row>
    <row r="426" spans="1:7" x14ac:dyDescent="0.25">
      <c r="G426" s="3" t="str">
        <f t="shared" si="6"/>
        <v/>
      </c>
    </row>
    <row r="427" spans="1:7" x14ac:dyDescent="0.25">
      <c r="B427" s="1">
        <v>1</v>
      </c>
      <c r="C427" t="s">
        <v>43</v>
      </c>
      <c r="G427" s="3" t="str">
        <f t="shared" si="6"/>
        <v/>
      </c>
    </row>
    <row r="428" spans="1:7" x14ac:dyDescent="0.25">
      <c r="G428" s="3" t="str">
        <f t="shared" si="6"/>
        <v/>
      </c>
    </row>
    <row r="429" spans="1:7" x14ac:dyDescent="0.25">
      <c r="A429" t="s">
        <v>151</v>
      </c>
      <c r="G429" s="3">
        <f t="shared" si="6"/>
        <v>311</v>
      </c>
    </row>
    <row r="430" spans="1:7" x14ac:dyDescent="0.25">
      <c r="G430" s="3" t="str">
        <f t="shared" si="6"/>
        <v/>
      </c>
    </row>
    <row r="431" spans="1:7" x14ac:dyDescent="0.25">
      <c r="B431" s="1">
        <v>1.6E-2</v>
      </c>
      <c r="C431" t="s">
        <v>42</v>
      </c>
      <c r="G431" s="3" t="str">
        <f t="shared" si="6"/>
        <v/>
      </c>
    </row>
    <row r="432" spans="1:7" x14ac:dyDescent="0.25">
      <c r="B432" s="1">
        <v>1E-3</v>
      </c>
      <c r="C432" t="s">
        <v>43</v>
      </c>
      <c r="G432" s="3" t="str">
        <f t="shared" si="6"/>
        <v/>
      </c>
    </row>
    <row r="433" spans="1:7" x14ac:dyDescent="0.25">
      <c r="B433" s="1">
        <v>1.2999999999999999E-2</v>
      </c>
      <c r="C433" t="s">
        <v>32</v>
      </c>
      <c r="G433" s="3" t="str">
        <f t="shared" si="6"/>
        <v/>
      </c>
    </row>
    <row r="434" spans="1:7" x14ac:dyDescent="0.25">
      <c r="B434" s="1">
        <v>0.93500000000000005</v>
      </c>
      <c r="C434" t="s">
        <v>70</v>
      </c>
      <c r="G434" s="3" t="str">
        <f t="shared" si="6"/>
        <v/>
      </c>
    </row>
    <row r="435" spans="1:7" x14ac:dyDescent="0.25">
      <c r="B435" s="1">
        <v>7.0000000000000001E-3</v>
      </c>
      <c r="C435" t="s">
        <v>84</v>
      </c>
      <c r="G435" s="3" t="str">
        <f t="shared" si="6"/>
        <v/>
      </c>
    </row>
    <row r="436" spans="1:7" x14ac:dyDescent="0.25">
      <c r="B436" s="1">
        <v>2.5999999999999999E-2</v>
      </c>
      <c r="C436" t="s">
        <v>95</v>
      </c>
      <c r="G436" s="3" t="str">
        <f t="shared" si="6"/>
        <v/>
      </c>
    </row>
    <row r="437" spans="1:7" x14ac:dyDescent="0.25">
      <c r="G437" s="3" t="str">
        <f t="shared" si="6"/>
        <v/>
      </c>
    </row>
    <row r="438" spans="1:7" x14ac:dyDescent="0.25">
      <c r="A438" t="s">
        <v>152</v>
      </c>
      <c r="G438" s="3">
        <f t="shared" si="6"/>
        <v>295</v>
      </c>
    </row>
    <row r="439" spans="1:7" x14ac:dyDescent="0.25">
      <c r="G439" s="3" t="str">
        <f t="shared" si="6"/>
        <v/>
      </c>
    </row>
    <row r="440" spans="1:7" x14ac:dyDescent="0.25">
      <c r="B440" s="1">
        <v>1</v>
      </c>
      <c r="C440" t="s">
        <v>43</v>
      </c>
      <c r="G440" s="3" t="str">
        <f t="shared" si="6"/>
        <v/>
      </c>
    </row>
    <row r="441" spans="1:7" x14ac:dyDescent="0.25">
      <c r="G441" s="3" t="str">
        <f t="shared" si="6"/>
        <v/>
      </c>
    </row>
    <row r="442" spans="1:7" x14ac:dyDescent="0.25">
      <c r="A442" t="s">
        <v>153</v>
      </c>
      <c r="G442" s="3">
        <f t="shared" si="6"/>
        <v>14</v>
      </c>
    </row>
    <row r="443" spans="1:7" x14ac:dyDescent="0.25">
      <c r="G443" s="3" t="str">
        <f t="shared" si="6"/>
        <v/>
      </c>
    </row>
    <row r="444" spans="1:7" x14ac:dyDescent="0.25">
      <c r="B444" s="1">
        <v>1</v>
      </c>
      <c r="C444" t="s">
        <v>43</v>
      </c>
      <c r="G444" s="3" t="str">
        <f t="shared" si="6"/>
        <v/>
      </c>
    </row>
    <row r="445" spans="1:7" x14ac:dyDescent="0.25">
      <c r="G445" s="3" t="str">
        <f t="shared" si="6"/>
        <v/>
      </c>
    </row>
    <row r="446" spans="1:7" x14ac:dyDescent="0.25">
      <c r="A446" t="s">
        <v>154</v>
      </c>
      <c r="G446" s="3">
        <f t="shared" si="6"/>
        <v>9</v>
      </c>
    </row>
    <row r="447" spans="1:7" x14ac:dyDescent="0.25">
      <c r="G447" s="3" t="str">
        <f t="shared" si="6"/>
        <v/>
      </c>
    </row>
    <row r="448" spans="1:7" x14ac:dyDescent="0.25">
      <c r="B448" s="1">
        <v>1</v>
      </c>
      <c r="C448" t="s">
        <v>43</v>
      </c>
      <c r="G448" s="3" t="str">
        <f t="shared" si="6"/>
        <v/>
      </c>
    </row>
    <row r="449" spans="1:7" x14ac:dyDescent="0.25">
      <c r="G449" s="3" t="str">
        <f t="shared" si="6"/>
        <v/>
      </c>
    </row>
    <row r="450" spans="1:7" x14ac:dyDescent="0.25">
      <c r="A450" t="s">
        <v>155</v>
      </c>
      <c r="G450" s="3">
        <f t="shared" si="6"/>
        <v>14</v>
      </c>
    </row>
    <row r="451" spans="1:7" x14ac:dyDescent="0.25">
      <c r="G451" s="3" t="str">
        <f t="shared" ref="G451:G514" si="7">IFERROR(HLOOKUP($A451,$H$2:$XL$3,2,FALSE),"")</f>
        <v/>
      </c>
    </row>
    <row r="452" spans="1:7" x14ac:dyDescent="0.25">
      <c r="B452" s="1">
        <v>1</v>
      </c>
      <c r="C452" t="s">
        <v>43</v>
      </c>
      <c r="G452" s="3" t="str">
        <f t="shared" si="7"/>
        <v/>
      </c>
    </row>
    <row r="453" spans="1:7" x14ac:dyDescent="0.25">
      <c r="G453" s="3" t="str">
        <f t="shared" si="7"/>
        <v/>
      </c>
    </row>
    <row r="454" spans="1:7" x14ac:dyDescent="0.25">
      <c r="A454" t="s">
        <v>156</v>
      </c>
      <c r="G454" s="3">
        <f t="shared" si="7"/>
        <v>4</v>
      </c>
    </row>
    <row r="455" spans="1:7" x14ac:dyDescent="0.25">
      <c r="G455" s="3" t="str">
        <f t="shared" si="7"/>
        <v/>
      </c>
    </row>
    <row r="456" spans="1:7" x14ac:dyDescent="0.25">
      <c r="B456" s="1">
        <v>1</v>
      </c>
      <c r="C456" t="s">
        <v>43</v>
      </c>
      <c r="G456" s="3" t="str">
        <f t="shared" si="7"/>
        <v/>
      </c>
    </row>
    <row r="457" spans="1:7" x14ac:dyDescent="0.25">
      <c r="G457" s="3" t="str">
        <f t="shared" si="7"/>
        <v/>
      </c>
    </row>
    <row r="458" spans="1:7" x14ac:dyDescent="0.25">
      <c r="A458" t="s">
        <v>157</v>
      </c>
      <c r="G458" s="3">
        <f t="shared" si="7"/>
        <v>16</v>
      </c>
    </row>
    <row r="459" spans="1:7" x14ac:dyDescent="0.25">
      <c r="G459" s="3" t="str">
        <f t="shared" si="7"/>
        <v/>
      </c>
    </row>
    <row r="460" spans="1:7" x14ac:dyDescent="0.25">
      <c r="B460" s="1">
        <v>1</v>
      </c>
      <c r="C460" t="s">
        <v>43</v>
      </c>
      <c r="G460" s="3" t="str">
        <f t="shared" si="7"/>
        <v/>
      </c>
    </row>
    <row r="461" spans="1:7" x14ac:dyDescent="0.25">
      <c r="G461" s="3" t="str">
        <f t="shared" si="7"/>
        <v/>
      </c>
    </row>
    <row r="462" spans="1:7" x14ac:dyDescent="0.25">
      <c r="A462" t="s">
        <v>158</v>
      </c>
      <c r="G462" s="3">
        <f t="shared" si="7"/>
        <v>9</v>
      </c>
    </row>
    <row r="463" spans="1:7" x14ac:dyDescent="0.25">
      <c r="G463" s="3" t="str">
        <f t="shared" si="7"/>
        <v/>
      </c>
    </row>
    <row r="464" spans="1:7" x14ac:dyDescent="0.25">
      <c r="B464" s="1">
        <v>1</v>
      </c>
      <c r="C464" t="s">
        <v>43</v>
      </c>
      <c r="G464" s="3" t="str">
        <f t="shared" si="7"/>
        <v/>
      </c>
    </row>
    <row r="465" spans="1:7" x14ac:dyDescent="0.25">
      <c r="G465" s="3" t="str">
        <f t="shared" si="7"/>
        <v/>
      </c>
    </row>
    <row r="466" spans="1:7" x14ac:dyDescent="0.25">
      <c r="A466" t="s">
        <v>159</v>
      </c>
      <c r="G466" s="3">
        <f t="shared" si="7"/>
        <v>108</v>
      </c>
    </row>
    <row r="467" spans="1:7" x14ac:dyDescent="0.25">
      <c r="G467" s="3" t="str">
        <f t="shared" si="7"/>
        <v/>
      </c>
    </row>
    <row r="468" spans="1:7" x14ac:dyDescent="0.25">
      <c r="B468" s="1">
        <v>0.16700000000000001</v>
      </c>
      <c r="C468" t="s">
        <v>160</v>
      </c>
      <c r="G468" s="3" t="str">
        <f t="shared" si="7"/>
        <v/>
      </c>
    </row>
    <row r="469" spans="1:7" x14ac:dyDescent="0.25">
      <c r="B469" s="1">
        <v>2.9000000000000001E-2</v>
      </c>
      <c r="C469" t="s">
        <v>161</v>
      </c>
      <c r="G469" s="3" t="str">
        <f t="shared" si="7"/>
        <v/>
      </c>
    </row>
    <row r="470" spans="1:7" x14ac:dyDescent="0.25">
      <c r="B470" s="1">
        <v>7.9000000000000001E-2</v>
      </c>
      <c r="C470" t="s">
        <v>162</v>
      </c>
      <c r="G470" s="3" t="str">
        <f t="shared" si="7"/>
        <v/>
      </c>
    </row>
    <row r="471" spans="1:7" x14ac:dyDescent="0.25">
      <c r="B471" s="1">
        <v>3.9E-2</v>
      </c>
      <c r="C471" t="s">
        <v>163</v>
      </c>
      <c r="G471" s="3" t="str">
        <f t="shared" si="7"/>
        <v/>
      </c>
    </row>
    <row r="472" spans="1:7" x14ac:dyDescent="0.25">
      <c r="B472" s="1">
        <v>0.05</v>
      </c>
      <c r="C472" t="s">
        <v>164</v>
      </c>
      <c r="G472" s="3" t="str">
        <f t="shared" si="7"/>
        <v/>
      </c>
    </row>
    <row r="473" spans="1:7" x14ac:dyDescent="0.25">
      <c r="B473" s="1">
        <v>7.0000000000000001E-3</v>
      </c>
      <c r="C473" t="s">
        <v>68</v>
      </c>
      <c r="G473" s="3" t="str">
        <f t="shared" si="7"/>
        <v/>
      </c>
    </row>
    <row r="474" spans="1:7" x14ac:dyDescent="0.25">
      <c r="B474" s="1">
        <v>0.45500000000000002</v>
      </c>
      <c r="C474" t="s">
        <v>95</v>
      </c>
      <c r="G474" s="3" t="str">
        <f t="shared" si="7"/>
        <v/>
      </c>
    </row>
    <row r="475" spans="1:7" x14ac:dyDescent="0.25">
      <c r="B475" s="1">
        <v>0.17100000000000001</v>
      </c>
      <c r="C475" t="s">
        <v>40</v>
      </c>
      <c r="G475" s="3" t="str">
        <f t="shared" si="7"/>
        <v/>
      </c>
    </row>
    <row r="476" spans="1:7" x14ac:dyDescent="0.25">
      <c r="G476" s="3" t="str">
        <f t="shared" si="7"/>
        <v/>
      </c>
    </row>
    <row r="477" spans="1:7" x14ac:dyDescent="0.25">
      <c r="A477" t="s">
        <v>165</v>
      </c>
      <c r="G477" s="3">
        <f t="shared" si="7"/>
        <v>66</v>
      </c>
    </row>
    <row r="478" spans="1:7" x14ac:dyDescent="0.25">
      <c r="G478" s="3" t="str">
        <f t="shared" si="7"/>
        <v/>
      </c>
    </row>
    <row r="479" spans="1:7" x14ac:dyDescent="0.25">
      <c r="B479" s="1">
        <v>1</v>
      </c>
      <c r="C479" t="s">
        <v>43</v>
      </c>
      <c r="G479" s="3" t="str">
        <f t="shared" si="7"/>
        <v/>
      </c>
    </row>
    <row r="480" spans="1:7" x14ac:dyDescent="0.25">
      <c r="G480" s="3" t="str">
        <f t="shared" si="7"/>
        <v/>
      </c>
    </row>
    <row r="481" spans="1:7" x14ac:dyDescent="0.25">
      <c r="A481" t="s">
        <v>166</v>
      </c>
      <c r="G481" s="3">
        <f t="shared" si="7"/>
        <v>9</v>
      </c>
    </row>
    <row r="482" spans="1:7" x14ac:dyDescent="0.25">
      <c r="G482" s="3" t="str">
        <f t="shared" si="7"/>
        <v/>
      </c>
    </row>
    <row r="483" spans="1:7" x14ac:dyDescent="0.25">
      <c r="B483" s="1">
        <v>1</v>
      </c>
      <c r="C483" t="s">
        <v>43</v>
      </c>
      <c r="G483" s="3" t="str">
        <f t="shared" si="7"/>
        <v/>
      </c>
    </row>
    <row r="484" spans="1:7" x14ac:dyDescent="0.25">
      <c r="G484" s="3" t="str">
        <f t="shared" si="7"/>
        <v/>
      </c>
    </row>
    <row r="485" spans="1:7" x14ac:dyDescent="0.25">
      <c r="A485" t="s">
        <v>167</v>
      </c>
      <c r="G485" s="3">
        <f t="shared" si="7"/>
        <v>131</v>
      </c>
    </row>
    <row r="486" spans="1:7" x14ac:dyDescent="0.25">
      <c r="G486" s="3" t="str">
        <f t="shared" si="7"/>
        <v/>
      </c>
    </row>
    <row r="487" spans="1:7" x14ac:dyDescent="0.25">
      <c r="B487" s="1">
        <v>1</v>
      </c>
      <c r="C487" t="s">
        <v>43</v>
      </c>
      <c r="G487" s="3" t="str">
        <f t="shared" si="7"/>
        <v/>
      </c>
    </row>
    <row r="488" spans="1:7" x14ac:dyDescent="0.25">
      <c r="G488" s="3" t="str">
        <f t="shared" si="7"/>
        <v/>
      </c>
    </row>
    <row r="489" spans="1:7" x14ac:dyDescent="0.25">
      <c r="A489" t="s">
        <v>168</v>
      </c>
      <c r="G489" s="3">
        <f t="shared" si="7"/>
        <v>264</v>
      </c>
    </row>
    <row r="490" spans="1:7" x14ac:dyDescent="0.25">
      <c r="G490" s="3" t="str">
        <f t="shared" si="7"/>
        <v/>
      </c>
    </row>
    <row r="491" spans="1:7" x14ac:dyDescent="0.25">
      <c r="B491" s="1">
        <v>7.0000000000000001E-3</v>
      </c>
      <c r="C491" t="s">
        <v>42</v>
      </c>
      <c r="G491" s="3" t="str">
        <f t="shared" si="7"/>
        <v/>
      </c>
    </row>
    <row r="492" spans="1:7" x14ac:dyDescent="0.25">
      <c r="B492" s="1">
        <v>0.99199999999999999</v>
      </c>
      <c r="C492" t="s">
        <v>43</v>
      </c>
      <c r="G492" s="3" t="str">
        <f t="shared" si="7"/>
        <v/>
      </c>
    </row>
    <row r="493" spans="1:7" x14ac:dyDescent="0.25">
      <c r="G493" s="3" t="str">
        <f t="shared" si="7"/>
        <v/>
      </c>
    </row>
    <row r="494" spans="1:7" x14ac:dyDescent="0.25">
      <c r="A494" t="s">
        <v>169</v>
      </c>
      <c r="G494" s="3">
        <f t="shared" si="7"/>
        <v>1726</v>
      </c>
    </row>
    <row r="495" spans="1:7" x14ac:dyDescent="0.25">
      <c r="G495" s="3" t="str">
        <f t="shared" si="7"/>
        <v/>
      </c>
    </row>
    <row r="496" spans="1:7" x14ac:dyDescent="0.25">
      <c r="B496" s="1">
        <v>0</v>
      </c>
      <c r="C496" t="s">
        <v>97</v>
      </c>
      <c r="G496" s="3" t="str">
        <f t="shared" si="7"/>
        <v/>
      </c>
    </row>
    <row r="497" spans="1:7" x14ac:dyDescent="0.25">
      <c r="B497" s="1">
        <v>0.999</v>
      </c>
      <c r="C497" t="s">
        <v>43</v>
      </c>
      <c r="G497" s="3" t="str">
        <f t="shared" si="7"/>
        <v/>
      </c>
    </row>
    <row r="498" spans="1:7" x14ac:dyDescent="0.25">
      <c r="G498" s="3" t="str">
        <f t="shared" si="7"/>
        <v/>
      </c>
    </row>
    <row r="499" spans="1:7" x14ac:dyDescent="0.25">
      <c r="A499" t="s">
        <v>170</v>
      </c>
      <c r="G499" s="3">
        <f t="shared" si="7"/>
        <v>151</v>
      </c>
    </row>
    <row r="500" spans="1:7" x14ac:dyDescent="0.25">
      <c r="G500" s="3" t="str">
        <f t="shared" si="7"/>
        <v/>
      </c>
    </row>
    <row r="501" spans="1:7" x14ac:dyDescent="0.25">
      <c r="B501" s="1">
        <v>1</v>
      </c>
      <c r="C501" t="s">
        <v>43</v>
      </c>
      <c r="G501" s="3" t="str">
        <f t="shared" si="7"/>
        <v/>
      </c>
    </row>
    <row r="502" spans="1:7" x14ac:dyDescent="0.25">
      <c r="G502" s="3" t="str">
        <f t="shared" si="7"/>
        <v/>
      </c>
    </row>
    <row r="503" spans="1:7" x14ac:dyDescent="0.25">
      <c r="A503" t="s">
        <v>171</v>
      </c>
      <c r="G503" s="3">
        <f t="shared" si="7"/>
        <v>29</v>
      </c>
    </row>
    <row r="504" spans="1:7" x14ac:dyDescent="0.25">
      <c r="G504" s="3" t="str">
        <f t="shared" si="7"/>
        <v/>
      </c>
    </row>
    <row r="505" spans="1:7" x14ac:dyDescent="0.25">
      <c r="B505" s="1">
        <v>1</v>
      </c>
      <c r="C505" t="s">
        <v>43</v>
      </c>
      <c r="G505" s="3" t="str">
        <f t="shared" si="7"/>
        <v/>
      </c>
    </row>
    <row r="506" spans="1:7" x14ac:dyDescent="0.25">
      <c r="G506" s="3" t="str">
        <f t="shared" si="7"/>
        <v/>
      </c>
    </row>
    <row r="507" spans="1:7" x14ac:dyDescent="0.25">
      <c r="A507" t="s">
        <v>172</v>
      </c>
      <c r="G507" s="3">
        <f t="shared" si="7"/>
        <v>3691</v>
      </c>
    </row>
    <row r="508" spans="1:7" x14ac:dyDescent="0.25">
      <c r="G508" s="3" t="str">
        <f t="shared" si="7"/>
        <v/>
      </c>
    </row>
    <row r="509" spans="1:7" x14ac:dyDescent="0.25">
      <c r="B509" s="1">
        <v>1</v>
      </c>
      <c r="C509" t="s">
        <v>43</v>
      </c>
      <c r="G509" s="3" t="str">
        <f t="shared" si="7"/>
        <v/>
      </c>
    </row>
    <row r="510" spans="1:7" x14ac:dyDescent="0.25">
      <c r="G510" s="3" t="str">
        <f t="shared" si="7"/>
        <v/>
      </c>
    </row>
    <row r="511" spans="1:7" x14ac:dyDescent="0.25">
      <c r="A511" t="s">
        <v>173</v>
      </c>
      <c r="G511" s="3">
        <f t="shared" si="7"/>
        <v>60</v>
      </c>
    </row>
    <row r="512" spans="1:7" x14ac:dyDescent="0.25">
      <c r="G512" s="3" t="str">
        <f t="shared" si="7"/>
        <v/>
      </c>
    </row>
    <row r="513" spans="1:7" x14ac:dyDescent="0.25">
      <c r="B513" s="1">
        <v>1</v>
      </c>
      <c r="C513" t="s">
        <v>43</v>
      </c>
      <c r="G513" s="3" t="str">
        <f t="shared" si="7"/>
        <v/>
      </c>
    </row>
    <row r="514" spans="1:7" x14ac:dyDescent="0.25">
      <c r="A514" t="s">
        <v>6</v>
      </c>
      <c r="B514" t="s">
        <v>174</v>
      </c>
      <c r="C514" t="s">
        <v>175</v>
      </c>
      <c r="G514" s="3" t="str">
        <f t="shared" si="7"/>
        <v/>
      </c>
    </row>
    <row r="515" spans="1:7" x14ac:dyDescent="0.25">
      <c r="A515" t="s">
        <v>176</v>
      </c>
      <c r="G515" s="3">
        <f t="shared" ref="G515:G578" si="8">IFERROR(HLOOKUP($A515,$H$2:$XL$3,2,FALSE),"")</f>
        <v>54</v>
      </c>
    </row>
    <row r="516" spans="1:7" x14ac:dyDescent="0.25">
      <c r="G516" s="3" t="str">
        <f t="shared" si="8"/>
        <v/>
      </c>
    </row>
    <row r="517" spans="1:7" x14ac:dyDescent="0.25">
      <c r="B517" s="1">
        <v>5.3999999999999999E-2</v>
      </c>
      <c r="C517" t="s">
        <v>44</v>
      </c>
      <c r="G517" s="3" t="str">
        <f t="shared" si="8"/>
        <v/>
      </c>
    </row>
    <row r="518" spans="1:7" x14ac:dyDescent="0.25">
      <c r="B518" s="1">
        <v>0.92700000000000005</v>
      </c>
      <c r="C518" t="s">
        <v>32</v>
      </c>
      <c r="G518" s="3" t="str">
        <f t="shared" si="8"/>
        <v/>
      </c>
    </row>
    <row r="519" spans="1:7" x14ac:dyDescent="0.25">
      <c r="B519" s="1">
        <v>1.7999999999999999E-2</v>
      </c>
      <c r="C519" t="s">
        <v>40</v>
      </c>
      <c r="G519" s="3" t="str">
        <f t="shared" si="8"/>
        <v/>
      </c>
    </row>
    <row r="520" spans="1:7" x14ac:dyDescent="0.25">
      <c r="G520" s="3" t="str">
        <f t="shared" si="8"/>
        <v/>
      </c>
    </row>
    <row r="521" spans="1:7" x14ac:dyDescent="0.25">
      <c r="A521" t="s">
        <v>177</v>
      </c>
      <c r="G521" s="3">
        <f t="shared" si="8"/>
        <v>26</v>
      </c>
    </row>
    <row r="522" spans="1:7" x14ac:dyDescent="0.25">
      <c r="G522" s="3" t="str">
        <f t="shared" si="8"/>
        <v/>
      </c>
    </row>
    <row r="523" spans="1:7" x14ac:dyDescent="0.25">
      <c r="B523" s="1">
        <v>0.86099999999999999</v>
      </c>
      <c r="C523" t="s">
        <v>178</v>
      </c>
      <c r="G523" s="3" t="str">
        <f t="shared" si="8"/>
        <v/>
      </c>
    </row>
    <row r="524" spans="1:7" x14ac:dyDescent="0.25">
      <c r="B524" s="1">
        <v>0.13800000000000001</v>
      </c>
      <c r="C524" t="s">
        <v>179</v>
      </c>
      <c r="G524" s="3" t="str">
        <f t="shared" si="8"/>
        <v/>
      </c>
    </row>
    <row r="525" spans="1:7" x14ac:dyDescent="0.25">
      <c r="G525" s="3" t="str">
        <f t="shared" si="8"/>
        <v/>
      </c>
    </row>
    <row r="526" spans="1:7" x14ac:dyDescent="0.25">
      <c r="A526" t="s">
        <v>180</v>
      </c>
      <c r="G526" s="3">
        <f t="shared" si="8"/>
        <v>9</v>
      </c>
    </row>
    <row r="527" spans="1:7" x14ac:dyDescent="0.25">
      <c r="G527" s="3" t="str">
        <f t="shared" si="8"/>
        <v/>
      </c>
    </row>
    <row r="528" spans="1:7" x14ac:dyDescent="0.25">
      <c r="B528" s="1">
        <v>1</v>
      </c>
      <c r="C528" t="s">
        <v>178</v>
      </c>
      <c r="G528" s="3" t="str">
        <f t="shared" si="8"/>
        <v/>
      </c>
    </row>
    <row r="529" spans="1:7" x14ac:dyDescent="0.25">
      <c r="G529" s="3" t="str">
        <f t="shared" si="8"/>
        <v/>
      </c>
    </row>
    <row r="530" spans="1:7" x14ac:dyDescent="0.25">
      <c r="A530" t="s">
        <v>181</v>
      </c>
      <c r="G530" s="3">
        <f t="shared" si="8"/>
        <v>8</v>
      </c>
    </row>
    <row r="531" spans="1:7" x14ac:dyDescent="0.25">
      <c r="G531" s="3" t="str">
        <f t="shared" si="8"/>
        <v/>
      </c>
    </row>
    <row r="532" spans="1:7" x14ac:dyDescent="0.25">
      <c r="B532" s="1">
        <v>1</v>
      </c>
      <c r="C532" t="s">
        <v>179</v>
      </c>
      <c r="G532" s="3" t="str">
        <f t="shared" si="8"/>
        <v/>
      </c>
    </row>
    <row r="533" spans="1:7" x14ac:dyDescent="0.25">
      <c r="G533" s="3" t="str">
        <f t="shared" si="8"/>
        <v/>
      </c>
    </row>
    <row r="534" spans="1:7" x14ac:dyDescent="0.25">
      <c r="A534" t="s">
        <v>182</v>
      </c>
      <c r="G534" s="3">
        <f t="shared" si="8"/>
        <v>14</v>
      </c>
    </row>
    <row r="535" spans="1:7" x14ac:dyDescent="0.25">
      <c r="G535" s="3" t="str">
        <f t="shared" si="8"/>
        <v/>
      </c>
    </row>
    <row r="536" spans="1:7" x14ac:dyDescent="0.25">
      <c r="B536" s="1">
        <v>1</v>
      </c>
      <c r="C536" t="s">
        <v>178</v>
      </c>
      <c r="G536" s="3" t="str">
        <f t="shared" si="8"/>
        <v/>
      </c>
    </row>
    <row r="537" spans="1:7" x14ac:dyDescent="0.25">
      <c r="G537" s="3" t="str">
        <f t="shared" si="8"/>
        <v/>
      </c>
    </row>
    <row r="538" spans="1:7" x14ac:dyDescent="0.25">
      <c r="A538" t="s">
        <v>183</v>
      </c>
      <c r="G538" s="3">
        <f t="shared" si="8"/>
        <v>113</v>
      </c>
    </row>
    <row r="539" spans="1:7" x14ac:dyDescent="0.25">
      <c r="G539" s="3" t="str">
        <f t="shared" si="8"/>
        <v/>
      </c>
    </row>
    <row r="540" spans="1:7" x14ac:dyDescent="0.25">
      <c r="B540" s="1">
        <v>1</v>
      </c>
      <c r="C540" t="s">
        <v>178</v>
      </c>
      <c r="G540" s="3" t="str">
        <f t="shared" si="8"/>
        <v/>
      </c>
    </row>
    <row r="541" spans="1:7" x14ac:dyDescent="0.25">
      <c r="G541" s="3" t="str">
        <f t="shared" si="8"/>
        <v/>
      </c>
    </row>
    <row r="542" spans="1:7" x14ac:dyDescent="0.25">
      <c r="A542" t="s">
        <v>184</v>
      </c>
      <c r="G542" s="3">
        <f t="shared" si="8"/>
        <v>44515</v>
      </c>
    </row>
    <row r="543" spans="1:7" x14ac:dyDescent="0.25">
      <c r="G543" s="3" t="str">
        <f t="shared" si="8"/>
        <v/>
      </c>
    </row>
    <row r="544" spans="1:7" x14ac:dyDescent="0.25">
      <c r="B544" s="1">
        <v>0</v>
      </c>
      <c r="C544" t="s">
        <v>185</v>
      </c>
      <c r="G544" s="3" t="str">
        <f t="shared" si="8"/>
        <v/>
      </c>
    </row>
    <row r="545" spans="1:7" x14ac:dyDescent="0.25">
      <c r="B545" s="1">
        <v>0.90500000000000003</v>
      </c>
      <c r="C545" t="s">
        <v>186</v>
      </c>
      <c r="G545" s="3" t="str">
        <f t="shared" si="8"/>
        <v/>
      </c>
    </row>
    <row r="546" spans="1:7" x14ac:dyDescent="0.25">
      <c r="B546" s="1">
        <v>9.2999999999999999E-2</v>
      </c>
      <c r="C546" t="s">
        <v>178</v>
      </c>
      <c r="G546" s="3" t="str">
        <f t="shared" si="8"/>
        <v/>
      </c>
    </row>
    <row r="547" spans="1:7" x14ac:dyDescent="0.25">
      <c r="G547" s="3" t="str">
        <f t="shared" si="8"/>
        <v/>
      </c>
    </row>
    <row r="548" spans="1:7" x14ac:dyDescent="0.25">
      <c r="A548" t="s">
        <v>187</v>
      </c>
      <c r="G548" s="3">
        <f t="shared" si="8"/>
        <v>31</v>
      </c>
    </row>
    <row r="549" spans="1:7" x14ac:dyDescent="0.25">
      <c r="G549" s="3" t="str">
        <f t="shared" si="8"/>
        <v/>
      </c>
    </row>
    <row r="550" spans="1:7" x14ac:dyDescent="0.25">
      <c r="B550" s="1">
        <v>0.38800000000000001</v>
      </c>
      <c r="C550" t="s">
        <v>188</v>
      </c>
      <c r="G550" s="3" t="str">
        <f t="shared" si="8"/>
        <v/>
      </c>
    </row>
    <row r="551" spans="1:7" x14ac:dyDescent="0.25">
      <c r="B551" s="1">
        <v>0.61099999999999999</v>
      </c>
      <c r="C551" t="s">
        <v>189</v>
      </c>
      <c r="G551" s="3" t="str">
        <f t="shared" si="8"/>
        <v/>
      </c>
    </row>
    <row r="552" spans="1:7" x14ac:dyDescent="0.25">
      <c r="G552" s="3" t="str">
        <f t="shared" si="8"/>
        <v/>
      </c>
    </row>
    <row r="553" spans="1:7" x14ac:dyDescent="0.25">
      <c r="A553" t="s">
        <v>190</v>
      </c>
      <c r="G553" s="3">
        <f t="shared" si="8"/>
        <v>31</v>
      </c>
    </row>
    <row r="554" spans="1:7" x14ac:dyDescent="0.25">
      <c r="G554" s="3" t="str">
        <f t="shared" si="8"/>
        <v/>
      </c>
    </row>
    <row r="555" spans="1:7" x14ac:dyDescent="0.25">
      <c r="B555" s="1">
        <v>5.8999999999999997E-2</v>
      </c>
      <c r="C555" t="s">
        <v>189</v>
      </c>
      <c r="G555" s="3" t="str">
        <f t="shared" si="8"/>
        <v/>
      </c>
    </row>
    <row r="556" spans="1:7" x14ac:dyDescent="0.25">
      <c r="B556" s="1">
        <v>0.13</v>
      </c>
      <c r="C556" t="s">
        <v>191</v>
      </c>
      <c r="G556" s="3" t="str">
        <f t="shared" si="8"/>
        <v/>
      </c>
    </row>
    <row r="557" spans="1:7" x14ac:dyDescent="0.25">
      <c r="B557" s="1">
        <v>0.13</v>
      </c>
      <c r="C557" t="s">
        <v>75</v>
      </c>
      <c r="G557" s="3" t="str">
        <f t="shared" si="8"/>
        <v/>
      </c>
    </row>
    <row r="558" spans="1:7" x14ac:dyDescent="0.25">
      <c r="B558" s="1">
        <v>0.20599999999999999</v>
      </c>
      <c r="C558" t="s">
        <v>192</v>
      </c>
      <c r="G558" s="3" t="str">
        <f t="shared" si="8"/>
        <v/>
      </c>
    </row>
    <row r="559" spans="1:7" x14ac:dyDescent="0.25">
      <c r="B559" s="1">
        <v>0.47299999999999998</v>
      </c>
      <c r="C559" t="s">
        <v>83</v>
      </c>
      <c r="G559" s="3" t="str">
        <f t="shared" si="8"/>
        <v/>
      </c>
    </row>
    <row r="560" spans="1:7" x14ac:dyDescent="0.25">
      <c r="G560" s="3" t="str">
        <f t="shared" si="8"/>
        <v/>
      </c>
    </row>
    <row r="561" spans="1:7" x14ac:dyDescent="0.25">
      <c r="A561" t="s">
        <v>193</v>
      </c>
      <c r="G561" s="3">
        <f t="shared" si="8"/>
        <v>42</v>
      </c>
    </row>
    <row r="562" spans="1:7" x14ac:dyDescent="0.25">
      <c r="G562" s="3" t="str">
        <f t="shared" si="8"/>
        <v/>
      </c>
    </row>
    <row r="563" spans="1:7" x14ac:dyDescent="0.25">
      <c r="B563" s="1">
        <v>1</v>
      </c>
      <c r="C563" t="s">
        <v>194</v>
      </c>
      <c r="G563" s="3" t="str">
        <f t="shared" si="8"/>
        <v/>
      </c>
    </row>
    <row r="564" spans="1:7" x14ac:dyDescent="0.25">
      <c r="G564" s="3" t="str">
        <f t="shared" si="8"/>
        <v/>
      </c>
    </row>
    <row r="565" spans="1:7" x14ac:dyDescent="0.25">
      <c r="A565" t="s">
        <v>195</v>
      </c>
      <c r="G565" s="3">
        <f t="shared" si="8"/>
        <v>9</v>
      </c>
    </row>
    <row r="566" spans="1:7" x14ac:dyDescent="0.25">
      <c r="G566" s="3" t="str">
        <f t="shared" si="8"/>
        <v/>
      </c>
    </row>
    <row r="567" spans="1:7" x14ac:dyDescent="0.25">
      <c r="B567" s="1">
        <v>1</v>
      </c>
      <c r="C567" t="s">
        <v>192</v>
      </c>
      <c r="G567" s="3" t="str">
        <f t="shared" si="8"/>
        <v/>
      </c>
    </row>
    <row r="568" spans="1:7" x14ac:dyDescent="0.25">
      <c r="G568" s="3" t="str">
        <f t="shared" si="8"/>
        <v/>
      </c>
    </row>
    <row r="569" spans="1:7" x14ac:dyDescent="0.25">
      <c r="A569" t="s">
        <v>196</v>
      </c>
      <c r="G569" s="3">
        <f t="shared" si="8"/>
        <v>8</v>
      </c>
    </row>
    <row r="570" spans="1:7" x14ac:dyDescent="0.25">
      <c r="G570" s="3" t="str">
        <f t="shared" si="8"/>
        <v/>
      </c>
    </row>
    <row r="571" spans="1:7" x14ac:dyDescent="0.25">
      <c r="B571" s="1">
        <v>1</v>
      </c>
      <c r="C571" t="s">
        <v>192</v>
      </c>
      <c r="G571" s="3" t="str">
        <f t="shared" si="8"/>
        <v/>
      </c>
    </row>
    <row r="572" spans="1:7" x14ac:dyDescent="0.25">
      <c r="G572" s="3" t="str">
        <f t="shared" si="8"/>
        <v/>
      </c>
    </row>
    <row r="573" spans="1:7" x14ac:dyDescent="0.25">
      <c r="A573" t="s">
        <v>197</v>
      </c>
      <c r="G573" s="3">
        <f t="shared" si="8"/>
        <v>32</v>
      </c>
    </row>
    <row r="574" spans="1:7" x14ac:dyDescent="0.25">
      <c r="G574" s="3" t="str">
        <f t="shared" si="8"/>
        <v/>
      </c>
    </row>
    <row r="575" spans="1:7" x14ac:dyDescent="0.25">
      <c r="B575" s="1">
        <v>0.51900000000000002</v>
      </c>
      <c r="C575" t="s">
        <v>143</v>
      </c>
      <c r="G575" s="3" t="str">
        <f t="shared" si="8"/>
        <v/>
      </c>
    </row>
    <row r="576" spans="1:7" x14ac:dyDescent="0.25">
      <c r="B576" s="1">
        <v>0.48</v>
      </c>
      <c r="C576" t="s">
        <v>14</v>
      </c>
      <c r="G576" s="3" t="str">
        <f t="shared" si="8"/>
        <v/>
      </c>
    </row>
    <row r="577" spans="1:7" x14ac:dyDescent="0.25">
      <c r="G577" s="3" t="str">
        <f t="shared" si="8"/>
        <v/>
      </c>
    </row>
    <row r="578" spans="1:7" x14ac:dyDescent="0.25">
      <c r="A578" t="s">
        <v>198</v>
      </c>
      <c r="G578" s="3">
        <f t="shared" si="8"/>
        <v>6</v>
      </c>
    </row>
    <row r="579" spans="1:7" x14ac:dyDescent="0.25">
      <c r="G579" s="3" t="str">
        <f t="shared" ref="G579:G642" si="9">IFERROR(HLOOKUP($A579,$H$2:$XL$3,2,FALSE),"")</f>
        <v/>
      </c>
    </row>
    <row r="580" spans="1:7" x14ac:dyDescent="0.25">
      <c r="B580" s="1">
        <v>1</v>
      </c>
      <c r="C580" t="s">
        <v>199</v>
      </c>
      <c r="G580" s="3" t="str">
        <f t="shared" si="9"/>
        <v/>
      </c>
    </row>
    <row r="581" spans="1:7" x14ac:dyDescent="0.25">
      <c r="G581" s="3" t="str">
        <f t="shared" si="9"/>
        <v/>
      </c>
    </row>
    <row r="582" spans="1:7" x14ac:dyDescent="0.25">
      <c r="A582" t="s">
        <v>200</v>
      </c>
      <c r="G582" s="3">
        <f t="shared" si="9"/>
        <v>2</v>
      </c>
    </row>
    <row r="583" spans="1:7" x14ac:dyDescent="0.25">
      <c r="G583" s="3" t="str">
        <f t="shared" si="9"/>
        <v/>
      </c>
    </row>
    <row r="584" spans="1:7" x14ac:dyDescent="0.25">
      <c r="B584" s="1">
        <v>1</v>
      </c>
      <c r="C584" t="s">
        <v>80</v>
      </c>
      <c r="G584" s="3" t="str">
        <f t="shared" si="9"/>
        <v/>
      </c>
    </row>
    <row r="585" spans="1:7" x14ac:dyDescent="0.25">
      <c r="G585" s="3" t="str">
        <f t="shared" si="9"/>
        <v/>
      </c>
    </row>
    <row r="586" spans="1:7" x14ac:dyDescent="0.25">
      <c r="A586" t="s">
        <v>201</v>
      </c>
      <c r="G586" s="3">
        <f t="shared" si="9"/>
        <v>105</v>
      </c>
    </row>
    <row r="587" spans="1:7" x14ac:dyDescent="0.25">
      <c r="G587" s="3" t="str">
        <f t="shared" si="9"/>
        <v/>
      </c>
    </row>
    <row r="588" spans="1:7" x14ac:dyDescent="0.25">
      <c r="B588" s="1">
        <v>1</v>
      </c>
      <c r="C588" t="s">
        <v>188</v>
      </c>
      <c r="G588" s="3" t="str">
        <f t="shared" si="9"/>
        <v/>
      </c>
    </row>
    <row r="589" spans="1:7" x14ac:dyDescent="0.25">
      <c r="G589" s="3" t="str">
        <f t="shared" si="9"/>
        <v/>
      </c>
    </row>
    <row r="590" spans="1:7" x14ac:dyDescent="0.25">
      <c r="A590" t="s">
        <v>202</v>
      </c>
      <c r="G590" s="3">
        <f t="shared" si="9"/>
        <v>2</v>
      </c>
    </row>
    <row r="591" spans="1:7" x14ac:dyDescent="0.25">
      <c r="G591" s="3" t="str">
        <f t="shared" si="9"/>
        <v/>
      </c>
    </row>
    <row r="592" spans="1:7" x14ac:dyDescent="0.25">
      <c r="B592" s="1">
        <v>1</v>
      </c>
      <c r="C592" t="s">
        <v>192</v>
      </c>
      <c r="G592" s="3" t="str">
        <f t="shared" si="9"/>
        <v/>
      </c>
    </row>
    <row r="593" spans="1:7" x14ac:dyDescent="0.25">
      <c r="G593" s="3" t="str">
        <f t="shared" si="9"/>
        <v/>
      </c>
    </row>
    <row r="594" spans="1:7" x14ac:dyDescent="0.25">
      <c r="A594" t="s">
        <v>203</v>
      </c>
      <c r="G594" s="3">
        <f t="shared" si="9"/>
        <v>13</v>
      </c>
    </row>
    <row r="595" spans="1:7" x14ac:dyDescent="0.25">
      <c r="G595" s="3" t="str">
        <f t="shared" si="9"/>
        <v/>
      </c>
    </row>
    <row r="596" spans="1:7" x14ac:dyDescent="0.25">
      <c r="B596" s="1">
        <v>1</v>
      </c>
      <c r="C596" t="s">
        <v>192</v>
      </c>
      <c r="G596" s="3" t="str">
        <f t="shared" si="9"/>
        <v/>
      </c>
    </row>
    <row r="597" spans="1:7" x14ac:dyDescent="0.25">
      <c r="G597" s="3" t="str">
        <f t="shared" si="9"/>
        <v/>
      </c>
    </row>
    <row r="598" spans="1:7" x14ac:dyDescent="0.25">
      <c r="A598" t="s">
        <v>204</v>
      </c>
      <c r="G598" s="3">
        <f t="shared" si="9"/>
        <v>73</v>
      </c>
    </row>
    <row r="599" spans="1:7" x14ac:dyDescent="0.25">
      <c r="G599" s="3" t="str">
        <f t="shared" si="9"/>
        <v/>
      </c>
    </row>
    <row r="600" spans="1:7" x14ac:dyDescent="0.25">
      <c r="B600" s="1">
        <v>1</v>
      </c>
      <c r="C600" t="s">
        <v>205</v>
      </c>
      <c r="G600" s="3" t="str">
        <f t="shared" si="9"/>
        <v/>
      </c>
    </row>
    <row r="601" spans="1:7" x14ac:dyDescent="0.25">
      <c r="G601" s="3" t="str">
        <f t="shared" si="9"/>
        <v/>
      </c>
    </row>
    <row r="602" spans="1:7" x14ac:dyDescent="0.25">
      <c r="A602" t="s">
        <v>206</v>
      </c>
      <c r="G602" s="3">
        <f t="shared" si="9"/>
        <v>8714</v>
      </c>
    </row>
    <row r="603" spans="1:7" x14ac:dyDescent="0.25">
      <c r="G603" s="3" t="str">
        <f t="shared" si="9"/>
        <v/>
      </c>
    </row>
    <row r="604" spans="1:7" x14ac:dyDescent="0.25">
      <c r="B604" s="1">
        <v>0.99099999999999999</v>
      </c>
      <c r="C604" t="s">
        <v>98</v>
      </c>
      <c r="G604" s="3" t="str">
        <f t="shared" si="9"/>
        <v/>
      </c>
    </row>
    <row r="605" spans="1:7" x14ac:dyDescent="0.25">
      <c r="B605" s="1">
        <v>8.0000000000000002E-3</v>
      </c>
      <c r="C605" t="s">
        <v>40</v>
      </c>
      <c r="G605" s="3" t="str">
        <f t="shared" si="9"/>
        <v/>
      </c>
    </row>
    <row r="606" spans="1:7" x14ac:dyDescent="0.25">
      <c r="G606" s="3" t="str">
        <f t="shared" si="9"/>
        <v/>
      </c>
    </row>
    <row r="607" spans="1:7" x14ac:dyDescent="0.25">
      <c r="A607" t="s">
        <v>207</v>
      </c>
      <c r="G607" s="3">
        <f t="shared" si="9"/>
        <v>84</v>
      </c>
    </row>
    <row r="608" spans="1:7" x14ac:dyDescent="0.25">
      <c r="G608" s="3" t="str">
        <f t="shared" si="9"/>
        <v/>
      </c>
    </row>
    <row r="609" spans="1:7" x14ac:dyDescent="0.25">
      <c r="B609" s="1">
        <v>0.61699999999999999</v>
      </c>
      <c r="C609" t="s">
        <v>208</v>
      </c>
      <c r="G609" s="3" t="str">
        <f t="shared" si="9"/>
        <v/>
      </c>
    </row>
    <row r="610" spans="1:7" x14ac:dyDescent="0.25">
      <c r="B610" s="1">
        <v>0.38200000000000001</v>
      </c>
      <c r="C610" t="s">
        <v>12</v>
      </c>
      <c r="G610" s="3" t="str">
        <f t="shared" si="9"/>
        <v/>
      </c>
    </row>
    <row r="611" spans="1:7" x14ac:dyDescent="0.25">
      <c r="G611" s="3" t="str">
        <f t="shared" si="9"/>
        <v/>
      </c>
    </row>
    <row r="612" spans="1:7" x14ac:dyDescent="0.25">
      <c r="A612" t="s">
        <v>209</v>
      </c>
      <c r="G612" s="3">
        <f t="shared" si="9"/>
        <v>820</v>
      </c>
    </row>
    <row r="613" spans="1:7" x14ac:dyDescent="0.25">
      <c r="G613" s="3" t="str">
        <f t="shared" si="9"/>
        <v/>
      </c>
    </row>
    <row r="614" spans="1:7" x14ac:dyDescent="0.25">
      <c r="B614" s="1">
        <v>1.4999999999999999E-2</v>
      </c>
      <c r="C614" t="s">
        <v>199</v>
      </c>
      <c r="G614" s="3" t="str">
        <f t="shared" si="9"/>
        <v/>
      </c>
    </row>
    <row r="615" spans="1:7" x14ac:dyDescent="0.25">
      <c r="B615" s="1">
        <v>1.9E-2</v>
      </c>
      <c r="C615" t="s">
        <v>210</v>
      </c>
      <c r="G615" s="3" t="str">
        <f t="shared" si="9"/>
        <v/>
      </c>
    </row>
    <row r="616" spans="1:7" x14ac:dyDescent="0.25">
      <c r="B616" s="1">
        <v>0.96499999999999997</v>
      </c>
      <c r="C616" t="s">
        <v>205</v>
      </c>
      <c r="G616" s="3" t="str">
        <f t="shared" si="9"/>
        <v/>
      </c>
    </row>
    <row r="617" spans="1:7" x14ac:dyDescent="0.25">
      <c r="G617" s="3" t="str">
        <f t="shared" si="9"/>
        <v/>
      </c>
    </row>
    <row r="618" spans="1:7" x14ac:dyDescent="0.25">
      <c r="A618" t="s">
        <v>211</v>
      </c>
      <c r="G618" s="3">
        <f t="shared" si="9"/>
        <v>905</v>
      </c>
    </row>
    <row r="619" spans="1:7" x14ac:dyDescent="0.25">
      <c r="G619" s="3" t="str">
        <f t="shared" si="9"/>
        <v/>
      </c>
    </row>
    <row r="620" spans="1:7" x14ac:dyDescent="0.25">
      <c r="B620" s="1">
        <v>0.17</v>
      </c>
      <c r="C620" t="s">
        <v>205</v>
      </c>
      <c r="G620" s="3" t="str">
        <f t="shared" si="9"/>
        <v/>
      </c>
    </row>
    <row r="621" spans="1:7" x14ac:dyDescent="0.25">
      <c r="B621" s="1">
        <v>0.82699999999999996</v>
      </c>
      <c r="C621" t="s">
        <v>98</v>
      </c>
      <c r="G621" s="3" t="str">
        <f t="shared" si="9"/>
        <v/>
      </c>
    </row>
    <row r="622" spans="1:7" x14ac:dyDescent="0.25">
      <c r="B622" s="1">
        <v>1E-3</v>
      </c>
      <c r="C622" t="s">
        <v>40</v>
      </c>
      <c r="G622" s="3" t="str">
        <f t="shared" si="9"/>
        <v/>
      </c>
    </row>
    <row r="623" spans="1:7" x14ac:dyDescent="0.25">
      <c r="A623" t="s">
        <v>6</v>
      </c>
      <c r="B623" t="s">
        <v>212</v>
      </c>
      <c r="C623" t="s">
        <v>213</v>
      </c>
      <c r="G623" s="3" t="str">
        <f t="shared" si="9"/>
        <v/>
      </c>
    </row>
    <row r="624" spans="1:7" x14ac:dyDescent="0.25">
      <c r="A624" t="s">
        <v>214</v>
      </c>
      <c r="G624" s="3">
        <f t="shared" si="9"/>
        <v>9</v>
      </c>
    </row>
    <row r="625" spans="1:7" x14ac:dyDescent="0.25">
      <c r="G625" s="3" t="str">
        <f t="shared" si="9"/>
        <v/>
      </c>
    </row>
    <row r="626" spans="1:7" x14ac:dyDescent="0.25">
      <c r="B626" s="1">
        <v>0.127</v>
      </c>
      <c r="C626" t="s">
        <v>51</v>
      </c>
      <c r="G626" s="3" t="str">
        <f t="shared" si="9"/>
        <v/>
      </c>
    </row>
    <row r="627" spans="1:7" x14ac:dyDescent="0.25">
      <c r="A627" t="s">
        <v>6</v>
      </c>
      <c r="B627" t="s">
        <v>215</v>
      </c>
      <c r="C627" t="s">
        <v>216</v>
      </c>
      <c r="G627" s="3" t="str">
        <f t="shared" si="9"/>
        <v/>
      </c>
    </row>
    <row r="628" spans="1:7" x14ac:dyDescent="0.25">
      <c r="A628" t="s">
        <v>217</v>
      </c>
      <c r="G628" s="3">
        <f t="shared" si="9"/>
        <v>33</v>
      </c>
    </row>
    <row r="629" spans="1:7" x14ac:dyDescent="0.25">
      <c r="G629" s="3" t="str">
        <f t="shared" si="9"/>
        <v/>
      </c>
    </row>
    <row r="630" spans="1:7" x14ac:dyDescent="0.25">
      <c r="B630" s="1">
        <v>0.86</v>
      </c>
      <c r="C630" t="s">
        <v>218</v>
      </c>
      <c r="G630" s="3" t="str">
        <f t="shared" si="9"/>
        <v/>
      </c>
    </row>
    <row r="631" spans="1:7" x14ac:dyDescent="0.25">
      <c r="B631" s="1">
        <v>0.13900000000000001</v>
      </c>
      <c r="C631" t="s">
        <v>46</v>
      </c>
      <c r="G631" s="3" t="str">
        <f t="shared" si="9"/>
        <v/>
      </c>
    </row>
    <row r="632" spans="1:7" x14ac:dyDescent="0.25">
      <c r="G632" s="3" t="str">
        <f t="shared" si="9"/>
        <v/>
      </c>
    </row>
    <row r="633" spans="1:7" x14ac:dyDescent="0.25">
      <c r="A633" t="s">
        <v>219</v>
      </c>
      <c r="G633" s="3">
        <f t="shared" si="9"/>
        <v>26</v>
      </c>
    </row>
    <row r="634" spans="1:7" x14ac:dyDescent="0.25">
      <c r="G634" s="3" t="str">
        <f t="shared" si="9"/>
        <v/>
      </c>
    </row>
    <row r="635" spans="1:7" x14ac:dyDescent="0.25">
      <c r="B635" s="1">
        <v>0.376</v>
      </c>
      <c r="C635" t="s">
        <v>218</v>
      </c>
      <c r="G635" s="3" t="str">
        <f t="shared" si="9"/>
        <v/>
      </c>
    </row>
    <row r="636" spans="1:7" x14ac:dyDescent="0.25">
      <c r="B636" s="1">
        <v>5.7000000000000002E-2</v>
      </c>
      <c r="C636" t="s">
        <v>43</v>
      </c>
      <c r="G636" s="3" t="str">
        <f t="shared" si="9"/>
        <v/>
      </c>
    </row>
    <row r="637" spans="1:7" x14ac:dyDescent="0.25">
      <c r="B637" s="1">
        <v>0.56499999999999995</v>
      </c>
      <c r="C637" t="s">
        <v>46</v>
      </c>
      <c r="G637" s="3" t="str">
        <f t="shared" si="9"/>
        <v/>
      </c>
    </row>
    <row r="638" spans="1:7" x14ac:dyDescent="0.25">
      <c r="A638" t="s">
        <v>6</v>
      </c>
      <c r="B638" t="s">
        <v>220</v>
      </c>
      <c r="C638" t="s">
        <v>221</v>
      </c>
      <c r="G638" s="3" t="str">
        <f t="shared" si="9"/>
        <v/>
      </c>
    </row>
    <row r="639" spans="1:7" x14ac:dyDescent="0.25">
      <c r="A639" t="s">
        <v>222</v>
      </c>
      <c r="G639" s="3">
        <f t="shared" si="9"/>
        <v>11</v>
      </c>
    </row>
    <row r="640" spans="1:7" x14ac:dyDescent="0.25">
      <c r="G640" s="3" t="str">
        <f t="shared" si="9"/>
        <v/>
      </c>
    </row>
    <row r="641" spans="1:7" x14ac:dyDescent="0.25">
      <c r="G641" s="3" t="str">
        <f t="shared" si="9"/>
        <v/>
      </c>
    </row>
    <row r="642" spans="1:7" x14ac:dyDescent="0.25">
      <c r="A642" t="s">
        <v>223</v>
      </c>
      <c r="G642" s="3">
        <f t="shared" si="9"/>
        <v>14</v>
      </c>
    </row>
    <row r="643" spans="1:7" x14ac:dyDescent="0.25">
      <c r="G643" s="3" t="str">
        <f t="shared" ref="G643:G706" si="10">IFERROR(HLOOKUP($A643,$H$2:$XL$3,2,FALSE),"")</f>
        <v/>
      </c>
    </row>
    <row r="644" spans="1:7" x14ac:dyDescent="0.25">
      <c r="B644" s="1">
        <v>0.54700000000000004</v>
      </c>
      <c r="C644" t="s">
        <v>224</v>
      </c>
      <c r="G644" s="3" t="str">
        <f t="shared" si="10"/>
        <v/>
      </c>
    </row>
    <row r="645" spans="1:7" x14ac:dyDescent="0.25">
      <c r="B645" s="1">
        <v>0.25700000000000001</v>
      </c>
      <c r="C645" t="s">
        <v>95</v>
      </c>
      <c r="G645" s="3" t="str">
        <f t="shared" si="10"/>
        <v/>
      </c>
    </row>
    <row r="646" spans="1:7" x14ac:dyDescent="0.25">
      <c r="G646" s="3" t="str">
        <f t="shared" si="10"/>
        <v/>
      </c>
    </row>
    <row r="647" spans="1:7" x14ac:dyDescent="0.25">
      <c r="A647" t="s">
        <v>225</v>
      </c>
      <c r="G647" s="3">
        <f t="shared" si="10"/>
        <v>87</v>
      </c>
    </row>
    <row r="648" spans="1:7" x14ac:dyDescent="0.25">
      <c r="G648" s="3" t="str">
        <f t="shared" si="10"/>
        <v/>
      </c>
    </row>
    <row r="649" spans="1:7" x14ac:dyDescent="0.25">
      <c r="B649" s="1">
        <v>1</v>
      </c>
      <c r="C649" t="s">
        <v>226</v>
      </c>
      <c r="G649" s="3" t="str">
        <f t="shared" si="10"/>
        <v/>
      </c>
    </row>
    <row r="650" spans="1:7" x14ac:dyDescent="0.25">
      <c r="G650" s="3" t="str">
        <f t="shared" si="10"/>
        <v/>
      </c>
    </row>
    <row r="651" spans="1:7" x14ac:dyDescent="0.25">
      <c r="A651" t="s">
        <v>227</v>
      </c>
      <c r="G651" s="3">
        <f t="shared" si="10"/>
        <v>104</v>
      </c>
    </row>
    <row r="652" spans="1:7" x14ac:dyDescent="0.25">
      <c r="G652" s="3" t="str">
        <f t="shared" si="10"/>
        <v/>
      </c>
    </row>
    <row r="653" spans="1:7" x14ac:dyDescent="0.25">
      <c r="B653" s="1">
        <v>0.5</v>
      </c>
      <c r="C653" t="s">
        <v>226</v>
      </c>
      <c r="G653" s="3" t="str">
        <f t="shared" si="10"/>
        <v/>
      </c>
    </row>
    <row r="654" spans="1:7" x14ac:dyDescent="0.25">
      <c r="B654" s="1">
        <v>0.5</v>
      </c>
      <c r="C654" t="s">
        <v>218</v>
      </c>
      <c r="G654" s="3" t="str">
        <f t="shared" si="10"/>
        <v/>
      </c>
    </row>
    <row r="655" spans="1:7" x14ac:dyDescent="0.25">
      <c r="G655" s="3" t="str">
        <f t="shared" si="10"/>
        <v/>
      </c>
    </row>
    <row r="656" spans="1:7" x14ac:dyDescent="0.25">
      <c r="A656" t="s">
        <v>228</v>
      </c>
      <c r="G656" s="3">
        <f t="shared" si="10"/>
        <v>22</v>
      </c>
    </row>
    <row r="657" spans="1:7" x14ac:dyDescent="0.25">
      <c r="G657" s="3" t="str">
        <f t="shared" si="10"/>
        <v/>
      </c>
    </row>
    <row r="658" spans="1:7" x14ac:dyDescent="0.25">
      <c r="B658" s="1">
        <v>1</v>
      </c>
      <c r="C658" t="s">
        <v>44</v>
      </c>
      <c r="G658" s="3" t="str">
        <f t="shared" si="10"/>
        <v/>
      </c>
    </row>
    <row r="659" spans="1:7" x14ac:dyDescent="0.25">
      <c r="G659" s="3" t="str">
        <f t="shared" si="10"/>
        <v/>
      </c>
    </row>
    <row r="660" spans="1:7" x14ac:dyDescent="0.25">
      <c r="A660" t="s">
        <v>229</v>
      </c>
      <c r="G660" s="3">
        <f t="shared" si="10"/>
        <v>45</v>
      </c>
    </row>
    <row r="661" spans="1:7" x14ac:dyDescent="0.25">
      <c r="G661" s="3" t="str">
        <f t="shared" si="10"/>
        <v/>
      </c>
    </row>
    <row r="662" spans="1:7" x14ac:dyDescent="0.25">
      <c r="B662" s="1">
        <v>1</v>
      </c>
      <c r="C662" t="s">
        <v>218</v>
      </c>
      <c r="G662" s="3" t="str">
        <f t="shared" si="10"/>
        <v/>
      </c>
    </row>
    <row r="663" spans="1:7" x14ac:dyDescent="0.25">
      <c r="G663" s="3" t="str">
        <f t="shared" si="10"/>
        <v/>
      </c>
    </row>
    <row r="664" spans="1:7" x14ac:dyDescent="0.25">
      <c r="A664" t="s">
        <v>230</v>
      </c>
      <c r="G664" s="3">
        <f t="shared" si="10"/>
        <v>6</v>
      </c>
    </row>
    <row r="665" spans="1:7" x14ac:dyDescent="0.25">
      <c r="G665" s="3" t="str">
        <f t="shared" si="10"/>
        <v/>
      </c>
    </row>
    <row r="666" spans="1:7" x14ac:dyDescent="0.25">
      <c r="B666" s="1">
        <v>1</v>
      </c>
      <c r="C666" t="s">
        <v>194</v>
      </c>
      <c r="G666" s="3" t="str">
        <f t="shared" si="10"/>
        <v/>
      </c>
    </row>
    <row r="667" spans="1:7" x14ac:dyDescent="0.25">
      <c r="G667" s="3" t="str">
        <f t="shared" si="10"/>
        <v/>
      </c>
    </row>
    <row r="668" spans="1:7" x14ac:dyDescent="0.25">
      <c r="A668" t="s">
        <v>231</v>
      </c>
      <c r="G668" s="3">
        <f t="shared" si="10"/>
        <v>5</v>
      </c>
    </row>
    <row r="669" spans="1:7" x14ac:dyDescent="0.25">
      <c r="G669" s="3" t="str">
        <f t="shared" si="10"/>
        <v/>
      </c>
    </row>
    <row r="670" spans="1:7" x14ac:dyDescent="0.25">
      <c r="B670" s="1">
        <v>1</v>
      </c>
      <c r="C670" t="s">
        <v>208</v>
      </c>
      <c r="G670" s="3" t="str">
        <f t="shared" si="10"/>
        <v/>
      </c>
    </row>
    <row r="671" spans="1:7" x14ac:dyDescent="0.25">
      <c r="G671" s="3" t="str">
        <f t="shared" si="10"/>
        <v/>
      </c>
    </row>
    <row r="672" spans="1:7" x14ac:dyDescent="0.25">
      <c r="A672" t="s">
        <v>232</v>
      </c>
      <c r="G672" s="3">
        <f t="shared" si="10"/>
        <v>8</v>
      </c>
    </row>
    <row r="673" spans="1:7" x14ac:dyDescent="0.25">
      <c r="G673" s="3" t="str">
        <f t="shared" si="10"/>
        <v/>
      </c>
    </row>
    <row r="674" spans="1:7" x14ac:dyDescent="0.25">
      <c r="B674" s="1">
        <v>1</v>
      </c>
      <c r="C674" t="s">
        <v>205</v>
      </c>
      <c r="G674" s="3" t="str">
        <f t="shared" si="10"/>
        <v/>
      </c>
    </row>
    <row r="675" spans="1:7" x14ac:dyDescent="0.25">
      <c r="G675" s="3" t="str">
        <f t="shared" si="10"/>
        <v/>
      </c>
    </row>
    <row r="676" spans="1:7" x14ac:dyDescent="0.25">
      <c r="A676" t="s">
        <v>233</v>
      </c>
      <c r="G676" s="3">
        <f t="shared" si="10"/>
        <v>1</v>
      </c>
    </row>
    <row r="677" spans="1:7" x14ac:dyDescent="0.25">
      <c r="G677" s="3" t="str">
        <f t="shared" si="10"/>
        <v/>
      </c>
    </row>
    <row r="678" spans="1:7" x14ac:dyDescent="0.25">
      <c r="B678" s="1">
        <v>1</v>
      </c>
      <c r="C678" t="s">
        <v>44</v>
      </c>
      <c r="G678" s="3" t="str">
        <f t="shared" si="10"/>
        <v/>
      </c>
    </row>
    <row r="679" spans="1:7" x14ac:dyDescent="0.25">
      <c r="A679" t="s">
        <v>6</v>
      </c>
      <c r="B679" t="s">
        <v>234</v>
      </c>
      <c r="G679" s="3" t="str">
        <f t="shared" si="10"/>
        <v/>
      </c>
    </row>
    <row r="680" spans="1:7" x14ac:dyDescent="0.25">
      <c r="A680" t="s">
        <v>235</v>
      </c>
      <c r="G680" s="3">
        <f t="shared" si="10"/>
        <v>31</v>
      </c>
    </row>
    <row r="681" spans="1:7" x14ac:dyDescent="0.25">
      <c r="G681" s="3" t="str">
        <f t="shared" si="10"/>
        <v/>
      </c>
    </row>
    <row r="682" spans="1:7" x14ac:dyDescent="0.25">
      <c r="B682" s="1">
        <v>1</v>
      </c>
      <c r="C682" t="s">
        <v>14</v>
      </c>
      <c r="G682" s="3" t="str">
        <f t="shared" si="10"/>
        <v/>
      </c>
    </row>
    <row r="683" spans="1:7" x14ac:dyDescent="0.25">
      <c r="G683" s="3" t="str">
        <f t="shared" si="10"/>
        <v/>
      </c>
    </row>
    <row r="684" spans="1:7" x14ac:dyDescent="0.25">
      <c r="A684" t="s">
        <v>236</v>
      </c>
      <c r="G684" s="3">
        <f t="shared" si="10"/>
        <v>8</v>
      </c>
    </row>
    <row r="685" spans="1:7" x14ac:dyDescent="0.25">
      <c r="G685" s="3" t="str">
        <f t="shared" si="10"/>
        <v/>
      </c>
    </row>
    <row r="686" spans="1:7" x14ac:dyDescent="0.25">
      <c r="B686" s="1">
        <v>1</v>
      </c>
      <c r="C686" t="s">
        <v>237</v>
      </c>
      <c r="G686" s="3" t="str">
        <f t="shared" si="10"/>
        <v/>
      </c>
    </row>
    <row r="687" spans="1:7" x14ac:dyDescent="0.25">
      <c r="G687" s="3" t="str">
        <f t="shared" si="10"/>
        <v/>
      </c>
    </row>
    <row r="688" spans="1:7" x14ac:dyDescent="0.25">
      <c r="A688" t="s">
        <v>238</v>
      </c>
      <c r="G688" s="3">
        <f t="shared" si="10"/>
        <v>164</v>
      </c>
    </row>
    <row r="689" spans="1:7" x14ac:dyDescent="0.25">
      <c r="G689" s="3" t="str">
        <f t="shared" si="10"/>
        <v/>
      </c>
    </row>
    <row r="690" spans="1:7" x14ac:dyDescent="0.25">
      <c r="B690" s="1">
        <v>0.123</v>
      </c>
      <c r="C690" t="s">
        <v>32</v>
      </c>
      <c r="G690" s="3" t="str">
        <f t="shared" si="10"/>
        <v/>
      </c>
    </row>
    <row r="691" spans="1:7" x14ac:dyDescent="0.25">
      <c r="B691" s="1">
        <v>0.876</v>
      </c>
      <c r="C691" t="s">
        <v>14</v>
      </c>
      <c r="G691" s="3" t="str">
        <f t="shared" si="10"/>
        <v/>
      </c>
    </row>
    <row r="692" spans="1:7" x14ac:dyDescent="0.25">
      <c r="A692" t="s">
        <v>6</v>
      </c>
      <c r="B692" t="s">
        <v>239</v>
      </c>
      <c r="C692" t="s">
        <v>240</v>
      </c>
      <c r="G692" s="3" t="str">
        <f t="shared" si="10"/>
        <v/>
      </c>
    </row>
    <row r="693" spans="1:7" x14ac:dyDescent="0.25">
      <c r="A693" t="s">
        <v>241</v>
      </c>
      <c r="G693" s="3">
        <f t="shared" si="10"/>
        <v>38</v>
      </c>
    </row>
    <row r="694" spans="1:7" x14ac:dyDescent="0.25">
      <c r="G694" s="3" t="str">
        <f t="shared" si="10"/>
        <v/>
      </c>
    </row>
    <row r="695" spans="1:7" x14ac:dyDescent="0.25">
      <c r="B695" s="1">
        <v>1</v>
      </c>
      <c r="C695" t="s">
        <v>13</v>
      </c>
      <c r="G695" s="3" t="str">
        <f t="shared" si="10"/>
        <v/>
      </c>
    </row>
    <row r="696" spans="1:7" x14ac:dyDescent="0.25">
      <c r="G696" s="3" t="str">
        <f t="shared" si="10"/>
        <v/>
      </c>
    </row>
    <row r="697" spans="1:7" x14ac:dyDescent="0.25">
      <c r="A697" t="s">
        <v>242</v>
      </c>
      <c r="G697" s="3">
        <f t="shared" si="10"/>
        <v>35</v>
      </c>
    </row>
    <row r="698" spans="1:7" x14ac:dyDescent="0.25">
      <c r="G698" s="3" t="str">
        <f t="shared" si="10"/>
        <v/>
      </c>
    </row>
    <row r="699" spans="1:7" x14ac:dyDescent="0.25">
      <c r="B699" s="1">
        <v>0.46800000000000003</v>
      </c>
      <c r="C699" t="s">
        <v>143</v>
      </c>
      <c r="G699" s="3" t="str">
        <f t="shared" si="10"/>
        <v/>
      </c>
    </row>
    <row r="700" spans="1:7" x14ac:dyDescent="0.25">
      <c r="B700" s="1">
        <v>0.53100000000000003</v>
      </c>
      <c r="C700" t="s">
        <v>29</v>
      </c>
      <c r="G700" s="3" t="str">
        <f t="shared" si="10"/>
        <v/>
      </c>
    </row>
    <row r="701" spans="1:7" x14ac:dyDescent="0.25">
      <c r="G701" s="3" t="str">
        <f t="shared" si="10"/>
        <v/>
      </c>
    </row>
    <row r="702" spans="1:7" x14ac:dyDescent="0.25">
      <c r="A702" t="s">
        <v>243</v>
      </c>
      <c r="G702" s="3">
        <f t="shared" si="10"/>
        <v>6</v>
      </c>
    </row>
    <row r="703" spans="1:7" x14ac:dyDescent="0.25">
      <c r="G703" s="3" t="str">
        <f t="shared" si="10"/>
        <v/>
      </c>
    </row>
    <row r="704" spans="1:7" x14ac:dyDescent="0.25">
      <c r="B704" s="1">
        <v>1</v>
      </c>
      <c r="C704" t="s">
        <v>29</v>
      </c>
      <c r="G704" s="3" t="str">
        <f t="shared" si="10"/>
        <v/>
      </c>
    </row>
    <row r="705" spans="1:7" x14ac:dyDescent="0.25">
      <c r="G705" s="3" t="str">
        <f t="shared" si="10"/>
        <v/>
      </c>
    </row>
    <row r="706" spans="1:7" x14ac:dyDescent="0.25">
      <c r="A706" t="s">
        <v>244</v>
      </c>
      <c r="G706" s="3">
        <f t="shared" si="10"/>
        <v>35</v>
      </c>
    </row>
    <row r="707" spans="1:7" x14ac:dyDescent="0.25">
      <c r="G707" s="3" t="str">
        <f t="shared" ref="G707:G770" si="11">IFERROR(HLOOKUP($A707,$H$2:$XL$3,2,FALSE),"")</f>
        <v/>
      </c>
    </row>
    <row r="708" spans="1:7" x14ac:dyDescent="0.25">
      <c r="B708" s="1">
        <v>1</v>
      </c>
      <c r="C708" t="s">
        <v>13</v>
      </c>
      <c r="G708" s="3" t="str">
        <f t="shared" si="11"/>
        <v/>
      </c>
    </row>
    <row r="709" spans="1:7" x14ac:dyDescent="0.25">
      <c r="G709" s="3" t="str">
        <f t="shared" si="11"/>
        <v/>
      </c>
    </row>
    <row r="710" spans="1:7" x14ac:dyDescent="0.25">
      <c r="A710" t="s">
        <v>245</v>
      </c>
      <c r="G710" s="3">
        <f t="shared" si="11"/>
        <v>14</v>
      </c>
    </row>
    <row r="711" spans="1:7" x14ac:dyDescent="0.25">
      <c r="G711" s="3" t="str">
        <f t="shared" si="11"/>
        <v/>
      </c>
    </row>
    <row r="712" spans="1:7" x14ac:dyDescent="0.25">
      <c r="B712" s="1">
        <v>1</v>
      </c>
      <c r="C712" t="s">
        <v>43</v>
      </c>
      <c r="G712" s="3" t="str">
        <f t="shared" si="11"/>
        <v/>
      </c>
    </row>
    <row r="713" spans="1:7" x14ac:dyDescent="0.25">
      <c r="A713" t="s">
        <v>6</v>
      </c>
      <c r="B713" t="s">
        <v>239</v>
      </c>
      <c r="C713" t="s">
        <v>246</v>
      </c>
      <c r="G713" s="3" t="str">
        <f t="shared" si="11"/>
        <v/>
      </c>
    </row>
    <row r="714" spans="1:7" x14ac:dyDescent="0.25">
      <c r="A714" t="s">
        <v>247</v>
      </c>
      <c r="G714" s="3">
        <f t="shared" si="11"/>
        <v>25</v>
      </c>
    </row>
    <row r="715" spans="1:7" x14ac:dyDescent="0.25">
      <c r="G715" s="3" t="str">
        <f t="shared" si="11"/>
        <v/>
      </c>
    </row>
    <row r="716" spans="1:7" x14ac:dyDescent="0.25">
      <c r="B716" s="1">
        <v>0.108</v>
      </c>
      <c r="C716" t="s">
        <v>80</v>
      </c>
      <c r="G716" s="3" t="str">
        <f t="shared" si="11"/>
        <v/>
      </c>
    </row>
    <row r="717" spans="1:7" x14ac:dyDescent="0.25">
      <c r="B717" s="1">
        <v>0.89100000000000001</v>
      </c>
      <c r="C717" t="s">
        <v>82</v>
      </c>
      <c r="G717" s="3" t="str">
        <f t="shared" si="11"/>
        <v/>
      </c>
    </row>
    <row r="718" spans="1:7" x14ac:dyDescent="0.25">
      <c r="G718" s="3" t="str">
        <f t="shared" si="11"/>
        <v/>
      </c>
    </row>
    <row r="719" spans="1:7" x14ac:dyDescent="0.25">
      <c r="A719" t="s">
        <v>248</v>
      </c>
      <c r="G719" s="3">
        <f t="shared" si="11"/>
        <v>729</v>
      </c>
    </row>
    <row r="720" spans="1:7" x14ac:dyDescent="0.25">
      <c r="G720" s="3" t="str">
        <f t="shared" si="11"/>
        <v/>
      </c>
    </row>
    <row r="721" spans="1:7" x14ac:dyDescent="0.25">
      <c r="B721" s="1">
        <v>0.97399999999999998</v>
      </c>
      <c r="C721" t="s">
        <v>162</v>
      </c>
      <c r="G721" s="3" t="str">
        <f t="shared" si="11"/>
        <v/>
      </c>
    </row>
    <row r="722" spans="1:7" x14ac:dyDescent="0.25">
      <c r="B722" s="1">
        <v>2.5000000000000001E-2</v>
      </c>
      <c r="C722" t="s">
        <v>83</v>
      </c>
      <c r="G722" s="3" t="str">
        <f t="shared" si="11"/>
        <v/>
      </c>
    </row>
    <row r="723" spans="1:7" x14ac:dyDescent="0.25">
      <c r="G723" s="3" t="str">
        <f t="shared" si="11"/>
        <v/>
      </c>
    </row>
    <row r="724" spans="1:7" x14ac:dyDescent="0.25">
      <c r="A724" t="s">
        <v>249</v>
      </c>
      <c r="G724" s="3">
        <f t="shared" si="11"/>
        <v>5</v>
      </c>
    </row>
    <row r="725" spans="1:7" x14ac:dyDescent="0.25">
      <c r="G725" s="3" t="str">
        <f t="shared" si="11"/>
        <v/>
      </c>
    </row>
    <row r="726" spans="1:7" x14ac:dyDescent="0.25">
      <c r="B726" s="1">
        <v>0.73299999999999998</v>
      </c>
      <c r="C726" t="s">
        <v>80</v>
      </c>
      <c r="G726" s="3" t="str">
        <f t="shared" si="11"/>
        <v/>
      </c>
    </row>
    <row r="727" spans="1:7" x14ac:dyDescent="0.25">
      <c r="B727" s="1">
        <v>0.26600000000000001</v>
      </c>
      <c r="C727" t="s">
        <v>44</v>
      </c>
      <c r="G727" s="3" t="str">
        <f t="shared" si="11"/>
        <v/>
      </c>
    </row>
    <row r="728" spans="1:7" x14ac:dyDescent="0.25">
      <c r="G728" s="3" t="str">
        <f t="shared" si="11"/>
        <v/>
      </c>
    </row>
    <row r="729" spans="1:7" x14ac:dyDescent="0.25">
      <c r="A729" t="s">
        <v>250</v>
      </c>
      <c r="G729" s="3">
        <f t="shared" si="11"/>
        <v>238</v>
      </c>
    </row>
    <row r="730" spans="1:7" x14ac:dyDescent="0.25">
      <c r="G730" s="3" t="str">
        <f t="shared" si="11"/>
        <v/>
      </c>
    </row>
    <row r="731" spans="1:7" x14ac:dyDescent="0.25">
      <c r="B731" s="1">
        <v>0.495</v>
      </c>
      <c r="C731" t="s">
        <v>143</v>
      </c>
      <c r="G731" s="3" t="str">
        <f t="shared" si="11"/>
        <v/>
      </c>
    </row>
    <row r="732" spans="1:7" x14ac:dyDescent="0.25">
      <c r="B732" s="1">
        <v>3.7999999999999999E-2</v>
      </c>
      <c r="C732" t="s">
        <v>251</v>
      </c>
      <c r="G732" s="3" t="str">
        <f t="shared" si="11"/>
        <v/>
      </c>
    </row>
    <row r="733" spans="1:7" x14ac:dyDescent="0.25">
      <c r="B733" s="1">
        <v>5.8000000000000003E-2</v>
      </c>
      <c r="C733" t="s">
        <v>29</v>
      </c>
      <c r="G733" s="3" t="str">
        <f t="shared" si="11"/>
        <v/>
      </c>
    </row>
    <row r="734" spans="1:7" x14ac:dyDescent="0.25">
      <c r="B734" s="1">
        <v>8.9999999999999993E-3</v>
      </c>
      <c r="C734" t="s">
        <v>252</v>
      </c>
      <c r="G734" s="3" t="str">
        <f t="shared" si="11"/>
        <v/>
      </c>
    </row>
    <row r="735" spans="1:7" x14ac:dyDescent="0.25">
      <c r="B735" s="1">
        <v>0.10199999999999999</v>
      </c>
      <c r="C735" t="s">
        <v>16</v>
      </c>
      <c r="G735" s="3" t="str">
        <f t="shared" si="11"/>
        <v/>
      </c>
    </row>
    <row r="736" spans="1:7" x14ac:dyDescent="0.25">
      <c r="B736" s="1">
        <v>0.24099999999999999</v>
      </c>
      <c r="C736" t="s">
        <v>82</v>
      </c>
      <c r="G736" s="3" t="str">
        <f t="shared" si="11"/>
        <v/>
      </c>
    </row>
    <row r="737" spans="1:7" x14ac:dyDescent="0.25">
      <c r="B737" s="1">
        <v>5.3999999999999999E-2</v>
      </c>
      <c r="C737" t="s">
        <v>32</v>
      </c>
      <c r="G737" s="3" t="str">
        <f t="shared" si="11"/>
        <v/>
      </c>
    </row>
    <row r="738" spans="1:7" x14ac:dyDescent="0.25">
      <c r="G738" s="3" t="str">
        <f t="shared" si="11"/>
        <v/>
      </c>
    </row>
    <row r="739" spans="1:7" x14ac:dyDescent="0.25">
      <c r="A739" t="s">
        <v>253</v>
      </c>
      <c r="G739" s="3">
        <f t="shared" si="11"/>
        <v>8</v>
      </c>
    </row>
    <row r="740" spans="1:7" x14ac:dyDescent="0.25">
      <c r="G740" s="3" t="str">
        <f t="shared" si="11"/>
        <v/>
      </c>
    </row>
    <row r="741" spans="1:7" x14ac:dyDescent="0.25">
      <c r="B741" s="1">
        <v>1</v>
      </c>
      <c r="C741" t="s">
        <v>82</v>
      </c>
      <c r="G741" s="3" t="str">
        <f t="shared" si="11"/>
        <v/>
      </c>
    </row>
    <row r="742" spans="1:7" x14ac:dyDescent="0.25">
      <c r="G742" s="3" t="str">
        <f t="shared" si="11"/>
        <v/>
      </c>
    </row>
    <row r="743" spans="1:7" x14ac:dyDescent="0.25">
      <c r="A743" t="s">
        <v>254</v>
      </c>
      <c r="G743" s="3">
        <f t="shared" si="11"/>
        <v>146</v>
      </c>
    </row>
    <row r="744" spans="1:7" x14ac:dyDescent="0.25">
      <c r="G744" s="3" t="str">
        <f t="shared" si="11"/>
        <v/>
      </c>
    </row>
    <row r="745" spans="1:7" x14ac:dyDescent="0.25">
      <c r="B745" s="1">
        <v>1</v>
      </c>
      <c r="C745" t="s">
        <v>52</v>
      </c>
      <c r="G745" s="3" t="str">
        <f t="shared" si="11"/>
        <v/>
      </c>
    </row>
    <row r="746" spans="1:7" x14ac:dyDescent="0.25">
      <c r="G746" s="3" t="str">
        <f t="shared" si="11"/>
        <v/>
      </c>
    </row>
    <row r="747" spans="1:7" x14ac:dyDescent="0.25">
      <c r="A747" t="s">
        <v>255</v>
      </c>
      <c r="G747" s="3">
        <f t="shared" si="11"/>
        <v>66</v>
      </c>
    </row>
    <row r="748" spans="1:7" x14ac:dyDescent="0.25">
      <c r="G748" s="3" t="str">
        <f t="shared" si="11"/>
        <v/>
      </c>
    </row>
    <row r="749" spans="1:7" x14ac:dyDescent="0.25">
      <c r="B749" s="1">
        <v>1.7000000000000001E-2</v>
      </c>
      <c r="C749" t="s">
        <v>143</v>
      </c>
      <c r="G749" s="3" t="str">
        <f t="shared" si="11"/>
        <v/>
      </c>
    </row>
    <row r="750" spans="1:7" x14ac:dyDescent="0.25">
      <c r="B750" s="1">
        <v>0.93400000000000005</v>
      </c>
      <c r="C750" t="s">
        <v>82</v>
      </c>
      <c r="G750" s="3" t="str">
        <f t="shared" si="11"/>
        <v/>
      </c>
    </row>
    <row r="751" spans="1:7" x14ac:dyDescent="0.25">
      <c r="B751" s="1">
        <v>4.7E-2</v>
      </c>
      <c r="C751" t="s">
        <v>14</v>
      </c>
      <c r="G751" s="3" t="str">
        <f t="shared" si="11"/>
        <v/>
      </c>
    </row>
    <row r="752" spans="1:7" x14ac:dyDescent="0.25">
      <c r="G752" s="3" t="str">
        <f t="shared" si="11"/>
        <v/>
      </c>
    </row>
    <row r="753" spans="1:7" x14ac:dyDescent="0.25">
      <c r="A753" t="s">
        <v>256</v>
      </c>
      <c r="G753" s="3">
        <f t="shared" si="11"/>
        <v>46</v>
      </c>
    </row>
    <row r="754" spans="1:7" x14ac:dyDescent="0.25">
      <c r="G754" s="3" t="str">
        <f t="shared" si="11"/>
        <v/>
      </c>
    </row>
    <row r="755" spans="1:7" x14ac:dyDescent="0.25">
      <c r="B755" s="1">
        <v>0.59799999999999998</v>
      </c>
      <c r="C755" t="s">
        <v>143</v>
      </c>
      <c r="G755" s="3" t="str">
        <f t="shared" si="11"/>
        <v/>
      </c>
    </row>
    <row r="756" spans="1:7" x14ac:dyDescent="0.25">
      <c r="B756" s="1">
        <v>0.20499999999999999</v>
      </c>
      <c r="C756" t="s">
        <v>251</v>
      </c>
      <c r="G756" s="3" t="str">
        <f t="shared" si="11"/>
        <v/>
      </c>
    </row>
    <row r="757" spans="1:7" x14ac:dyDescent="0.25">
      <c r="B757" s="1">
        <v>0.19600000000000001</v>
      </c>
      <c r="C757" t="s">
        <v>257</v>
      </c>
      <c r="G757" s="3" t="str">
        <f t="shared" si="11"/>
        <v/>
      </c>
    </row>
    <row r="758" spans="1:7" x14ac:dyDescent="0.25">
      <c r="G758" s="3" t="str">
        <f t="shared" si="11"/>
        <v/>
      </c>
    </row>
    <row r="759" spans="1:7" x14ac:dyDescent="0.25">
      <c r="A759" t="s">
        <v>258</v>
      </c>
      <c r="G759" s="3">
        <f t="shared" si="11"/>
        <v>2</v>
      </c>
    </row>
    <row r="760" spans="1:7" x14ac:dyDescent="0.25">
      <c r="G760" s="3" t="str">
        <f t="shared" si="11"/>
        <v/>
      </c>
    </row>
    <row r="761" spans="1:7" x14ac:dyDescent="0.25">
      <c r="B761" s="1">
        <v>1</v>
      </c>
      <c r="C761" t="s">
        <v>82</v>
      </c>
      <c r="G761" s="3" t="str">
        <f t="shared" si="11"/>
        <v/>
      </c>
    </row>
    <row r="762" spans="1:7" x14ac:dyDescent="0.25">
      <c r="G762" s="3" t="str">
        <f t="shared" si="11"/>
        <v/>
      </c>
    </row>
    <row r="763" spans="1:7" x14ac:dyDescent="0.25">
      <c r="A763" t="s">
        <v>259</v>
      </c>
      <c r="G763" s="3">
        <f t="shared" si="11"/>
        <v>101</v>
      </c>
    </row>
    <row r="764" spans="1:7" x14ac:dyDescent="0.25">
      <c r="G764" s="3" t="str">
        <f t="shared" si="11"/>
        <v/>
      </c>
    </row>
    <row r="765" spans="1:7" x14ac:dyDescent="0.25">
      <c r="B765" s="1">
        <v>7.0999999999999994E-2</v>
      </c>
      <c r="C765" t="s">
        <v>143</v>
      </c>
      <c r="G765" s="3" t="str">
        <f t="shared" si="11"/>
        <v/>
      </c>
    </row>
    <row r="766" spans="1:7" x14ac:dyDescent="0.25">
      <c r="B766" s="1">
        <v>5.1999999999999998E-2</v>
      </c>
      <c r="C766" t="s">
        <v>252</v>
      </c>
      <c r="G766" s="3" t="str">
        <f t="shared" si="11"/>
        <v/>
      </c>
    </row>
    <row r="767" spans="1:7" x14ac:dyDescent="0.25">
      <c r="B767" s="1">
        <v>0.876</v>
      </c>
      <c r="C767" t="s">
        <v>82</v>
      </c>
      <c r="G767" s="3" t="str">
        <f t="shared" si="11"/>
        <v/>
      </c>
    </row>
    <row r="768" spans="1:7" x14ac:dyDescent="0.25">
      <c r="G768" s="3" t="str">
        <f t="shared" si="11"/>
        <v/>
      </c>
    </row>
    <row r="769" spans="1:7" x14ac:dyDescent="0.25">
      <c r="A769" t="s">
        <v>260</v>
      </c>
      <c r="G769" s="3">
        <f t="shared" si="11"/>
        <v>63</v>
      </c>
    </row>
    <row r="770" spans="1:7" x14ac:dyDescent="0.25">
      <c r="G770" s="3" t="str">
        <f t="shared" si="11"/>
        <v/>
      </c>
    </row>
    <row r="771" spans="1:7" x14ac:dyDescent="0.25">
      <c r="B771" s="1">
        <v>0.17</v>
      </c>
      <c r="C771" t="s">
        <v>251</v>
      </c>
      <c r="G771" s="3" t="str">
        <f t="shared" ref="G771:G834" si="12">IFERROR(HLOOKUP($A771,$H$2:$XL$3,2,FALSE),"")</f>
        <v/>
      </c>
    </row>
    <row r="772" spans="1:7" x14ac:dyDescent="0.25">
      <c r="B772" s="1">
        <v>5.8999999999999997E-2</v>
      </c>
      <c r="C772" t="s">
        <v>29</v>
      </c>
      <c r="G772" s="3" t="str">
        <f t="shared" si="12"/>
        <v/>
      </c>
    </row>
    <row r="773" spans="1:7" x14ac:dyDescent="0.25">
      <c r="B773" s="1">
        <v>0.504</v>
      </c>
      <c r="C773" t="s">
        <v>257</v>
      </c>
      <c r="G773" s="3" t="str">
        <f t="shared" si="12"/>
        <v/>
      </c>
    </row>
    <row r="774" spans="1:7" x14ac:dyDescent="0.25">
      <c r="B774" s="1">
        <v>8.3000000000000004E-2</v>
      </c>
      <c r="C774" t="s">
        <v>43</v>
      </c>
      <c r="G774" s="3" t="str">
        <f t="shared" si="12"/>
        <v/>
      </c>
    </row>
    <row r="775" spans="1:7" x14ac:dyDescent="0.25">
      <c r="B775" s="1">
        <v>0.159</v>
      </c>
      <c r="C775" t="s">
        <v>44</v>
      </c>
      <c r="G775" s="3" t="str">
        <f t="shared" si="12"/>
        <v/>
      </c>
    </row>
    <row r="776" spans="1:7" x14ac:dyDescent="0.25">
      <c r="B776" s="1">
        <v>2.1999999999999999E-2</v>
      </c>
      <c r="C776" t="s">
        <v>32</v>
      </c>
      <c r="G776" s="3" t="str">
        <f t="shared" si="12"/>
        <v/>
      </c>
    </row>
    <row r="777" spans="1:7" x14ac:dyDescent="0.25">
      <c r="G777" s="3" t="str">
        <f t="shared" si="12"/>
        <v/>
      </c>
    </row>
    <row r="778" spans="1:7" x14ac:dyDescent="0.25">
      <c r="A778" t="s">
        <v>261</v>
      </c>
      <c r="G778" s="3">
        <f t="shared" si="12"/>
        <v>6</v>
      </c>
    </row>
    <row r="779" spans="1:7" x14ac:dyDescent="0.25">
      <c r="G779" s="3" t="str">
        <f t="shared" si="12"/>
        <v/>
      </c>
    </row>
    <row r="780" spans="1:7" x14ac:dyDescent="0.25">
      <c r="B780" s="1">
        <v>1</v>
      </c>
      <c r="C780" t="s">
        <v>80</v>
      </c>
      <c r="G780" s="3" t="str">
        <f t="shared" si="12"/>
        <v/>
      </c>
    </row>
    <row r="781" spans="1:7" x14ac:dyDescent="0.25">
      <c r="G781" s="3" t="str">
        <f t="shared" si="12"/>
        <v/>
      </c>
    </row>
    <row r="782" spans="1:7" x14ac:dyDescent="0.25">
      <c r="A782" t="s">
        <v>262</v>
      </c>
      <c r="G782" s="3">
        <f t="shared" si="12"/>
        <v>1660</v>
      </c>
    </row>
    <row r="783" spans="1:7" x14ac:dyDescent="0.25">
      <c r="G783" s="3" t="str">
        <f t="shared" si="12"/>
        <v/>
      </c>
    </row>
    <row r="784" spans="1:7" x14ac:dyDescent="0.25">
      <c r="B784" s="1">
        <v>1.2999999999999999E-2</v>
      </c>
      <c r="C784" t="s">
        <v>143</v>
      </c>
      <c r="G784" s="3" t="str">
        <f t="shared" si="12"/>
        <v/>
      </c>
    </row>
    <row r="785" spans="1:7" x14ac:dyDescent="0.25">
      <c r="B785" s="1">
        <v>0</v>
      </c>
      <c r="C785" t="s">
        <v>263</v>
      </c>
      <c r="G785" s="3" t="str">
        <f t="shared" si="12"/>
        <v/>
      </c>
    </row>
    <row r="786" spans="1:7" x14ac:dyDescent="0.25">
      <c r="B786" s="1">
        <v>0.125</v>
      </c>
      <c r="C786" t="s">
        <v>29</v>
      </c>
      <c r="G786" s="3" t="str">
        <f t="shared" si="12"/>
        <v/>
      </c>
    </row>
    <row r="787" spans="1:7" x14ac:dyDescent="0.25">
      <c r="B787" s="1">
        <v>2E-3</v>
      </c>
      <c r="C787" t="s">
        <v>80</v>
      </c>
      <c r="G787" s="3" t="str">
        <f t="shared" si="12"/>
        <v/>
      </c>
    </row>
    <row r="788" spans="1:7" x14ac:dyDescent="0.25">
      <c r="B788" s="1">
        <v>0.14899999999999999</v>
      </c>
      <c r="C788" t="s">
        <v>252</v>
      </c>
      <c r="G788" s="3" t="str">
        <f t="shared" si="12"/>
        <v/>
      </c>
    </row>
    <row r="789" spans="1:7" x14ac:dyDescent="0.25">
      <c r="B789" s="1">
        <v>5.0000000000000001E-3</v>
      </c>
      <c r="C789" t="s">
        <v>72</v>
      </c>
      <c r="G789" s="3" t="str">
        <f t="shared" si="12"/>
        <v/>
      </c>
    </row>
    <row r="790" spans="1:7" x14ac:dyDescent="0.25">
      <c r="B790" s="1">
        <v>3.0000000000000001E-3</v>
      </c>
      <c r="C790" t="s">
        <v>257</v>
      </c>
      <c r="G790" s="3" t="str">
        <f t="shared" si="12"/>
        <v/>
      </c>
    </row>
    <row r="791" spans="1:7" x14ac:dyDescent="0.25">
      <c r="B791" s="1">
        <v>1.4999999999999999E-2</v>
      </c>
      <c r="C791" t="s">
        <v>16</v>
      </c>
      <c r="G791" s="3" t="str">
        <f t="shared" si="12"/>
        <v/>
      </c>
    </row>
    <row r="792" spans="1:7" x14ac:dyDescent="0.25">
      <c r="B792" s="1">
        <v>0.38300000000000001</v>
      </c>
      <c r="C792" t="s">
        <v>82</v>
      </c>
      <c r="G792" s="3" t="str">
        <f t="shared" si="12"/>
        <v/>
      </c>
    </row>
    <row r="793" spans="1:7" x14ac:dyDescent="0.25">
      <c r="B793" s="1">
        <v>1.2E-2</v>
      </c>
      <c r="C793" t="s">
        <v>44</v>
      </c>
      <c r="G793" s="3" t="str">
        <f t="shared" si="12"/>
        <v/>
      </c>
    </row>
    <row r="794" spans="1:7" x14ac:dyDescent="0.25">
      <c r="B794" s="1">
        <v>0.27500000000000002</v>
      </c>
      <c r="C794" t="s">
        <v>77</v>
      </c>
      <c r="G794" s="3" t="str">
        <f t="shared" si="12"/>
        <v/>
      </c>
    </row>
    <row r="795" spans="1:7" x14ac:dyDescent="0.25">
      <c r="B795" s="1">
        <v>1.0999999999999999E-2</v>
      </c>
      <c r="C795" t="s">
        <v>32</v>
      </c>
      <c r="G795" s="3" t="str">
        <f t="shared" si="12"/>
        <v/>
      </c>
    </row>
    <row r="796" spans="1:7" x14ac:dyDescent="0.25">
      <c r="G796" s="3" t="str">
        <f t="shared" si="12"/>
        <v/>
      </c>
    </row>
    <row r="797" spans="1:7" x14ac:dyDescent="0.25">
      <c r="A797" t="s">
        <v>264</v>
      </c>
      <c r="G797" s="3">
        <f t="shared" si="12"/>
        <v>27</v>
      </c>
    </row>
    <row r="798" spans="1:7" x14ac:dyDescent="0.25">
      <c r="G798" s="3" t="str">
        <f t="shared" si="12"/>
        <v/>
      </c>
    </row>
    <row r="799" spans="1:7" x14ac:dyDescent="0.25">
      <c r="B799" s="1">
        <v>5.5E-2</v>
      </c>
      <c r="C799" t="s">
        <v>191</v>
      </c>
      <c r="G799" s="3" t="str">
        <f t="shared" si="12"/>
        <v/>
      </c>
    </row>
    <row r="800" spans="1:7" x14ac:dyDescent="0.25">
      <c r="B800" s="1">
        <v>0.28299999999999997</v>
      </c>
      <c r="C800" t="s">
        <v>162</v>
      </c>
      <c r="G800" s="3" t="str">
        <f t="shared" si="12"/>
        <v/>
      </c>
    </row>
    <row r="801" spans="1:7" x14ac:dyDescent="0.25">
      <c r="B801" s="1">
        <v>0.158</v>
      </c>
      <c r="C801" t="s">
        <v>192</v>
      </c>
      <c r="G801" s="3" t="str">
        <f t="shared" si="12"/>
        <v/>
      </c>
    </row>
    <row r="802" spans="1:7" x14ac:dyDescent="0.25">
      <c r="B802" s="1">
        <v>0.38800000000000001</v>
      </c>
      <c r="C802" t="s">
        <v>83</v>
      </c>
      <c r="G802" s="3" t="str">
        <f t="shared" si="12"/>
        <v/>
      </c>
    </row>
    <row r="803" spans="1:7" x14ac:dyDescent="0.25">
      <c r="B803" s="1">
        <v>0.114</v>
      </c>
      <c r="C803" t="s">
        <v>32</v>
      </c>
      <c r="G803" s="3" t="str">
        <f t="shared" si="12"/>
        <v/>
      </c>
    </row>
    <row r="804" spans="1:7" x14ac:dyDescent="0.25">
      <c r="G804" s="3" t="str">
        <f t="shared" si="12"/>
        <v/>
      </c>
    </row>
    <row r="805" spans="1:7" x14ac:dyDescent="0.25">
      <c r="A805" t="s">
        <v>265</v>
      </c>
      <c r="G805" s="3">
        <f t="shared" si="12"/>
        <v>2</v>
      </c>
    </row>
    <row r="806" spans="1:7" x14ac:dyDescent="0.25">
      <c r="G806" s="3" t="str">
        <f t="shared" si="12"/>
        <v/>
      </c>
    </row>
    <row r="807" spans="1:7" x14ac:dyDescent="0.25">
      <c r="B807" s="1">
        <v>1</v>
      </c>
      <c r="C807" t="s">
        <v>29</v>
      </c>
      <c r="G807" s="3" t="str">
        <f t="shared" si="12"/>
        <v/>
      </c>
    </row>
    <row r="808" spans="1:7" x14ac:dyDescent="0.25">
      <c r="G808" s="3" t="str">
        <f t="shared" si="12"/>
        <v/>
      </c>
    </row>
    <row r="809" spans="1:7" x14ac:dyDescent="0.25">
      <c r="A809" t="s">
        <v>266</v>
      </c>
      <c r="G809" s="3">
        <f t="shared" si="12"/>
        <v>364</v>
      </c>
    </row>
    <row r="810" spans="1:7" x14ac:dyDescent="0.25">
      <c r="G810" s="3" t="str">
        <f t="shared" si="12"/>
        <v/>
      </c>
    </row>
    <row r="811" spans="1:7" x14ac:dyDescent="0.25">
      <c r="B811" s="1">
        <v>1</v>
      </c>
      <c r="C811" t="s">
        <v>267</v>
      </c>
      <c r="G811" s="3" t="str">
        <f t="shared" si="12"/>
        <v/>
      </c>
    </row>
    <row r="812" spans="1:7" x14ac:dyDescent="0.25">
      <c r="G812" s="3" t="str">
        <f t="shared" si="12"/>
        <v/>
      </c>
    </row>
    <row r="813" spans="1:7" x14ac:dyDescent="0.25">
      <c r="A813" t="s">
        <v>268</v>
      </c>
      <c r="G813" s="3">
        <f t="shared" si="12"/>
        <v>23</v>
      </c>
    </row>
    <row r="814" spans="1:7" x14ac:dyDescent="0.25">
      <c r="G814" s="3" t="str">
        <f t="shared" si="12"/>
        <v/>
      </c>
    </row>
    <row r="815" spans="1:7" x14ac:dyDescent="0.25">
      <c r="B815" s="1">
        <v>0.185</v>
      </c>
      <c r="C815" t="s">
        <v>251</v>
      </c>
      <c r="G815" s="3" t="str">
        <f t="shared" si="12"/>
        <v/>
      </c>
    </row>
    <row r="816" spans="1:7" x14ac:dyDescent="0.25">
      <c r="B816" s="1">
        <v>0.29299999999999998</v>
      </c>
      <c r="C816" t="s">
        <v>29</v>
      </c>
      <c r="G816" s="3" t="str">
        <f t="shared" si="12"/>
        <v/>
      </c>
    </row>
    <row r="817" spans="1:7" x14ac:dyDescent="0.25">
      <c r="B817" s="1">
        <v>0.129</v>
      </c>
      <c r="C817" t="s">
        <v>16</v>
      </c>
      <c r="G817" s="3" t="str">
        <f t="shared" si="12"/>
        <v/>
      </c>
    </row>
    <row r="818" spans="1:7" x14ac:dyDescent="0.25">
      <c r="B818" s="1">
        <v>0.39100000000000001</v>
      </c>
      <c r="C818" t="s">
        <v>82</v>
      </c>
      <c r="G818" s="3" t="str">
        <f t="shared" si="12"/>
        <v/>
      </c>
    </row>
    <row r="819" spans="1:7" x14ac:dyDescent="0.25">
      <c r="G819" s="3" t="str">
        <f t="shared" si="12"/>
        <v/>
      </c>
    </row>
    <row r="820" spans="1:7" x14ac:dyDescent="0.25">
      <c r="A820" t="s">
        <v>269</v>
      </c>
      <c r="G820" s="3">
        <f t="shared" si="12"/>
        <v>53</v>
      </c>
    </row>
    <row r="821" spans="1:7" x14ac:dyDescent="0.25">
      <c r="G821" s="3" t="str">
        <f t="shared" si="12"/>
        <v/>
      </c>
    </row>
    <row r="822" spans="1:7" x14ac:dyDescent="0.25">
      <c r="B822" s="1">
        <v>1</v>
      </c>
      <c r="C822" t="s">
        <v>82</v>
      </c>
      <c r="G822" s="3" t="str">
        <f t="shared" si="12"/>
        <v/>
      </c>
    </row>
    <row r="823" spans="1:7" x14ac:dyDescent="0.25">
      <c r="G823" s="3" t="str">
        <f t="shared" si="12"/>
        <v/>
      </c>
    </row>
    <row r="824" spans="1:7" x14ac:dyDescent="0.25">
      <c r="A824" t="s">
        <v>270</v>
      </c>
      <c r="G824" s="3">
        <f t="shared" si="12"/>
        <v>168</v>
      </c>
    </row>
    <row r="825" spans="1:7" x14ac:dyDescent="0.25">
      <c r="G825" s="3" t="str">
        <f t="shared" si="12"/>
        <v/>
      </c>
    </row>
    <row r="826" spans="1:7" x14ac:dyDescent="0.25">
      <c r="B826" s="1">
        <v>8.4000000000000005E-2</v>
      </c>
      <c r="C826" t="s">
        <v>143</v>
      </c>
      <c r="G826" s="3" t="str">
        <f t="shared" si="12"/>
        <v/>
      </c>
    </row>
    <row r="827" spans="1:7" x14ac:dyDescent="0.25">
      <c r="B827" s="1">
        <v>0.3</v>
      </c>
      <c r="C827" t="s">
        <v>252</v>
      </c>
      <c r="G827" s="3" t="str">
        <f t="shared" si="12"/>
        <v/>
      </c>
    </row>
    <row r="828" spans="1:7" x14ac:dyDescent="0.25">
      <c r="B828" s="1">
        <v>0.372</v>
      </c>
      <c r="C828" t="s">
        <v>82</v>
      </c>
      <c r="G828" s="3" t="str">
        <f t="shared" si="12"/>
        <v/>
      </c>
    </row>
    <row r="829" spans="1:7" x14ac:dyDescent="0.25">
      <c r="B829" s="1">
        <v>0.24199999999999999</v>
      </c>
      <c r="C829" t="s">
        <v>32</v>
      </c>
      <c r="G829" s="3" t="str">
        <f t="shared" si="12"/>
        <v/>
      </c>
    </row>
    <row r="830" spans="1:7" x14ac:dyDescent="0.25">
      <c r="G830" s="3" t="str">
        <f t="shared" si="12"/>
        <v/>
      </c>
    </row>
    <row r="831" spans="1:7" x14ac:dyDescent="0.25">
      <c r="A831" t="s">
        <v>271</v>
      </c>
      <c r="G831" s="3">
        <f t="shared" si="12"/>
        <v>312</v>
      </c>
    </row>
    <row r="832" spans="1:7" x14ac:dyDescent="0.25">
      <c r="G832" s="3" t="str">
        <f t="shared" si="12"/>
        <v/>
      </c>
    </row>
    <row r="833" spans="1:7" x14ac:dyDescent="0.25">
      <c r="B833" s="1">
        <v>0.02</v>
      </c>
      <c r="C833" t="s">
        <v>251</v>
      </c>
      <c r="G833" s="3" t="str">
        <f t="shared" si="12"/>
        <v/>
      </c>
    </row>
    <row r="834" spans="1:7" x14ac:dyDescent="0.25">
      <c r="B834" s="1">
        <v>0.22600000000000001</v>
      </c>
      <c r="C834" t="s">
        <v>29</v>
      </c>
      <c r="G834" s="3" t="str">
        <f t="shared" si="12"/>
        <v/>
      </c>
    </row>
    <row r="835" spans="1:7" x14ac:dyDescent="0.25">
      <c r="B835" s="1">
        <v>0.182</v>
      </c>
      <c r="C835" t="s">
        <v>257</v>
      </c>
      <c r="G835" s="3" t="str">
        <f t="shared" ref="G835:G898" si="13">IFERROR(HLOOKUP($A835,$H$2:$XL$3,2,FALSE),"")</f>
        <v/>
      </c>
    </row>
    <row r="836" spans="1:7" x14ac:dyDescent="0.25">
      <c r="B836" s="1">
        <v>1.9E-2</v>
      </c>
      <c r="C836" t="s">
        <v>16</v>
      </c>
      <c r="G836" s="3" t="str">
        <f t="shared" si="13"/>
        <v/>
      </c>
    </row>
    <row r="837" spans="1:7" x14ac:dyDescent="0.25">
      <c r="B837" s="1">
        <v>0.48</v>
      </c>
      <c r="C837" t="s">
        <v>82</v>
      </c>
      <c r="G837" s="3" t="str">
        <f t="shared" si="13"/>
        <v/>
      </c>
    </row>
    <row r="838" spans="1:7" x14ac:dyDescent="0.25">
      <c r="B838" s="1">
        <v>2.1000000000000001E-2</v>
      </c>
      <c r="C838" t="s">
        <v>44</v>
      </c>
      <c r="G838" s="3" t="str">
        <f t="shared" si="13"/>
        <v/>
      </c>
    </row>
    <row r="839" spans="1:7" x14ac:dyDescent="0.25">
      <c r="B839" s="1">
        <v>1.4E-2</v>
      </c>
      <c r="C839" t="s">
        <v>77</v>
      </c>
      <c r="G839" s="3" t="str">
        <f t="shared" si="13"/>
        <v/>
      </c>
    </row>
    <row r="840" spans="1:7" x14ac:dyDescent="0.25">
      <c r="B840" s="1">
        <v>3.4000000000000002E-2</v>
      </c>
      <c r="C840" t="s">
        <v>32</v>
      </c>
      <c r="G840" s="3" t="str">
        <f t="shared" si="13"/>
        <v/>
      </c>
    </row>
    <row r="841" spans="1:7" x14ac:dyDescent="0.25">
      <c r="G841" s="3" t="str">
        <f t="shared" si="13"/>
        <v/>
      </c>
    </row>
    <row r="842" spans="1:7" x14ac:dyDescent="0.25">
      <c r="A842" t="s">
        <v>272</v>
      </c>
      <c r="G842" s="3">
        <f t="shared" si="13"/>
        <v>9</v>
      </c>
    </row>
    <row r="843" spans="1:7" x14ac:dyDescent="0.25">
      <c r="G843" s="3" t="str">
        <f t="shared" si="13"/>
        <v/>
      </c>
    </row>
    <row r="844" spans="1:7" x14ac:dyDescent="0.25">
      <c r="B844" s="1">
        <v>1</v>
      </c>
      <c r="C844" t="s">
        <v>82</v>
      </c>
      <c r="G844" s="3" t="str">
        <f t="shared" si="13"/>
        <v/>
      </c>
    </row>
    <row r="845" spans="1:7" x14ac:dyDescent="0.25">
      <c r="G845" s="3" t="str">
        <f t="shared" si="13"/>
        <v/>
      </c>
    </row>
    <row r="846" spans="1:7" x14ac:dyDescent="0.25">
      <c r="A846" t="s">
        <v>273</v>
      </c>
      <c r="G846" s="3">
        <f t="shared" si="13"/>
        <v>1588</v>
      </c>
    </row>
    <row r="847" spans="1:7" x14ac:dyDescent="0.25">
      <c r="G847" s="3" t="str">
        <f t="shared" si="13"/>
        <v/>
      </c>
    </row>
    <row r="848" spans="1:7" x14ac:dyDescent="0.25">
      <c r="B848" s="1">
        <v>4.0000000000000001E-3</v>
      </c>
      <c r="C848" t="s">
        <v>52</v>
      </c>
      <c r="G848" s="3" t="str">
        <f t="shared" si="13"/>
        <v/>
      </c>
    </row>
    <row r="849" spans="1:7" x14ac:dyDescent="0.25">
      <c r="B849" s="1">
        <v>0.42899999999999999</v>
      </c>
      <c r="C849" t="s">
        <v>143</v>
      </c>
      <c r="G849" s="3" t="str">
        <f t="shared" si="13"/>
        <v/>
      </c>
    </row>
    <row r="850" spans="1:7" x14ac:dyDescent="0.25">
      <c r="B850" s="1">
        <v>3.0000000000000001E-3</v>
      </c>
      <c r="C850" t="s">
        <v>274</v>
      </c>
      <c r="G850" s="3" t="str">
        <f t="shared" si="13"/>
        <v/>
      </c>
    </row>
    <row r="851" spans="1:7" x14ac:dyDescent="0.25">
      <c r="B851" s="1">
        <v>2E-3</v>
      </c>
      <c r="C851" t="s">
        <v>263</v>
      </c>
      <c r="G851" s="3" t="str">
        <f t="shared" si="13"/>
        <v/>
      </c>
    </row>
    <row r="852" spans="1:7" x14ac:dyDescent="0.25">
      <c r="B852" s="1">
        <v>2E-3</v>
      </c>
      <c r="C852" t="s">
        <v>218</v>
      </c>
      <c r="G852" s="3" t="str">
        <f t="shared" si="13"/>
        <v/>
      </c>
    </row>
    <row r="853" spans="1:7" x14ac:dyDescent="0.25">
      <c r="B853" s="1">
        <v>0.155</v>
      </c>
      <c r="C853" t="s">
        <v>275</v>
      </c>
      <c r="G853" s="3" t="str">
        <f t="shared" si="13"/>
        <v/>
      </c>
    </row>
    <row r="854" spans="1:7" x14ac:dyDescent="0.25">
      <c r="B854" s="1">
        <v>1E-3</v>
      </c>
      <c r="C854" t="s">
        <v>42</v>
      </c>
      <c r="G854" s="3" t="str">
        <f t="shared" si="13"/>
        <v/>
      </c>
    </row>
    <row r="855" spans="1:7" x14ac:dyDescent="0.25">
      <c r="B855" s="1">
        <v>5.0000000000000001E-3</v>
      </c>
      <c r="C855" t="s">
        <v>82</v>
      </c>
      <c r="G855" s="3" t="str">
        <f t="shared" si="13"/>
        <v/>
      </c>
    </row>
    <row r="856" spans="1:7" x14ac:dyDescent="0.25">
      <c r="B856" s="1">
        <v>1E-3</v>
      </c>
      <c r="C856" t="s">
        <v>276</v>
      </c>
      <c r="G856" s="3" t="str">
        <f t="shared" si="13"/>
        <v/>
      </c>
    </row>
    <row r="857" spans="1:7" x14ac:dyDescent="0.25">
      <c r="B857" s="1">
        <v>6.0000000000000001E-3</v>
      </c>
      <c r="C857" t="s">
        <v>32</v>
      </c>
      <c r="G857" s="3" t="str">
        <f t="shared" si="13"/>
        <v/>
      </c>
    </row>
    <row r="858" spans="1:7" x14ac:dyDescent="0.25">
      <c r="B858" s="1">
        <v>2E-3</v>
      </c>
      <c r="C858" t="s">
        <v>20</v>
      </c>
      <c r="G858" s="3" t="str">
        <f t="shared" si="13"/>
        <v/>
      </c>
    </row>
    <row r="859" spans="1:7" x14ac:dyDescent="0.25">
      <c r="B859" s="1">
        <v>0.38300000000000001</v>
      </c>
      <c r="C859" t="s">
        <v>14</v>
      </c>
      <c r="G859" s="3" t="str">
        <f t="shared" si="13"/>
        <v/>
      </c>
    </row>
    <row r="860" spans="1:7" x14ac:dyDescent="0.25">
      <c r="B860" s="1">
        <v>1E-3</v>
      </c>
      <c r="C860" t="s">
        <v>40</v>
      </c>
      <c r="G860" s="3" t="str">
        <f t="shared" si="13"/>
        <v/>
      </c>
    </row>
    <row r="861" spans="1:7" x14ac:dyDescent="0.25">
      <c r="G861" s="3" t="str">
        <f t="shared" si="13"/>
        <v/>
      </c>
    </row>
    <row r="862" spans="1:7" x14ac:dyDescent="0.25">
      <c r="A862" t="s">
        <v>277</v>
      </c>
      <c r="G862" s="3">
        <f t="shared" si="13"/>
        <v>16</v>
      </c>
    </row>
    <row r="863" spans="1:7" x14ac:dyDescent="0.25">
      <c r="G863" s="3" t="str">
        <f t="shared" si="13"/>
        <v/>
      </c>
    </row>
    <row r="864" spans="1:7" x14ac:dyDescent="0.25">
      <c r="B864" s="1">
        <v>0.77300000000000002</v>
      </c>
      <c r="C864" t="s">
        <v>29</v>
      </c>
      <c r="G864" s="3" t="str">
        <f t="shared" si="13"/>
        <v/>
      </c>
    </row>
    <row r="865" spans="1:7" x14ac:dyDescent="0.25">
      <c r="B865" s="1">
        <v>0.22600000000000001</v>
      </c>
      <c r="C865" t="s">
        <v>82</v>
      </c>
      <c r="G865" s="3" t="str">
        <f t="shared" si="13"/>
        <v/>
      </c>
    </row>
    <row r="866" spans="1:7" x14ac:dyDescent="0.25">
      <c r="G866" s="3" t="str">
        <f t="shared" si="13"/>
        <v/>
      </c>
    </row>
    <row r="867" spans="1:7" x14ac:dyDescent="0.25">
      <c r="A867" t="s">
        <v>278</v>
      </c>
      <c r="G867" s="3">
        <f t="shared" si="13"/>
        <v>85</v>
      </c>
    </row>
    <row r="868" spans="1:7" x14ac:dyDescent="0.25">
      <c r="G868" s="3" t="str">
        <f t="shared" si="13"/>
        <v/>
      </c>
    </row>
    <row r="869" spans="1:7" x14ac:dyDescent="0.25">
      <c r="B869" s="1">
        <v>8.5000000000000006E-2</v>
      </c>
      <c r="C869" t="s">
        <v>252</v>
      </c>
      <c r="G869" s="3" t="str">
        <f t="shared" si="13"/>
        <v/>
      </c>
    </row>
    <row r="870" spans="1:7" x14ac:dyDescent="0.25">
      <c r="B870" s="1">
        <v>4.2000000000000003E-2</v>
      </c>
      <c r="C870" t="s">
        <v>16</v>
      </c>
      <c r="G870" s="3" t="str">
        <f t="shared" si="13"/>
        <v/>
      </c>
    </row>
    <row r="871" spans="1:7" x14ac:dyDescent="0.25">
      <c r="B871" s="1">
        <v>0.247</v>
      </c>
      <c r="C871" t="s">
        <v>82</v>
      </c>
      <c r="G871" s="3" t="str">
        <f t="shared" si="13"/>
        <v/>
      </c>
    </row>
    <row r="872" spans="1:7" x14ac:dyDescent="0.25">
      <c r="B872" s="1">
        <v>0.61499999999999999</v>
      </c>
      <c r="C872" t="s">
        <v>77</v>
      </c>
      <c r="G872" s="3" t="str">
        <f t="shared" si="13"/>
        <v/>
      </c>
    </row>
    <row r="873" spans="1:7" x14ac:dyDescent="0.25">
      <c r="B873" s="1">
        <v>8.9999999999999993E-3</v>
      </c>
      <c r="C873" t="s">
        <v>32</v>
      </c>
      <c r="G873" s="3" t="str">
        <f t="shared" si="13"/>
        <v/>
      </c>
    </row>
    <row r="874" spans="1:7" x14ac:dyDescent="0.25">
      <c r="G874" s="3" t="str">
        <f t="shared" si="13"/>
        <v/>
      </c>
    </row>
    <row r="875" spans="1:7" x14ac:dyDescent="0.25">
      <c r="A875" t="s">
        <v>279</v>
      </c>
      <c r="G875" s="3">
        <f t="shared" si="13"/>
        <v>176</v>
      </c>
    </row>
    <row r="876" spans="1:7" x14ac:dyDescent="0.25">
      <c r="G876" s="3" t="str">
        <f t="shared" si="13"/>
        <v/>
      </c>
    </row>
    <row r="877" spans="1:7" x14ac:dyDescent="0.25">
      <c r="B877" s="1">
        <v>1</v>
      </c>
      <c r="C877" t="s">
        <v>252</v>
      </c>
      <c r="G877" s="3" t="str">
        <f t="shared" si="13"/>
        <v/>
      </c>
    </row>
    <row r="878" spans="1:7" x14ac:dyDescent="0.25">
      <c r="G878" s="3" t="str">
        <f t="shared" si="13"/>
        <v/>
      </c>
    </row>
    <row r="879" spans="1:7" x14ac:dyDescent="0.25">
      <c r="A879" t="s">
        <v>280</v>
      </c>
      <c r="G879" s="3">
        <f t="shared" si="13"/>
        <v>220</v>
      </c>
    </row>
    <row r="880" spans="1:7" x14ac:dyDescent="0.25">
      <c r="G880" s="3" t="str">
        <f t="shared" si="13"/>
        <v/>
      </c>
    </row>
    <row r="881" spans="1:7" x14ac:dyDescent="0.25">
      <c r="B881" s="1">
        <v>5.8999999999999997E-2</v>
      </c>
      <c r="C881" t="s">
        <v>29</v>
      </c>
      <c r="G881" s="3" t="str">
        <f t="shared" si="13"/>
        <v/>
      </c>
    </row>
    <row r="882" spans="1:7" x14ac:dyDescent="0.25">
      <c r="B882" s="1">
        <v>5.0999999999999997E-2</v>
      </c>
      <c r="C882" t="s">
        <v>252</v>
      </c>
      <c r="G882" s="3" t="str">
        <f t="shared" si="13"/>
        <v/>
      </c>
    </row>
    <row r="883" spans="1:7" x14ac:dyDescent="0.25">
      <c r="B883" s="1">
        <v>2.1000000000000001E-2</v>
      </c>
      <c r="C883" t="s">
        <v>257</v>
      </c>
      <c r="G883" s="3" t="str">
        <f t="shared" si="13"/>
        <v/>
      </c>
    </row>
    <row r="884" spans="1:7" x14ac:dyDescent="0.25">
      <c r="B884" s="1">
        <v>0.85899999999999999</v>
      </c>
      <c r="C884" t="s">
        <v>82</v>
      </c>
      <c r="G884" s="3" t="str">
        <f t="shared" si="13"/>
        <v/>
      </c>
    </row>
    <row r="885" spans="1:7" x14ac:dyDescent="0.25">
      <c r="B885" s="1">
        <v>8.0000000000000002E-3</v>
      </c>
      <c r="C885" t="s">
        <v>276</v>
      </c>
      <c r="G885" s="3" t="str">
        <f t="shared" si="13"/>
        <v/>
      </c>
    </row>
    <row r="886" spans="1:7" x14ac:dyDescent="0.25">
      <c r="G886" s="3" t="str">
        <f t="shared" si="13"/>
        <v/>
      </c>
    </row>
    <row r="887" spans="1:7" x14ac:dyDescent="0.25">
      <c r="A887" t="s">
        <v>281</v>
      </c>
      <c r="G887" s="3">
        <f t="shared" si="13"/>
        <v>62</v>
      </c>
    </row>
    <row r="888" spans="1:7" x14ac:dyDescent="0.25">
      <c r="G888" s="3" t="str">
        <f t="shared" si="13"/>
        <v/>
      </c>
    </row>
    <row r="889" spans="1:7" x14ac:dyDescent="0.25">
      <c r="B889" s="1">
        <v>7.1999999999999995E-2</v>
      </c>
      <c r="C889" t="s">
        <v>251</v>
      </c>
      <c r="G889" s="3" t="str">
        <f t="shared" si="13"/>
        <v/>
      </c>
    </row>
    <row r="890" spans="1:7" x14ac:dyDescent="0.25">
      <c r="B890" s="1">
        <v>0.114</v>
      </c>
      <c r="C890" t="s">
        <v>29</v>
      </c>
      <c r="G890" s="3" t="str">
        <f t="shared" si="13"/>
        <v/>
      </c>
    </row>
    <row r="891" spans="1:7" x14ac:dyDescent="0.25">
      <c r="B891" s="1">
        <v>0.18</v>
      </c>
      <c r="C891" t="s">
        <v>252</v>
      </c>
      <c r="G891" s="3" t="str">
        <f t="shared" si="13"/>
        <v/>
      </c>
    </row>
    <row r="892" spans="1:7" x14ac:dyDescent="0.25">
      <c r="B892" s="1">
        <v>7.9000000000000001E-2</v>
      </c>
      <c r="C892" t="s">
        <v>16</v>
      </c>
      <c r="G892" s="3" t="str">
        <f t="shared" si="13"/>
        <v/>
      </c>
    </row>
    <row r="893" spans="1:7" x14ac:dyDescent="0.25">
      <c r="B893" s="1">
        <v>0.55200000000000005</v>
      </c>
      <c r="C893" t="s">
        <v>82</v>
      </c>
      <c r="G893" s="3" t="str">
        <f t="shared" si="13"/>
        <v/>
      </c>
    </row>
    <row r="894" spans="1:7" x14ac:dyDescent="0.25">
      <c r="A894" t="s">
        <v>6</v>
      </c>
      <c r="B894" t="s">
        <v>282</v>
      </c>
      <c r="G894" s="3" t="str">
        <f t="shared" si="13"/>
        <v/>
      </c>
    </row>
    <row r="895" spans="1:7" x14ac:dyDescent="0.25">
      <c r="A895" t="s">
        <v>283</v>
      </c>
      <c r="G895" s="3">
        <f t="shared" si="13"/>
        <v>15</v>
      </c>
    </row>
    <row r="896" spans="1:7" x14ac:dyDescent="0.25">
      <c r="G896" s="3" t="str">
        <f t="shared" si="13"/>
        <v/>
      </c>
    </row>
    <row r="897" spans="1:7" x14ac:dyDescent="0.25">
      <c r="B897" s="1">
        <v>1</v>
      </c>
      <c r="C897" t="s">
        <v>44</v>
      </c>
      <c r="G897" s="3" t="str">
        <f t="shared" si="13"/>
        <v/>
      </c>
    </row>
    <row r="898" spans="1:7" x14ac:dyDescent="0.25">
      <c r="G898" s="3" t="str">
        <f t="shared" si="13"/>
        <v/>
      </c>
    </row>
    <row r="899" spans="1:7" x14ac:dyDescent="0.25">
      <c r="A899" t="s">
        <v>284</v>
      </c>
      <c r="G899" s="3">
        <f t="shared" ref="G899:G962" si="14">IFERROR(HLOOKUP($A899,$H$2:$XL$3,2,FALSE),"")</f>
        <v>48</v>
      </c>
    </row>
    <row r="900" spans="1:7" x14ac:dyDescent="0.25">
      <c r="G900" s="3" t="str">
        <f t="shared" si="14"/>
        <v/>
      </c>
    </row>
    <row r="901" spans="1:7" x14ac:dyDescent="0.25">
      <c r="B901" s="1">
        <v>0.113</v>
      </c>
      <c r="C901" t="s">
        <v>251</v>
      </c>
      <c r="G901" s="3" t="str">
        <f t="shared" si="14"/>
        <v/>
      </c>
    </row>
    <row r="902" spans="1:7" x14ac:dyDescent="0.25">
      <c r="B902" s="1">
        <v>4.2000000000000003E-2</v>
      </c>
      <c r="C902" t="s">
        <v>285</v>
      </c>
      <c r="G902" s="3" t="str">
        <f t="shared" si="14"/>
        <v/>
      </c>
    </row>
    <row r="903" spans="1:7" x14ac:dyDescent="0.25">
      <c r="B903" s="1">
        <v>8.2000000000000003E-2</v>
      </c>
      <c r="C903" t="s">
        <v>191</v>
      </c>
      <c r="G903" s="3" t="str">
        <f t="shared" si="14"/>
        <v/>
      </c>
    </row>
    <row r="904" spans="1:7" x14ac:dyDescent="0.25">
      <c r="B904" s="1">
        <v>9.7000000000000003E-2</v>
      </c>
      <c r="C904" t="s">
        <v>194</v>
      </c>
      <c r="G904" s="3" t="str">
        <f t="shared" si="14"/>
        <v/>
      </c>
    </row>
    <row r="905" spans="1:7" x14ac:dyDescent="0.25">
      <c r="B905" s="1">
        <v>7.0000000000000007E-2</v>
      </c>
      <c r="C905" t="s">
        <v>162</v>
      </c>
      <c r="G905" s="3" t="str">
        <f t="shared" si="14"/>
        <v/>
      </c>
    </row>
    <row r="906" spans="1:7" x14ac:dyDescent="0.25">
      <c r="B906" s="1">
        <v>0.27300000000000002</v>
      </c>
      <c r="C906" t="s">
        <v>83</v>
      </c>
      <c r="G906" s="3" t="str">
        <f t="shared" si="14"/>
        <v/>
      </c>
    </row>
    <row r="907" spans="1:7" x14ac:dyDescent="0.25">
      <c r="B907" s="1">
        <v>0.31900000000000001</v>
      </c>
      <c r="C907" t="s">
        <v>44</v>
      </c>
      <c r="G907" s="3" t="str">
        <f t="shared" si="14"/>
        <v/>
      </c>
    </row>
    <row r="908" spans="1:7" x14ac:dyDescent="0.25">
      <c r="G908" s="3" t="str">
        <f t="shared" si="14"/>
        <v/>
      </c>
    </row>
    <row r="909" spans="1:7" x14ac:dyDescent="0.25">
      <c r="A909" t="s">
        <v>286</v>
      </c>
      <c r="G909" s="3">
        <f t="shared" si="14"/>
        <v>198</v>
      </c>
    </row>
    <row r="910" spans="1:7" x14ac:dyDescent="0.25">
      <c r="G910" s="3" t="str">
        <f t="shared" si="14"/>
        <v/>
      </c>
    </row>
    <row r="911" spans="1:7" x14ac:dyDescent="0.25">
      <c r="B911" s="1">
        <v>1</v>
      </c>
      <c r="C911" t="s">
        <v>43</v>
      </c>
      <c r="G911" s="3" t="str">
        <f t="shared" si="14"/>
        <v/>
      </c>
    </row>
    <row r="912" spans="1:7" x14ac:dyDescent="0.25">
      <c r="G912" s="3" t="str">
        <f t="shared" si="14"/>
        <v/>
      </c>
    </row>
    <row r="913" spans="1:7" x14ac:dyDescent="0.25">
      <c r="A913" t="s">
        <v>287</v>
      </c>
      <c r="G913" s="3">
        <f t="shared" si="14"/>
        <v>80</v>
      </c>
    </row>
    <row r="914" spans="1:7" x14ac:dyDescent="0.25">
      <c r="G914" s="3" t="str">
        <f t="shared" si="14"/>
        <v/>
      </c>
    </row>
    <row r="915" spans="1:7" x14ac:dyDescent="0.25">
      <c r="B915" s="1">
        <v>0.626</v>
      </c>
      <c r="C915" t="s">
        <v>252</v>
      </c>
      <c r="G915" s="3" t="str">
        <f t="shared" si="14"/>
        <v/>
      </c>
    </row>
    <row r="916" spans="1:7" x14ac:dyDescent="0.25">
      <c r="B916" s="1">
        <v>1.2999999999999999E-2</v>
      </c>
      <c r="C916" t="s">
        <v>257</v>
      </c>
      <c r="G916" s="3" t="str">
        <f t="shared" si="14"/>
        <v/>
      </c>
    </row>
    <row r="917" spans="1:7" x14ac:dyDescent="0.25">
      <c r="B917" s="1">
        <v>0.35899999999999999</v>
      </c>
      <c r="C917" t="s">
        <v>82</v>
      </c>
      <c r="G917" s="3" t="str">
        <f t="shared" si="14"/>
        <v/>
      </c>
    </row>
    <row r="918" spans="1:7" x14ac:dyDescent="0.25">
      <c r="G918" s="3" t="str">
        <f t="shared" si="14"/>
        <v/>
      </c>
    </row>
    <row r="919" spans="1:7" x14ac:dyDescent="0.25">
      <c r="A919" t="s">
        <v>288</v>
      </c>
      <c r="G919" s="3">
        <f t="shared" si="14"/>
        <v>361</v>
      </c>
    </row>
    <row r="920" spans="1:7" x14ac:dyDescent="0.25">
      <c r="G920" s="3" t="str">
        <f t="shared" si="14"/>
        <v/>
      </c>
    </row>
    <row r="921" spans="1:7" x14ac:dyDescent="0.25">
      <c r="B921" s="1">
        <v>1</v>
      </c>
      <c r="C921" t="s">
        <v>275</v>
      </c>
      <c r="G921" s="3" t="str">
        <f t="shared" si="14"/>
        <v/>
      </c>
    </row>
    <row r="922" spans="1:7" x14ac:dyDescent="0.25">
      <c r="G922" s="3" t="str">
        <f t="shared" si="14"/>
        <v/>
      </c>
    </row>
    <row r="923" spans="1:7" x14ac:dyDescent="0.25">
      <c r="A923" t="s">
        <v>289</v>
      </c>
      <c r="G923" s="3">
        <f t="shared" si="14"/>
        <v>47</v>
      </c>
    </row>
    <row r="924" spans="1:7" x14ac:dyDescent="0.25">
      <c r="G924" s="3" t="str">
        <f t="shared" si="14"/>
        <v/>
      </c>
    </row>
    <row r="925" spans="1:7" x14ac:dyDescent="0.25">
      <c r="B925" s="1">
        <v>1</v>
      </c>
      <c r="C925" t="s">
        <v>188</v>
      </c>
      <c r="G925" s="3" t="str">
        <f t="shared" si="14"/>
        <v/>
      </c>
    </row>
    <row r="926" spans="1:7" x14ac:dyDescent="0.25">
      <c r="G926" s="3" t="str">
        <f t="shared" si="14"/>
        <v/>
      </c>
    </row>
    <row r="927" spans="1:7" x14ac:dyDescent="0.25">
      <c r="A927" t="s">
        <v>290</v>
      </c>
      <c r="G927" s="3">
        <f t="shared" si="14"/>
        <v>6</v>
      </c>
    </row>
    <row r="928" spans="1:7" x14ac:dyDescent="0.25">
      <c r="G928" s="3" t="str">
        <f t="shared" si="14"/>
        <v/>
      </c>
    </row>
    <row r="929" spans="1:7" x14ac:dyDescent="0.25">
      <c r="B929" s="1">
        <v>1</v>
      </c>
      <c r="C929" t="s">
        <v>194</v>
      </c>
      <c r="G929" s="3" t="str">
        <f t="shared" si="14"/>
        <v/>
      </c>
    </row>
    <row r="930" spans="1:7" x14ac:dyDescent="0.25">
      <c r="G930" s="3" t="str">
        <f t="shared" si="14"/>
        <v/>
      </c>
    </row>
    <row r="931" spans="1:7" x14ac:dyDescent="0.25">
      <c r="A931" t="s">
        <v>291</v>
      </c>
      <c r="G931" s="3">
        <f t="shared" si="14"/>
        <v>20</v>
      </c>
    </row>
    <row r="932" spans="1:7" x14ac:dyDescent="0.25">
      <c r="G932" s="3" t="str">
        <f t="shared" si="14"/>
        <v/>
      </c>
    </row>
    <row r="933" spans="1:7" x14ac:dyDescent="0.25">
      <c r="B933" s="1">
        <v>1</v>
      </c>
      <c r="C933" t="s">
        <v>194</v>
      </c>
      <c r="G933" s="3" t="str">
        <f t="shared" si="14"/>
        <v/>
      </c>
    </row>
    <row r="934" spans="1:7" x14ac:dyDescent="0.25">
      <c r="G934" s="3" t="str">
        <f t="shared" si="14"/>
        <v/>
      </c>
    </row>
    <row r="935" spans="1:7" x14ac:dyDescent="0.25">
      <c r="A935" t="s">
        <v>292</v>
      </c>
      <c r="G935" s="3">
        <f t="shared" si="14"/>
        <v>16</v>
      </c>
    </row>
    <row r="936" spans="1:7" x14ac:dyDescent="0.25">
      <c r="G936" s="3" t="str">
        <f t="shared" si="14"/>
        <v/>
      </c>
    </row>
    <row r="937" spans="1:7" x14ac:dyDescent="0.25">
      <c r="B937" s="1">
        <v>1</v>
      </c>
      <c r="C937" t="s">
        <v>83</v>
      </c>
      <c r="G937" s="3" t="str">
        <f t="shared" si="14"/>
        <v/>
      </c>
    </row>
    <row r="938" spans="1:7" x14ac:dyDescent="0.25">
      <c r="G938" s="3" t="str">
        <f t="shared" si="14"/>
        <v/>
      </c>
    </row>
    <row r="939" spans="1:7" x14ac:dyDescent="0.25">
      <c r="A939" t="s">
        <v>293</v>
      </c>
      <c r="G939" s="3">
        <f t="shared" si="14"/>
        <v>8</v>
      </c>
    </row>
    <row r="940" spans="1:7" x14ac:dyDescent="0.25">
      <c r="G940" s="3" t="str">
        <f t="shared" si="14"/>
        <v/>
      </c>
    </row>
    <row r="941" spans="1:7" x14ac:dyDescent="0.25">
      <c r="B941" s="1">
        <v>1</v>
      </c>
      <c r="C941" t="s">
        <v>40</v>
      </c>
      <c r="G941" s="3" t="str">
        <f t="shared" si="14"/>
        <v/>
      </c>
    </row>
    <row r="942" spans="1:7" x14ac:dyDescent="0.25">
      <c r="G942" s="3" t="str">
        <f t="shared" si="14"/>
        <v/>
      </c>
    </row>
    <row r="943" spans="1:7" x14ac:dyDescent="0.25">
      <c r="A943" t="s">
        <v>294</v>
      </c>
      <c r="G943" s="3">
        <f t="shared" si="14"/>
        <v>137</v>
      </c>
    </row>
    <row r="944" spans="1:7" x14ac:dyDescent="0.25">
      <c r="G944" s="3" t="str">
        <f t="shared" si="14"/>
        <v/>
      </c>
    </row>
    <row r="945" spans="1:7" x14ac:dyDescent="0.25">
      <c r="B945" s="1">
        <v>0.23100000000000001</v>
      </c>
      <c r="C945" t="s">
        <v>226</v>
      </c>
      <c r="G945" s="3" t="str">
        <f t="shared" si="14"/>
        <v/>
      </c>
    </row>
    <row r="946" spans="1:7" x14ac:dyDescent="0.25">
      <c r="B946" s="1">
        <v>0.76800000000000002</v>
      </c>
      <c r="C946" t="s">
        <v>218</v>
      </c>
      <c r="G946" s="3" t="str">
        <f t="shared" si="14"/>
        <v/>
      </c>
    </row>
    <row r="947" spans="1:7" x14ac:dyDescent="0.25">
      <c r="G947" s="3" t="str">
        <f t="shared" si="14"/>
        <v/>
      </c>
    </row>
    <row r="948" spans="1:7" x14ac:dyDescent="0.25">
      <c r="A948" t="s">
        <v>295</v>
      </c>
      <c r="G948" s="3">
        <f t="shared" si="14"/>
        <v>48</v>
      </c>
    </row>
    <row r="949" spans="1:7" x14ac:dyDescent="0.25">
      <c r="G949" s="3" t="str">
        <f t="shared" si="14"/>
        <v/>
      </c>
    </row>
    <row r="950" spans="1:7" x14ac:dyDescent="0.25">
      <c r="B950" s="1">
        <v>0.68</v>
      </c>
      <c r="C950" t="s">
        <v>251</v>
      </c>
      <c r="G950" s="3" t="str">
        <f t="shared" si="14"/>
        <v/>
      </c>
    </row>
    <row r="951" spans="1:7" x14ac:dyDescent="0.25">
      <c r="B951" s="1">
        <v>0.32</v>
      </c>
      <c r="C951" t="s">
        <v>44</v>
      </c>
      <c r="G951" s="3" t="str">
        <f t="shared" si="14"/>
        <v/>
      </c>
    </row>
    <row r="952" spans="1:7" x14ac:dyDescent="0.25">
      <c r="G952" s="3" t="str">
        <f t="shared" si="14"/>
        <v/>
      </c>
    </row>
    <row r="953" spans="1:7" x14ac:dyDescent="0.25">
      <c r="A953" t="s">
        <v>296</v>
      </c>
      <c r="G953" s="3">
        <f t="shared" si="14"/>
        <v>4</v>
      </c>
    </row>
    <row r="954" spans="1:7" x14ac:dyDescent="0.25">
      <c r="G954" s="3" t="str">
        <f t="shared" si="14"/>
        <v/>
      </c>
    </row>
    <row r="955" spans="1:7" x14ac:dyDescent="0.25">
      <c r="B955" s="1">
        <v>1</v>
      </c>
      <c r="C955" t="s">
        <v>29</v>
      </c>
      <c r="G955" s="3" t="str">
        <f t="shared" si="14"/>
        <v/>
      </c>
    </row>
    <row r="956" spans="1:7" x14ac:dyDescent="0.25">
      <c r="G956" s="3" t="str">
        <f t="shared" si="14"/>
        <v/>
      </c>
    </row>
    <row r="957" spans="1:7" x14ac:dyDescent="0.25">
      <c r="A957" t="s">
        <v>297</v>
      </c>
      <c r="G957" s="3">
        <f t="shared" si="14"/>
        <v>6</v>
      </c>
    </row>
    <row r="958" spans="1:7" x14ac:dyDescent="0.25">
      <c r="G958" s="3" t="str">
        <f t="shared" si="14"/>
        <v/>
      </c>
    </row>
    <row r="959" spans="1:7" x14ac:dyDescent="0.25">
      <c r="B959" s="1">
        <v>1</v>
      </c>
      <c r="C959" t="s">
        <v>14</v>
      </c>
      <c r="G959" s="3" t="str">
        <f t="shared" si="14"/>
        <v/>
      </c>
    </row>
    <row r="960" spans="1:7" x14ac:dyDescent="0.25">
      <c r="G960" s="3" t="str">
        <f t="shared" si="14"/>
        <v/>
      </c>
    </row>
    <row r="961" spans="1:7" x14ac:dyDescent="0.25">
      <c r="A961" s="2" t="s">
        <v>298</v>
      </c>
      <c r="G961" s="3">
        <f t="shared" si="14"/>
        <v>6</v>
      </c>
    </row>
    <row r="962" spans="1:7" x14ac:dyDescent="0.25">
      <c r="G962" s="3" t="str">
        <f t="shared" si="14"/>
        <v/>
      </c>
    </row>
    <row r="963" spans="1:7" x14ac:dyDescent="0.25">
      <c r="B963" s="1">
        <v>1</v>
      </c>
      <c r="C963" t="s">
        <v>251</v>
      </c>
      <c r="G963" s="3" t="str">
        <f t="shared" ref="G963:G1026" si="15">IFERROR(HLOOKUP($A963,$H$2:$XL$3,2,FALSE),"")</f>
        <v/>
      </c>
    </row>
    <row r="964" spans="1:7" x14ac:dyDescent="0.25">
      <c r="G964" s="3" t="str">
        <f t="shared" si="15"/>
        <v/>
      </c>
    </row>
    <row r="965" spans="1:7" x14ac:dyDescent="0.25">
      <c r="A965" t="s">
        <v>299</v>
      </c>
      <c r="G965" s="3">
        <f t="shared" si="15"/>
        <v>33</v>
      </c>
    </row>
    <row r="966" spans="1:7" x14ac:dyDescent="0.25">
      <c r="G966" s="3" t="str">
        <f t="shared" si="15"/>
        <v/>
      </c>
    </row>
    <row r="967" spans="1:7" x14ac:dyDescent="0.25">
      <c r="B967" s="1">
        <v>1</v>
      </c>
      <c r="C967" t="s">
        <v>44</v>
      </c>
      <c r="G967" s="3" t="str">
        <f t="shared" si="15"/>
        <v/>
      </c>
    </row>
    <row r="968" spans="1:7" x14ac:dyDescent="0.25">
      <c r="G968" s="3" t="str">
        <f t="shared" si="15"/>
        <v/>
      </c>
    </row>
    <row r="969" spans="1:7" x14ac:dyDescent="0.25">
      <c r="A969" t="s">
        <v>300</v>
      </c>
      <c r="G969" s="3">
        <f t="shared" si="15"/>
        <v>4</v>
      </c>
    </row>
    <row r="970" spans="1:7" x14ac:dyDescent="0.25">
      <c r="G970" s="3" t="str">
        <f t="shared" si="15"/>
        <v/>
      </c>
    </row>
    <row r="971" spans="1:7" x14ac:dyDescent="0.25">
      <c r="B971" s="1">
        <v>1</v>
      </c>
      <c r="C971" t="s">
        <v>13</v>
      </c>
      <c r="G971" s="3" t="str">
        <f t="shared" si="15"/>
        <v/>
      </c>
    </row>
    <row r="972" spans="1:7" x14ac:dyDescent="0.25">
      <c r="G972" s="3" t="str">
        <f t="shared" si="15"/>
        <v/>
      </c>
    </row>
    <row r="973" spans="1:7" x14ac:dyDescent="0.25">
      <c r="A973" t="s">
        <v>301</v>
      </c>
      <c r="G973" s="3">
        <f t="shared" si="15"/>
        <v>104</v>
      </c>
    </row>
    <row r="974" spans="1:7" x14ac:dyDescent="0.25">
      <c r="G974" s="3" t="str">
        <f t="shared" si="15"/>
        <v/>
      </c>
    </row>
    <row r="975" spans="1:7" x14ac:dyDescent="0.25">
      <c r="B975" s="1">
        <v>0.48799999999999999</v>
      </c>
      <c r="C975" t="s">
        <v>226</v>
      </c>
      <c r="G975" s="3" t="str">
        <f t="shared" si="15"/>
        <v/>
      </c>
    </row>
    <row r="976" spans="1:7" x14ac:dyDescent="0.25">
      <c r="B976" s="1">
        <v>2.3E-2</v>
      </c>
      <c r="C976" t="s">
        <v>275</v>
      </c>
      <c r="G976" s="3" t="str">
        <f t="shared" si="15"/>
        <v/>
      </c>
    </row>
    <row r="977" spans="1:7" x14ac:dyDescent="0.25">
      <c r="B977" s="1">
        <v>0.48799999999999999</v>
      </c>
      <c r="C977" t="s">
        <v>105</v>
      </c>
      <c r="G977" s="3" t="str">
        <f t="shared" si="15"/>
        <v/>
      </c>
    </row>
    <row r="978" spans="1:7" x14ac:dyDescent="0.25">
      <c r="G978" s="3" t="str">
        <f t="shared" si="15"/>
        <v/>
      </c>
    </row>
    <row r="979" spans="1:7" x14ac:dyDescent="0.25">
      <c r="A979" t="s">
        <v>302</v>
      </c>
      <c r="G979" s="3">
        <f t="shared" si="15"/>
        <v>2</v>
      </c>
    </row>
    <row r="980" spans="1:7" x14ac:dyDescent="0.25">
      <c r="G980" s="3" t="str">
        <f t="shared" si="15"/>
        <v/>
      </c>
    </row>
    <row r="981" spans="1:7" x14ac:dyDescent="0.25">
      <c r="B981" s="1">
        <v>1</v>
      </c>
      <c r="C981" t="s">
        <v>194</v>
      </c>
      <c r="G981" s="3" t="str">
        <f t="shared" si="15"/>
        <v/>
      </c>
    </row>
    <row r="982" spans="1:7" x14ac:dyDescent="0.25">
      <c r="G982" s="3" t="str">
        <f t="shared" si="15"/>
        <v/>
      </c>
    </row>
    <row r="983" spans="1:7" x14ac:dyDescent="0.25">
      <c r="A983" t="s">
        <v>303</v>
      </c>
      <c r="G983" s="3">
        <f t="shared" si="15"/>
        <v>48</v>
      </c>
    </row>
    <row r="984" spans="1:7" x14ac:dyDescent="0.25">
      <c r="G984" s="3" t="str">
        <f t="shared" si="15"/>
        <v/>
      </c>
    </row>
    <row r="985" spans="1:7" x14ac:dyDescent="0.25">
      <c r="B985" s="1">
        <v>0.94899999999999995</v>
      </c>
      <c r="C985" t="s">
        <v>80</v>
      </c>
      <c r="G985" s="3" t="str">
        <f t="shared" si="15"/>
        <v/>
      </c>
    </row>
    <row r="986" spans="1:7" x14ac:dyDescent="0.25">
      <c r="B986" s="1">
        <v>0.05</v>
      </c>
      <c r="C986" t="s">
        <v>162</v>
      </c>
      <c r="G986" s="3" t="str">
        <f t="shared" si="15"/>
        <v/>
      </c>
    </row>
    <row r="987" spans="1:7" x14ac:dyDescent="0.25">
      <c r="G987" s="3" t="str">
        <f t="shared" si="15"/>
        <v/>
      </c>
    </row>
    <row r="988" spans="1:7" x14ac:dyDescent="0.25">
      <c r="A988" t="s">
        <v>304</v>
      </c>
      <c r="G988" s="3">
        <f t="shared" si="15"/>
        <v>2</v>
      </c>
    </row>
    <row r="989" spans="1:7" x14ac:dyDescent="0.25">
      <c r="G989" s="3" t="str">
        <f t="shared" si="15"/>
        <v/>
      </c>
    </row>
    <row r="990" spans="1:7" x14ac:dyDescent="0.25">
      <c r="B990" s="1">
        <v>1</v>
      </c>
      <c r="C990" t="s">
        <v>80</v>
      </c>
      <c r="G990" s="3" t="str">
        <f t="shared" si="15"/>
        <v/>
      </c>
    </row>
    <row r="991" spans="1:7" x14ac:dyDescent="0.25">
      <c r="G991" s="3" t="str">
        <f t="shared" si="15"/>
        <v/>
      </c>
    </row>
    <row r="992" spans="1:7" x14ac:dyDescent="0.25">
      <c r="A992" t="s">
        <v>305</v>
      </c>
      <c r="G992" s="3">
        <f t="shared" si="15"/>
        <v>1</v>
      </c>
    </row>
    <row r="993" spans="1:7" x14ac:dyDescent="0.25">
      <c r="G993" s="3" t="str">
        <f t="shared" si="15"/>
        <v/>
      </c>
    </row>
    <row r="994" spans="1:7" x14ac:dyDescent="0.25">
      <c r="B994" s="1">
        <v>1</v>
      </c>
      <c r="C994" t="s">
        <v>80</v>
      </c>
      <c r="G994" s="3" t="str">
        <f t="shared" si="15"/>
        <v/>
      </c>
    </row>
    <row r="995" spans="1:7" x14ac:dyDescent="0.25">
      <c r="G995" s="3" t="str">
        <f t="shared" si="15"/>
        <v/>
      </c>
    </row>
    <row r="996" spans="1:7" x14ac:dyDescent="0.25">
      <c r="A996" t="s">
        <v>306</v>
      </c>
      <c r="G996" s="3">
        <f t="shared" si="15"/>
        <v>12</v>
      </c>
    </row>
    <row r="997" spans="1:7" x14ac:dyDescent="0.25">
      <c r="G997" s="3" t="str">
        <f t="shared" si="15"/>
        <v/>
      </c>
    </row>
    <row r="998" spans="1:7" x14ac:dyDescent="0.25">
      <c r="B998" s="1">
        <v>1</v>
      </c>
      <c r="C998" t="s">
        <v>80</v>
      </c>
      <c r="G998" s="3" t="str">
        <f t="shared" si="15"/>
        <v/>
      </c>
    </row>
    <row r="999" spans="1:7" x14ac:dyDescent="0.25">
      <c r="G999" s="3" t="str">
        <f t="shared" si="15"/>
        <v/>
      </c>
    </row>
    <row r="1000" spans="1:7" x14ac:dyDescent="0.25">
      <c r="A1000" t="s">
        <v>307</v>
      </c>
      <c r="G1000" s="3">
        <f t="shared" si="15"/>
        <v>9</v>
      </c>
    </row>
    <row r="1001" spans="1:7" x14ac:dyDescent="0.25">
      <c r="G1001" s="3" t="str">
        <f t="shared" si="15"/>
        <v/>
      </c>
    </row>
    <row r="1002" spans="1:7" x14ac:dyDescent="0.25">
      <c r="B1002" s="1">
        <v>0.32</v>
      </c>
      <c r="C1002" t="s">
        <v>80</v>
      </c>
      <c r="G1002" s="3" t="str">
        <f t="shared" si="15"/>
        <v/>
      </c>
    </row>
    <row r="1003" spans="1:7" x14ac:dyDescent="0.25">
      <c r="B1003" s="1">
        <v>0.67900000000000005</v>
      </c>
      <c r="C1003" t="s">
        <v>44</v>
      </c>
      <c r="G1003" s="3" t="str">
        <f t="shared" si="15"/>
        <v/>
      </c>
    </row>
    <row r="1004" spans="1:7" x14ac:dyDescent="0.25">
      <c r="G1004" s="3" t="str">
        <f t="shared" si="15"/>
        <v/>
      </c>
    </row>
    <row r="1005" spans="1:7" x14ac:dyDescent="0.25">
      <c r="A1005" t="s">
        <v>308</v>
      </c>
      <c r="G1005" s="3">
        <f t="shared" si="15"/>
        <v>2</v>
      </c>
    </row>
    <row r="1006" spans="1:7" x14ac:dyDescent="0.25">
      <c r="G1006" s="3" t="str">
        <f t="shared" si="15"/>
        <v/>
      </c>
    </row>
    <row r="1007" spans="1:7" x14ac:dyDescent="0.25">
      <c r="B1007" s="1">
        <v>1</v>
      </c>
      <c r="C1007" t="s">
        <v>44</v>
      </c>
      <c r="G1007" s="3" t="str">
        <f t="shared" si="15"/>
        <v/>
      </c>
    </row>
    <row r="1008" spans="1:7" x14ac:dyDescent="0.25">
      <c r="G1008" s="3" t="str">
        <f t="shared" si="15"/>
        <v/>
      </c>
    </row>
    <row r="1009" spans="1:7" x14ac:dyDescent="0.25">
      <c r="A1009" t="s">
        <v>309</v>
      </c>
      <c r="G1009" s="3">
        <f t="shared" si="15"/>
        <v>28</v>
      </c>
    </row>
    <row r="1010" spans="1:7" x14ac:dyDescent="0.25">
      <c r="G1010" s="3" t="str">
        <f t="shared" si="15"/>
        <v/>
      </c>
    </row>
    <row r="1011" spans="1:7" x14ac:dyDescent="0.25">
      <c r="B1011" s="1">
        <v>1</v>
      </c>
      <c r="C1011" t="s">
        <v>80</v>
      </c>
      <c r="G1011" s="3" t="str">
        <f t="shared" si="15"/>
        <v/>
      </c>
    </row>
    <row r="1012" spans="1:7" x14ac:dyDescent="0.25">
      <c r="G1012" s="3" t="str">
        <f t="shared" si="15"/>
        <v/>
      </c>
    </row>
    <row r="1013" spans="1:7" x14ac:dyDescent="0.25">
      <c r="A1013" t="s">
        <v>310</v>
      </c>
      <c r="G1013" s="3">
        <f t="shared" si="15"/>
        <v>143</v>
      </c>
    </row>
    <row r="1014" spans="1:7" x14ac:dyDescent="0.25">
      <c r="G1014" s="3" t="str">
        <f t="shared" si="15"/>
        <v/>
      </c>
    </row>
    <row r="1015" spans="1:7" x14ac:dyDescent="0.25">
      <c r="B1015" s="1">
        <v>4.0000000000000001E-3</v>
      </c>
      <c r="C1015" t="s">
        <v>97</v>
      </c>
      <c r="G1015" s="3" t="str">
        <f t="shared" si="15"/>
        <v/>
      </c>
    </row>
    <row r="1016" spans="1:7" x14ac:dyDescent="0.25">
      <c r="B1016" s="1">
        <v>0.45300000000000001</v>
      </c>
      <c r="C1016" t="s">
        <v>251</v>
      </c>
      <c r="G1016" s="3" t="str">
        <f t="shared" si="15"/>
        <v/>
      </c>
    </row>
    <row r="1017" spans="1:7" x14ac:dyDescent="0.25">
      <c r="B1017" s="1">
        <v>4.3999999999999997E-2</v>
      </c>
      <c r="C1017" t="s">
        <v>80</v>
      </c>
      <c r="G1017" s="3" t="str">
        <f t="shared" si="15"/>
        <v/>
      </c>
    </row>
    <row r="1018" spans="1:7" x14ac:dyDescent="0.25">
      <c r="B1018" s="1">
        <v>0.497</v>
      </c>
      <c r="C1018" t="s">
        <v>44</v>
      </c>
      <c r="G1018" s="3" t="str">
        <f t="shared" si="15"/>
        <v/>
      </c>
    </row>
    <row r="1019" spans="1:7" x14ac:dyDescent="0.25">
      <c r="G1019" s="3" t="str">
        <f t="shared" si="15"/>
        <v/>
      </c>
    </row>
    <row r="1020" spans="1:7" x14ac:dyDescent="0.25">
      <c r="A1020" t="s">
        <v>311</v>
      </c>
      <c r="G1020" s="3">
        <f t="shared" si="15"/>
        <v>2</v>
      </c>
    </row>
    <row r="1021" spans="1:7" x14ac:dyDescent="0.25">
      <c r="G1021" s="3" t="str">
        <f t="shared" si="15"/>
        <v/>
      </c>
    </row>
    <row r="1022" spans="1:7" x14ac:dyDescent="0.25">
      <c r="B1022" s="1">
        <v>1</v>
      </c>
      <c r="C1022" t="s">
        <v>80</v>
      </c>
      <c r="G1022" s="3" t="str">
        <f t="shared" si="15"/>
        <v/>
      </c>
    </row>
    <row r="1023" spans="1:7" x14ac:dyDescent="0.25">
      <c r="G1023" s="3" t="str">
        <f t="shared" si="15"/>
        <v/>
      </c>
    </row>
    <row r="1024" spans="1:7" x14ac:dyDescent="0.25">
      <c r="A1024" t="s">
        <v>312</v>
      </c>
      <c r="G1024" s="3">
        <f t="shared" si="15"/>
        <v>9</v>
      </c>
    </row>
    <row r="1025" spans="1:7" x14ac:dyDescent="0.25">
      <c r="G1025" s="3" t="str">
        <f t="shared" si="15"/>
        <v/>
      </c>
    </row>
    <row r="1026" spans="1:7" x14ac:dyDescent="0.25">
      <c r="B1026" s="1">
        <v>1</v>
      </c>
      <c r="C1026" t="s">
        <v>44</v>
      </c>
      <c r="G1026" s="3" t="str">
        <f t="shared" si="15"/>
        <v/>
      </c>
    </row>
    <row r="1027" spans="1:7" x14ac:dyDescent="0.25">
      <c r="G1027" s="3" t="str">
        <f t="shared" ref="G1027:G1090" si="16">IFERROR(HLOOKUP($A1027,$H$2:$XL$3,2,FALSE),"")</f>
        <v/>
      </c>
    </row>
    <row r="1028" spans="1:7" x14ac:dyDescent="0.25">
      <c r="A1028" t="s">
        <v>313</v>
      </c>
      <c r="G1028" s="3">
        <f t="shared" si="16"/>
        <v>176</v>
      </c>
    </row>
    <row r="1029" spans="1:7" x14ac:dyDescent="0.25">
      <c r="G1029" s="3" t="str">
        <f t="shared" si="16"/>
        <v/>
      </c>
    </row>
    <row r="1030" spans="1:7" x14ac:dyDescent="0.25">
      <c r="B1030" s="1">
        <v>0.51600000000000001</v>
      </c>
      <c r="C1030" t="s">
        <v>251</v>
      </c>
      <c r="G1030" s="3" t="str">
        <f t="shared" si="16"/>
        <v/>
      </c>
    </row>
    <row r="1031" spans="1:7" x14ac:dyDescent="0.25">
      <c r="B1031" s="1">
        <v>0.28299999999999997</v>
      </c>
      <c r="C1031" t="s">
        <v>29</v>
      </c>
      <c r="G1031" s="3" t="str">
        <f t="shared" si="16"/>
        <v/>
      </c>
    </row>
    <row r="1032" spans="1:7" x14ac:dyDescent="0.25">
      <c r="B1032" s="1">
        <v>0.11700000000000001</v>
      </c>
      <c r="C1032" t="s">
        <v>257</v>
      </c>
      <c r="G1032" s="3" t="str">
        <f t="shared" si="16"/>
        <v/>
      </c>
    </row>
    <row r="1033" spans="1:7" x14ac:dyDescent="0.25">
      <c r="B1033" s="1">
        <v>8.2000000000000003E-2</v>
      </c>
      <c r="C1033" t="s">
        <v>44</v>
      </c>
      <c r="G1033" s="3" t="str">
        <f t="shared" si="16"/>
        <v/>
      </c>
    </row>
    <row r="1034" spans="1:7" x14ac:dyDescent="0.25">
      <c r="G1034" s="3" t="str">
        <f t="shared" si="16"/>
        <v/>
      </c>
    </row>
    <row r="1035" spans="1:7" x14ac:dyDescent="0.25">
      <c r="A1035" t="s">
        <v>314</v>
      </c>
      <c r="G1035" s="3">
        <f t="shared" si="16"/>
        <v>25</v>
      </c>
    </row>
    <row r="1036" spans="1:7" x14ac:dyDescent="0.25">
      <c r="G1036" s="3" t="str">
        <f t="shared" si="16"/>
        <v/>
      </c>
    </row>
    <row r="1037" spans="1:7" x14ac:dyDescent="0.25">
      <c r="B1037" s="1">
        <v>4.9000000000000002E-2</v>
      </c>
      <c r="C1037" t="s">
        <v>285</v>
      </c>
      <c r="G1037" s="3" t="str">
        <f t="shared" si="16"/>
        <v/>
      </c>
    </row>
    <row r="1038" spans="1:7" x14ac:dyDescent="0.25">
      <c r="B1038" s="1">
        <v>0.70399999999999996</v>
      </c>
      <c r="C1038" t="s">
        <v>194</v>
      </c>
      <c r="G1038" s="3" t="str">
        <f t="shared" si="16"/>
        <v/>
      </c>
    </row>
    <row r="1039" spans="1:7" x14ac:dyDescent="0.25">
      <c r="B1039" s="1">
        <v>0.246</v>
      </c>
      <c r="C1039" t="s">
        <v>192</v>
      </c>
      <c r="G1039" s="3" t="str">
        <f t="shared" si="16"/>
        <v/>
      </c>
    </row>
    <row r="1040" spans="1:7" x14ac:dyDescent="0.25">
      <c r="G1040" s="3" t="str">
        <f t="shared" si="16"/>
        <v/>
      </c>
    </row>
    <row r="1041" spans="1:7" x14ac:dyDescent="0.25">
      <c r="A1041" t="s">
        <v>315</v>
      </c>
      <c r="G1041" s="3">
        <f t="shared" si="16"/>
        <v>2</v>
      </c>
    </row>
    <row r="1042" spans="1:7" x14ac:dyDescent="0.25">
      <c r="G1042" s="3" t="str">
        <f t="shared" si="16"/>
        <v/>
      </c>
    </row>
    <row r="1043" spans="1:7" x14ac:dyDescent="0.25">
      <c r="B1043" s="1">
        <v>1</v>
      </c>
      <c r="C1043" t="s">
        <v>162</v>
      </c>
      <c r="G1043" s="3" t="str">
        <f t="shared" si="16"/>
        <v/>
      </c>
    </row>
    <row r="1044" spans="1:7" x14ac:dyDescent="0.25">
      <c r="G1044" s="3" t="str">
        <f t="shared" si="16"/>
        <v/>
      </c>
    </row>
    <row r="1045" spans="1:7" x14ac:dyDescent="0.25">
      <c r="A1045" t="s">
        <v>316</v>
      </c>
      <c r="G1045" s="3">
        <f t="shared" si="16"/>
        <v>2</v>
      </c>
    </row>
    <row r="1046" spans="1:7" x14ac:dyDescent="0.25">
      <c r="G1046" s="3" t="str">
        <f t="shared" si="16"/>
        <v/>
      </c>
    </row>
    <row r="1047" spans="1:7" x14ac:dyDescent="0.25">
      <c r="B1047" s="1">
        <v>1</v>
      </c>
      <c r="C1047" t="s">
        <v>162</v>
      </c>
      <c r="G1047" s="3" t="str">
        <f t="shared" si="16"/>
        <v/>
      </c>
    </row>
    <row r="1048" spans="1:7" x14ac:dyDescent="0.25">
      <c r="G1048" s="3" t="str">
        <f t="shared" si="16"/>
        <v/>
      </c>
    </row>
    <row r="1049" spans="1:7" x14ac:dyDescent="0.25">
      <c r="A1049" t="s">
        <v>317</v>
      </c>
      <c r="G1049" s="3">
        <f t="shared" si="16"/>
        <v>6</v>
      </c>
    </row>
    <row r="1050" spans="1:7" x14ac:dyDescent="0.25">
      <c r="G1050" s="3" t="str">
        <f t="shared" si="16"/>
        <v/>
      </c>
    </row>
    <row r="1051" spans="1:7" x14ac:dyDescent="0.25">
      <c r="B1051" s="1">
        <v>1</v>
      </c>
      <c r="C1051" t="s">
        <v>44</v>
      </c>
      <c r="G1051" s="3" t="str">
        <f t="shared" si="16"/>
        <v/>
      </c>
    </row>
    <row r="1052" spans="1:7" x14ac:dyDescent="0.25">
      <c r="G1052" s="3" t="str">
        <f t="shared" si="16"/>
        <v/>
      </c>
    </row>
    <row r="1053" spans="1:7" x14ac:dyDescent="0.25">
      <c r="A1053" s="2" t="s">
        <v>318</v>
      </c>
      <c r="G1053" s="3">
        <f t="shared" si="16"/>
        <v>17</v>
      </c>
    </row>
    <row r="1054" spans="1:7" x14ac:dyDescent="0.25">
      <c r="G1054" s="3" t="str">
        <f t="shared" si="16"/>
        <v/>
      </c>
    </row>
    <row r="1055" spans="1:7" x14ac:dyDescent="0.25">
      <c r="B1055" s="1">
        <v>1</v>
      </c>
      <c r="C1055" t="s">
        <v>43</v>
      </c>
      <c r="G1055" s="3" t="str">
        <f t="shared" si="16"/>
        <v/>
      </c>
    </row>
    <row r="1056" spans="1:7" x14ac:dyDescent="0.25">
      <c r="G1056" s="3" t="str">
        <f t="shared" si="16"/>
        <v/>
      </c>
    </row>
    <row r="1057" spans="1:7" x14ac:dyDescent="0.25">
      <c r="A1057" t="s">
        <v>319</v>
      </c>
      <c r="G1057" s="3">
        <f t="shared" si="16"/>
        <v>4</v>
      </c>
    </row>
    <row r="1058" spans="1:7" x14ac:dyDescent="0.25">
      <c r="G1058" s="3" t="str">
        <f t="shared" si="16"/>
        <v/>
      </c>
    </row>
    <row r="1059" spans="1:7" x14ac:dyDescent="0.25">
      <c r="B1059" s="1">
        <v>1</v>
      </c>
      <c r="C1059" t="s">
        <v>44</v>
      </c>
      <c r="G1059" s="3" t="str">
        <f t="shared" si="16"/>
        <v/>
      </c>
    </row>
    <row r="1060" spans="1:7" x14ac:dyDescent="0.25">
      <c r="G1060" s="3" t="str">
        <f t="shared" si="16"/>
        <v/>
      </c>
    </row>
    <row r="1061" spans="1:7" x14ac:dyDescent="0.25">
      <c r="A1061" t="s">
        <v>320</v>
      </c>
      <c r="G1061" s="3">
        <f t="shared" si="16"/>
        <v>5</v>
      </c>
    </row>
    <row r="1062" spans="1:7" x14ac:dyDescent="0.25">
      <c r="G1062" s="3" t="str">
        <f t="shared" si="16"/>
        <v/>
      </c>
    </row>
    <row r="1063" spans="1:7" x14ac:dyDescent="0.25">
      <c r="B1063" s="1">
        <v>0.53200000000000003</v>
      </c>
      <c r="C1063" t="s">
        <v>83</v>
      </c>
      <c r="G1063" s="3" t="str">
        <f t="shared" si="16"/>
        <v/>
      </c>
    </row>
    <row r="1064" spans="1:7" x14ac:dyDescent="0.25">
      <c r="B1064" s="1">
        <v>0.46700000000000003</v>
      </c>
      <c r="C1064" t="s">
        <v>44</v>
      </c>
      <c r="G1064" s="3" t="str">
        <f t="shared" si="16"/>
        <v/>
      </c>
    </row>
    <row r="1065" spans="1:7" x14ac:dyDescent="0.25">
      <c r="G1065" s="3" t="str">
        <f t="shared" si="16"/>
        <v/>
      </c>
    </row>
    <row r="1066" spans="1:7" x14ac:dyDescent="0.25">
      <c r="A1066" t="s">
        <v>321</v>
      </c>
      <c r="G1066" s="3">
        <f t="shared" si="16"/>
        <v>3</v>
      </c>
    </row>
    <row r="1067" spans="1:7" x14ac:dyDescent="0.25">
      <c r="G1067" s="3" t="str">
        <f t="shared" si="16"/>
        <v/>
      </c>
    </row>
    <row r="1068" spans="1:7" x14ac:dyDescent="0.25">
      <c r="B1068" s="1">
        <v>1</v>
      </c>
      <c r="C1068" t="s">
        <v>194</v>
      </c>
      <c r="G1068" s="3" t="str">
        <f t="shared" si="16"/>
        <v/>
      </c>
    </row>
    <row r="1069" spans="1:7" x14ac:dyDescent="0.25">
      <c r="G1069" s="3" t="str">
        <f t="shared" si="16"/>
        <v/>
      </c>
    </row>
    <row r="1070" spans="1:7" x14ac:dyDescent="0.25">
      <c r="A1070" t="s">
        <v>322</v>
      </c>
      <c r="G1070" s="3">
        <f t="shared" si="16"/>
        <v>1</v>
      </c>
    </row>
    <row r="1071" spans="1:7" x14ac:dyDescent="0.25">
      <c r="G1071" s="3" t="str">
        <f t="shared" si="16"/>
        <v/>
      </c>
    </row>
    <row r="1072" spans="1:7" x14ac:dyDescent="0.25">
      <c r="B1072" s="1">
        <v>1</v>
      </c>
      <c r="C1072" t="s">
        <v>32</v>
      </c>
      <c r="G1072" s="3" t="str">
        <f t="shared" si="16"/>
        <v/>
      </c>
    </row>
    <row r="1073" spans="1:7" x14ac:dyDescent="0.25">
      <c r="G1073" s="3" t="str">
        <f t="shared" si="16"/>
        <v/>
      </c>
    </row>
    <row r="1074" spans="1:7" x14ac:dyDescent="0.25">
      <c r="A1074" t="s">
        <v>323</v>
      </c>
      <c r="G1074" s="3">
        <f t="shared" si="16"/>
        <v>27</v>
      </c>
    </row>
    <row r="1075" spans="1:7" x14ac:dyDescent="0.25">
      <c r="G1075" s="3" t="str">
        <f t="shared" si="16"/>
        <v/>
      </c>
    </row>
    <row r="1076" spans="1:7" x14ac:dyDescent="0.25">
      <c r="B1076" s="1">
        <v>1</v>
      </c>
      <c r="C1076" t="s">
        <v>13</v>
      </c>
      <c r="G1076" s="3" t="str">
        <f t="shared" si="16"/>
        <v/>
      </c>
    </row>
    <row r="1077" spans="1:7" x14ac:dyDescent="0.25">
      <c r="G1077" s="3" t="str">
        <f t="shared" si="16"/>
        <v/>
      </c>
    </row>
    <row r="1078" spans="1:7" x14ac:dyDescent="0.25">
      <c r="A1078" t="s">
        <v>324</v>
      </c>
      <c r="G1078" s="3">
        <f t="shared" si="16"/>
        <v>97</v>
      </c>
    </row>
    <row r="1079" spans="1:7" x14ac:dyDescent="0.25">
      <c r="G1079" s="3" t="str">
        <f t="shared" si="16"/>
        <v/>
      </c>
    </row>
    <row r="1080" spans="1:7" x14ac:dyDescent="0.25">
      <c r="B1080" s="1">
        <v>2.3E-2</v>
      </c>
      <c r="C1080" t="s">
        <v>83</v>
      </c>
      <c r="G1080" s="3" t="str">
        <f t="shared" si="16"/>
        <v/>
      </c>
    </row>
    <row r="1081" spans="1:7" x14ac:dyDescent="0.25">
      <c r="B1081" s="1">
        <v>0.97599999999999998</v>
      </c>
      <c r="C1081" t="s">
        <v>44</v>
      </c>
      <c r="G1081" s="3" t="str">
        <f t="shared" si="16"/>
        <v/>
      </c>
    </row>
    <row r="1082" spans="1:7" x14ac:dyDescent="0.25">
      <c r="G1082" s="3" t="str">
        <f t="shared" si="16"/>
        <v/>
      </c>
    </row>
    <row r="1083" spans="1:7" x14ac:dyDescent="0.25">
      <c r="A1083" t="s">
        <v>325</v>
      </c>
      <c r="G1083" s="3">
        <f t="shared" si="16"/>
        <v>50</v>
      </c>
    </row>
    <row r="1084" spans="1:7" x14ac:dyDescent="0.25">
      <c r="G1084" s="3" t="str">
        <f t="shared" si="16"/>
        <v/>
      </c>
    </row>
    <row r="1085" spans="1:7" x14ac:dyDescent="0.25">
      <c r="B1085" s="1">
        <v>1</v>
      </c>
      <c r="C1085" t="s">
        <v>43</v>
      </c>
      <c r="G1085" s="3" t="str">
        <f t="shared" si="16"/>
        <v/>
      </c>
    </row>
    <row r="1086" spans="1:7" x14ac:dyDescent="0.25">
      <c r="G1086" s="3" t="str">
        <f t="shared" si="16"/>
        <v/>
      </c>
    </row>
    <row r="1087" spans="1:7" x14ac:dyDescent="0.25">
      <c r="A1087" t="s">
        <v>326</v>
      </c>
      <c r="G1087" s="3">
        <f t="shared" si="16"/>
        <v>457</v>
      </c>
    </row>
    <row r="1088" spans="1:7" x14ac:dyDescent="0.25">
      <c r="G1088" s="3" t="str">
        <f t="shared" si="16"/>
        <v/>
      </c>
    </row>
    <row r="1089" spans="1:7" x14ac:dyDescent="0.25">
      <c r="B1089" s="1">
        <v>6.0999999999999999E-2</v>
      </c>
      <c r="C1089" t="s">
        <v>188</v>
      </c>
      <c r="G1089" s="3" t="str">
        <f t="shared" si="16"/>
        <v/>
      </c>
    </row>
    <row r="1090" spans="1:7" x14ac:dyDescent="0.25">
      <c r="B1090" s="1">
        <v>6.8000000000000005E-2</v>
      </c>
      <c r="C1090" t="s">
        <v>189</v>
      </c>
      <c r="G1090" s="3" t="str">
        <f t="shared" si="16"/>
        <v/>
      </c>
    </row>
    <row r="1091" spans="1:7" x14ac:dyDescent="0.25">
      <c r="B1091" s="1">
        <v>4.3999999999999997E-2</v>
      </c>
      <c r="C1091" t="s">
        <v>191</v>
      </c>
      <c r="G1091" s="3" t="str">
        <f t="shared" ref="G1091:G1154" si="17">IFERROR(HLOOKUP($A1091,$H$2:$XL$3,2,FALSE),"")</f>
        <v/>
      </c>
    </row>
    <row r="1092" spans="1:7" x14ac:dyDescent="0.25">
      <c r="B1092" s="1">
        <v>2.3E-2</v>
      </c>
      <c r="C1092" t="s">
        <v>75</v>
      </c>
      <c r="G1092" s="3" t="str">
        <f t="shared" si="17"/>
        <v/>
      </c>
    </row>
    <row r="1093" spans="1:7" x14ac:dyDescent="0.25">
      <c r="B1093" s="1">
        <v>0.80200000000000005</v>
      </c>
      <c r="C1093" t="s">
        <v>83</v>
      </c>
      <c r="G1093" s="3" t="str">
        <f t="shared" si="17"/>
        <v/>
      </c>
    </row>
    <row r="1094" spans="1:7" x14ac:dyDescent="0.25">
      <c r="G1094" s="3" t="str">
        <f t="shared" si="17"/>
        <v/>
      </c>
    </row>
    <row r="1095" spans="1:7" x14ac:dyDescent="0.25">
      <c r="A1095" t="s">
        <v>327</v>
      </c>
      <c r="G1095" s="3">
        <f t="shared" si="17"/>
        <v>160</v>
      </c>
    </row>
    <row r="1096" spans="1:7" x14ac:dyDescent="0.25">
      <c r="G1096" s="3" t="str">
        <f t="shared" si="17"/>
        <v/>
      </c>
    </row>
    <row r="1097" spans="1:7" x14ac:dyDescent="0.25">
      <c r="B1097" s="1">
        <v>0.74299999999999999</v>
      </c>
      <c r="C1097" t="s">
        <v>162</v>
      </c>
      <c r="G1097" s="3" t="str">
        <f t="shared" si="17"/>
        <v/>
      </c>
    </row>
    <row r="1098" spans="1:7" x14ac:dyDescent="0.25">
      <c r="B1098" s="1">
        <v>0.24</v>
      </c>
      <c r="C1098" t="s">
        <v>83</v>
      </c>
      <c r="G1098" s="3" t="str">
        <f t="shared" si="17"/>
        <v/>
      </c>
    </row>
    <row r="1099" spans="1:7" x14ac:dyDescent="0.25">
      <c r="B1099" s="1">
        <v>1.4999999999999999E-2</v>
      </c>
      <c r="C1099" t="s">
        <v>44</v>
      </c>
      <c r="G1099" s="3" t="str">
        <f t="shared" si="17"/>
        <v/>
      </c>
    </row>
    <row r="1100" spans="1:7" x14ac:dyDescent="0.25">
      <c r="G1100" s="3" t="str">
        <f t="shared" si="17"/>
        <v/>
      </c>
    </row>
    <row r="1101" spans="1:7" x14ac:dyDescent="0.25">
      <c r="A1101" t="s">
        <v>328</v>
      </c>
      <c r="G1101" s="3">
        <f t="shared" si="17"/>
        <v>97</v>
      </c>
    </row>
    <row r="1102" spans="1:7" x14ac:dyDescent="0.25">
      <c r="G1102" s="3" t="str">
        <f t="shared" si="17"/>
        <v/>
      </c>
    </row>
    <row r="1103" spans="1:7" x14ac:dyDescent="0.25">
      <c r="B1103" s="1">
        <v>0.126</v>
      </c>
      <c r="C1103" t="s">
        <v>188</v>
      </c>
      <c r="G1103" s="3" t="str">
        <f t="shared" si="17"/>
        <v/>
      </c>
    </row>
    <row r="1104" spans="1:7" x14ac:dyDescent="0.25">
      <c r="B1104" s="1">
        <v>3.5999999999999997E-2</v>
      </c>
      <c r="C1104" t="s">
        <v>285</v>
      </c>
      <c r="G1104" s="3" t="str">
        <f t="shared" si="17"/>
        <v/>
      </c>
    </row>
    <row r="1105" spans="1:7" x14ac:dyDescent="0.25">
      <c r="B1105" s="1">
        <v>0.126</v>
      </c>
      <c r="C1105" t="s">
        <v>191</v>
      </c>
      <c r="G1105" s="3" t="str">
        <f t="shared" si="17"/>
        <v/>
      </c>
    </row>
    <row r="1106" spans="1:7" x14ac:dyDescent="0.25">
      <c r="B1106" s="1">
        <v>0.25700000000000001</v>
      </c>
      <c r="C1106" t="s">
        <v>162</v>
      </c>
      <c r="G1106" s="3" t="str">
        <f t="shared" si="17"/>
        <v/>
      </c>
    </row>
    <row r="1107" spans="1:7" x14ac:dyDescent="0.25">
      <c r="B1107" s="1">
        <v>0.129</v>
      </c>
      <c r="C1107" t="s">
        <v>192</v>
      </c>
      <c r="G1107" s="3" t="str">
        <f t="shared" si="17"/>
        <v/>
      </c>
    </row>
    <row r="1108" spans="1:7" x14ac:dyDescent="0.25">
      <c r="B1108" s="1">
        <v>0.16400000000000001</v>
      </c>
      <c r="C1108" t="s">
        <v>83</v>
      </c>
      <c r="G1108" s="3" t="str">
        <f t="shared" si="17"/>
        <v/>
      </c>
    </row>
    <row r="1109" spans="1:7" x14ac:dyDescent="0.25">
      <c r="B1109" s="1">
        <v>0.16</v>
      </c>
      <c r="C1109" t="s">
        <v>32</v>
      </c>
      <c r="G1109" s="3" t="str">
        <f t="shared" si="17"/>
        <v/>
      </c>
    </row>
    <row r="1110" spans="1:7" x14ac:dyDescent="0.25">
      <c r="G1110" s="3" t="str">
        <f t="shared" si="17"/>
        <v/>
      </c>
    </row>
    <row r="1111" spans="1:7" x14ac:dyDescent="0.25">
      <c r="A1111" t="s">
        <v>329</v>
      </c>
      <c r="G1111" s="3">
        <f t="shared" si="17"/>
        <v>7</v>
      </c>
    </row>
    <row r="1112" spans="1:7" x14ac:dyDescent="0.25">
      <c r="G1112" s="3" t="str">
        <f t="shared" si="17"/>
        <v/>
      </c>
    </row>
    <row r="1113" spans="1:7" x14ac:dyDescent="0.25">
      <c r="B1113" s="1">
        <v>1</v>
      </c>
      <c r="C1113" t="s">
        <v>43</v>
      </c>
      <c r="G1113" s="3" t="str">
        <f t="shared" si="17"/>
        <v/>
      </c>
    </row>
    <row r="1114" spans="1:7" x14ac:dyDescent="0.25">
      <c r="G1114" s="3" t="str">
        <f t="shared" si="17"/>
        <v/>
      </c>
    </row>
    <row r="1115" spans="1:7" x14ac:dyDescent="0.25">
      <c r="A1115" t="s">
        <v>330</v>
      </c>
      <c r="G1115" s="3">
        <f t="shared" si="17"/>
        <v>51</v>
      </c>
    </row>
    <row r="1116" spans="1:7" x14ac:dyDescent="0.25">
      <c r="G1116" s="3" t="str">
        <f t="shared" si="17"/>
        <v/>
      </c>
    </row>
    <row r="1117" spans="1:7" x14ac:dyDescent="0.25">
      <c r="B1117" s="1">
        <v>1</v>
      </c>
      <c r="C1117" t="s">
        <v>13</v>
      </c>
      <c r="G1117" s="3" t="str">
        <f t="shared" si="17"/>
        <v/>
      </c>
    </row>
    <row r="1118" spans="1:7" x14ac:dyDescent="0.25">
      <c r="G1118" s="3" t="str">
        <f t="shared" si="17"/>
        <v/>
      </c>
    </row>
    <row r="1119" spans="1:7" x14ac:dyDescent="0.25">
      <c r="A1119" t="s">
        <v>331</v>
      </c>
      <c r="G1119" s="3">
        <f t="shared" si="17"/>
        <v>102</v>
      </c>
    </row>
    <row r="1120" spans="1:7" x14ac:dyDescent="0.25">
      <c r="G1120" s="3" t="str">
        <f t="shared" si="17"/>
        <v/>
      </c>
    </row>
    <row r="1121" spans="1:7" x14ac:dyDescent="0.25">
      <c r="B1121" s="1">
        <v>0.5</v>
      </c>
      <c r="C1121" t="s">
        <v>226</v>
      </c>
      <c r="G1121" s="3" t="str">
        <f t="shared" si="17"/>
        <v/>
      </c>
    </row>
    <row r="1122" spans="1:7" x14ac:dyDescent="0.25">
      <c r="B1122" s="1">
        <v>0.5</v>
      </c>
      <c r="C1122" t="s">
        <v>263</v>
      </c>
      <c r="G1122" s="3" t="str">
        <f t="shared" si="17"/>
        <v/>
      </c>
    </row>
    <row r="1123" spans="1:7" x14ac:dyDescent="0.25">
      <c r="G1123" s="3" t="str">
        <f t="shared" si="17"/>
        <v/>
      </c>
    </row>
    <row r="1124" spans="1:7" x14ac:dyDescent="0.25">
      <c r="A1124" t="s">
        <v>332</v>
      </c>
      <c r="G1124" s="3">
        <f t="shared" si="17"/>
        <v>44</v>
      </c>
    </row>
    <row r="1125" spans="1:7" x14ac:dyDescent="0.25">
      <c r="G1125" s="3" t="str">
        <f t="shared" si="17"/>
        <v/>
      </c>
    </row>
    <row r="1126" spans="1:7" x14ac:dyDescent="0.25">
      <c r="B1126" s="1">
        <v>1</v>
      </c>
      <c r="C1126" t="s">
        <v>77</v>
      </c>
      <c r="G1126" s="3" t="str">
        <f t="shared" si="17"/>
        <v/>
      </c>
    </row>
    <row r="1127" spans="1:7" x14ac:dyDescent="0.25">
      <c r="G1127" s="3" t="str">
        <f t="shared" si="17"/>
        <v/>
      </c>
    </row>
    <row r="1128" spans="1:7" x14ac:dyDescent="0.25">
      <c r="A1128" s="2" t="s">
        <v>333</v>
      </c>
      <c r="G1128" s="3">
        <f t="shared" si="17"/>
        <v>104</v>
      </c>
    </row>
    <row r="1129" spans="1:7" x14ac:dyDescent="0.25">
      <c r="G1129" s="3" t="str">
        <f t="shared" si="17"/>
        <v/>
      </c>
    </row>
    <row r="1130" spans="1:7" x14ac:dyDescent="0.25">
      <c r="B1130" s="1">
        <v>2.7E-2</v>
      </c>
      <c r="C1130" t="s">
        <v>188</v>
      </c>
      <c r="G1130" s="3" t="str">
        <f t="shared" si="17"/>
        <v/>
      </c>
    </row>
    <row r="1131" spans="1:7" x14ac:dyDescent="0.25">
      <c r="B1131" s="1">
        <v>0.25800000000000001</v>
      </c>
      <c r="C1131" t="s">
        <v>29</v>
      </c>
      <c r="G1131" s="3" t="str">
        <f t="shared" si="17"/>
        <v/>
      </c>
    </row>
    <row r="1132" spans="1:7" x14ac:dyDescent="0.25">
      <c r="B1132" s="1">
        <v>4.7E-2</v>
      </c>
      <c r="C1132" t="s">
        <v>191</v>
      </c>
      <c r="G1132" s="3" t="str">
        <f t="shared" si="17"/>
        <v/>
      </c>
    </row>
    <row r="1133" spans="1:7" x14ac:dyDescent="0.25">
      <c r="B1133" s="1">
        <v>0.151</v>
      </c>
      <c r="C1133" t="s">
        <v>194</v>
      </c>
      <c r="G1133" s="3" t="str">
        <f t="shared" si="17"/>
        <v/>
      </c>
    </row>
    <row r="1134" spans="1:7" x14ac:dyDescent="0.25">
      <c r="B1134" s="1">
        <v>7.1999999999999995E-2</v>
      </c>
      <c r="C1134" t="s">
        <v>162</v>
      </c>
      <c r="G1134" s="3" t="str">
        <f t="shared" si="17"/>
        <v/>
      </c>
    </row>
    <row r="1135" spans="1:7" x14ac:dyDescent="0.25">
      <c r="B1135" s="1">
        <v>0.443</v>
      </c>
      <c r="C1135" t="s">
        <v>44</v>
      </c>
      <c r="G1135" s="3" t="str">
        <f t="shared" si="17"/>
        <v/>
      </c>
    </row>
    <row r="1136" spans="1:7" x14ac:dyDescent="0.25">
      <c r="G1136" s="3" t="str">
        <f t="shared" si="17"/>
        <v/>
      </c>
    </row>
    <row r="1137" spans="1:7" x14ac:dyDescent="0.25">
      <c r="A1137" t="s">
        <v>334</v>
      </c>
      <c r="G1137" s="3">
        <f t="shared" si="17"/>
        <v>7</v>
      </c>
    </row>
    <row r="1138" spans="1:7" x14ac:dyDescent="0.25">
      <c r="G1138" s="3" t="str">
        <f t="shared" si="17"/>
        <v/>
      </c>
    </row>
    <row r="1139" spans="1:7" x14ac:dyDescent="0.25">
      <c r="B1139" s="1">
        <v>1</v>
      </c>
      <c r="C1139" t="s">
        <v>80</v>
      </c>
      <c r="G1139" s="3" t="str">
        <f t="shared" si="17"/>
        <v/>
      </c>
    </row>
    <row r="1140" spans="1:7" x14ac:dyDescent="0.25">
      <c r="G1140" s="3" t="str">
        <f t="shared" si="17"/>
        <v/>
      </c>
    </row>
    <row r="1141" spans="1:7" x14ac:dyDescent="0.25">
      <c r="A1141" t="s">
        <v>335</v>
      </c>
      <c r="G1141" s="3">
        <f t="shared" si="17"/>
        <v>2</v>
      </c>
    </row>
    <row r="1142" spans="1:7" x14ac:dyDescent="0.25">
      <c r="G1142" s="3" t="str">
        <f t="shared" si="17"/>
        <v/>
      </c>
    </row>
    <row r="1143" spans="1:7" x14ac:dyDescent="0.25">
      <c r="B1143" s="1">
        <v>1</v>
      </c>
      <c r="C1143" t="s">
        <v>275</v>
      </c>
      <c r="G1143" s="3" t="str">
        <f t="shared" si="17"/>
        <v/>
      </c>
    </row>
    <row r="1144" spans="1:7" x14ac:dyDescent="0.25">
      <c r="G1144" s="3" t="str">
        <f t="shared" si="17"/>
        <v/>
      </c>
    </row>
    <row r="1145" spans="1:7" x14ac:dyDescent="0.25">
      <c r="A1145" t="s">
        <v>336</v>
      </c>
      <c r="G1145" s="3">
        <f t="shared" si="17"/>
        <v>7</v>
      </c>
    </row>
    <row r="1146" spans="1:7" x14ac:dyDescent="0.25">
      <c r="G1146" s="3" t="str">
        <f t="shared" si="17"/>
        <v/>
      </c>
    </row>
    <row r="1147" spans="1:7" x14ac:dyDescent="0.25">
      <c r="B1147" s="1">
        <v>1</v>
      </c>
      <c r="C1147" t="s">
        <v>188</v>
      </c>
      <c r="G1147" s="3" t="str">
        <f t="shared" si="17"/>
        <v/>
      </c>
    </row>
    <row r="1148" spans="1:7" x14ac:dyDescent="0.25">
      <c r="G1148" s="3" t="str">
        <f t="shared" si="17"/>
        <v/>
      </c>
    </row>
    <row r="1149" spans="1:7" x14ac:dyDescent="0.25">
      <c r="A1149" t="s">
        <v>337</v>
      </c>
      <c r="G1149" s="3">
        <f t="shared" si="17"/>
        <v>9</v>
      </c>
    </row>
    <row r="1150" spans="1:7" x14ac:dyDescent="0.25">
      <c r="G1150" s="3" t="str">
        <f t="shared" si="17"/>
        <v/>
      </c>
    </row>
    <row r="1151" spans="1:7" x14ac:dyDescent="0.25">
      <c r="B1151" s="1">
        <v>0.54600000000000004</v>
      </c>
      <c r="C1151" t="s">
        <v>143</v>
      </c>
      <c r="G1151" s="3" t="str">
        <f t="shared" si="17"/>
        <v/>
      </c>
    </row>
    <row r="1152" spans="1:7" x14ac:dyDescent="0.25">
      <c r="B1152" s="1">
        <v>0.45300000000000001</v>
      </c>
      <c r="C1152" t="s">
        <v>275</v>
      </c>
      <c r="G1152" s="3" t="str">
        <f t="shared" si="17"/>
        <v/>
      </c>
    </row>
    <row r="1153" spans="1:7" x14ac:dyDescent="0.25">
      <c r="G1153" s="3" t="str">
        <f t="shared" si="17"/>
        <v/>
      </c>
    </row>
    <row r="1154" spans="1:7" x14ac:dyDescent="0.25">
      <c r="A1154" t="s">
        <v>338</v>
      </c>
      <c r="G1154" s="3">
        <f t="shared" si="17"/>
        <v>1</v>
      </c>
    </row>
    <row r="1155" spans="1:7" x14ac:dyDescent="0.25">
      <c r="G1155" s="3" t="str">
        <f t="shared" ref="G1155:G1218" si="18">IFERROR(HLOOKUP($A1155,$H$2:$XL$3,2,FALSE),"")</f>
        <v/>
      </c>
    </row>
    <row r="1156" spans="1:7" x14ac:dyDescent="0.25">
      <c r="B1156" s="1">
        <v>1</v>
      </c>
      <c r="C1156" t="s">
        <v>51</v>
      </c>
      <c r="G1156" s="3" t="str">
        <f t="shared" si="18"/>
        <v/>
      </c>
    </row>
    <row r="1157" spans="1:7" x14ac:dyDescent="0.25">
      <c r="G1157" s="3" t="str">
        <f t="shared" si="18"/>
        <v/>
      </c>
    </row>
    <row r="1158" spans="1:7" x14ac:dyDescent="0.25">
      <c r="A1158" t="s">
        <v>339</v>
      </c>
      <c r="G1158" s="3">
        <f t="shared" si="18"/>
        <v>4</v>
      </c>
    </row>
    <row r="1159" spans="1:7" x14ac:dyDescent="0.25">
      <c r="G1159" s="3" t="str">
        <f t="shared" si="18"/>
        <v/>
      </c>
    </row>
    <row r="1160" spans="1:7" x14ac:dyDescent="0.25">
      <c r="B1160" s="1">
        <v>1</v>
      </c>
      <c r="C1160" t="s">
        <v>143</v>
      </c>
      <c r="G1160" s="3" t="str">
        <f t="shared" si="18"/>
        <v/>
      </c>
    </row>
    <row r="1161" spans="1:7" x14ac:dyDescent="0.25">
      <c r="G1161" s="3" t="str">
        <f t="shared" si="18"/>
        <v/>
      </c>
    </row>
    <row r="1162" spans="1:7" x14ac:dyDescent="0.25">
      <c r="A1162" t="s">
        <v>340</v>
      </c>
      <c r="G1162" s="3">
        <f t="shared" si="18"/>
        <v>181</v>
      </c>
    </row>
    <row r="1163" spans="1:7" x14ac:dyDescent="0.25">
      <c r="G1163" s="3" t="str">
        <f t="shared" si="18"/>
        <v/>
      </c>
    </row>
    <row r="1164" spans="1:7" x14ac:dyDescent="0.25">
      <c r="B1164" s="1">
        <v>1</v>
      </c>
      <c r="C1164" t="s">
        <v>275</v>
      </c>
      <c r="G1164" s="3" t="str">
        <f t="shared" si="18"/>
        <v/>
      </c>
    </row>
    <row r="1165" spans="1:7" x14ac:dyDescent="0.25">
      <c r="G1165" s="3" t="str">
        <f t="shared" si="18"/>
        <v/>
      </c>
    </row>
    <row r="1166" spans="1:7" x14ac:dyDescent="0.25">
      <c r="A1166" t="s">
        <v>341</v>
      </c>
      <c r="G1166" s="3">
        <f t="shared" si="18"/>
        <v>11</v>
      </c>
    </row>
    <row r="1167" spans="1:7" x14ac:dyDescent="0.25">
      <c r="G1167" s="3" t="str">
        <f t="shared" si="18"/>
        <v/>
      </c>
    </row>
    <row r="1168" spans="1:7" x14ac:dyDescent="0.25">
      <c r="B1168" s="1">
        <v>1</v>
      </c>
      <c r="C1168" t="s">
        <v>32</v>
      </c>
      <c r="G1168" s="3" t="str">
        <f t="shared" si="18"/>
        <v/>
      </c>
    </row>
    <row r="1169" spans="1:7" x14ac:dyDescent="0.25">
      <c r="G1169" s="3" t="str">
        <f t="shared" si="18"/>
        <v/>
      </c>
    </row>
    <row r="1170" spans="1:7" x14ac:dyDescent="0.25">
      <c r="A1170" t="s">
        <v>342</v>
      </c>
      <c r="G1170" s="3">
        <f t="shared" si="18"/>
        <v>2</v>
      </c>
    </row>
    <row r="1171" spans="1:7" x14ac:dyDescent="0.25">
      <c r="G1171" s="3" t="str">
        <f t="shared" si="18"/>
        <v/>
      </c>
    </row>
    <row r="1172" spans="1:7" x14ac:dyDescent="0.25">
      <c r="B1172" s="1">
        <v>1</v>
      </c>
      <c r="C1172" t="s">
        <v>194</v>
      </c>
      <c r="G1172" s="3" t="str">
        <f t="shared" si="18"/>
        <v/>
      </c>
    </row>
    <row r="1173" spans="1:7" x14ac:dyDescent="0.25">
      <c r="G1173" s="3" t="str">
        <f t="shared" si="18"/>
        <v/>
      </c>
    </row>
    <row r="1174" spans="1:7" x14ac:dyDescent="0.25">
      <c r="A1174" t="s">
        <v>343</v>
      </c>
      <c r="G1174" s="3">
        <f t="shared" si="18"/>
        <v>4384</v>
      </c>
    </row>
    <row r="1175" spans="1:7" x14ac:dyDescent="0.25">
      <c r="G1175" s="3" t="str">
        <f t="shared" si="18"/>
        <v/>
      </c>
    </row>
    <row r="1176" spans="1:7" x14ac:dyDescent="0.25">
      <c r="B1176" s="1">
        <v>1</v>
      </c>
      <c r="C1176" t="s">
        <v>192</v>
      </c>
      <c r="G1176" s="3" t="str">
        <f t="shared" si="18"/>
        <v/>
      </c>
    </row>
    <row r="1177" spans="1:7" x14ac:dyDescent="0.25">
      <c r="G1177" s="3" t="str">
        <f t="shared" si="18"/>
        <v/>
      </c>
    </row>
    <row r="1178" spans="1:7" x14ac:dyDescent="0.25">
      <c r="A1178" t="s">
        <v>344</v>
      </c>
      <c r="G1178" s="3">
        <f t="shared" si="18"/>
        <v>1</v>
      </c>
    </row>
    <row r="1179" spans="1:7" x14ac:dyDescent="0.25">
      <c r="G1179" s="3" t="str">
        <f t="shared" si="18"/>
        <v/>
      </c>
    </row>
    <row r="1180" spans="1:7" x14ac:dyDescent="0.25">
      <c r="B1180" s="1">
        <v>1</v>
      </c>
      <c r="C1180" t="s">
        <v>194</v>
      </c>
      <c r="G1180" s="3" t="str">
        <f t="shared" si="18"/>
        <v/>
      </c>
    </row>
    <row r="1181" spans="1:7" x14ac:dyDescent="0.25">
      <c r="G1181" s="3" t="str">
        <f t="shared" si="18"/>
        <v/>
      </c>
    </row>
    <row r="1182" spans="1:7" x14ac:dyDescent="0.25">
      <c r="A1182" t="s">
        <v>345</v>
      </c>
      <c r="G1182" s="3">
        <f t="shared" si="18"/>
        <v>7</v>
      </c>
    </row>
    <row r="1183" spans="1:7" x14ac:dyDescent="0.25">
      <c r="G1183" s="3" t="str">
        <f t="shared" si="18"/>
        <v/>
      </c>
    </row>
    <row r="1184" spans="1:7" x14ac:dyDescent="0.25">
      <c r="B1184" s="1">
        <v>1</v>
      </c>
      <c r="C1184" t="s">
        <v>188</v>
      </c>
      <c r="G1184" s="3" t="str">
        <f t="shared" si="18"/>
        <v/>
      </c>
    </row>
    <row r="1185" spans="1:7" x14ac:dyDescent="0.25">
      <c r="G1185" s="3" t="str">
        <f t="shared" si="18"/>
        <v/>
      </c>
    </row>
    <row r="1186" spans="1:7" x14ac:dyDescent="0.25">
      <c r="A1186" t="s">
        <v>346</v>
      </c>
      <c r="G1186" s="3">
        <f t="shared" si="18"/>
        <v>332</v>
      </c>
    </row>
    <row r="1187" spans="1:7" x14ac:dyDescent="0.25">
      <c r="G1187" s="3" t="str">
        <f t="shared" si="18"/>
        <v/>
      </c>
    </row>
    <row r="1188" spans="1:7" x14ac:dyDescent="0.25">
      <c r="B1188" s="1">
        <v>0.99199999999999999</v>
      </c>
      <c r="C1188" t="s">
        <v>285</v>
      </c>
      <c r="G1188" s="3" t="str">
        <f t="shared" si="18"/>
        <v/>
      </c>
    </row>
    <row r="1189" spans="1:7" x14ac:dyDescent="0.25">
      <c r="B1189" s="1">
        <v>7.0000000000000001E-3</v>
      </c>
      <c r="C1189" t="s">
        <v>40</v>
      </c>
      <c r="G1189" s="3" t="str">
        <f t="shared" si="18"/>
        <v/>
      </c>
    </row>
    <row r="1190" spans="1:7" x14ac:dyDescent="0.25">
      <c r="G1190" s="3" t="str">
        <f t="shared" si="18"/>
        <v/>
      </c>
    </row>
    <row r="1191" spans="1:7" x14ac:dyDescent="0.25">
      <c r="A1191" t="s">
        <v>347</v>
      </c>
      <c r="G1191" s="3">
        <f t="shared" si="18"/>
        <v>7</v>
      </c>
    </row>
    <row r="1192" spans="1:7" x14ac:dyDescent="0.25">
      <c r="G1192" s="3" t="str">
        <f t="shared" si="18"/>
        <v/>
      </c>
    </row>
    <row r="1193" spans="1:7" x14ac:dyDescent="0.25">
      <c r="B1193" s="1">
        <v>0.70699999999999996</v>
      </c>
      <c r="C1193" t="s">
        <v>275</v>
      </c>
      <c r="G1193" s="3" t="str">
        <f t="shared" si="18"/>
        <v/>
      </c>
    </row>
    <row r="1194" spans="1:7" x14ac:dyDescent="0.25">
      <c r="B1194" s="1">
        <v>0.29199999999999998</v>
      </c>
      <c r="C1194" t="s">
        <v>162</v>
      </c>
      <c r="G1194" s="3" t="str">
        <f t="shared" si="18"/>
        <v/>
      </c>
    </row>
    <row r="1195" spans="1:7" x14ac:dyDescent="0.25">
      <c r="G1195" s="3" t="str">
        <f t="shared" si="18"/>
        <v/>
      </c>
    </row>
    <row r="1196" spans="1:7" x14ac:dyDescent="0.25">
      <c r="A1196" t="s">
        <v>348</v>
      </c>
      <c r="G1196" s="3">
        <f t="shared" si="18"/>
        <v>31</v>
      </c>
    </row>
    <row r="1197" spans="1:7" x14ac:dyDescent="0.25">
      <c r="G1197" s="3" t="str">
        <f t="shared" si="18"/>
        <v/>
      </c>
    </row>
    <row r="1198" spans="1:7" x14ac:dyDescent="0.25">
      <c r="B1198" s="1">
        <v>1</v>
      </c>
      <c r="C1198" t="s">
        <v>32</v>
      </c>
      <c r="G1198" s="3" t="str">
        <f t="shared" si="18"/>
        <v/>
      </c>
    </row>
    <row r="1199" spans="1:7" x14ac:dyDescent="0.25">
      <c r="G1199" s="3" t="str">
        <f t="shared" si="18"/>
        <v/>
      </c>
    </row>
    <row r="1200" spans="1:7" x14ac:dyDescent="0.25">
      <c r="A1200" t="s">
        <v>349</v>
      </c>
      <c r="G1200" s="3">
        <f t="shared" si="18"/>
        <v>0</v>
      </c>
    </row>
    <row r="1201" spans="1:7" x14ac:dyDescent="0.25">
      <c r="G1201" s="3" t="str">
        <f t="shared" si="18"/>
        <v/>
      </c>
    </row>
    <row r="1202" spans="1:7" x14ac:dyDescent="0.25">
      <c r="A1202" t="s">
        <v>350</v>
      </c>
      <c r="G1202" s="3">
        <f t="shared" si="18"/>
        <v>12</v>
      </c>
    </row>
    <row r="1203" spans="1:7" x14ac:dyDescent="0.25">
      <c r="G1203" s="3" t="str">
        <f t="shared" si="18"/>
        <v/>
      </c>
    </row>
    <row r="1204" spans="1:7" x14ac:dyDescent="0.25">
      <c r="B1204" s="1">
        <v>1</v>
      </c>
      <c r="C1204" t="s">
        <v>83</v>
      </c>
      <c r="G1204" s="3" t="str">
        <f t="shared" si="18"/>
        <v/>
      </c>
    </row>
    <row r="1205" spans="1:7" x14ac:dyDescent="0.25">
      <c r="G1205" s="3" t="str">
        <f t="shared" si="18"/>
        <v/>
      </c>
    </row>
    <row r="1206" spans="1:7" x14ac:dyDescent="0.25">
      <c r="A1206" t="s">
        <v>351</v>
      </c>
      <c r="G1206" s="3">
        <f t="shared" si="18"/>
        <v>97</v>
      </c>
    </row>
    <row r="1207" spans="1:7" x14ac:dyDescent="0.25">
      <c r="G1207" s="3" t="str">
        <f t="shared" si="18"/>
        <v/>
      </c>
    </row>
    <row r="1208" spans="1:7" x14ac:dyDescent="0.25">
      <c r="B1208" s="1">
        <v>1</v>
      </c>
      <c r="C1208" t="s">
        <v>83</v>
      </c>
      <c r="G1208" s="3" t="str">
        <f t="shared" si="18"/>
        <v/>
      </c>
    </row>
    <row r="1209" spans="1:7" x14ac:dyDescent="0.25">
      <c r="G1209" s="3" t="str">
        <f t="shared" si="18"/>
        <v/>
      </c>
    </row>
    <row r="1210" spans="1:7" x14ac:dyDescent="0.25">
      <c r="A1210" t="s">
        <v>352</v>
      </c>
      <c r="G1210" s="3">
        <f t="shared" si="18"/>
        <v>18</v>
      </c>
    </row>
    <row r="1211" spans="1:7" x14ac:dyDescent="0.25">
      <c r="G1211" s="3" t="str">
        <f t="shared" si="18"/>
        <v/>
      </c>
    </row>
    <row r="1212" spans="1:7" x14ac:dyDescent="0.25">
      <c r="B1212" s="1">
        <v>0.23300000000000001</v>
      </c>
      <c r="C1212" t="s">
        <v>25</v>
      </c>
      <c r="G1212" s="3" t="str">
        <f t="shared" si="18"/>
        <v/>
      </c>
    </row>
    <row r="1213" spans="1:7" x14ac:dyDescent="0.25">
      <c r="B1213" s="1">
        <v>0.76600000000000001</v>
      </c>
      <c r="C1213" t="s">
        <v>14</v>
      </c>
      <c r="G1213" s="3" t="str">
        <f t="shared" si="18"/>
        <v/>
      </c>
    </row>
    <row r="1214" spans="1:7" x14ac:dyDescent="0.25">
      <c r="G1214" s="3" t="str">
        <f t="shared" si="18"/>
        <v/>
      </c>
    </row>
    <row r="1215" spans="1:7" x14ac:dyDescent="0.25">
      <c r="A1215" t="s">
        <v>353</v>
      </c>
      <c r="G1215" s="3">
        <f t="shared" si="18"/>
        <v>1685</v>
      </c>
    </row>
    <row r="1216" spans="1:7" x14ac:dyDescent="0.25">
      <c r="G1216" s="3" t="str">
        <f t="shared" si="18"/>
        <v/>
      </c>
    </row>
    <row r="1217" spans="1:7" x14ac:dyDescent="0.25">
      <c r="B1217" s="1">
        <v>0.97899999999999998</v>
      </c>
      <c r="C1217" t="s">
        <v>194</v>
      </c>
      <c r="G1217" s="3" t="str">
        <f t="shared" si="18"/>
        <v/>
      </c>
    </row>
    <row r="1218" spans="1:7" x14ac:dyDescent="0.25">
      <c r="B1218" s="1">
        <v>0.02</v>
      </c>
      <c r="C1218" t="s">
        <v>83</v>
      </c>
      <c r="G1218" s="3" t="str">
        <f t="shared" si="18"/>
        <v/>
      </c>
    </row>
    <row r="1219" spans="1:7" x14ac:dyDescent="0.25">
      <c r="B1219" s="1">
        <v>0</v>
      </c>
      <c r="C1219" t="s">
        <v>40</v>
      </c>
      <c r="G1219" s="3" t="str">
        <f t="shared" ref="G1219:G1282" si="19">IFERROR(HLOOKUP($A1219,$H$2:$XL$3,2,FALSE),"")</f>
        <v/>
      </c>
    </row>
    <row r="1220" spans="1:7" x14ac:dyDescent="0.25">
      <c r="A1220" t="s">
        <v>6</v>
      </c>
      <c r="B1220" t="s">
        <v>282</v>
      </c>
      <c r="C1220" t="s">
        <v>354</v>
      </c>
      <c r="G1220" s="3" t="str">
        <f t="shared" si="19"/>
        <v/>
      </c>
    </row>
    <row r="1221" spans="1:7" x14ac:dyDescent="0.25">
      <c r="A1221" t="s">
        <v>283</v>
      </c>
      <c r="G1221" s="3">
        <f t="shared" si="19"/>
        <v>15</v>
      </c>
    </row>
    <row r="1222" spans="1:7" x14ac:dyDescent="0.25">
      <c r="G1222" s="3" t="str">
        <f t="shared" si="19"/>
        <v/>
      </c>
    </row>
    <row r="1223" spans="1:7" x14ac:dyDescent="0.25">
      <c r="B1223" s="1">
        <v>1</v>
      </c>
      <c r="C1223" t="s">
        <v>44</v>
      </c>
      <c r="G1223" s="3" t="str">
        <f t="shared" si="19"/>
        <v/>
      </c>
    </row>
    <row r="1224" spans="1:7" x14ac:dyDescent="0.25">
      <c r="G1224" s="3" t="str">
        <f t="shared" si="19"/>
        <v/>
      </c>
    </row>
    <row r="1225" spans="1:7" x14ac:dyDescent="0.25">
      <c r="A1225" t="s">
        <v>284</v>
      </c>
      <c r="G1225" s="3">
        <f t="shared" si="19"/>
        <v>48</v>
      </c>
    </row>
    <row r="1226" spans="1:7" x14ac:dyDescent="0.25">
      <c r="G1226" s="3" t="str">
        <f t="shared" si="19"/>
        <v/>
      </c>
    </row>
    <row r="1227" spans="1:7" x14ac:dyDescent="0.25">
      <c r="B1227" s="1">
        <v>0.113</v>
      </c>
      <c r="C1227" t="s">
        <v>251</v>
      </c>
      <c r="G1227" s="3" t="str">
        <f t="shared" si="19"/>
        <v/>
      </c>
    </row>
    <row r="1228" spans="1:7" x14ac:dyDescent="0.25">
      <c r="B1228" s="1">
        <v>4.2000000000000003E-2</v>
      </c>
      <c r="C1228" t="s">
        <v>285</v>
      </c>
      <c r="G1228" s="3" t="str">
        <f t="shared" si="19"/>
        <v/>
      </c>
    </row>
    <row r="1229" spans="1:7" x14ac:dyDescent="0.25">
      <c r="B1229" s="1">
        <v>8.2000000000000003E-2</v>
      </c>
      <c r="C1229" t="s">
        <v>191</v>
      </c>
      <c r="G1229" s="3" t="str">
        <f t="shared" si="19"/>
        <v/>
      </c>
    </row>
    <row r="1230" spans="1:7" x14ac:dyDescent="0.25">
      <c r="B1230" s="1">
        <v>9.7000000000000003E-2</v>
      </c>
      <c r="C1230" t="s">
        <v>194</v>
      </c>
      <c r="G1230" s="3" t="str">
        <f t="shared" si="19"/>
        <v/>
      </c>
    </row>
    <row r="1231" spans="1:7" x14ac:dyDescent="0.25">
      <c r="B1231" s="1">
        <v>7.0000000000000007E-2</v>
      </c>
      <c r="C1231" t="s">
        <v>162</v>
      </c>
      <c r="G1231" s="3" t="str">
        <f t="shared" si="19"/>
        <v/>
      </c>
    </row>
    <row r="1232" spans="1:7" x14ac:dyDescent="0.25">
      <c r="B1232" s="1">
        <v>0.27300000000000002</v>
      </c>
      <c r="C1232" t="s">
        <v>83</v>
      </c>
      <c r="G1232" s="3" t="str">
        <f t="shared" si="19"/>
        <v/>
      </c>
    </row>
    <row r="1233" spans="1:7" x14ac:dyDescent="0.25">
      <c r="B1233" s="1">
        <v>0.31900000000000001</v>
      </c>
      <c r="C1233" t="s">
        <v>44</v>
      </c>
      <c r="G1233" s="3" t="str">
        <f t="shared" si="19"/>
        <v/>
      </c>
    </row>
    <row r="1234" spans="1:7" x14ac:dyDescent="0.25">
      <c r="G1234" s="3" t="str">
        <f t="shared" si="19"/>
        <v/>
      </c>
    </row>
    <row r="1235" spans="1:7" x14ac:dyDescent="0.25">
      <c r="A1235" t="s">
        <v>286</v>
      </c>
      <c r="G1235" s="3">
        <f t="shared" si="19"/>
        <v>198</v>
      </c>
    </row>
    <row r="1236" spans="1:7" x14ac:dyDescent="0.25">
      <c r="G1236" s="3" t="str">
        <f t="shared" si="19"/>
        <v/>
      </c>
    </row>
    <row r="1237" spans="1:7" x14ac:dyDescent="0.25">
      <c r="B1237" s="1">
        <v>1</v>
      </c>
      <c r="C1237" t="s">
        <v>43</v>
      </c>
      <c r="G1237" s="3" t="str">
        <f t="shared" si="19"/>
        <v/>
      </c>
    </row>
    <row r="1238" spans="1:7" x14ac:dyDescent="0.25">
      <c r="G1238" s="3" t="str">
        <f t="shared" si="19"/>
        <v/>
      </c>
    </row>
    <row r="1239" spans="1:7" x14ac:dyDescent="0.25">
      <c r="A1239" t="s">
        <v>287</v>
      </c>
      <c r="G1239" s="3">
        <f t="shared" si="19"/>
        <v>80</v>
      </c>
    </row>
    <row r="1240" spans="1:7" x14ac:dyDescent="0.25">
      <c r="G1240" s="3" t="str">
        <f t="shared" si="19"/>
        <v/>
      </c>
    </row>
    <row r="1241" spans="1:7" x14ac:dyDescent="0.25">
      <c r="B1241" s="1">
        <v>0.626</v>
      </c>
      <c r="C1241" t="s">
        <v>252</v>
      </c>
      <c r="G1241" s="3" t="str">
        <f t="shared" si="19"/>
        <v/>
      </c>
    </row>
    <row r="1242" spans="1:7" x14ac:dyDescent="0.25">
      <c r="B1242" s="1">
        <v>1.2999999999999999E-2</v>
      </c>
      <c r="C1242" t="s">
        <v>257</v>
      </c>
      <c r="G1242" s="3" t="str">
        <f t="shared" si="19"/>
        <v/>
      </c>
    </row>
    <row r="1243" spans="1:7" x14ac:dyDescent="0.25">
      <c r="B1243" s="1">
        <v>0.35899999999999999</v>
      </c>
      <c r="C1243" t="s">
        <v>82</v>
      </c>
      <c r="G1243" s="3" t="str">
        <f t="shared" si="19"/>
        <v/>
      </c>
    </row>
    <row r="1244" spans="1:7" x14ac:dyDescent="0.25">
      <c r="G1244" s="3" t="str">
        <f t="shared" si="19"/>
        <v/>
      </c>
    </row>
    <row r="1245" spans="1:7" x14ac:dyDescent="0.25">
      <c r="A1245" t="s">
        <v>288</v>
      </c>
      <c r="G1245" s="3">
        <f t="shared" si="19"/>
        <v>361</v>
      </c>
    </row>
    <row r="1246" spans="1:7" x14ac:dyDescent="0.25">
      <c r="G1246" s="3" t="str">
        <f t="shared" si="19"/>
        <v/>
      </c>
    </row>
    <row r="1247" spans="1:7" x14ac:dyDescent="0.25">
      <c r="B1247" s="1">
        <v>1</v>
      </c>
      <c r="C1247" t="s">
        <v>275</v>
      </c>
      <c r="G1247" s="3" t="str">
        <f t="shared" si="19"/>
        <v/>
      </c>
    </row>
    <row r="1248" spans="1:7" x14ac:dyDescent="0.25">
      <c r="G1248" s="3" t="str">
        <f t="shared" si="19"/>
        <v/>
      </c>
    </row>
    <row r="1249" spans="1:7" x14ac:dyDescent="0.25">
      <c r="A1249" t="s">
        <v>289</v>
      </c>
      <c r="G1249" s="3">
        <f t="shared" si="19"/>
        <v>47</v>
      </c>
    </row>
    <row r="1250" spans="1:7" x14ac:dyDescent="0.25">
      <c r="G1250" s="3" t="str">
        <f t="shared" si="19"/>
        <v/>
      </c>
    </row>
    <row r="1251" spans="1:7" x14ac:dyDescent="0.25">
      <c r="B1251" s="1">
        <v>1</v>
      </c>
      <c r="C1251" t="s">
        <v>188</v>
      </c>
      <c r="G1251" s="3" t="str">
        <f t="shared" si="19"/>
        <v/>
      </c>
    </row>
    <row r="1252" spans="1:7" x14ac:dyDescent="0.25">
      <c r="G1252" s="3" t="str">
        <f t="shared" si="19"/>
        <v/>
      </c>
    </row>
    <row r="1253" spans="1:7" x14ac:dyDescent="0.25">
      <c r="A1253" t="s">
        <v>290</v>
      </c>
      <c r="G1253" s="3">
        <f t="shared" si="19"/>
        <v>6</v>
      </c>
    </row>
    <row r="1254" spans="1:7" x14ac:dyDescent="0.25">
      <c r="G1254" s="3" t="str">
        <f t="shared" si="19"/>
        <v/>
      </c>
    </row>
    <row r="1255" spans="1:7" x14ac:dyDescent="0.25">
      <c r="B1255" s="1">
        <v>1</v>
      </c>
      <c r="C1255" t="s">
        <v>194</v>
      </c>
      <c r="G1255" s="3" t="str">
        <f t="shared" si="19"/>
        <v/>
      </c>
    </row>
    <row r="1256" spans="1:7" x14ac:dyDescent="0.25">
      <c r="G1256" s="3" t="str">
        <f t="shared" si="19"/>
        <v/>
      </c>
    </row>
    <row r="1257" spans="1:7" x14ac:dyDescent="0.25">
      <c r="A1257" t="s">
        <v>291</v>
      </c>
      <c r="G1257" s="3">
        <f t="shared" si="19"/>
        <v>20</v>
      </c>
    </row>
    <row r="1258" spans="1:7" x14ac:dyDescent="0.25">
      <c r="G1258" s="3" t="str">
        <f t="shared" si="19"/>
        <v/>
      </c>
    </row>
    <row r="1259" spans="1:7" x14ac:dyDescent="0.25">
      <c r="B1259" s="1">
        <v>1</v>
      </c>
      <c r="C1259" t="s">
        <v>194</v>
      </c>
      <c r="G1259" s="3" t="str">
        <f t="shared" si="19"/>
        <v/>
      </c>
    </row>
    <row r="1260" spans="1:7" x14ac:dyDescent="0.25">
      <c r="G1260" s="3" t="str">
        <f t="shared" si="19"/>
        <v/>
      </c>
    </row>
    <row r="1261" spans="1:7" x14ac:dyDescent="0.25">
      <c r="A1261" t="s">
        <v>292</v>
      </c>
      <c r="G1261" s="3">
        <f t="shared" si="19"/>
        <v>16</v>
      </c>
    </row>
    <row r="1262" spans="1:7" x14ac:dyDescent="0.25">
      <c r="G1262" s="3" t="str">
        <f t="shared" si="19"/>
        <v/>
      </c>
    </row>
    <row r="1263" spans="1:7" x14ac:dyDescent="0.25">
      <c r="B1263" s="1">
        <v>1</v>
      </c>
      <c r="C1263" t="s">
        <v>83</v>
      </c>
      <c r="G1263" s="3" t="str">
        <f t="shared" si="19"/>
        <v/>
      </c>
    </row>
    <row r="1264" spans="1:7" x14ac:dyDescent="0.25">
      <c r="G1264" s="3" t="str">
        <f t="shared" si="19"/>
        <v/>
      </c>
    </row>
    <row r="1265" spans="1:7" x14ac:dyDescent="0.25">
      <c r="A1265" t="s">
        <v>293</v>
      </c>
      <c r="G1265" s="3">
        <f t="shared" si="19"/>
        <v>8</v>
      </c>
    </row>
    <row r="1266" spans="1:7" x14ac:dyDescent="0.25">
      <c r="G1266" s="3" t="str">
        <f t="shared" si="19"/>
        <v/>
      </c>
    </row>
    <row r="1267" spans="1:7" x14ac:dyDescent="0.25">
      <c r="B1267" s="1">
        <v>1</v>
      </c>
      <c r="C1267" t="s">
        <v>40</v>
      </c>
      <c r="G1267" s="3" t="str">
        <f t="shared" si="19"/>
        <v/>
      </c>
    </row>
    <row r="1268" spans="1:7" x14ac:dyDescent="0.25">
      <c r="G1268" s="3" t="str">
        <f t="shared" si="19"/>
        <v/>
      </c>
    </row>
    <row r="1269" spans="1:7" x14ac:dyDescent="0.25">
      <c r="A1269" t="s">
        <v>294</v>
      </c>
      <c r="G1269" s="3">
        <f t="shared" si="19"/>
        <v>137</v>
      </c>
    </row>
    <row r="1270" spans="1:7" x14ac:dyDescent="0.25">
      <c r="G1270" s="3" t="str">
        <f t="shared" si="19"/>
        <v/>
      </c>
    </row>
    <row r="1271" spans="1:7" x14ac:dyDescent="0.25">
      <c r="B1271" s="1">
        <v>0.23100000000000001</v>
      </c>
      <c r="C1271" t="s">
        <v>226</v>
      </c>
      <c r="G1271" s="3" t="str">
        <f t="shared" si="19"/>
        <v/>
      </c>
    </row>
    <row r="1272" spans="1:7" x14ac:dyDescent="0.25">
      <c r="B1272" s="1">
        <v>0.76800000000000002</v>
      </c>
      <c r="C1272" t="s">
        <v>218</v>
      </c>
      <c r="G1272" s="3" t="str">
        <f t="shared" si="19"/>
        <v/>
      </c>
    </row>
    <row r="1273" spans="1:7" x14ac:dyDescent="0.25">
      <c r="G1273" s="3" t="str">
        <f t="shared" si="19"/>
        <v/>
      </c>
    </row>
    <row r="1274" spans="1:7" x14ac:dyDescent="0.25">
      <c r="A1274" t="s">
        <v>295</v>
      </c>
      <c r="G1274" s="3">
        <f t="shared" si="19"/>
        <v>48</v>
      </c>
    </row>
    <row r="1275" spans="1:7" x14ac:dyDescent="0.25">
      <c r="G1275" s="3" t="str">
        <f t="shared" si="19"/>
        <v/>
      </c>
    </row>
    <row r="1276" spans="1:7" x14ac:dyDescent="0.25">
      <c r="B1276" s="1">
        <v>0.68</v>
      </c>
      <c r="C1276" t="s">
        <v>251</v>
      </c>
      <c r="G1276" s="3" t="str">
        <f t="shared" si="19"/>
        <v/>
      </c>
    </row>
    <row r="1277" spans="1:7" x14ac:dyDescent="0.25">
      <c r="B1277" s="1">
        <v>0.32</v>
      </c>
      <c r="C1277" t="s">
        <v>44</v>
      </c>
      <c r="G1277" s="3" t="str">
        <f t="shared" si="19"/>
        <v/>
      </c>
    </row>
    <row r="1278" spans="1:7" x14ac:dyDescent="0.25">
      <c r="G1278" s="3" t="str">
        <f t="shared" si="19"/>
        <v/>
      </c>
    </row>
    <row r="1279" spans="1:7" x14ac:dyDescent="0.25">
      <c r="A1279" t="s">
        <v>296</v>
      </c>
      <c r="G1279" s="3">
        <f t="shared" si="19"/>
        <v>4</v>
      </c>
    </row>
    <row r="1280" spans="1:7" x14ac:dyDescent="0.25">
      <c r="G1280" s="3" t="str">
        <f t="shared" si="19"/>
        <v/>
      </c>
    </row>
    <row r="1281" spans="1:7" x14ac:dyDescent="0.25">
      <c r="B1281" s="1">
        <v>1</v>
      </c>
      <c r="C1281" t="s">
        <v>29</v>
      </c>
      <c r="G1281" s="3" t="str">
        <f t="shared" si="19"/>
        <v/>
      </c>
    </row>
    <row r="1282" spans="1:7" x14ac:dyDescent="0.25">
      <c r="G1282" s="3" t="str">
        <f t="shared" si="19"/>
        <v/>
      </c>
    </row>
    <row r="1283" spans="1:7" x14ac:dyDescent="0.25">
      <c r="A1283" t="s">
        <v>297</v>
      </c>
      <c r="G1283" s="3">
        <f t="shared" ref="G1283:G1346" si="20">IFERROR(HLOOKUP($A1283,$H$2:$XL$3,2,FALSE),"")</f>
        <v>6</v>
      </c>
    </row>
    <row r="1284" spans="1:7" x14ac:dyDescent="0.25">
      <c r="G1284" s="3" t="str">
        <f t="shared" si="20"/>
        <v/>
      </c>
    </row>
    <row r="1285" spans="1:7" x14ac:dyDescent="0.25">
      <c r="B1285" s="1">
        <v>1</v>
      </c>
      <c r="C1285" t="s">
        <v>14</v>
      </c>
      <c r="G1285" s="3" t="str">
        <f t="shared" si="20"/>
        <v/>
      </c>
    </row>
    <row r="1286" spans="1:7" x14ac:dyDescent="0.25">
      <c r="G1286" s="3" t="str">
        <f t="shared" si="20"/>
        <v/>
      </c>
    </row>
    <row r="1287" spans="1:7" x14ac:dyDescent="0.25">
      <c r="A1287" s="2" t="s">
        <v>298</v>
      </c>
      <c r="G1287" s="3">
        <f t="shared" si="20"/>
        <v>6</v>
      </c>
    </row>
    <row r="1288" spans="1:7" x14ac:dyDescent="0.25">
      <c r="G1288" s="3" t="str">
        <f t="shared" si="20"/>
        <v/>
      </c>
    </row>
    <row r="1289" spans="1:7" x14ac:dyDescent="0.25">
      <c r="B1289" s="1">
        <v>1</v>
      </c>
      <c r="C1289" t="s">
        <v>251</v>
      </c>
      <c r="G1289" s="3" t="str">
        <f t="shared" si="20"/>
        <v/>
      </c>
    </row>
    <row r="1290" spans="1:7" x14ac:dyDescent="0.25">
      <c r="G1290" s="3" t="str">
        <f t="shared" si="20"/>
        <v/>
      </c>
    </row>
    <row r="1291" spans="1:7" x14ac:dyDescent="0.25">
      <c r="A1291" t="s">
        <v>299</v>
      </c>
      <c r="G1291" s="3">
        <f t="shared" si="20"/>
        <v>33</v>
      </c>
    </row>
    <row r="1292" spans="1:7" x14ac:dyDescent="0.25">
      <c r="G1292" s="3" t="str">
        <f t="shared" si="20"/>
        <v/>
      </c>
    </row>
    <row r="1293" spans="1:7" x14ac:dyDescent="0.25">
      <c r="B1293" s="1">
        <v>1</v>
      </c>
      <c r="C1293" t="s">
        <v>44</v>
      </c>
      <c r="G1293" s="3" t="str">
        <f t="shared" si="20"/>
        <v/>
      </c>
    </row>
    <row r="1294" spans="1:7" x14ac:dyDescent="0.25">
      <c r="G1294" s="3" t="str">
        <f t="shared" si="20"/>
        <v/>
      </c>
    </row>
    <row r="1295" spans="1:7" x14ac:dyDescent="0.25">
      <c r="A1295" t="s">
        <v>300</v>
      </c>
      <c r="G1295" s="3">
        <f t="shared" si="20"/>
        <v>4</v>
      </c>
    </row>
    <row r="1296" spans="1:7" x14ac:dyDescent="0.25">
      <c r="G1296" s="3" t="str">
        <f t="shared" si="20"/>
        <v/>
      </c>
    </row>
    <row r="1297" spans="1:7" x14ac:dyDescent="0.25">
      <c r="B1297" s="1">
        <v>1</v>
      </c>
      <c r="C1297" t="s">
        <v>13</v>
      </c>
      <c r="G1297" s="3" t="str">
        <f t="shared" si="20"/>
        <v/>
      </c>
    </row>
    <row r="1298" spans="1:7" x14ac:dyDescent="0.25">
      <c r="G1298" s="3" t="str">
        <f t="shared" si="20"/>
        <v/>
      </c>
    </row>
    <row r="1299" spans="1:7" x14ac:dyDescent="0.25">
      <c r="A1299" t="s">
        <v>301</v>
      </c>
      <c r="G1299" s="3">
        <f t="shared" si="20"/>
        <v>104</v>
      </c>
    </row>
    <row r="1300" spans="1:7" x14ac:dyDescent="0.25">
      <c r="G1300" s="3" t="str">
        <f t="shared" si="20"/>
        <v/>
      </c>
    </row>
    <row r="1301" spans="1:7" x14ac:dyDescent="0.25">
      <c r="B1301" s="1">
        <v>0.48799999999999999</v>
      </c>
      <c r="C1301" t="s">
        <v>226</v>
      </c>
      <c r="G1301" s="3" t="str">
        <f t="shared" si="20"/>
        <v/>
      </c>
    </row>
    <row r="1302" spans="1:7" x14ac:dyDescent="0.25">
      <c r="B1302" s="1">
        <v>2.3E-2</v>
      </c>
      <c r="C1302" t="s">
        <v>275</v>
      </c>
      <c r="G1302" s="3" t="str">
        <f t="shared" si="20"/>
        <v/>
      </c>
    </row>
    <row r="1303" spans="1:7" x14ac:dyDescent="0.25">
      <c r="B1303" s="1">
        <v>0.48799999999999999</v>
      </c>
      <c r="C1303" t="s">
        <v>105</v>
      </c>
      <c r="G1303" s="3" t="str">
        <f t="shared" si="20"/>
        <v/>
      </c>
    </row>
    <row r="1304" spans="1:7" x14ac:dyDescent="0.25">
      <c r="G1304" s="3" t="str">
        <f t="shared" si="20"/>
        <v/>
      </c>
    </row>
    <row r="1305" spans="1:7" x14ac:dyDescent="0.25">
      <c r="A1305" t="s">
        <v>302</v>
      </c>
      <c r="G1305" s="3">
        <f t="shared" si="20"/>
        <v>2</v>
      </c>
    </row>
    <row r="1306" spans="1:7" x14ac:dyDescent="0.25">
      <c r="G1306" s="3" t="str">
        <f t="shared" si="20"/>
        <v/>
      </c>
    </row>
    <row r="1307" spans="1:7" x14ac:dyDescent="0.25">
      <c r="B1307" s="1">
        <v>1</v>
      </c>
      <c r="C1307" t="s">
        <v>194</v>
      </c>
      <c r="G1307" s="3" t="str">
        <f t="shared" si="20"/>
        <v/>
      </c>
    </row>
    <row r="1308" spans="1:7" x14ac:dyDescent="0.25">
      <c r="G1308" s="3" t="str">
        <f t="shared" si="20"/>
        <v/>
      </c>
    </row>
    <row r="1309" spans="1:7" x14ac:dyDescent="0.25">
      <c r="A1309" t="s">
        <v>303</v>
      </c>
      <c r="G1309" s="3">
        <f t="shared" si="20"/>
        <v>48</v>
      </c>
    </row>
    <row r="1310" spans="1:7" x14ac:dyDescent="0.25">
      <c r="G1310" s="3" t="str">
        <f t="shared" si="20"/>
        <v/>
      </c>
    </row>
    <row r="1311" spans="1:7" x14ac:dyDescent="0.25">
      <c r="B1311" s="1">
        <v>0.94899999999999995</v>
      </c>
      <c r="C1311" t="s">
        <v>80</v>
      </c>
      <c r="G1311" s="3" t="str">
        <f t="shared" si="20"/>
        <v/>
      </c>
    </row>
    <row r="1312" spans="1:7" x14ac:dyDescent="0.25">
      <c r="B1312" s="1">
        <v>0.05</v>
      </c>
      <c r="C1312" t="s">
        <v>162</v>
      </c>
      <c r="G1312" s="3" t="str">
        <f t="shared" si="20"/>
        <v/>
      </c>
    </row>
    <row r="1313" spans="1:7" x14ac:dyDescent="0.25">
      <c r="G1313" s="3" t="str">
        <f t="shared" si="20"/>
        <v/>
      </c>
    </row>
    <row r="1314" spans="1:7" x14ac:dyDescent="0.25">
      <c r="A1314" t="s">
        <v>304</v>
      </c>
      <c r="G1314" s="3">
        <f t="shared" si="20"/>
        <v>2</v>
      </c>
    </row>
    <row r="1315" spans="1:7" x14ac:dyDescent="0.25">
      <c r="G1315" s="3" t="str">
        <f t="shared" si="20"/>
        <v/>
      </c>
    </row>
    <row r="1316" spans="1:7" x14ac:dyDescent="0.25">
      <c r="B1316" s="1">
        <v>1</v>
      </c>
      <c r="C1316" t="s">
        <v>80</v>
      </c>
      <c r="G1316" s="3" t="str">
        <f t="shared" si="20"/>
        <v/>
      </c>
    </row>
    <row r="1317" spans="1:7" x14ac:dyDescent="0.25">
      <c r="G1317" s="3" t="str">
        <f t="shared" si="20"/>
        <v/>
      </c>
    </row>
    <row r="1318" spans="1:7" x14ac:dyDescent="0.25">
      <c r="A1318" t="s">
        <v>305</v>
      </c>
      <c r="G1318" s="3">
        <f t="shared" si="20"/>
        <v>1</v>
      </c>
    </row>
    <row r="1319" spans="1:7" x14ac:dyDescent="0.25">
      <c r="G1319" s="3" t="str">
        <f t="shared" si="20"/>
        <v/>
      </c>
    </row>
    <row r="1320" spans="1:7" x14ac:dyDescent="0.25">
      <c r="B1320" s="1">
        <v>1</v>
      </c>
      <c r="C1320" t="s">
        <v>80</v>
      </c>
      <c r="G1320" s="3" t="str">
        <f t="shared" si="20"/>
        <v/>
      </c>
    </row>
    <row r="1321" spans="1:7" x14ac:dyDescent="0.25">
      <c r="G1321" s="3" t="str">
        <f t="shared" si="20"/>
        <v/>
      </c>
    </row>
    <row r="1322" spans="1:7" x14ac:dyDescent="0.25">
      <c r="A1322" t="s">
        <v>306</v>
      </c>
      <c r="G1322" s="3">
        <f t="shared" si="20"/>
        <v>12</v>
      </c>
    </row>
    <row r="1323" spans="1:7" x14ac:dyDescent="0.25">
      <c r="G1323" s="3" t="str">
        <f t="shared" si="20"/>
        <v/>
      </c>
    </row>
    <row r="1324" spans="1:7" x14ac:dyDescent="0.25">
      <c r="B1324" s="1">
        <v>1</v>
      </c>
      <c r="C1324" t="s">
        <v>80</v>
      </c>
      <c r="G1324" s="3" t="str">
        <f t="shared" si="20"/>
        <v/>
      </c>
    </row>
    <row r="1325" spans="1:7" x14ac:dyDescent="0.25">
      <c r="G1325" s="3" t="str">
        <f t="shared" si="20"/>
        <v/>
      </c>
    </row>
    <row r="1326" spans="1:7" x14ac:dyDescent="0.25">
      <c r="A1326" t="s">
        <v>307</v>
      </c>
      <c r="G1326" s="3">
        <f t="shared" si="20"/>
        <v>9</v>
      </c>
    </row>
    <row r="1327" spans="1:7" x14ac:dyDescent="0.25">
      <c r="G1327" s="3" t="str">
        <f t="shared" si="20"/>
        <v/>
      </c>
    </row>
    <row r="1328" spans="1:7" x14ac:dyDescent="0.25">
      <c r="B1328" s="1">
        <v>0.32</v>
      </c>
      <c r="C1328" t="s">
        <v>80</v>
      </c>
      <c r="G1328" s="3" t="str">
        <f t="shared" si="20"/>
        <v/>
      </c>
    </row>
    <row r="1329" spans="1:7" x14ac:dyDescent="0.25">
      <c r="B1329" s="1">
        <v>0.67900000000000005</v>
      </c>
      <c r="C1329" t="s">
        <v>44</v>
      </c>
      <c r="G1329" s="3" t="str">
        <f t="shared" si="20"/>
        <v/>
      </c>
    </row>
    <row r="1330" spans="1:7" x14ac:dyDescent="0.25">
      <c r="G1330" s="3" t="str">
        <f t="shared" si="20"/>
        <v/>
      </c>
    </row>
    <row r="1331" spans="1:7" x14ac:dyDescent="0.25">
      <c r="A1331" t="s">
        <v>308</v>
      </c>
      <c r="G1331" s="3">
        <f t="shared" si="20"/>
        <v>2</v>
      </c>
    </row>
    <row r="1332" spans="1:7" x14ac:dyDescent="0.25">
      <c r="G1332" s="3" t="str">
        <f t="shared" si="20"/>
        <v/>
      </c>
    </row>
    <row r="1333" spans="1:7" x14ac:dyDescent="0.25">
      <c r="B1333" s="1">
        <v>1</v>
      </c>
      <c r="C1333" t="s">
        <v>44</v>
      </c>
      <c r="G1333" s="3" t="str">
        <f t="shared" si="20"/>
        <v/>
      </c>
    </row>
    <row r="1334" spans="1:7" x14ac:dyDescent="0.25">
      <c r="G1334" s="3" t="str">
        <f t="shared" si="20"/>
        <v/>
      </c>
    </row>
    <row r="1335" spans="1:7" x14ac:dyDescent="0.25">
      <c r="A1335" t="s">
        <v>309</v>
      </c>
      <c r="G1335" s="3">
        <f t="shared" si="20"/>
        <v>28</v>
      </c>
    </row>
    <row r="1336" spans="1:7" x14ac:dyDescent="0.25">
      <c r="G1336" s="3" t="str">
        <f t="shared" si="20"/>
        <v/>
      </c>
    </row>
    <row r="1337" spans="1:7" x14ac:dyDescent="0.25">
      <c r="B1337" s="1">
        <v>1</v>
      </c>
      <c r="C1337" t="s">
        <v>80</v>
      </c>
      <c r="G1337" s="3" t="str">
        <f t="shared" si="20"/>
        <v/>
      </c>
    </row>
    <row r="1338" spans="1:7" x14ac:dyDescent="0.25">
      <c r="G1338" s="3" t="str">
        <f t="shared" si="20"/>
        <v/>
      </c>
    </row>
    <row r="1339" spans="1:7" x14ac:dyDescent="0.25">
      <c r="A1339" t="s">
        <v>310</v>
      </c>
      <c r="G1339" s="3">
        <f t="shared" si="20"/>
        <v>143</v>
      </c>
    </row>
    <row r="1340" spans="1:7" x14ac:dyDescent="0.25">
      <c r="G1340" s="3" t="str">
        <f t="shared" si="20"/>
        <v/>
      </c>
    </row>
    <row r="1341" spans="1:7" x14ac:dyDescent="0.25">
      <c r="B1341" s="1">
        <v>4.0000000000000001E-3</v>
      </c>
      <c r="C1341" t="s">
        <v>97</v>
      </c>
      <c r="G1341" s="3" t="str">
        <f t="shared" si="20"/>
        <v/>
      </c>
    </row>
    <row r="1342" spans="1:7" x14ac:dyDescent="0.25">
      <c r="B1342" s="1">
        <v>0.45300000000000001</v>
      </c>
      <c r="C1342" t="s">
        <v>251</v>
      </c>
      <c r="G1342" s="3" t="str">
        <f t="shared" si="20"/>
        <v/>
      </c>
    </row>
    <row r="1343" spans="1:7" x14ac:dyDescent="0.25">
      <c r="B1343" s="1">
        <v>4.3999999999999997E-2</v>
      </c>
      <c r="C1343" t="s">
        <v>80</v>
      </c>
      <c r="G1343" s="3" t="str">
        <f t="shared" si="20"/>
        <v/>
      </c>
    </row>
    <row r="1344" spans="1:7" x14ac:dyDescent="0.25">
      <c r="B1344" s="1">
        <v>0.497</v>
      </c>
      <c r="C1344" t="s">
        <v>44</v>
      </c>
      <c r="G1344" s="3" t="str">
        <f t="shared" si="20"/>
        <v/>
      </c>
    </row>
    <row r="1345" spans="1:7" x14ac:dyDescent="0.25">
      <c r="G1345" s="3" t="str">
        <f t="shared" si="20"/>
        <v/>
      </c>
    </row>
    <row r="1346" spans="1:7" x14ac:dyDescent="0.25">
      <c r="A1346" t="s">
        <v>311</v>
      </c>
      <c r="G1346" s="3">
        <f t="shared" si="20"/>
        <v>2</v>
      </c>
    </row>
    <row r="1347" spans="1:7" x14ac:dyDescent="0.25">
      <c r="G1347" s="3" t="str">
        <f t="shared" ref="G1347:G1410" si="21">IFERROR(HLOOKUP($A1347,$H$2:$XL$3,2,FALSE),"")</f>
        <v/>
      </c>
    </row>
    <row r="1348" spans="1:7" x14ac:dyDescent="0.25">
      <c r="B1348" s="1">
        <v>1</v>
      </c>
      <c r="C1348" t="s">
        <v>80</v>
      </c>
      <c r="G1348" s="3" t="str">
        <f t="shared" si="21"/>
        <v/>
      </c>
    </row>
    <row r="1349" spans="1:7" x14ac:dyDescent="0.25">
      <c r="G1349" s="3" t="str">
        <f t="shared" si="21"/>
        <v/>
      </c>
    </row>
    <row r="1350" spans="1:7" x14ac:dyDescent="0.25">
      <c r="A1350" t="s">
        <v>312</v>
      </c>
      <c r="G1350" s="3">
        <f t="shared" si="21"/>
        <v>9</v>
      </c>
    </row>
    <row r="1351" spans="1:7" x14ac:dyDescent="0.25">
      <c r="G1351" s="3" t="str">
        <f t="shared" si="21"/>
        <v/>
      </c>
    </row>
    <row r="1352" spans="1:7" x14ac:dyDescent="0.25">
      <c r="B1352" s="1">
        <v>1</v>
      </c>
      <c r="C1352" t="s">
        <v>44</v>
      </c>
      <c r="G1352" s="3" t="str">
        <f t="shared" si="21"/>
        <v/>
      </c>
    </row>
    <row r="1353" spans="1:7" x14ac:dyDescent="0.25">
      <c r="G1353" s="3" t="str">
        <f t="shared" si="21"/>
        <v/>
      </c>
    </row>
    <row r="1354" spans="1:7" x14ac:dyDescent="0.25">
      <c r="A1354" t="s">
        <v>313</v>
      </c>
      <c r="G1354" s="3">
        <f t="shared" si="21"/>
        <v>176</v>
      </c>
    </row>
    <row r="1355" spans="1:7" x14ac:dyDescent="0.25">
      <c r="G1355" s="3" t="str">
        <f t="shared" si="21"/>
        <v/>
      </c>
    </row>
    <row r="1356" spans="1:7" x14ac:dyDescent="0.25">
      <c r="B1356" s="1">
        <v>0.51600000000000001</v>
      </c>
      <c r="C1356" t="s">
        <v>251</v>
      </c>
      <c r="G1356" s="3" t="str">
        <f t="shared" si="21"/>
        <v/>
      </c>
    </row>
    <row r="1357" spans="1:7" x14ac:dyDescent="0.25">
      <c r="B1357" s="1">
        <v>0.28299999999999997</v>
      </c>
      <c r="C1357" t="s">
        <v>29</v>
      </c>
      <c r="G1357" s="3" t="str">
        <f t="shared" si="21"/>
        <v/>
      </c>
    </row>
    <row r="1358" spans="1:7" x14ac:dyDescent="0.25">
      <c r="B1358" s="1">
        <v>0.11700000000000001</v>
      </c>
      <c r="C1358" t="s">
        <v>257</v>
      </c>
      <c r="G1358" s="3" t="str">
        <f t="shared" si="21"/>
        <v/>
      </c>
    </row>
    <row r="1359" spans="1:7" x14ac:dyDescent="0.25">
      <c r="B1359" s="1">
        <v>8.2000000000000003E-2</v>
      </c>
      <c r="C1359" t="s">
        <v>44</v>
      </c>
      <c r="G1359" s="3" t="str">
        <f t="shared" si="21"/>
        <v/>
      </c>
    </row>
    <row r="1360" spans="1:7" x14ac:dyDescent="0.25">
      <c r="G1360" s="3" t="str">
        <f t="shared" si="21"/>
        <v/>
      </c>
    </row>
    <row r="1361" spans="1:7" x14ac:dyDescent="0.25">
      <c r="A1361" t="s">
        <v>314</v>
      </c>
      <c r="G1361" s="3">
        <f t="shared" si="21"/>
        <v>25</v>
      </c>
    </row>
    <row r="1362" spans="1:7" x14ac:dyDescent="0.25">
      <c r="G1362" s="3" t="str">
        <f t="shared" si="21"/>
        <v/>
      </c>
    </row>
    <row r="1363" spans="1:7" x14ac:dyDescent="0.25">
      <c r="B1363" s="1">
        <v>4.9000000000000002E-2</v>
      </c>
      <c r="C1363" t="s">
        <v>285</v>
      </c>
      <c r="G1363" s="3" t="str">
        <f t="shared" si="21"/>
        <v/>
      </c>
    </row>
    <row r="1364" spans="1:7" x14ac:dyDescent="0.25">
      <c r="B1364" s="1">
        <v>0.70399999999999996</v>
      </c>
      <c r="C1364" t="s">
        <v>194</v>
      </c>
      <c r="G1364" s="3" t="str">
        <f t="shared" si="21"/>
        <v/>
      </c>
    </row>
    <row r="1365" spans="1:7" x14ac:dyDescent="0.25">
      <c r="B1365" s="1">
        <v>0.246</v>
      </c>
      <c r="C1365" t="s">
        <v>192</v>
      </c>
      <c r="G1365" s="3" t="str">
        <f t="shared" si="21"/>
        <v/>
      </c>
    </row>
    <row r="1366" spans="1:7" x14ac:dyDescent="0.25">
      <c r="G1366" s="3" t="str">
        <f t="shared" si="21"/>
        <v/>
      </c>
    </row>
    <row r="1367" spans="1:7" x14ac:dyDescent="0.25">
      <c r="A1367" t="s">
        <v>315</v>
      </c>
      <c r="G1367" s="3">
        <f t="shared" si="21"/>
        <v>2</v>
      </c>
    </row>
    <row r="1368" spans="1:7" x14ac:dyDescent="0.25">
      <c r="G1368" s="3" t="str">
        <f t="shared" si="21"/>
        <v/>
      </c>
    </row>
    <row r="1369" spans="1:7" x14ac:dyDescent="0.25">
      <c r="B1369" s="1">
        <v>1</v>
      </c>
      <c r="C1369" t="s">
        <v>162</v>
      </c>
      <c r="G1369" s="3" t="str">
        <f t="shared" si="21"/>
        <v/>
      </c>
    </row>
    <row r="1370" spans="1:7" x14ac:dyDescent="0.25">
      <c r="G1370" s="3" t="str">
        <f t="shared" si="21"/>
        <v/>
      </c>
    </row>
    <row r="1371" spans="1:7" x14ac:dyDescent="0.25">
      <c r="A1371" t="s">
        <v>316</v>
      </c>
      <c r="G1371" s="3">
        <f t="shared" si="21"/>
        <v>2</v>
      </c>
    </row>
    <row r="1372" spans="1:7" x14ac:dyDescent="0.25">
      <c r="G1372" s="3" t="str">
        <f t="shared" si="21"/>
        <v/>
      </c>
    </row>
    <row r="1373" spans="1:7" x14ac:dyDescent="0.25">
      <c r="B1373" s="1">
        <v>1</v>
      </c>
      <c r="C1373" t="s">
        <v>162</v>
      </c>
      <c r="G1373" s="3" t="str">
        <f t="shared" si="21"/>
        <v/>
      </c>
    </row>
    <row r="1374" spans="1:7" x14ac:dyDescent="0.25">
      <c r="G1374" s="3" t="str">
        <f t="shared" si="21"/>
        <v/>
      </c>
    </row>
    <row r="1375" spans="1:7" x14ac:dyDescent="0.25">
      <c r="A1375" t="s">
        <v>317</v>
      </c>
      <c r="G1375" s="3">
        <f t="shared" si="21"/>
        <v>6</v>
      </c>
    </row>
    <row r="1376" spans="1:7" x14ac:dyDescent="0.25">
      <c r="G1376" s="3" t="str">
        <f t="shared" si="21"/>
        <v/>
      </c>
    </row>
    <row r="1377" spans="1:7" x14ac:dyDescent="0.25">
      <c r="B1377" s="1">
        <v>1</v>
      </c>
      <c r="C1377" t="s">
        <v>44</v>
      </c>
      <c r="G1377" s="3" t="str">
        <f t="shared" si="21"/>
        <v/>
      </c>
    </row>
    <row r="1378" spans="1:7" x14ac:dyDescent="0.25">
      <c r="G1378" s="3" t="str">
        <f t="shared" si="21"/>
        <v/>
      </c>
    </row>
    <row r="1379" spans="1:7" x14ac:dyDescent="0.25">
      <c r="A1379" s="2" t="s">
        <v>318</v>
      </c>
      <c r="G1379" s="3">
        <f t="shared" si="21"/>
        <v>17</v>
      </c>
    </row>
    <row r="1380" spans="1:7" x14ac:dyDescent="0.25">
      <c r="G1380" s="3" t="str">
        <f t="shared" si="21"/>
        <v/>
      </c>
    </row>
    <row r="1381" spans="1:7" x14ac:dyDescent="0.25">
      <c r="B1381" s="1">
        <v>1</v>
      </c>
      <c r="C1381" t="s">
        <v>43</v>
      </c>
      <c r="G1381" s="3" t="str">
        <f t="shared" si="21"/>
        <v/>
      </c>
    </row>
    <row r="1382" spans="1:7" x14ac:dyDescent="0.25">
      <c r="G1382" s="3" t="str">
        <f t="shared" si="21"/>
        <v/>
      </c>
    </row>
    <row r="1383" spans="1:7" x14ac:dyDescent="0.25">
      <c r="A1383" t="s">
        <v>319</v>
      </c>
      <c r="G1383" s="3">
        <f t="shared" si="21"/>
        <v>4</v>
      </c>
    </row>
    <row r="1384" spans="1:7" x14ac:dyDescent="0.25">
      <c r="G1384" s="3" t="str">
        <f t="shared" si="21"/>
        <v/>
      </c>
    </row>
    <row r="1385" spans="1:7" x14ac:dyDescent="0.25">
      <c r="B1385" s="1">
        <v>1</v>
      </c>
      <c r="C1385" t="s">
        <v>44</v>
      </c>
      <c r="G1385" s="3" t="str">
        <f t="shared" si="21"/>
        <v/>
      </c>
    </row>
    <row r="1386" spans="1:7" x14ac:dyDescent="0.25">
      <c r="G1386" s="3" t="str">
        <f t="shared" si="21"/>
        <v/>
      </c>
    </row>
    <row r="1387" spans="1:7" x14ac:dyDescent="0.25">
      <c r="A1387" t="s">
        <v>320</v>
      </c>
      <c r="G1387" s="3">
        <f t="shared" si="21"/>
        <v>5</v>
      </c>
    </row>
    <row r="1388" spans="1:7" x14ac:dyDescent="0.25">
      <c r="G1388" s="3" t="str">
        <f t="shared" si="21"/>
        <v/>
      </c>
    </row>
    <row r="1389" spans="1:7" x14ac:dyDescent="0.25">
      <c r="B1389" s="1">
        <v>0.53200000000000003</v>
      </c>
      <c r="C1389" t="s">
        <v>83</v>
      </c>
      <c r="G1389" s="3" t="str">
        <f t="shared" si="21"/>
        <v/>
      </c>
    </row>
    <row r="1390" spans="1:7" x14ac:dyDescent="0.25">
      <c r="B1390" s="1">
        <v>0.46700000000000003</v>
      </c>
      <c r="C1390" t="s">
        <v>44</v>
      </c>
      <c r="G1390" s="3" t="str">
        <f t="shared" si="21"/>
        <v/>
      </c>
    </row>
    <row r="1391" spans="1:7" x14ac:dyDescent="0.25">
      <c r="G1391" s="3" t="str">
        <f t="shared" si="21"/>
        <v/>
      </c>
    </row>
    <row r="1392" spans="1:7" x14ac:dyDescent="0.25">
      <c r="A1392" t="s">
        <v>321</v>
      </c>
      <c r="G1392" s="3">
        <f t="shared" si="21"/>
        <v>3</v>
      </c>
    </row>
    <row r="1393" spans="1:7" x14ac:dyDescent="0.25">
      <c r="G1393" s="3" t="str">
        <f t="shared" si="21"/>
        <v/>
      </c>
    </row>
    <row r="1394" spans="1:7" x14ac:dyDescent="0.25">
      <c r="B1394" s="1">
        <v>1</v>
      </c>
      <c r="C1394" t="s">
        <v>194</v>
      </c>
      <c r="G1394" s="3" t="str">
        <f t="shared" si="21"/>
        <v/>
      </c>
    </row>
    <row r="1395" spans="1:7" x14ac:dyDescent="0.25">
      <c r="G1395" s="3" t="str">
        <f t="shared" si="21"/>
        <v/>
      </c>
    </row>
    <row r="1396" spans="1:7" x14ac:dyDescent="0.25">
      <c r="A1396" t="s">
        <v>322</v>
      </c>
      <c r="G1396" s="3">
        <f t="shared" si="21"/>
        <v>1</v>
      </c>
    </row>
    <row r="1397" spans="1:7" x14ac:dyDescent="0.25">
      <c r="G1397" s="3" t="str">
        <f t="shared" si="21"/>
        <v/>
      </c>
    </row>
    <row r="1398" spans="1:7" x14ac:dyDescent="0.25">
      <c r="B1398" s="1">
        <v>1</v>
      </c>
      <c r="C1398" t="s">
        <v>32</v>
      </c>
      <c r="G1398" s="3" t="str">
        <f t="shared" si="21"/>
        <v/>
      </c>
    </row>
    <row r="1399" spans="1:7" x14ac:dyDescent="0.25">
      <c r="G1399" s="3" t="str">
        <f t="shared" si="21"/>
        <v/>
      </c>
    </row>
    <row r="1400" spans="1:7" x14ac:dyDescent="0.25">
      <c r="A1400" t="s">
        <v>323</v>
      </c>
      <c r="G1400" s="3">
        <f t="shared" si="21"/>
        <v>27</v>
      </c>
    </row>
    <row r="1401" spans="1:7" x14ac:dyDescent="0.25">
      <c r="G1401" s="3" t="str">
        <f t="shared" si="21"/>
        <v/>
      </c>
    </row>
    <row r="1402" spans="1:7" x14ac:dyDescent="0.25">
      <c r="B1402" s="1">
        <v>1</v>
      </c>
      <c r="C1402" t="s">
        <v>13</v>
      </c>
      <c r="G1402" s="3" t="str">
        <f t="shared" si="21"/>
        <v/>
      </c>
    </row>
    <row r="1403" spans="1:7" x14ac:dyDescent="0.25">
      <c r="G1403" s="3" t="str">
        <f t="shared" si="21"/>
        <v/>
      </c>
    </row>
    <row r="1404" spans="1:7" x14ac:dyDescent="0.25">
      <c r="A1404" t="s">
        <v>324</v>
      </c>
      <c r="G1404" s="3">
        <f t="shared" si="21"/>
        <v>97</v>
      </c>
    </row>
    <row r="1405" spans="1:7" x14ac:dyDescent="0.25">
      <c r="G1405" s="3" t="str">
        <f t="shared" si="21"/>
        <v/>
      </c>
    </row>
    <row r="1406" spans="1:7" x14ac:dyDescent="0.25">
      <c r="B1406" s="1">
        <v>2.3E-2</v>
      </c>
      <c r="C1406" t="s">
        <v>83</v>
      </c>
      <c r="G1406" s="3" t="str">
        <f t="shared" si="21"/>
        <v/>
      </c>
    </row>
    <row r="1407" spans="1:7" x14ac:dyDescent="0.25">
      <c r="B1407" s="1">
        <v>0.97599999999999998</v>
      </c>
      <c r="C1407" t="s">
        <v>44</v>
      </c>
      <c r="G1407" s="3" t="str">
        <f t="shared" si="21"/>
        <v/>
      </c>
    </row>
    <row r="1408" spans="1:7" x14ac:dyDescent="0.25">
      <c r="G1408" s="3" t="str">
        <f t="shared" si="21"/>
        <v/>
      </c>
    </row>
    <row r="1409" spans="1:7" x14ac:dyDescent="0.25">
      <c r="A1409" t="s">
        <v>325</v>
      </c>
      <c r="G1409" s="3">
        <f t="shared" si="21"/>
        <v>50</v>
      </c>
    </row>
    <row r="1410" spans="1:7" x14ac:dyDescent="0.25">
      <c r="G1410" s="3" t="str">
        <f t="shared" si="21"/>
        <v/>
      </c>
    </row>
    <row r="1411" spans="1:7" x14ac:dyDescent="0.25">
      <c r="B1411" s="1">
        <v>1</v>
      </c>
      <c r="C1411" t="s">
        <v>43</v>
      </c>
      <c r="G1411" s="3" t="str">
        <f t="shared" ref="G1411:G1474" si="22">IFERROR(HLOOKUP($A1411,$H$2:$XL$3,2,FALSE),"")</f>
        <v/>
      </c>
    </row>
    <row r="1412" spans="1:7" x14ac:dyDescent="0.25">
      <c r="G1412" s="3" t="str">
        <f t="shared" si="22"/>
        <v/>
      </c>
    </row>
    <row r="1413" spans="1:7" x14ac:dyDescent="0.25">
      <c r="A1413" t="s">
        <v>326</v>
      </c>
      <c r="G1413" s="3">
        <f t="shared" si="22"/>
        <v>457</v>
      </c>
    </row>
    <row r="1414" spans="1:7" x14ac:dyDescent="0.25">
      <c r="G1414" s="3" t="str">
        <f t="shared" si="22"/>
        <v/>
      </c>
    </row>
    <row r="1415" spans="1:7" x14ac:dyDescent="0.25">
      <c r="B1415" s="1">
        <v>6.0999999999999999E-2</v>
      </c>
      <c r="C1415" t="s">
        <v>188</v>
      </c>
      <c r="G1415" s="3" t="str">
        <f t="shared" si="22"/>
        <v/>
      </c>
    </row>
    <row r="1416" spans="1:7" x14ac:dyDescent="0.25">
      <c r="B1416" s="1">
        <v>6.8000000000000005E-2</v>
      </c>
      <c r="C1416" t="s">
        <v>189</v>
      </c>
      <c r="G1416" s="3" t="str">
        <f t="shared" si="22"/>
        <v/>
      </c>
    </row>
    <row r="1417" spans="1:7" x14ac:dyDescent="0.25">
      <c r="B1417" s="1">
        <v>4.3999999999999997E-2</v>
      </c>
      <c r="C1417" t="s">
        <v>191</v>
      </c>
      <c r="G1417" s="3" t="str">
        <f t="shared" si="22"/>
        <v/>
      </c>
    </row>
    <row r="1418" spans="1:7" x14ac:dyDescent="0.25">
      <c r="B1418" s="1">
        <v>2.3E-2</v>
      </c>
      <c r="C1418" t="s">
        <v>75</v>
      </c>
      <c r="G1418" s="3" t="str">
        <f t="shared" si="22"/>
        <v/>
      </c>
    </row>
    <row r="1419" spans="1:7" x14ac:dyDescent="0.25">
      <c r="B1419" s="1">
        <v>0.80200000000000005</v>
      </c>
      <c r="C1419" t="s">
        <v>83</v>
      </c>
      <c r="G1419" s="3" t="str">
        <f t="shared" si="22"/>
        <v/>
      </c>
    </row>
    <row r="1420" spans="1:7" x14ac:dyDescent="0.25">
      <c r="G1420" s="3" t="str">
        <f t="shared" si="22"/>
        <v/>
      </c>
    </row>
    <row r="1421" spans="1:7" x14ac:dyDescent="0.25">
      <c r="A1421" t="s">
        <v>327</v>
      </c>
      <c r="G1421" s="3">
        <f t="shared" si="22"/>
        <v>160</v>
      </c>
    </row>
    <row r="1422" spans="1:7" x14ac:dyDescent="0.25">
      <c r="G1422" s="3" t="str">
        <f t="shared" si="22"/>
        <v/>
      </c>
    </row>
    <row r="1423" spans="1:7" x14ac:dyDescent="0.25">
      <c r="B1423" s="1">
        <v>0.74299999999999999</v>
      </c>
      <c r="C1423" t="s">
        <v>162</v>
      </c>
      <c r="G1423" s="3" t="str">
        <f t="shared" si="22"/>
        <v/>
      </c>
    </row>
    <row r="1424" spans="1:7" x14ac:dyDescent="0.25">
      <c r="B1424" s="1">
        <v>0.24</v>
      </c>
      <c r="C1424" t="s">
        <v>83</v>
      </c>
      <c r="G1424" s="3" t="str">
        <f t="shared" si="22"/>
        <v/>
      </c>
    </row>
    <row r="1425" spans="1:7" x14ac:dyDescent="0.25">
      <c r="B1425" s="1">
        <v>1.4999999999999999E-2</v>
      </c>
      <c r="C1425" t="s">
        <v>44</v>
      </c>
      <c r="G1425" s="3" t="str">
        <f t="shared" si="22"/>
        <v/>
      </c>
    </row>
    <row r="1426" spans="1:7" x14ac:dyDescent="0.25">
      <c r="G1426" s="3" t="str">
        <f t="shared" si="22"/>
        <v/>
      </c>
    </row>
    <row r="1427" spans="1:7" x14ac:dyDescent="0.25">
      <c r="A1427" t="s">
        <v>328</v>
      </c>
      <c r="G1427" s="3">
        <f t="shared" si="22"/>
        <v>97</v>
      </c>
    </row>
    <row r="1428" spans="1:7" x14ac:dyDescent="0.25">
      <c r="G1428" s="3" t="str">
        <f t="shared" si="22"/>
        <v/>
      </c>
    </row>
    <row r="1429" spans="1:7" x14ac:dyDescent="0.25">
      <c r="B1429" s="1">
        <v>0.126</v>
      </c>
      <c r="C1429" t="s">
        <v>188</v>
      </c>
      <c r="G1429" s="3" t="str">
        <f t="shared" si="22"/>
        <v/>
      </c>
    </row>
    <row r="1430" spans="1:7" x14ac:dyDescent="0.25">
      <c r="B1430" s="1">
        <v>3.5999999999999997E-2</v>
      </c>
      <c r="C1430" t="s">
        <v>285</v>
      </c>
      <c r="G1430" s="3" t="str">
        <f t="shared" si="22"/>
        <v/>
      </c>
    </row>
    <row r="1431" spans="1:7" x14ac:dyDescent="0.25">
      <c r="B1431" s="1">
        <v>0.126</v>
      </c>
      <c r="C1431" t="s">
        <v>191</v>
      </c>
      <c r="G1431" s="3" t="str">
        <f t="shared" si="22"/>
        <v/>
      </c>
    </row>
    <row r="1432" spans="1:7" x14ac:dyDescent="0.25">
      <c r="B1432" s="1">
        <v>0.25700000000000001</v>
      </c>
      <c r="C1432" t="s">
        <v>162</v>
      </c>
      <c r="G1432" s="3" t="str">
        <f t="shared" si="22"/>
        <v/>
      </c>
    </row>
    <row r="1433" spans="1:7" x14ac:dyDescent="0.25">
      <c r="B1433" s="1">
        <v>0.129</v>
      </c>
      <c r="C1433" t="s">
        <v>192</v>
      </c>
      <c r="G1433" s="3" t="str">
        <f t="shared" si="22"/>
        <v/>
      </c>
    </row>
    <row r="1434" spans="1:7" x14ac:dyDescent="0.25">
      <c r="B1434" s="1">
        <v>0.16400000000000001</v>
      </c>
      <c r="C1434" t="s">
        <v>83</v>
      </c>
      <c r="G1434" s="3" t="str">
        <f t="shared" si="22"/>
        <v/>
      </c>
    </row>
    <row r="1435" spans="1:7" x14ac:dyDescent="0.25">
      <c r="B1435" s="1">
        <v>0.16</v>
      </c>
      <c r="C1435" t="s">
        <v>32</v>
      </c>
      <c r="G1435" s="3" t="str">
        <f t="shared" si="22"/>
        <v/>
      </c>
    </row>
    <row r="1436" spans="1:7" x14ac:dyDescent="0.25">
      <c r="G1436" s="3" t="str">
        <f t="shared" si="22"/>
        <v/>
      </c>
    </row>
    <row r="1437" spans="1:7" x14ac:dyDescent="0.25">
      <c r="A1437" t="s">
        <v>329</v>
      </c>
      <c r="G1437" s="3">
        <f t="shared" si="22"/>
        <v>7</v>
      </c>
    </row>
    <row r="1438" spans="1:7" x14ac:dyDescent="0.25">
      <c r="G1438" s="3" t="str">
        <f t="shared" si="22"/>
        <v/>
      </c>
    </row>
    <row r="1439" spans="1:7" x14ac:dyDescent="0.25">
      <c r="B1439" s="1">
        <v>1</v>
      </c>
      <c r="C1439" t="s">
        <v>43</v>
      </c>
      <c r="G1439" s="3" t="str">
        <f t="shared" si="22"/>
        <v/>
      </c>
    </row>
    <row r="1440" spans="1:7" x14ac:dyDescent="0.25">
      <c r="G1440" s="3" t="str">
        <f t="shared" si="22"/>
        <v/>
      </c>
    </row>
    <row r="1441" spans="1:7" x14ac:dyDescent="0.25">
      <c r="A1441" t="s">
        <v>330</v>
      </c>
      <c r="G1441" s="3">
        <f t="shared" si="22"/>
        <v>51</v>
      </c>
    </row>
    <row r="1442" spans="1:7" x14ac:dyDescent="0.25">
      <c r="G1442" s="3" t="str">
        <f t="shared" si="22"/>
        <v/>
      </c>
    </row>
    <row r="1443" spans="1:7" x14ac:dyDescent="0.25">
      <c r="B1443" s="1">
        <v>1</v>
      </c>
      <c r="C1443" t="s">
        <v>13</v>
      </c>
      <c r="G1443" s="3" t="str">
        <f t="shared" si="22"/>
        <v/>
      </c>
    </row>
    <row r="1444" spans="1:7" x14ac:dyDescent="0.25">
      <c r="G1444" s="3" t="str">
        <f t="shared" si="22"/>
        <v/>
      </c>
    </row>
    <row r="1445" spans="1:7" x14ac:dyDescent="0.25">
      <c r="A1445" t="s">
        <v>331</v>
      </c>
      <c r="G1445" s="3">
        <f t="shared" si="22"/>
        <v>102</v>
      </c>
    </row>
    <row r="1446" spans="1:7" x14ac:dyDescent="0.25">
      <c r="G1446" s="3" t="str">
        <f t="shared" si="22"/>
        <v/>
      </c>
    </row>
    <row r="1447" spans="1:7" x14ac:dyDescent="0.25">
      <c r="B1447" s="1">
        <v>0.5</v>
      </c>
      <c r="C1447" t="s">
        <v>226</v>
      </c>
      <c r="G1447" s="3" t="str">
        <f t="shared" si="22"/>
        <v/>
      </c>
    </row>
    <row r="1448" spans="1:7" x14ac:dyDescent="0.25">
      <c r="B1448" s="1">
        <v>0.5</v>
      </c>
      <c r="C1448" t="s">
        <v>263</v>
      </c>
      <c r="G1448" s="3" t="str">
        <f t="shared" si="22"/>
        <v/>
      </c>
    </row>
    <row r="1449" spans="1:7" x14ac:dyDescent="0.25">
      <c r="G1449" s="3" t="str">
        <f t="shared" si="22"/>
        <v/>
      </c>
    </row>
    <row r="1450" spans="1:7" x14ac:dyDescent="0.25">
      <c r="A1450" t="s">
        <v>332</v>
      </c>
      <c r="G1450" s="3">
        <f t="shared" si="22"/>
        <v>44</v>
      </c>
    </row>
    <row r="1451" spans="1:7" x14ac:dyDescent="0.25">
      <c r="G1451" s="3" t="str">
        <f t="shared" si="22"/>
        <v/>
      </c>
    </row>
    <row r="1452" spans="1:7" x14ac:dyDescent="0.25">
      <c r="B1452" s="1">
        <v>1</v>
      </c>
      <c r="C1452" t="s">
        <v>77</v>
      </c>
      <c r="G1452" s="3" t="str">
        <f t="shared" si="22"/>
        <v/>
      </c>
    </row>
    <row r="1453" spans="1:7" x14ac:dyDescent="0.25">
      <c r="G1453" s="3" t="str">
        <f t="shared" si="22"/>
        <v/>
      </c>
    </row>
    <row r="1454" spans="1:7" x14ac:dyDescent="0.25">
      <c r="A1454" s="2" t="s">
        <v>333</v>
      </c>
      <c r="G1454" s="3">
        <f t="shared" si="22"/>
        <v>104</v>
      </c>
    </row>
    <row r="1455" spans="1:7" x14ac:dyDescent="0.25">
      <c r="G1455" s="3" t="str">
        <f t="shared" si="22"/>
        <v/>
      </c>
    </row>
    <row r="1456" spans="1:7" x14ac:dyDescent="0.25">
      <c r="B1456" s="1">
        <v>2.7E-2</v>
      </c>
      <c r="C1456" t="s">
        <v>188</v>
      </c>
      <c r="G1456" s="3" t="str">
        <f t="shared" si="22"/>
        <v/>
      </c>
    </row>
    <row r="1457" spans="1:7" x14ac:dyDescent="0.25">
      <c r="B1457" s="1">
        <v>0.25800000000000001</v>
      </c>
      <c r="C1457" t="s">
        <v>29</v>
      </c>
      <c r="G1457" s="3" t="str">
        <f t="shared" si="22"/>
        <v/>
      </c>
    </row>
    <row r="1458" spans="1:7" x14ac:dyDescent="0.25">
      <c r="B1458" s="1">
        <v>4.7E-2</v>
      </c>
      <c r="C1458" t="s">
        <v>191</v>
      </c>
      <c r="G1458" s="3" t="str">
        <f t="shared" si="22"/>
        <v/>
      </c>
    </row>
    <row r="1459" spans="1:7" x14ac:dyDescent="0.25">
      <c r="B1459" s="1">
        <v>0.151</v>
      </c>
      <c r="C1459" t="s">
        <v>194</v>
      </c>
      <c r="G1459" s="3" t="str">
        <f t="shared" si="22"/>
        <v/>
      </c>
    </row>
    <row r="1460" spans="1:7" x14ac:dyDescent="0.25">
      <c r="B1460" s="1">
        <v>7.1999999999999995E-2</v>
      </c>
      <c r="C1460" t="s">
        <v>162</v>
      </c>
      <c r="G1460" s="3" t="str">
        <f t="shared" si="22"/>
        <v/>
      </c>
    </row>
    <row r="1461" spans="1:7" x14ac:dyDescent="0.25">
      <c r="B1461" s="1">
        <v>0.443</v>
      </c>
      <c r="C1461" t="s">
        <v>44</v>
      </c>
      <c r="G1461" s="3" t="str">
        <f t="shared" si="22"/>
        <v/>
      </c>
    </row>
    <row r="1462" spans="1:7" x14ac:dyDescent="0.25">
      <c r="G1462" s="3" t="str">
        <f t="shared" si="22"/>
        <v/>
      </c>
    </row>
    <row r="1463" spans="1:7" x14ac:dyDescent="0.25">
      <c r="A1463" t="s">
        <v>334</v>
      </c>
      <c r="G1463" s="3">
        <f t="shared" si="22"/>
        <v>7</v>
      </c>
    </row>
    <row r="1464" spans="1:7" x14ac:dyDescent="0.25">
      <c r="G1464" s="3" t="str">
        <f t="shared" si="22"/>
        <v/>
      </c>
    </row>
    <row r="1465" spans="1:7" x14ac:dyDescent="0.25">
      <c r="B1465" s="1">
        <v>1</v>
      </c>
      <c r="C1465" t="s">
        <v>80</v>
      </c>
      <c r="G1465" s="3" t="str">
        <f t="shared" si="22"/>
        <v/>
      </c>
    </row>
    <row r="1466" spans="1:7" x14ac:dyDescent="0.25">
      <c r="G1466" s="3" t="str">
        <f t="shared" si="22"/>
        <v/>
      </c>
    </row>
    <row r="1467" spans="1:7" x14ac:dyDescent="0.25">
      <c r="A1467" t="s">
        <v>335</v>
      </c>
      <c r="G1467" s="3">
        <f t="shared" si="22"/>
        <v>2</v>
      </c>
    </row>
    <row r="1468" spans="1:7" x14ac:dyDescent="0.25">
      <c r="G1468" s="3" t="str">
        <f t="shared" si="22"/>
        <v/>
      </c>
    </row>
    <row r="1469" spans="1:7" x14ac:dyDescent="0.25">
      <c r="B1469" s="1">
        <v>1</v>
      </c>
      <c r="C1469" t="s">
        <v>275</v>
      </c>
      <c r="G1469" s="3" t="str">
        <f t="shared" si="22"/>
        <v/>
      </c>
    </row>
    <row r="1470" spans="1:7" x14ac:dyDescent="0.25">
      <c r="G1470" s="3" t="str">
        <f t="shared" si="22"/>
        <v/>
      </c>
    </row>
    <row r="1471" spans="1:7" x14ac:dyDescent="0.25">
      <c r="A1471" t="s">
        <v>336</v>
      </c>
      <c r="G1471" s="3">
        <f t="shared" si="22"/>
        <v>7</v>
      </c>
    </row>
    <row r="1472" spans="1:7" x14ac:dyDescent="0.25">
      <c r="G1472" s="3" t="str">
        <f t="shared" si="22"/>
        <v/>
      </c>
    </row>
    <row r="1473" spans="1:7" x14ac:dyDescent="0.25">
      <c r="B1473" s="1">
        <v>1</v>
      </c>
      <c r="C1473" t="s">
        <v>188</v>
      </c>
      <c r="G1473" s="3" t="str">
        <f t="shared" si="22"/>
        <v/>
      </c>
    </row>
    <row r="1474" spans="1:7" x14ac:dyDescent="0.25">
      <c r="G1474" s="3" t="str">
        <f t="shared" si="22"/>
        <v/>
      </c>
    </row>
    <row r="1475" spans="1:7" x14ac:dyDescent="0.25">
      <c r="A1475" t="s">
        <v>337</v>
      </c>
      <c r="G1475" s="3">
        <f t="shared" ref="G1475:G1538" si="23">IFERROR(HLOOKUP($A1475,$H$2:$XL$3,2,FALSE),"")</f>
        <v>9</v>
      </c>
    </row>
    <row r="1476" spans="1:7" x14ac:dyDescent="0.25">
      <c r="G1476" s="3" t="str">
        <f t="shared" si="23"/>
        <v/>
      </c>
    </row>
    <row r="1477" spans="1:7" x14ac:dyDescent="0.25">
      <c r="B1477" s="1">
        <v>0.54600000000000004</v>
      </c>
      <c r="C1477" t="s">
        <v>143</v>
      </c>
      <c r="G1477" s="3" t="str">
        <f t="shared" si="23"/>
        <v/>
      </c>
    </row>
    <row r="1478" spans="1:7" x14ac:dyDescent="0.25">
      <c r="B1478" s="1">
        <v>0.45300000000000001</v>
      </c>
      <c r="C1478" t="s">
        <v>275</v>
      </c>
      <c r="G1478" s="3" t="str">
        <f t="shared" si="23"/>
        <v/>
      </c>
    </row>
    <row r="1479" spans="1:7" x14ac:dyDescent="0.25">
      <c r="G1479" s="3" t="str">
        <f t="shared" si="23"/>
        <v/>
      </c>
    </row>
    <row r="1480" spans="1:7" x14ac:dyDescent="0.25">
      <c r="A1480" t="s">
        <v>338</v>
      </c>
      <c r="G1480" s="3">
        <f t="shared" si="23"/>
        <v>1</v>
      </c>
    </row>
    <row r="1481" spans="1:7" x14ac:dyDescent="0.25">
      <c r="G1481" s="3" t="str">
        <f t="shared" si="23"/>
        <v/>
      </c>
    </row>
    <row r="1482" spans="1:7" x14ac:dyDescent="0.25">
      <c r="B1482" s="1">
        <v>1</v>
      </c>
      <c r="C1482" t="s">
        <v>51</v>
      </c>
      <c r="G1482" s="3" t="str">
        <f t="shared" si="23"/>
        <v/>
      </c>
    </row>
    <row r="1483" spans="1:7" x14ac:dyDescent="0.25">
      <c r="G1483" s="3" t="str">
        <f t="shared" si="23"/>
        <v/>
      </c>
    </row>
    <row r="1484" spans="1:7" x14ac:dyDescent="0.25">
      <c r="A1484" t="s">
        <v>339</v>
      </c>
      <c r="G1484" s="3">
        <f t="shared" si="23"/>
        <v>4</v>
      </c>
    </row>
    <row r="1485" spans="1:7" x14ac:dyDescent="0.25">
      <c r="G1485" s="3" t="str">
        <f t="shared" si="23"/>
        <v/>
      </c>
    </row>
    <row r="1486" spans="1:7" x14ac:dyDescent="0.25">
      <c r="B1486" s="1">
        <v>1</v>
      </c>
      <c r="C1486" t="s">
        <v>143</v>
      </c>
      <c r="G1486" s="3" t="str">
        <f t="shared" si="23"/>
        <v/>
      </c>
    </row>
    <row r="1487" spans="1:7" x14ac:dyDescent="0.25">
      <c r="G1487" s="3" t="str">
        <f t="shared" si="23"/>
        <v/>
      </c>
    </row>
    <row r="1488" spans="1:7" x14ac:dyDescent="0.25">
      <c r="A1488" t="s">
        <v>340</v>
      </c>
      <c r="G1488" s="3">
        <f t="shared" si="23"/>
        <v>181</v>
      </c>
    </row>
    <row r="1489" spans="1:7" x14ac:dyDescent="0.25">
      <c r="G1489" s="3" t="str">
        <f t="shared" si="23"/>
        <v/>
      </c>
    </row>
    <row r="1490" spans="1:7" x14ac:dyDescent="0.25">
      <c r="B1490" s="1">
        <v>1</v>
      </c>
      <c r="C1490" t="s">
        <v>275</v>
      </c>
      <c r="G1490" s="3" t="str">
        <f t="shared" si="23"/>
        <v/>
      </c>
    </row>
    <row r="1491" spans="1:7" x14ac:dyDescent="0.25">
      <c r="G1491" s="3" t="str">
        <f t="shared" si="23"/>
        <v/>
      </c>
    </row>
    <row r="1492" spans="1:7" x14ac:dyDescent="0.25">
      <c r="A1492" t="s">
        <v>341</v>
      </c>
      <c r="G1492" s="3">
        <f t="shared" si="23"/>
        <v>11</v>
      </c>
    </row>
    <row r="1493" spans="1:7" x14ac:dyDescent="0.25">
      <c r="G1493" s="3" t="str">
        <f t="shared" si="23"/>
        <v/>
      </c>
    </row>
    <row r="1494" spans="1:7" x14ac:dyDescent="0.25">
      <c r="B1494" s="1">
        <v>1</v>
      </c>
      <c r="C1494" t="s">
        <v>32</v>
      </c>
      <c r="G1494" s="3" t="str">
        <f t="shared" si="23"/>
        <v/>
      </c>
    </row>
    <row r="1495" spans="1:7" x14ac:dyDescent="0.25">
      <c r="G1495" s="3" t="str">
        <f t="shared" si="23"/>
        <v/>
      </c>
    </row>
    <row r="1496" spans="1:7" x14ac:dyDescent="0.25">
      <c r="A1496" t="s">
        <v>342</v>
      </c>
      <c r="G1496" s="3">
        <f t="shared" si="23"/>
        <v>2</v>
      </c>
    </row>
    <row r="1497" spans="1:7" x14ac:dyDescent="0.25">
      <c r="G1497" s="3" t="str">
        <f t="shared" si="23"/>
        <v/>
      </c>
    </row>
    <row r="1498" spans="1:7" x14ac:dyDescent="0.25">
      <c r="B1498" s="1">
        <v>1</v>
      </c>
      <c r="C1498" t="s">
        <v>194</v>
      </c>
      <c r="G1498" s="3" t="str">
        <f t="shared" si="23"/>
        <v/>
      </c>
    </row>
    <row r="1499" spans="1:7" x14ac:dyDescent="0.25">
      <c r="G1499" s="3" t="str">
        <f t="shared" si="23"/>
        <v/>
      </c>
    </row>
    <row r="1500" spans="1:7" x14ac:dyDescent="0.25">
      <c r="A1500" t="s">
        <v>343</v>
      </c>
      <c r="G1500" s="3">
        <f t="shared" si="23"/>
        <v>4384</v>
      </c>
    </row>
    <row r="1501" spans="1:7" x14ac:dyDescent="0.25">
      <c r="G1501" s="3" t="str">
        <f t="shared" si="23"/>
        <v/>
      </c>
    </row>
    <row r="1502" spans="1:7" x14ac:dyDescent="0.25">
      <c r="B1502" s="1">
        <v>1</v>
      </c>
      <c r="C1502" t="s">
        <v>192</v>
      </c>
      <c r="G1502" s="3" t="str">
        <f t="shared" si="23"/>
        <v/>
      </c>
    </row>
    <row r="1503" spans="1:7" x14ac:dyDescent="0.25">
      <c r="G1503" s="3" t="str">
        <f t="shared" si="23"/>
        <v/>
      </c>
    </row>
    <row r="1504" spans="1:7" x14ac:dyDescent="0.25">
      <c r="A1504" t="s">
        <v>344</v>
      </c>
      <c r="G1504" s="3">
        <f t="shared" si="23"/>
        <v>1</v>
      </c>
    </row>
    <row r="1505" spans="1:7" x14ac:dyDescent="0.25">
      <c r="G1505" s="3" t="str">
        <f t="shared" si="23"/>
        <v/>
      </c>
    </row>
    <row r="1506" spans="1:7" x14ac:dyDescent="0.25">
      <c r="B1506" s="1">
        <v>1</v>
      </c>
      <c r="C1506" t="s">
        <v>194</v>
      </c>
      <c r="G1506" s="3" t="str">
        <f t="shared" si="23"/>
        <v/>
      </c>
    </row>
    <row r="1507" spans="1:7" x14ac:dyDescent="0.25">
      <c r="G1507" s="3" t="str">
        <f t="shared" si="23"/>
        <v/>
      </c>
    </row>
    <row r="1508" spans="1:7" x14ac:dyDescent="0.25">
      <c r="A1508" t="s">
        <v>345</v>
      </c>
      <c r="G1508" s="3">
        <f t="shared" si="23"/>
        <v>7</v>
      </c>
    </row>
    <row r="1509" spans="1:7" x14ac:dyDescent="0.25">
      <c r="G1509" s="3" t="str">
        <f t="shared" si="23"/>
        <v/>
      </c>
    </row>
    <row r="1510" spans="1:7" x14ac:dyDescent="0.25">
      <c r="B1510" s="1">
        <v>1</v>
      </c>
      <c r="C1510" t="s">
        <v>188</v>
      </c>
      <c r="G1510" s="3" t="str">
        <f t="shared" si="23"/>
        <v/>
      </c>
    </row>
    <row r="1511" spans="1:7" x14ac:dyDescent="0.25">
      <c r="G1511" s="3" t="str">
        <f t="shared" si="23"/>
        <v/>
      </c>
    </row>
    <row r="1512" spans="1:7" x14ac:dyDescent="0.25">
      <c r="A1512" t="s">
        <v>346</v>
      </c>
      <c r="G1512" s="3">
        <f t="shared" si="23"/>
        <v>332</v>
      </c>
    </row>
    <row r="1513" spans="1:7" x14ac:dyDescent="0.25">
      <c r="G1513" s="3" t="str">
        <f t="shared" si="23"/>
        <v/>
      </c>
    </row>
    <row r="1514" spans="1:7" x14ac:dyDescent="0.25">
      <c r="B1514" s="1">
        <v>0.99199999999999999</v>
      </c>
      <c r="C1514" t="s">
        <v>285</v>
      </c>
      <c r="G1514" s="3" t="str">
        <f t="shared" si="23"/>
        <v/>
      </c>
    </row>
    <row r="1515" spans="1:7" x14ac:dyDescent="0.25">
      <c r="B1515" s="1">
        <v>7.0000000000000001E-3</v>
      </c>
      <c r="C1515" t="s">
        <v>40</v>
      </c>
      <c r="G1515" s="3" t="str">
        <f t="shared" si="23"/>
        <v/>
      </c>
    </row>
    <row r="1516" spans="1:7" x14ac:dyDescent="0.25">
      <c r="G1516" s="3" t="str">
        <f t="shared" si="23"/>
        <v/>
      </c>
    </row>
    <row r="1517" spans="1:7" x14ac:dyDescent="0.25">
      <c r="A1517" t="s">
        <v>347</v>
      </c>
      <c r="G1517" s="3">
        <f t="shared" si="23"/>
        <v>7</v>
      </c>
    </row>
    <row r="1518" spans="1:7" x14ac:dyDescent="0.25">
      <c r="G1518" s="3" t="str">
        <f t="shared" si="23"/>
        <v/>
      </c>
    </row>
    <row r="1519" spans="1:7" x14ac:dyDescent="0.25">
      <c r="B1519" s="1">
        <v>0.70699999999999996</v>
      </c>
      <c r="C1519" t="s">
        <v>275</v>
      </c>
      <c r="G1519" s="3" t="str">
        <f t="shared" si="23"/>
        <v/>
      </c>
    </row>
    <row r="1520" spans="1:7" x14ac:dyDescent="0.25">
      <c r="B1520" s="1">
        <v>0.29199999999999998</v>
      </c>
      <c r="C1520" t="s">
        <v>162</v>
      </c>
      <c r="G1520" s="3" t="str">
        <f t="shared" si="23"/>
        <v/>
      </c>
    </row>
    <row r="1521" spans="1:7" x14ac:dyDescent="0.25">
      <c r="G1521" s="3" t="str">
        <f t="shared" si="23"/>
        <v/>
      </c>
    </row>
    <row r="1522" spans="1:7" x14ac:dyDescent="0.25">
      <c r="A1522" t="s">
        <v>348</v>
      </c>
      <c r="G1522" s="3">
        <f t="shared" si="23"/>
        <v>31</v>
      </c>
    </row>
    <row r="1523" spans="1:7" x14ac:dyDescent="0.25">
      <c r="G1523" s="3" t="str">
        <f t="shared" si="23"/>
        <v/>
      </c>
    </row>
    <row r="1524" spans="1:7" x14ac:dyDescent="0.25">
      <c r="B1524" s="1">
        <v>1</v>
      </c>
      <c r="C1524" t="s">
        <v>32</v>
      </c>
      <c r="G1524" s="3" t="str">
        <f t="shared" si="23"/>
        <v/>
      </c>
    </row>
    <row r="1525" spans="1:7" x14ac:dyDescent="0.25">
      <c r="G1525" s="3" t="str">
        <f t="shared" si="23"/>
        <v/>
      </c>
    </row>
    <row r="1526" spans="1:7" x14ac:dyDescent="0.25">
      <c r="A1526" t="s">
        <v>350</v>
      </c>
      <c r="G1526" s="3">
        <f t="shared" si="23"/>
        <v>12</v>
      </c>
    </row>
    <row r="1527" spans="1:7" x14ac:dyDescent="0.25">
      <c r="G1527" s="3" t="str">
        <f t="shared" si="23"/>
        <v/>
      </c>
    </row>
    <row r="1528" spans="1:7" x14ac:dyDescent="0.25">
      <c r="B1528" s="1">
        <v>1</v>
      </c>
      <c r="C1528" t="s">
        <v>83</v>
      </c>
      <c r="G1528" s="3" t="str">
        <f t="shared" si="23"/>
        <v/>
      </c>
    </row>
    <row r="1529" spans="1:7" x14ac:dyDescent="0.25">
      <c r="G1529" s="3" t="str">
        <f t="shared" si="23"/>
        <v/>
      </c>
    </row>
    <row r="1530" spans="1:7" x14ac:dyDescent="0.25">
      <c r="A1530" t="s">
        <v>351</v>
      </c>
      <c r="G1530" s="3">
        <f t="shared" si="23"/>
        <v>97</v>
      </c>
    </row>
    <row r="1531" spans="1:7" x14ac:dyDescent="0.25">
      <c r="G1531" s="3" t="str">
        <f t="shared" si="23"/>
        <v/>
      </c>
    </row>
    <row r="1532" spans="1:7" x14ac:dyDescent="0.25">
      <c r="B1532" s="1">
        <v>1</v>
      </c>
      <c r="C1532" t="s">
        <v>83</v>
      </c>
      <c r="G1532" s="3" t="str">
        <f t="shared" si="23"/>
        <v/>
      </c>
    </row>
    <row r="1533" spans="1:7" x14ac:dyDescent="0.25">
      <c r="G1533" s="3" t="str">
        <f t="shared" si="23"/>
        <v/>
      </c>
    </row>
    <row r="1534" spans="1:7" x14ac:dyDescent="0.25">
      <c r="A1534" t="s">
        <v>352</v>
      </c>
      <c r="G1534" s="3">
        <f t="shared" si="23"/>
        <v>18</v>
      </c>
    </row>
    <row r="1535" spans="1:7" x14ac:dyDescent="0.25">
      <c r="G1535" s="3" t="str">
        <f t="shared" si="23"/>
        <v/>
      </c>
    </row>
    <row r="1536" spans="1:7" x14ac:dyDescent="0.25">
      <c r="B1536" s="1">
        <v>0.23300000000000001</v>
      </c>
      <c r="C1536" t="s">
        <v>25</v>
      </c>
      <c r="G1536" s="3" t="str">
        <f t="shared" si="23"/>
        <v/>
      </c>
    </row>
    <row r="1537" spans="1:7" x14ac:dyDescent="0.25">
      <c r="B1537" s="1">
        <v>0.76600000000000001</v>
      </c>
      <c r="C1537" t="s">
        <v>14</v>
      </c>
      <c r="G1537" s="3" t="str">
        <f t="shared" si="23"/>
        <v/>
      </c>
    </row>
    <row r="1538" spans="1:7" x14ac:dyDescent="0.25">
      <c r="G1538" s="3" t="str">
        <f t="shared" si="23"/>
        <v/>
      </c>
    </row>
    <row r="1539" spans="1:7" x14ac:dyDescent="0.25">
      <c r="A1539" t="s">
        <v>353</v>
      </c>
      <c r="G1539" s="3">
        <f t="shared" ref="G1539:G1602" si="24">IFERROR(HLOOKUP($A1539,$H$2:$XL$3,2,FALSE),"")</f>
        <v>1685</v>
      </c>
    </row>
    <row r="1540" spans="1:7" x14ac:dyDescent="0.25">
      <c r="G1540" s="3" t="str">
        <f t="shared" si="24"/>
        <v/>
      </c>
    </row>
    <row r="1541" spans="1:7" x14ac:dyDescent="0.25">
      <c r="B1541" s="1">
        <v>0.97899999999999998</v>
      </c>
      <c r="C1541" t="s">
        <v>194</v>
      </c>
      <c r="G1541" s="3" t="str">
        <f t="shared" si="24"/>
        <v/>
      </c>
    </row>
    <row r="1542" spans="1:7" x14ac:dyDescent="0.25">
      <c r="B1542" s="1">
        <v>0.02</v>
      </c>
      <c r="C1542" t="s">
        <v>83</v>
      </c>
      <c r="G1542" s="3" t="str">
        <f t="shared" si="24"/>
        <v/>
      </c>
    </row>
    <row r="1543" spans="1:7" x14ac:dyDescent="0.25">
      <c r="B1543" s="1">
        <v>0</v>
      </c>
      <c r="C1543" t="s">
        <v>40</v>
      </c>
      <c r="G1543" s="3" t="str">
        <f t="shared" si="24"/>
        <v/>
      </c>
    </row>
    <row r="1544" spans="1:7" x14ac:dyDescent="0.25">
      <c r="A1544" t="s">
        <v>6</v>
      </c>
      <c r="B1544" t="s">
        <v>355</v>
      </c>
      <c r="C1544" t="s">
        <v>356</v>
      </c>
      <c r="G1544" s="3" t="str">
        <f t="shared" si="24"/>
        <v/>
      </c>
    </row>
    <row r="1545" spans="1:7" x14ac:dyDescent="0.25">
      <c r="A1545" t="s">
        <v>357</v>
      </c>
      <c r="G1545" s="3">
        <f t="shared" si="24"/>
        <v>32</v>
      </c>
    </row>
    <row r="1546" spans="1:7" x14ac:dyDescent="0.25">
      <c r="G1546" s="3" t="str">
        <f t="shared" si="24"/>
        <v/>
      </c>
    </row>
    <row r="1547" spans="1:7" x14ac:dyDescent="0.25">
      <c r="B1547" s="1">
        <v>0.34100000000000003</v>
      </c>
      <c r="C1547" t="s">
        <v>188</v>
      </c>
      <c r="G1547" s="3" t="str">
        <f t="shared" si="24"/>
        <v/>
      </c>
    </row>
    <row r="1548" spans="1:7" x14ac:dyDescent="0.25">
      <c r="B1548" s="1">
        <v>7.8E-2</v>
      </c>
      <c r="C1548" t="s">
        <v>29</v>
      </c>
      <c r="G1548" s="3" t="str">
        <f t="shared" si="24"/>
        <v/>
      </c>
    </row>
    <row r="1549" spans="1:7" x14ac:dyDescent="0.25">
      <c r="B1549" s="1">
        <v>0.57999999999999996</v>
      </c>
      <c r="C1549" t="s">
        <v>82</v>
      </c>
      <c r="G1549" s="3" t="str">
        <f t="shared" si="24"/>
        <v/>
      </c>
    </row>
    <row r="1550" spans="1:7" x14ac:dyDescent="0.25">
      <c r="G1550" s="3" t="str">
        <f t="shared" si="24"/>
        <v/>
      </c>
    </row>
    <row r="1551" spans="1:7" x14ac:dyDescent="0.25">
      <c r="A1551" t="s">
        <v>358</v>
      </c>
      <c r="G1551" s="3">
        <f t="shared" si="24"/>
        <v>11</v>
      </c>
    </row>
    <row r="1552" spans="1:7" x14ac:dyDescent="0.25">
      <c r="G1552" s="3" t="str">
        <f t="shared" si="24"/>
        <v/>
      </c>
    </row>
    <row r="1553" spans="1:7" x14ac:dyDescent="0.25">
      <c r="B1553" s="1">
        <v>1</v>
      </c>
      <c r="C1553" t="s">
        <v>44</v>
      </c>
      <c r="G1553" s="3" t="str">
        <f t="shared" si="24"/>
        <v/>
      </c>
    </row>
    <row r="1554" spans="1:7" x14ac:dyDescent="0.25">
      <c r="G1554" s="3" t="str">
        <f t="shared" si="24"/>
        <v/>
      </c>
    </row>
    <row r="1555" spans="1:7" x14ac:dyDescent="0.25">
      <c r="A1555" t="s">
        <v>359</v>
      </c>
      <c r="G1555" s="3">
        <f t="shared" si="24"/>
        <v>3</v>
      </c>
    </row>
    <row r="1556" spans="1:7" x14ac:dyDescent="0.25">
      <c r="G1556" s="3" t="str">
        <f t="shared" si="24"/>
        <v/>
      </c>
    </row>
    <row r="1557" spans="1:7" x14ac:dyDescent="0.25">
      <c r="B1557" s="1">
        <v>1</v>
      </c>
      <c r="C1557" t="s">
        <v>13</v>
      </c>
      <c r="G1557" s="3" t="str">
        <f t="shared" si="24"/>
        <v/>
      </c>
    </row>
    <row r="1558" spans="1:7" x14ac:dyDescent="0.25">
      <c r="G1558" s="3" t="str">
        <f t="shared" si="24"/>
        <v/>
      </c>
    </row>
    <row r="1559" spans="1:7" x14ac:dyDescent="0.25">
      <c r="A1559" t="s">
        <v>360</v>
      </c>
      <c r="G1559" s="3">
        <f t="shared" si="24"/>
        <v>20</v>
      </c>
    </row>
    <row r="1560" spans="1:7" x14ac:dyDescent="0.25">
      <c r="G1560" s="3" t="str">
        <f t="shared" si="24"/>
        <v/>
      </c>
    </row>
    <row r="1561" spans="1:7" x14ac:dyDescent="0.25">
      <c r="B1561" s="1">
        <v>1</v>
      </c>
      <c r="C1561" t="s">
        <v>43</v>
      </c>
      <c r="G1561" s="3" t="str">
        <f t="shared" si="24"/>
        <v/>
      </c>
    </row>
    <row r="1562" spans="1:7" x14ac:dyDescent="0.25">
      <c r="G1562" s="3" t="str">
        <f t="shared" si="24"/>
        <v/>
      </c>
    </row>
    <row r="1563" spans="1:7" x14ac:dyDescent="0.25">
      <c r="A1563" t="s">
        <v>361</v>
      </c>
      <c r="G1563" s="3">
        <f t="shared" si="24"/>
        <v>8</v>
      </c>
    </row>
    <row r="1564" spans="1:7" x14ac:dyDescent="0.25">
      <c r="G1564" s="3" t="str">
        <f t="shared" si="24"/>
        <v/>
      </c>
    </row>
    <row r="1565" spans="1:7" x14ac:dyDescent="0.25">
      <c r="B1565" s="1">
        <v>1</v>
      </c>
      <c r="C1565" t="s">
        <v>43</v>
      </c>
      <c r="G1565" s="3" t="str">
        <f t="shared" si="24"/>
        <v/>
      </c>
    </row>
    <row r="1566" spans="1:7" x14ac:dyDescent="0.25">
      <c r="G1566" s="3" t="str">
        <f t="shared" si="24"/>
        <v/>
      </c>
    </row>
    <row r="1567" spans="1:7" x14ac:dyDescent="0.25">
      <c r="A1567" t="s">
        <v>362</v>
      </c>
      <c r="G1567" s="3">
        <f t="shared" si="24"/>
        <v>4</v>
      </c>
    </row>
    <row r="1568" spans="1:7" x14ac:dyDescent="0.25">
      <c r="G1568" s="3" t="str">
        <f t="shared" si="24"/>
        <v/>
      </c>
    </row>
    <row r="1569" spans="1:7" x14ac:dyDescent="0.25">
      <c r="B1569" s="1">
        <v>1</v>
      </c>
      <c r="C1569" t="s">
        <v>43</v>
      </c>
      <c r="G1569" s="3" t="str">
        <f t="shared" si="24"/>
        <v/>
      </c>
    </row>
    <row r="1570" spans="1:7" x14ac:dyDescent="0.25">
      <c r="G1570" s="3" t="str">
        <f t="shared" si="24"/>
        <v/>
      </c>
    </row>
    <row r="1571" spans="1:7" x14ac:dyDescent="0.25">
      <c r="A1571" t="s">
        <v>363</v>
      </c>
      <c r="G1571" s="3">
        <f t="shared" si="24"/>
        <v>8</v>
      </c>
    </row>
    <row r="1572" spans="1:7" x14ac:dyDescent="0.25">
      <c r="G1572" s="3" t="str">
        <f t="shared" si="24"/>
        <v/>
      </c>
    </row>
    <row r="1573" spans="1:7" x14ac:dyDescent="0.25">
      <c r="B1573" s="1">
        <v>1</v>
      </c>
      <c r="C1573" t="s">
        <v>43</v>
      </c>
      <c r="G1573" s="3" t="str">
        <f t="shared" si="24"/>
        <v/>
      </c>
    </row>
    <row r="1574" spans="1:7" x14ac:dyDescent="0.25">
      <c r="G1574" s="3" t="str">
        <f t="shared" si="24"/>
        <v/>
      </c>
    </row>
    <row r="1575" spans="1:7" x14ac:dyDescent="0.25">
      <c r="A1575" t="s">
        <v>364</v>
      </c>
      <c r="G1575" s="3">
        <f t="shared" si="24"/>
        <v>3</v>
      </c>
    </row>
    <row r="1576" spans="1:7" x14ac:dyDescent="0.25">
      <c r="G1576" s="3" t="str">
        <f t="shared" si="24"/>
        <v/>
      </c>
    </row>
    <row r="1577" spans="1:7" x14ac:dyDescent="0.25">
      <c r="B1577" s="1">
        <v>1</v>
      </c>
      <c r="C1577" t="s">
        <v>43</v>
      </c>
      <c r="G1577" s="3" t="str">
        <f t="shared" si="24"/>
        <v/>
      </c>
    </row>
    <row r="1578" spans="1:7" x14ac:dyDescent="0.25">
      <c r="G1578" s="3" t="str">
        <f t="shared" si="24"/>
        <v/>
      </c>
    </row>
    <row r="1579" spans="1:7" x14ac:dyDescent="0.25">
      <c r="A1579" t="s">
        <v>365</v>
      </c>
      <c r="G1579" s="3">
        <f t="shared" si="24"/>
        <v>17</v>
      </c>
    </row>
    <row r="1580" spans="1:7" x14ac:dyDescent="0.25">
      <c r="G1580" s="3" t="str">
        <f t="shared" si="24"/>
        <v/>
      </c>
    </row>
    <row r="1581" spans="1:7" x14ac:dyDescent="0.25">
      <c r="B1581" s="1">
        <v>1</v>
      </c>
      <c r="C1581" t="s">
        <v>43</v>
      </c>
      <c r="G1581" s="3" t="str">
        <f t="shared" si="24"/>
        <v/>
      </c>
    </row>
    <row r="1582" spans="1:7" x14ac:dyDescent="0.25">
      <c r="G1582" s="3" t="str">
        <f t="shared" si="24"/>
        <v/>
      </c>
    </row>
    <row r="1583" spans="1:7" x14ac:dyDescent="0.25">
      <c r="A1583" t="s">
        <v>366</v>
      </c>
      <c r="G1583" s="3">
        <f t="shared" si="24"/>
        <v>4</v>
      </c>
    </row>
    <row r="1584" spans="1:7" x14ac:dyDescent="0.25">
      <c r="G1584" s="3" t="str">
        <f t="shared" si="24"/>
        <v/>
      </c>
    </row>
    <row r="1585" spans="1:7" x14ac:dyDescent="0.25">
      <c r="B1585" s="1">
        <v>1</v>
      </c>
      <c r="C1585" t="s">
        <v>13</v>
      </c>
      <c r="G1585" s="3" t="str">
        <f t="shared" si="24"/>
        <v/>
      </c>
    </row>
    <row r="1586" spans="1:7" x14ac:dyDescent="0.25">
      <c r="G1586" s="3" t="str">
        <f t="shared" si="24"/>
        <v/>
      </c>
    </row>
    <row r="1587" spans="1:7" x14ac:dyDescent="0.25">
      <c r="A1587" t="s">
        <v>367</v>
      </c>
      <c r="G1587" s="3">
        <f t="shared" si="24"/>
        <v>2</v>
      </c>
    </row>
    <row r="1588" spans="1:7" x14ac:dyDescent="0.25">
      <c r="G1588" s="3" t="str">
        <f t="shared" si="24"/>
        <v/>
      </c>
    </row>
    <row r="1589" spans="1:7" x14ac:dyDescent="0.25">
      <c r="B1589" s="1">
        <v>1</v>
      </c>
      <c r="C1589" t="s">
        <v>205</v>
      </c>
      <c r="G1589" s="3" t="str">
        <f t="shared" si="24"/>
        <v/>
      </c>
    </row>
    <row r="1590" spans="1:7" x14ac:dyDescent="0.25">
      <c r="G1590" s="3" t="str">
        <f t="shared" si="24"/>
        <v/>
      </c>
    </row>
    <row r="1591" spans="1:7" x14ac:dyDescent="0.25">
      <c r="A1591" t="s">
        <v>368</v>
      </c>
      <c r="G1591" s="3">
        <f t="shared" si="24"/>
        <v>160</v>
      </c>
    </row>
    <row r="1592" spans="1:7" x14ac:dyDescent="0.25">
      <c r="G1592" s="3" t="str">
        <f t="shared" si="24"/>
        <v/>
      </c>
    </row>
    <row r="1593" spans="1:7" x14ac:dyDescent="0.25">
      <c r="B1593" s="1">
        <v>1</v>
      </c>
      <c r="C1593" t="s">
        <v>13</v>
      </c>
      <c r="G1593" s="3" t="str">
        <f t="shared" si="24"/>
        <v/>
      </c>
    </row>
    <row r="1594" spans="1:7" x14ac:dyDescent="0.25">
      <c r="G1594" s="3" t="str">
        <f t="shared" si="24"/>
        <v/>
      </c>
    </row>
    <row r="1595" spans="1:7" x14ac:dyDescent="0.25">
      <c r="A1595" t="s">
        <v>369</v>
      </c>
      <c r="G1595" s="3">
        <f t="shared" si="24"/>
        <v>3</v>
      </c>
    </row>
    <row r="1596" spans="1:7" x14ac:dyDescent="0.25">
      <c r="G1596" s="3" t="str">
        <f t="shared" si="24"/>
        <v/>
      </c>
    </row>
    <row r="1597" spans="1:7" x14ac:dyDescent="0.25">
      <c r="B1597" s="1">
        <v>1</v>
      </c>
      <c r="C1597" t="s">
        <v>13</v>
      </c>
      <c r="G1597" s="3" t="str">
        <f t="shared" si="24"/>
        <v/>
      </c>
    </row>
    <row r="1598" spans="1:7" x14ac:dyDescent="0.25">
      <c r="G1598" s="3" t="str">
        <f t="shared" si="24"/>
        <v/>
      </c>
    </row>
    <row r="1599" spans="1:7" x14ac:dyDescent="0.25">
      <c r="A1599" t="s">
        <v>370</v>
      </c>
      <c r="G1599" s="3">
        <f t="shared" si="24"/>
        <v>19</v>
      </c>
    </row>
    <row r="1600" spans="1:7" x14ac:dyDescent="0.25">
      <c r="G1600" s="3" t="str">
        <f t="shared" si="24"/>
        <v/>
      </c>
    </row>
    <row r="1601" spans="1:7" x14ac:dyDescent="0.25">
      <c r="B1601" s="1">
        <v>1</v>
      </c>
      <c r="C1601" t="s">
        <v>263</v>
      </c>
      <c r="G1601" s="3" t="str">
        <f t="shared" si="24"/>
        <v/>
      </c>
    </row>
    <row r="1602" spans="1:7" x14ac:dyDescent="0.25">
      <c r="G1602" s="3" t="str">
        <f t="shared" si="24"/>
        <v/>
      </c>
    </row>
    <row r="1603" spans="1:7" x14ac:dyDescent="0.25">
      <c r="A1603" t="s">
        <v>371</v>
      </c>
      <c r="G1603" s="3">
        <f t="shared" ref="G1603:G1666" si="25">IFERROR(HLOOKUP($A1603,$H$2:$XL$3,2,FALSE),"")</f>
        <v>10</v>
      </c>
    </row>
    <row r="1604" spans="1:7" x14ac:dyDescent="0.25">
      <c r="G1604" s="3" t="str">
        <f t="shared" si="25"/>
        <v/>
      </c>
    </row>
    <row r="1605" spans="1:7" x14ac:dyDescent="0.25">
      <c r="B1605" s="1">
        <v>1</v>
      </c>
      <c r="C1605" t="s">
        <v>43</v>
      </c>
      <c r="G1605" s="3" t="str">
        <f t="shared" si="25"/>
        <v/>
      </c>
    </row>
    <row r="1606" spans="1:7" x14ac:dyDescent="0.25">
      <c r="G1606" s="3" t="str">
        <f t="shared" si="25"/>
        <v/>
      </c>
    </row>
    <row r="1607" spans="1:7" x14ac:dyDescent="0.25">
      <c r="A1607" t="s">
        <v>372</v>
      </c>
      <c r="G1607" s="3">
        <f t="shared" si="25"/>
        <v>39</v>
      </c>
    </row>
    <row r="1608" spans="1:7" x14ac:dyDescent="0.25">
      <c r="G1608" s="3" t="str">
        <f t="shared" si="25"/>
        <v/>
      </c>
    </row>
    <row r="1609" spans="1:7" x14ac:dyDescent="0.25">
      <c r="B1609" s="1">
        <v>1</v>
      </c>
      <c r="C1609" t="s">
        <v>43</v>
      </c>
      <c r="G1609" s="3" t="str">
        <f t="shared" si="25"/>
        <v/>
      </c>
    </row>
    <row r="1610" spans="1:7" x14ac:dyDescent="0.25">
      <c r="G1610" s="3" t="str">
        <f t="shared" si="25"/>
        <v/>
      </c>
    </row>
    <row r="1611" spans="1:7" x14ac:dyDescent="0.25">
      <c r="A1611" t="s">
        <v>373</v>
      </c>
      <c r="G1611" s="3">
        <f t="shared" si="25"/>
        <v>15</v>
      </c>
    </row>
    <row r="1612" spans="1:7" x14ac:dyDescent="0.25">
      <c r="G1612" s="3" t="str">
        <f t="shared" si="25"/>
        <v/>
      </c>
    </row>
    <row r="1613" spans="1:7" x14ac:dyDescent="0.25">
      <c r="B1613" s="1">
        <v>1</v>
      </c>
      <c r="C1613" t="s">
        <v>43</v>
      </c>
      <c r="G1613" s="3" t="str">
        <f t="shared" si="25"/>
        <v/>
      </c>
    </row>
    <row r="1614" spans="1:7" x14ac:dyDescent="0.25">
      <c r="G1614" s="3" t="str">
        <f t="shared" si="25"/>
        <v/>
      </c>
    </row>
    <row r="1615" spans="1:7" x14ac:dyDescent="0.25">
      <c r="A1615" t="s">
        <v>374</v>
      </c>
      <c r="G1615" s="3">
        <f t="shared" si="25"/>
        <v>20</v>
      </c>
    </row>
    <row r="1616" spans="1:7" x14ac:dyDescent="0.25">
      <c r="G1616" s="3" t="str">
        <f t="shared" si="25"/>
        <v/>
      </c>
    </row>
    <row r="1617" spans="1:7" x14ac:dyDescent="0.25">
      <c r="B1617" s="1">
        <v>0.80800000000000005</v>
      </c>
      <c r="C1617" t="s">
        <v>105</v>
      </c>
      <c r="G1617" s="3" t="str">
        <f t="shared" si="25"/>
        <v/>
      </c>
    </row>
    <row r="1618" spans="1:7" x14ac:dyDescent="0.25">
      <c r="B1618" s="1">
        <v>0.191</v>
      </c>
      <c r="C1618" t="s">
        <v>43</v>
      </c>
      <c r="G1618" s="3" t="str">
        <f t="shared" si="25"/>
        <v/>
      </c>
    </row>
    <row r="1619" spans="1:7" x14ac:dyDescent="0.25">
      <c r="G1619" s="3" t="str">
        <f t="shared" si="25"/>
        <v/>
      </c>
    </row>
    <row r="1620" spans="1:7" x14ac:dyDescent="0.25">
      <c r="A1620" t="s">
        <v>375</v>
      </c>
      <c r="G1620" s="3">
        <f t="shared" si="25"/>
        <v>2</v>
      </c>
    </row>
    <row r="1621" spans="1:7" x14ac:dyDescent="0.25">
      <c r="G1621" s="3" t="str">
        <f t="shared" si="25"/>
        <v/>
      </c>
    </row>
    <row r="1622" spans="1:7" x14ac:dyDescent="0.25">
      <c r="B1622" s="1">
        <v>1</v>
      </c>
      <c r="C1622" t="s">
        <v>44</v>
      </c>
      <c r="G1622" s="3" t="str">
        <f t="shared" si="25"/>
        <v/>
      </c>
    </row>
    <row r="1623" spans="1:7" x14ac:dyDescent="0.25">
      <c r="G1623" s="3" t="str">
        <f t="shared" si="25"/>
        <v/>
      </c>
    </row>
    <row r="1624" spans="1:7" x14ac:dyDescent="0.25">
      <c r="A1624" s="2" t="s">
        <v>376</v>
      </c>
      <c r="G1624" s="3">
        <f t="shared" si="25"/>
        <v>3</v>
      </c>
    </row>
    <row r="1625" spans="1:7" x14ac:dyDescent="0.25">
      <c r="G1625" s="3" t="str">
        <f t="shared" si="25"/>
        <v/>
      </c>
    </row>
    <row r="1626" spans="1:7" x14ac:dyDescent="0.25">
      <c r="B1626" s="1">
        <v>1</v>
      </c>
      <c r="C1626" t="s">
        <v>43</v>
      </c>
      <c r="G1626" s="3" t="str">
        <f t="shared" si="25"/>
        <v/>
      </c>
    </row>
    <row r="1627" spans="1:7" x14ac:dyDescent="0.25">
      <c r="G1627" s="3" t="str">
        <f t="shared" si="25"/>
        <v/>
      </c>
    </row>
    <row r="1628" spans="1:7" x14ac:dyDescent="0.25">
      <c r="A1628" t="s">
        <v>377</v>
      </c>
      <c r="G1628" s="3">
        <f t="shared" si="25"/>
        <v>2</v>
      </c>
    </row>
    <row r="1629" spans="1:7" x14ac:dyDescent="0.25">
      <c r="G1629" s="3" t="str">
        <f t="shared" si="25"/>
        <v/>
      </c>
    </row>
    <row r="1630" spans="1:7" x14ac:dyDescent="0.25">
      <c r="B1630" s="1">
        <v>1</v>
      </c>
      <c r="C1630" t="s">
        <v>43</v>
      </c>
      <c r="G1630" s="3" t="str">
        <f t="shared" si="25"/>
        <v/>
      </c>
    </row>
    <row r="1631" spans="1:7" x14ac:dyDescent="0.25">
      <c r="G1631" s="3" t="str">
        <f t="shared" si="25"/>
        <v/>
      </c>
    </row>
    <row r="1632" spans="1:7" x14ac:dyDescent="0.25">
      <c r="A1632" t="s">
        <v>378</v>
      </c>
      <c r="G1632" s="3">
        <f t="shared" si="25"/>
        <v>2</v>
      </c>
    </row>
    <row r="1633" spans="1:7" x14ac:dyDescent="0.25">
      <c r="G1633" s="3" t="str">
        <f t="shared" si="25"/>
        <v/>
      </c>
    </row>
    <row r="1634" spans="1:7" x14ac:dyDescent="0.25">
      <c r="B1634" s="1">
        <v>1</v>
      </c>
      <c r="C1634" t="s">
        <v>44</v>
      </c>
      <c r="G1634" s="3" t="str">
        <f t="shared" si="25"/>
        <v/>
      </c>
    </row>
    <row r="1635" spans="1:7" x14ac:dyDescent="0.25">
      <c r="G1635" s="3" t="str">
        <f t="shared" si="25"/>
        <v/>
      </c>
    </row>
    <row r="1636" spans="1:7" x14ac:dyDescent="0.25">
      <c r="A1636" t="s">
        <v>379</v>
      </c>
      <c r="G1636" s="3">
        <f t="shared" si="25"/>
        <v>12</v>
      </c>
    </row>
    <row r="1637" spans="1:7" x14ac:dyDescent="0.25">
      <c r="G1637" s="3" t="str">
        <f t="shared" si="25"/>
        <v/>
      </c>
    </row>
    <row r="1638" spans="1:7" x14ac:dyDescent="0.25">
      <c r="B1638" s="1">
        <v>1</v>
      </c>
      <c r="C1638" t="s">
        <v>44</v>
      </c>
      <c r="G1638" s="3" t="str">
        <f t="shared" si="25"/>
        <v/>
      </c>
    </row>
    <row r="1639" spans="1:7" x14ac:dyDescent="0.25">
      <c r="G1639" s="3" t="str">
        <f t="shared" si="25"/>
        <v/>
      </c>
    </row>
    <row r="1640" spans="1:7" x14ac:dyDescent="0.25">
      <c r="A1640" t="s">
        <v>380</v>
      </c>
      <c r="G1640" s="3">
        <f t="shared" si="25"/>
        <v>65</v>
      </c>
    </row>
    <row r="1641" spans="1:7" x14ac:dyDescent="0.25">
      <c r="G1641" s="3" t="str">
        <f t="shared" si="25"/>
        <v/>
      </c>
    </row>
    <row r="1642" spans="1:7" x14ac:dyDescent="0.25">
      <c r="B1642" s="1">
        <v>0.59799999999999998</v>
      </c>
      <c r="C1642" t="s">
        <v>13</v>
      </c>
      <c r="G1642" s="3" t="str">
        <f t="shared" si="25"/>
        <v/>
      </c>
    </row>
    <row r="1643" spans="1:7" x14ac:dyDescent="0.25">
      <c r="B1643" s="1">
        <v>0.40100000000000002</v>
      </c>
      <c r="C1643" t="s">
        <v>43</v>
      </c>
      <c r="G1643" s="3" t="str">
        <f t="shared" si="25"/>
        <v/>
      </c>
    </row>
    <row r="1644" spans="1:7" x14ac:dyDescent="0.25">
      <c r="G1644" s="3" t="str">
        <f t="shared" si="25"/>
        <v/>
      </c>
    </row>
    <row r="1645" spans="1:7" x14ac:dyDescent="0.25">
      <c r="A1645" t="s">
        <v>381</v>
      </c>
      <c r="G1645" s="3">
        <f t="shared" si="25"/>
        <v>12</v>
      </c>
    </row>
    <row r="1646" spans="1:7" x14ac:dyDescent="0.25">
      <c r="G1646" s="3" t="str">
        <f t="shared" si="25"/>
        <v/>
      </c>
    </row>
    <row r="1647" spans="1:7" x14ac:dyDescent="0.25">
      <c r="B1647" s="1">
        <v>1</v>
      </c>
      <c r="C1647" t="s">
        <v>43</v>
      </c>
      <c r="G1647" s="3" t="str">
        <f t="shared" si="25"/>
        <v/>
      </c>
    </row>
    <row r="1648" spans="1:7" x14ac:dyDescent="0.25">
      <c r="G1648" s="3" t="str">
        <f t="shared" si="25"/>
        <v/>
      </c>
    </row>
    <row r="1649" spans="1:7" x14ac:dyDescent="0.25">
      <c r="A1649" t="s">
        <v>382</v>
      </c>
      <c r="G1649" s="3">
        <f t="shared" si="25"/>
        <v>100</v>
      </c>
    </row>
    <row r="1650" spans="1:7" x14ac:dyDescent="0.25">
      <c r="G1650" s="3" t="str">
        <f t="shared" si="25"/>
        <v/>
      </c>
    </row>
    <row r="1651" spans="1:7" x14ac:dyDescent="0.25">
      <c r="B1651" s="1">
        <v>1</v>
      </c>
      <c r="C1651" t="s">
        <v>43</v>
      </c>
      <c r="G1651" s="3" t="str">
        <f t="shared" si="25"/>
        <v/>
      </c>
    </row>
    <row r="1652" spans="1:7" x14ac:dyDescent="0.25">
      <c r="G1652" s="3" t="str">
        <f t="shared" si="25"/>
        <v/>
      </c>
    </row>
    <row r="1653" spans="1:7" x14ac:dyDescent="0.25">
      <c r="A1653" t="s">
        <v>383</v>
      </c>
      <c r="G1653" s="3">
        <f t="shared" si="25"/>
        <v>162</v>
      </c>
    </row>
    <row r="1654" spans="1:7" x14ac:dyDescent="0.25">
      <c r="G1654" s="3" t="str">
        <f t="shared" si="25"/>
        <v/>
      </c>
    </row>
    <row r="1655" spans="1:7" x14ac:dyDescent="0.25">
      <c r="B1655" s="1">
        <v>1</v>
      </c>
      <c r="C1655" t="s">
        <v>43</v>
      </c>
      <c r="G1655" s="3" t="str">
        <f t="shared" si="25"/>
        <v/>
      </c>
    </row>
    <row r="1656" spans="1:7" x14ac:dyDescent="0.25">
      <c r="G1656" s="3" t="str">
        <f t="shared" si="25"/>
        <v/>
      </c>
    </row>
    <row r="1657" spans="1:7" x14ac:dyDescent="0.25">
      <c r="A1657" t="s">
        <v>384</v>
      </c>
      <c r="G1657" s="3">
        <f t="shared" si="25"/>
        <v>77</v>
      </c>
    </row>
    <row r="1658" spans="1:7" x14ac:dyDescent="0.25">
      <c r="G1658" s="3" t="str">
        <f t="shared" si="25"/>
        <v/>
      </c>
    </row>
    <row r="1659" spans="1:7" x14ac:dyDescent="0.25">
      <c r="B1659" s="1">
        <v>1</v>
      </c>
      <c r="C1659" t="s">
        <v>13</v>
      </c>
      <c r="G1659" s="3" t="str">
        <f t="shared" si="25"/>
        <v/>
      </c>
    </row>
    <row r="1660" spans="1:7" x14ac:dyDescent="0.25">
      <c r="G1660" s="3" t="str">
        <f t="shared" si="25"/>
        <v/>
      </c>
    </row>
    <row r="1661" spans="1:7" x14ac:dyDescent="0.25">
      <c r="A1661" t="s">
        <v>385</v>
      </c>
      <c r="G1661" s="3">
        <f t="shared" si="25"/>
        <v>4</v>
      </c>
    </row>
    <row r="1662" spans="1:7" x14ac:dyDescent="0.25">
      <c r="G1662" s="3" t="str">
        <f t="shared" si="25"/>
        <v/>
      </c>
    </row>
    <row r="1663" spans="1:7" x14ac:dyDescent="0.25">
      <c r="B1663" s="1">
        <v>1</v>
      </c>
      <c r="C1663" t="s">
        <v>43</v>
      </c>
      <c r="G1663" s="3" t="str">
        <f t="shared" si="25"/>
        <v/>
      </c>
    </row>
    <row r="1664" spans="1:7" x14ac:dyDescent="0.25">
      <c r="G1664" s="3" t="str">
        <f t="shared" si="25"/>
        <v/>
      </c>
    </row>
    <row r="1665" spans="1:7" x14ac:dyDescent="0.25">
      <c r="A1665" t="s">
        <v>386</v>
      </c>
      <c r="G1665" s="3">
        <f t="shared" si="25"/>
        <v>3</v>
      </c>
    </row>
    <row r="1666" spans="1:7" x14ac:dyDescent="0.25">
      <c r="G1666" s="3" t="str">
        <f t="shared" si="25"/>
        <v/>
      </c>
    </row>
    <row r="1667" spans="1:7" x14ac:dyDescent="0.25">
      <c r="B1667" s="1">
        <v>1</v>
      </c>
      <c r="C1667" t="s">
        <v>13</v>
      </c>
      <c r="G1667" s="3" t="str">
        <f t="shared" ref="G1667:G1730" si="26">IFERROR(HLOOKUP($A1667,$H$2:$XL$3,2,FALSE),"")</f>
        <v/>
      </c>
    </row>
    <row r="1668" spans="1:7" x14ac:dyDescent="0.25">
      <c r="G1668" s="3" t="str">
        <f t="shared" si="26"/>
        <v/>
      </c>
    </row>
    <row r="1669" spans="1:7" x14ac:dyDescent="0.25">
      <c r="A1669" t="s">
        <v>387</v>
      </c>
      <c r="G1669" s="3">
        <f t="shared" si="26"/>
        <v>3</v>
      </c>
    </row>
    <row r="1670" spans="1:7" x14ac:dyDescent="0.25">
      <c r="G1670" s="3" t="str">
        <f t="shared" si="26"/>
        <v/>
      </c>
    </row>
    <row r="1671" spans="1:7" x14ac:dyDescent="0.25">
      <c r="B1671" s="1">
        <v>1</v>
      </c>
      <c r="C1671" t="s">
        <v>13</v>
      </c>
      <c r="G1671" s="3" t="str">
        <f t="shared" si="26"/>
        <v/>
      </c>
    </row>
    <row r="1672" spans="1:7" x14ac:dyDescent="0.25">
      <c r="G1672" s="3" t="str">
        <f t="shared" si="26"/>
        <v/>
      </c>
    </row>
    <row r="1673" spans="1:7" x14ac:dyDescent="0.25">
      <c r="A1673" t="s">
        <v>388</v>
      </c>
      <c r="G1673" s="3">
        <f t="shared" si="26"/>
        <v>52</v>
      </c>
    </row>
    <row r="1674" spans="1:7" x14ac:dyDescent="0.25">
      <c r="G1674" s="3" t="str">
        <f t="shared" si="26"/>
        <v/>
      </c>
    </row>
    <row r="1675" spans="1:7" x14ac:dyDescent="0.25">
      <c r="B1675" s="1">
        <v>1</v>
      </c>
      <c r="C1675" t="s">
        <v>13</v>
      </c>
      <c r="G1675" s="3" t="str">
        <f t="shared" si="26"/>
        <v/>
      </c>
    </row>
    <row r="1676" spans="1:7" x14ac:dyDescent="0.25">
      <c r="G1676" s="3" t="str">
        <f t="shared" si="26"/>
        <v/>
      </c>
    </row>
    <row r="1677" spans="1:7" x14ac:dyDescent="0.25">
      <c r="A1677" t="s">
        <v>389</v>
      </c>
      <c r="G1677" s="3">
        <f t="shared" si="26"/>
        <v>16</v>
      </c>
    </row>
    <row r="1678" spans="1:7" x14ac:dyDescent="0.25">
      <c r="G1678" s="3" t="str">
        <f t="shared" si="26"/>
        <v/>
      </c>
    </row>
    <row r="1679" spans="1:7" x14ac:dyDescent="0.25">
      <c r="B1679" s="1">
        <v>0.374</v>
      </c>
      <c r="C1679" t="s">
        <v>13</v>
      </c>
      <c r="G1679" s="3" t="str">
        <f t="shared" si="26"/>
        <v/>
      </c>
    </row>
    <row r="1680" spans="1:7" x14ac:dyDescent="0.25">
      <c r="B1680" s="1">
        <v>0.40100000000000002</v>
      </c>
      <c r="C1680" t="s">
        <v>390</v>
      </c>
      <c r="G1680" s="3" t="str">
        <f t="shared" si="26"/>
        <v/>
      </c>
    </row>
    <row r="1681" spans="1:7" x14ac:dyDescent="0.25">
      <c r="B1681" s="1">
        <v>0.224</v>
      </c>
      <c r="C1681" t="s">
        <v>43</v>
      </c>
      <c r="G1681" s="3" t="str">
        <f t="shared" si="26"/>
        <v/>
      </c>
    </row>
    <row r="1682" spans="1:7" x14ac:dyDescent="0.25">
      <c r="G1682" s="3" t="str">
        <f t="shared" si="26"/>
        <v/>
      </c>
    </row>
    <row r="1683" spans="1:7" x14ac:dyDescent="0.25">
      <c r="A1683" t="s">
        <v>391</v>
      </c>
      <c r="G1683" s="3">
        <f t="shared" si="26"/>
        <v>6</v>
      </c>
    </row>
    <row r="1684" spans="1:7" x14ac:dyDescent="0.25">
      <c r="G1684" s="3" t="str">
        <f t="shared" si="26"/>
        <v/>
      </c>
    </row>
    <row r="1685" spans="1:7" x14ac:dyDescent="0.25">
      <c r="B1685" s="1">
        <v>1</v>
      </c>
      <c r="C1685" t="s">
        <v>43</v>
      </c>
      <c r="G1685" s="3" t="str">
        <f t="shared" si="26"/>
        <v/>
      </c>
    </row>
    <row r="1686" spans="1:7" x14ac:dyDescent="0.25">
      <c r="G1686" s="3" t="str">
        <f t="shared" si="26"/>
        <v/>
      </c>
    </row>
    <row r="1687" spans="1:7" x14ac:dyDescent="0.25">
      <c r="A1687" t="s">
        <v>392</v>
      </c>
      <c r="G1687" s="3">
        <f t="shared" si="26"/>
        <v>97</v>
      </c>
    </row>
    <row r="1688" spans="1:7" x14ac:dyDescent="0.25">
      <c r="G1688" s="3" t="str">
        <f t="shared" si="26"/>
        <v/>
      </c>
    </row>
    <row r="1689" spans="1:7" x14ac:dyDescent="0.25">
      <c r="B1689" s="1">
        <v>1</v>
      </c>
      <c r="C1689" t="s">
        <v>43</v>
      </c>
      <c r="G1689" s="3" t="str">
        <f t="shared" si="26"/>
        <v/>
      </c>
    </row>
    <row r="1690" spans="1:7" x14ac:dyDescent="0.25">
      <c r="G1690" s="3" t="str">
        <f t="shared" si="26"/>
        <v/>
      </c>
    </row>
    <row r="1691" spans="1:7" x14ac:dyDescent="0.25">
      <c r="A1691" t="s">
        <v>393</v>
      </c>
      <c r="G1691" s="3">
        <f t="shared" si="26"/>
        <v>24</v>
      </c>
    </row>
    <row r="1692" spans="1:7" x14ac:dyDescent="0.25">
      <c r="G1692" s="3" t="str">
        <f t="shared" si="26"/>
        <v/>
      </c>
    </row>
    <row r="1693" spans="1:7" x14ac:dyDescent="0.25">
      <c r="B1693" s="1">
        <v>1</v>
      </c>
      <c r="C1693" t="s">
        <v>43</v>
      </c>
      <c r="G1693" s="3" t="str">
        <f t="shared" si="26"/>
        <v/>
      </c>
    </row>
    <row r="1694" spans="1:7" x14ac:dyDescent="0.25">
      <c r="G1694" s="3" t="str">
        <f t="shared" si="26"/>
        <v/>
      </c>
    </row>
    <row r="1695" spans="1:7" x14ac:dyDescent="0.25">
      <c r="A1695" t="s">
        <v>394</v>
      </c>
      <c r="G1695" s="3">
        <f t="shared" si="26"/>
        <v>6</v>
      </c>
    </row>
    <row r="1696" spans="1:7" x14ac:dyDescent="0.25">
      <c r="G1696" s="3" t="str">
        <f t="shared" si="26"/>
        <v/>
      </c>
    </row>
    <row r="1697" spans="1:7" x14ac:dyDescent="0.25">
      <c r="B1697" s="1">
        <v>1</v>
      </c>
      <c r="C1697" t="s">
        <v>43</v>
      </c>
      <c r="G1697" s="3" t="str">
        <f t="shared" si="26"/>
        <v/>
      </c>
    </row>
    <row r="1698" spans="1:7" x14ac:dyDescent="0.25">
      <c r="G1698" s="3" t="str">
        <f t="shared" si="26"/>
        <v/>
      </c>
    </row>
    <row r="1699" spans="1:7" x14ac:dyDescent="0.25">
      <c r="A1699" t="s">
        <v>395</v>
      </c>
      <c r="G1699" s="3">
        <f t="shared" si="26"/>
        <v>11</v>
      </c>
    </row>
    <row r="1700" spans="1:7" x14ac:dyDescent="0.25">
      <c r="G1700" s="3" t="str">
        <f t="shared" si="26"/>
        <v/>
      </c>
    </row>
    <row r="1701" spans="1:7" x14ac:dyDescent="0.25">
      <c r="B1701" s="1">
        <v>1</v>
      </c>
      <c r="C1701" t="s">
        <v>43</v>
      </c>
      <c r="G1701" s="3" t="str">
        <f t="shared" si="26"/>
        <v/>
      </c>
    </row>
    <row r="1702" spans="1:7" x14ac:dyDescent="0.25">
      <c r="G1702" s="3" t="str">
        <f t="shared" si="26"/>
        <v/>
      </c>
    </row>
    <row r="1703" spans="1:7" x14ac:dyDescent="0.25">
      <c r="A1703" t="s">
        <v>396</v>
      </c>
      <c r="G1703" s="3">
        <f t="shared" si="26"/>
        <v>31</v>
      </c>
    </row>
    <row r="1704" spans="1:7" x14ac:dyDescent="0.25">
      <c r="G1704" s="3" t="str">
        <f t="shared" si="26"/>
        <v/>
      </c>
    </row>
    <row r="1705" spans="1:7" x14ac:dyDescent="0.25">
      <c r="B1705" s="1">
        <v>1</v>
      </c>
      <c r="C1705" t="s">
        <v>43</v>
      </c>
      <c r="G1705" s="3" t="str">
        <f t="shared" si="26"/>
        <v/>
      </c>
    </row>
    <row r="1706" spans="1:7" x14ac:dyDescent="0.25">
      <c r="G1706" s="3" t="str">
        <f t="shared" si="26"/>
        <v/>
      </c>
    </row>
    <row r="1707" spans="1:7" x14ac:dyDescent="0.25">
      <c r="A1707" t="s">
        <v>397</v>
      </c>
      <c r="G1707" s="3">
        <f t="shared" si="26"/>
        <v>1</v>
      </c>
    </row>
    <row r="1708" spans="1:7" x14ac:dyDescent="0.25">
      <c r="G1708" s="3" t="str">
        <f t="shared" si="26"/>
        <v/>
      </c>
    </row>
    <row r="1709" spans="1:7" x14ac:dyDescent="0.25">
      <c r="B1709" s="1">
        <v>1</v>
      </c>
      <c r="C1709" t="s">
        <v>43</v>
      </c>
      <c r="G1709" s="3" t="str">
        <f t="shared" si="26"/>
        <v/>
      </c>
    </row>
    <row r="1710" spans="1:7" x14ac:dyDescent="0.25">
      <c r="G1710" s="3" t="str">
        <f t="shared" si="26"/>
        <v/>
      </c>
    </row>
    <row r="1711" spans="1:7" x14ac:dyDescent="0.25">
      <c r="A1711" t="s">
        <v>398</v>
      </c>
      <c r="G1711" s="3">
        <f t="shared" si="26"/>
        <v>1</v>
      </c>
    </row>
    <row r="1712" spans="1:7" x14ac:dyDescent="0.25">
      <c r="G1712" s="3" t="str">
        <f t="shared" si="26"/>
        <v/>
      </c>
    </row>
    <row r="1713" spans="1:7" x14ac:dyDescent="0.25">
      <c r="B1713" s="1">
        <v>1</v>
      </c>
      <c r="C1713" t="s">
        <v>43</v>
      </c>
      <c r="G1713" s="3" t="str">
        <f t="shared" si="26"/>
        <v/>
      </c>
    </row>
    <row r="1714" spans="1:7" x14ac:dyDescent="0.25">
      <c r="G1714" s="3" t="str">
        <f t="shared" si="26"/>
        <v/>
      </c>
    </row>
    <row r="1715" spans="1:7" x14ac:dyDescent="0.25">
      <c r="A1715" t="s">
        <v>399</v>
      </c>
      <c r="G1715" s="3">
        <f t="shared" si="26"/>
        <v>463</v>
      </c>
    </row>
    <row r="1716" spans="1:7" x14ac:dyDescent="0.25">
      <c r="G1716" s="3" t="str">
        <f t="shared" si="26"/>
        <v/>
      </c>
    </row>
    <row r="1717" spans="1:7" x14ac:dyDescent="0.25">
      <c r="B1717" s="1">
        <v>0.48499999999999999</v>
      </c>
      <c r="C1717" t="s">
        <v>43</v>
      </c>
      <c r="G1717" s="3" t="str">
        <f t="shared" si="26"/>
        <v/>
      </c>
    </row>
    <row r="1718" spans="1:7" x14ac:dyDescent="0.25">
      <c r="B1718" s="1">
        <v>0.51400000000000001</v>
      </c>
      <c r="C1718" t="s">
        <v>44</v>
      </c>
      <c r="G1718" s="3" t="str">
        <f t="shared" si="26"/>
        <v/>
      </c>
    </row>
    <row r="1719" spans="1:7" x14ac:dyDescent="0.25">
      <c r="G1719" s="3" t="str">
        <f t="shared" si="26"/>
        <v/>
      </c>
    </row>
    <row r="1720" spans="1:7" x14ac:dyDescent="0.25">
      <c r="A1720" t="s">
        <v>400</v>
      </c>
      <c r="G1720" s="3">
        <f t="shared" si="26"/>
        <v>4</v>
      </c>
    </row>
    <row r="1721" spans="1:7" x14ac:dyDescent="0.25">
      <c r="G1721" s="3" t="str">
        <f t="shared" si="26"/>
        <v/>
      </c>
    </row>
    <row r="1722" spans="1:7" x14ac:dyDescent="0.25">
      <c r="B1722" s="1">
        <v>1</v>
      </c>
      <c r="C1722" t="s">
        <v>98</v>
      </c>
      <c r="G1722" s="3" t="str">
        <f t="shared" si="26"/>
        <v/>
      </c>
    </row>
    <row r="1723" spans="1:7" x14ac:dyDescent="0.25">
      <c r="G1723" s="3" t="str">
        <f t="shared" si="26"/>
        <v/>
      </c>
    </row>
    <row r="1724" spans="1:7" x14ac:dyDescent="0.25">
      <c r="A1724" t="s">
        <v>401</v>
      </c>
      <c r="G1724" s="3">
        <f t="shared" si="26"/>
        <v>1</v>
      </c>
    </row>
    <row r="1725" spans="1:7" x14ac:dyDescent="0.25">
      <c r="G1725" s="3" t="str">
        <f t="shared" si="26"/>
        <v/>
      </c>
    </row>
    <row r="1726" spans="1:7" x14ac:dyDescent="0.25">
      <c r="B1726" s="1">
        <v>1</v>
      </c>
      <c r="C1726" t="s">
        <v>43</v>
      </c>
      <c r="G1726" s="3" t="str">
        <f t="shared" si="26"/>
        <v/>
      </c>
    </row>
    <row r="1727" spans="1:7" x14ac:dyDescent="0.25">
      <c r="A1727" t="s">
        <v>6</v>
      </c>
      <c r="B1727" t="s">
        <v>402</v>
      </c>
      <c r="C1727" t="s">
        <v>403</v>
      </c>
      <c r="G1727" s="3" t="str">
        <f t="shared" si="26"/>
        <v/>
      </c>
    </row>
    <row r="1728" spans="1:7" x14ac:dyDescent="0.25">
      <c r="A1728" t="s">
        <v>404</v>
      </c>
      <c r="G1728" s="3">
        <f t="shared" si="26"/>
        <v>16</v>
      </c>
    </row>
    <row r="1729" spans="1:7" x14ac:dyDescent="0.25">
      <c r="G1729" s="3" t="str">
        <f t="shared" si="26"/>
        <v/>
      </c>
    </row>
    <row r="1730" spans="1:7" x14ac:dyDescent="0.25">
      <c r="B1730" s="1">
        <v>1</v>
      </c>
      <c r="C1730" t="s">
        <v>237</v>
      </c>
      <c r="G1730" s="3" t="str">
        <f t="shared" si="26"/>
        <v/>
      </c>
    </row>
    <row r="1731" spans="1:7" x14ac:dyDescent="0.25">
      <c r="G1731" s="3" t="str">
        <f t="shared" ref="G1731:G1794" si="27">IFERROR(HLOOKUP($A1731,$H$2:$XL$3,2,FALSE),"")</f>
        <v/>
      </c>
    </row>
    <row r="1732" spans="1:7" x14ac:dyDescent="0.25">
      <c r="A1732" t="s">
        <v>405</v>
      </c>
      <c r="G1732" s="3">
        <f t="shared" si="27"/>
        <v>14</v>
      </c>
    </row>
    <row r="1733" spans="1:7" x14ac:dyDescent="0.25">
      <c r="G1733" s="3" t="str">
        <f t="shared" si="27"/>
        <v/>
      </c>
    </row>
    <row r="1734" spans="1:7" x14ac:dyDescent="0.25">
      <c r="B1734" s="1">
        <v>0.54700000000000004</v>
      </c>
      <c r="C1734" t="s">
        <v>224</v>
      </c>
      <c r="G1734" s="3" t="str">
        <f t="shared" si="27"/>
        <v/>
      </c>
    </row>
    <row r="1735" spans="1:7" x14ac:dyDescent="0.25">
      <c r="B1735" s="1">
        <v>0.25700000000000001</v>
      </c>
      <c r="C1735" t="s">
        <v>95</v>
      </c>
      <c r="G1735" s="3" t="str">
        <f t="shared" si="27"/>
        <v/>
      </c>
    </row>
    <row r="1736" spans="1:7" x14ac:dyDescent="0.25">
      <c r="A1736" t="s">
        <v>6</v>
      </c>
      <c r="B1736" t="s">
        <v>406</v>
      </c>
      <c r="C1736" t="s">
        <v>407</v>
      </c>
      <c r="G1736" s="3" t="str">
        <f t="shared" si="27"/>
        <v/>
      </c>
    </row>
    <row r="1737" spans="1:7" x14ac:dyDescent="0.25">
      <c r="A1737" t="s">
        <v>408</v>
      </c>
      <c r="G1737" s="3">
        <f t="shared" si="27"/>
        <v>2</v>
      </c>
    </row>
    <row r="1738" spans="1:7" x14ac:dyDescent="0.25">
      <c r="G1738" s="3" t="str">
        <f t="shared" si="27"/>
        <v/>
      </c>
    </row>
    <row r="1739" spans="1:7" x14ac:dyDescent="0.25">
      <c r="B1739" s="1">
        <v>1</v>
      </c>
      <c r="C1739" t="s">
        <v>226</v>
      </c>
      <c r="G1739" s="3" t="str">
        <f t="shared" si="27"/>
        <v/>
      </c>
    </row>
    <row r="1740" spans="1:7" x14ac:dyDescent="0.25">
      <c r="G1740" s="3" t="str">
        <f t="shared" si="27"/>
        <v/>
      </c>
    </row>
    <row r="1741" spans="1:7" x14ac:dyDescent="0.25">
      <c r="A1741" t="s">
        <v>409</v>
      </c>
      <c r="G1741" s="3">
        <f t="shared" si="27"/>
        <v>115</v>
      </c>
    </row>
    <row r="1742" spans="1:7" x14ac:dyDescent="0.25">
      <c r="G1742" s="3" t="str">
        <f t="shared" si="27"/>
        <v/>
      </c>
    </row>
    <row r="1743" spans="1:7" x14ac:dyDescent="0.25">
      <c r="B1743" s="1">
        <v>0.86</v>
      </c>
      <c r="C1743" t="s">
        <v>143</v>
      </c>
      <c r="G1743" s="3" t="str">
        <f t="shared" si="27"/>
        <v/>
      </c>
    </row>
    <row r="1744" spans="1:7" x14ac:dyDescent="0.25">
      <c r="B1744" s="1">
        <v>0.13900000000000001</v>
      </c>
      <c r="C1744" t="s">
        <v>251</v>
      </c>
      <c r="G1744" s="3" t="str">
        <f t="shared" si="27"/>
        <v/>
      </c>
    </row>
    <row r="1745" spans="1:7" x14ac:dyDescent="0.25">
      <c r="G1745" s="3" t="str">
        <f t="shared" si="27"/>
        <v/>
      </c>
    </row>
    <row r="1746" spans="1:7" x14ac:dyDescent="0.25">
      <c r="A1746" t="s">
        <v>410</v>
      </c>
      <c r="G1746" s="3">
        <f t="shared" si="27"/>
        <v>7</v>
      </c>
    </row>
    <row r="1747" spans="1:7" x14ac:dyDescent="0.25">
      <c r="G1747" s="3" t="str">
        <f t="shared" si="27"/>
        <v/>
      </c>
    </row>
    <row r="1748" spans="1:7" x14ac:dyDescent="0.25">
      <c r="B1748" s="1">
        <v>1</v>
      </c>
      <c r="C1748" t="s">
        <v>226</v>
      </c>
      <c r="G1748" s="3" t="str">
        <f t="shared" si="27"/>
        <v/>
      </c>
    </row>
    <row r="1749" spans="1:7" x14ac:dyDescent="0.25">
      <c r="G1749" s="3" t="str">
        <f t="shared" si="27"/>
        <v/>
      </c>
    </row>
    <row r="1750" spans="1:7" x14ac:dyDescent="0.25">
      <c r="A1750" t="s">
        <v>411</v>
      </c>
      <c r="G1750" s="3">
        <f t="shared" si="27"/>
        <v>2</v>
      </c>
    </row>
    <row r="1751" spans="1:7" x14ac:dyDescent="0.25">
      <c r="G1751" s="3" t="str">
        <f t="shared" si="27"/>
        <v/>
      </c>
    </row>
    <row r="1752" spans="1:7" x14ac:dyDescent="0.25">
      <c r="B1752" s="1">
        <v>1</v>
      </c>
      <c r="C1752" t="s">
        <v>412</v>
      </c>
      <c r="G1752" s="3" t="str">
        <f t="shared" si="27"/>
        <v/>
      </c>
    </row>
    <row r="1753" spans="1:7" x14ac:dyDescent="0.25">
      <c r="G1753" s="3" t="str">
        <f t="shared" si="27"/>
        <v/>
      </c>
    </row>
    <row r="1754" spans="1:7" x14ac:dyDescent="0.25">
      <c r="A1754" t="s">
        <v>413</v>
      </c>
      <c r="G1754" s="3">
        <f t="shared" si="27"/>
        <v>8</v>
      </c>
    </row>
    <row r="1755" spans="1:7" x14ac:dyDescent="0.25">
      <c r="G1755" s="3" t="str">
        <f t="shared" si="27"/>
        <v/>
      </c>
    </row>
    <row r="1756" spans="1:7" x14ac:dyDescent="0.25">
      <c r="B1756" s="1">
        <v>1</v>
      </c>
      <c r="C1756" t="s">
        <v>80</v>
      </c>
      <c r="G1756" s="3" t="str">
        <f t="shared" si="27"/>
        <v/>
      </c>
    </row>
    <row r="1757" spans="1:7" x14ac:dyDescent="0.25">
      <c r="G1757" s="3" t="str">
        <f t="shared" si="27"/>
        <v/>
      </c>
    </row>
    <row r="1758" spans="1:7" x14ac:dyDescent="0.25">
      <c r="A1758" t="s">
        <v>414</v>
      </c>
      <c r="G1758" s="3">
        <f t="shared" si="27"/>
        <v>23</v>
      </c>
    </row>
    <row r="1759" spans="1:7" x14ac:dyDescent="0.25">
      <c r="G1759" s="3" t="str">
        <f t="shared" si="27"/>
        <v/>
      </c>
    </row>
    <row r="1760" spans="1:7" x14ac:dyDescent="0.25">
      <c r="B1760" s="1">
        <v>0.19600000000000001</v>
      </c>
      <c r="C1760" t="s">
        <v>412</v>
      </c>
      <c r="G1760" s="3" t="str">
        <f t="shared" si="27"/>
        <v/>
      </c>
    </row>
    <row r="1761" spans="1:7" x14ac:dyDescent="0.25">
      <c r="B1761" s="1">
        <v>0.80300000000000005</v>
      </c>
      <c r="C1761" t="s">
        <v>29</v>
      </c>
      <c r="G1761" s="3" t="str">
        <f t="shared" si="27"/>
        <v/>
      </c>
    </row>
    <row r="1762" spans="1:7" x14ac:dyDescent="0.25">
      <c r="G1762" s="3" t="str">
        <f t="shared" si="27"/>
        <v/>
      </c>
    </row>
    <row r="1763" spans="1:7" x14ac:dyDescent="0.25">
      <c r="A1763" t="s">
        <v>415</v>
      </c>
      <c r="G1763" s="3">
        <f t="shared" si="27"/>
        <v>13</v>
      </c>
    </row>
    <row r="1764" spans="1:7" x14ac:dyDescent="0.25">
      <c r="G1764" s="3" t="str">
        <f t="shared" si="27"/>
        <v/>
      </c>
    </row>
    <row r="1765" spans="1:7" x14ac:dyDescent="0.25">
      <c r="B1765" s="1">
        <v>0.434</v>
      </c>
      <c r="C1765" t="s">
        <v>143</v>
      </c>
      <c r="G1765" s="3" t="str">
        <f t="shared" si="27"/>
        <v/>
      </c>
    </row>
    <row r="1766" spans="1:7" x14ac:dyDescent="0.25">
      <c r="B1766" s="1">
        <v>0.56499999999999995</v>
      </c>
      <c r="C1766" t="s">
        <v>29</v>
      </c>
      <c r="G1766" s="3" t="str">
        <f t="shared" si="27"/>
        <v/>
      </c>
    </row>
    <row r="1767" spans="1:7" x14ac:dyDescent="0.25">
      <c r="G1767" s="3" t="str">
        <f t="shared" si="27"/>
        <v/>
      </c>
    </row>
    <row r="1768" spans="1:7" x14ac:dyDescent="0.25">
      <c r="A1768" t="s">
        <v>416</v>
      </c>
      <c r="G1768" s="3">
        <f t="shared" si="27"/>
        <v>16</v>
      </c>
    </row>
    <row r="1769" spans="1:7" x14ac:dyDescent="0.25">
      <c r="G1769" s="3" t="str">
        <f t="shared" si="27"/>
        <v/>
      </c>
    </row>
    <row r="1770" spans="1:7" x14ac:dyDescent="0.25">
      <c r="B1770" s="1">
        <v>1</v>
      </c>
      <c r="C1770" t="s">
        <v>80</v>
      </c>
      <c r="G1770" s="3" t="str">
        <f t="shared" si="27"/>
        <v/>
      </c>
    </row>
    <row r="1771" spans="1:7" x14ac:dyDescent="0.25">
      <c r="G1771" s="3" t="str">
        <f t="shared" si="27"/>
        <v/>
      </c>
    </row>
    <row r="1772" spans="1:7" x14ac:dyDescent="0.25">
      <c r="A1772" t="s">
        <v>417</v>
      </c>
      <c r="G1772" s="3">
        <f t="shared" si="27"/>
        <v>16</v>
      </c>
    </row>
    <row r="1773" spans="1:7" x14ac:dyDescent="0.25">
      <c r="G1773" s="3" t="str">
        <f t="shared" si="27"/>
        <v/>
      </c>
    </row>
    <row r="1774" spans="1:7" x14ac:dyDescent="0.25">
      <c r="B1774" s="1">
        <v>1</v>
      </c>
      <c r="C1774" t="s">
        <v>80</v>
      </c>
      <c r="G1774" s="3" t="str">
        <f t="shared" si="27"/>
        <v/>
      </c>
    </row>
    <row r="1775" spans="1:7" x14ac:dyDescent="0.25">
      <c r="G1775" s="3" t="str">
        <f t="shared" si="27"/>
        <v/>
      </c>
    </row>
    <row r="1776" spans="1:7" x14ac:dyDescent="0.25">
      <c r="A1776" t="s">
        <v>418</v>
      </c>
      <c r="G1776" s="3">
        <f t="shared" si="27"/>
        <v>258</v>
      </c>
    </row>
    <row r="1777" spans="1:7" x14ac:dyDescent="0.25">
      <c r="G1777" s="3" t="str">
        <f t="shared" si="27"/>
        <v/>
      </c>
    </row>
    <row r="1778" spans="1:7" x14ac:dyDescent="0.25">
      <c r="B1778" s="1">
        <v>0.16200000000000001</v>
      </c>
      <c r="C1778" t="s">
        <v>80</v>
      </c>
      <c r="G1778" s="3" t="str">
        <f t="shared" si="27"/>
        <v/>
      </c>
    </row>
    <row r="1779" spans="1:7" x14ac:dyDescent="0.25">
      <c r="B1779" s="1">
        <v>0.75700000000000001</v>
      </c>
      <c r="C1779" t="s">
        <v>162</v>
      </c>
      <c r="G1779" s="3" t="str">
        <f t="shared" si="27"/>
        <v/>
      </c>
    </row>
    <row r="1780" spans="1:7" x14ac:dyDescent="0.25">
      <c r="B1780" s="1">
        <v>0.08</v>
      </c>
      <c r="C1780" t="s">
        <v>32</v>
      </c>
      <c r="G1780" s="3" t="str">
        <f t="shared" si="27"/>
        <v/>
      </c>
    </row>
    <row r="1781" spans="1:7" x14ac:dyDescent="0.25">
      <c r="G1781" s="3" t="str">
        <f t="shared" si="27"/>
        <v/>
      </c>
    </row>
    <row r="1782" spans="1:7" x14ac:dyDescent="0.25">
      <c r="A1782" t="s">
        <v>419</v>
      </c>
      <c r="G1782" s="3">
        <f t="shared" si="27"/>
        <v>603</v>
      </c>
    </row>
    <row r="1783" spans="1:7" x14ac:dyDescent="0.25">
      <c r="G1783" s="3" t="str">
        <f t="shared" si="27"/>
        <v/>
      </c>
    </row>
    <row r="1784" spans="1:7" x14ac:dyDescent="0.25">
      <c r="B1784" s="1">
        <v>5.0999999999999997E-2</v>
      </c>
      <c r="C1784" t="s">
        <v>251</v>
      </c>
      <c r="G1784" s="3" t="str">
        <f t="shared" si="27"/>
        <v/>
      </c>
    </row>
    <row r="1785" spans="1:7" x14ac:dyDescent="0.25">
      <c r="B1785" s="1">
        <v>0.223</v>
      </c>
      <c r="C1785" t="s">
        <v>29</v>
      </c>
      <c r="G1785" s="3" t="str">
        <f t="shared" si="27"/>
        <v/>
      </c>
    </row>
    <row r="1786" spans="1:7" x14ac:dyDescent="0.25">
      <c r="B1786" s="1">
        <v>6.6000000000000003E-2</v>
      </c>
      <c r="C1786" t="s">
        <v>80</v>
      </c>
      <c r="G1786" s="3" t="str">
        <f t="shared" si="27"/>
        <v/>
      </c>
    </row>
    <row r="1787" spans="1:7" x14ac:dyDescent="0.25">
      <c r="B1787" s="1">
        <v>3.0000000000000001E-3</v>
      </c>
      <c r="C1787" t="s">
        <v>252</v>
      </c>
      <c r="G1787" s="3" t="str">
        <f t="shared" si="27"/>
        <v/>
      </c>
    </row>
    <row r="1788" spans="1:7" x14ac:dyDescent="0.25">
      <c r="B1788" s="1">
        <v>0.06</v>
      </c>
      <c r="C1788" t="s">
        <v>257</v>
      </c>
      <c r="G1788" s="3" t="str">
        <f t="shared" si="27"/>
        <v/>
      </c>
    </row>
    <row r="1789" spans="1:7" x14ac:dyDescent="0.25">
      <c r="B1789" s="1">
        <v>7.0000000000000007E-2</v>
      </c>
      <c r="C1789" t="s">
        <v>43</v>
      </c>
      <c r="G1789" s="3" t="str">
        <f t="shared" si="27"/>
        <v/>
      </c>
    </row>
    <row r="1790" spans="1:7" x14ac:dyDescent="0.25">
      <c r="B1790" s="1">
        <v>0.151</v>
      </c>
      <c r="C1790" t="s">
        <v>44</v>
      </c>
      <c r="G1790" s="3" t="str">
        <f t="shared" si="27"/>
        <v/>
      </c>
    </row>
    <row r="1791" spans="1:7" x14ac:dyDescent="0.25">
      <c r="B1791" s="1">
        <v>0.33200000000000002</v>
      </c>
      <c r="C1791" t="s">
        <v>77</v>
      </c>
      <c r="G1791" s="3" t="str">
        <f t="shared" si="27"/>
        <v/>
      </c>
    </row>
    <row r="1792" spans="1:7" x14ac:dyDescent="0.25">
      <c r="B1792" s="1">
        <v>0.04</v>
      </c>
      <c r="C1792" t="s">
        <v>32</v>
      </c>
      <c r="G1792" s="3" t="str">
        <f t="shared" si="27"/>
        <v/>
      </c>
    </row>
    <row r="1793" spans="1:7" x14ac:dyDescent="0.25">
      <c r="G1793" s="3" t="str">
        <f t="shared" si="27"/>
        <v/>
      </c>
    </row>
    <row r="1794" spans="1:7" x14ac:dyDescent="0.25">
      <c r="A1794" t="s">
        <v>420</v>
      </c>
      <c r="G1794" s="3">
        <f t="shared" si="27"/>
        <v>241</v>
      </c>
    </row>
    <row r="1795" spans="1:7" x14ac:dyDescent="0.25">
      <c r="G1795" s="3" t="str">
        <f t="shared" ref="G1795:G1858" si="28">IFERROR(HLOOKUP($A1795,$H$2:$XL$3,2,FALSE),"")</f>
        <v/>
      </c>
    </row>
    <row r="1796" spans="1:7" x14ac:dyDescent="0.25">
      <c r="B1796" s="1">
        <v>5.0999999999999997E-2</v>
      </c>
      <c r="C1796" t="s">
        <v>251</v>
      </c>
      <c r="G1796" s="3" t="str">
        <f t="shared" si="28"/>
        <v/>
      </c>
    </row>
    <row r="1797" spans="1:7" x14ac:dyDescent="0.25">
      <c r="B1797" s="1">
        <v>0.36099999999999999</v>
      </c>
      <c r="C1797" t="s">
        <v>29</v>
      </c>
      <c r="G1797" s="3" t="str">
        <f t="shared" si="28"/>
        <v/>
      </c>
    </row>
    <row r="1798" spans="1:7" x14ac:dyDescent="0.25">
      <c r="B1798" s="1">
        <v>0.09</v>
      </c>
      <c r="C1798" t="s">
        <v>80</v>
      </c>
      <c r="G1798" s="3" t="str">
        <f t="shared" si="28"/>
        <v/>
      </c>
    </row>
    <row r="1799" spans="1:7" x14ac:dyDescent="0.25">
      <c r="B1799" s="1">
        <v>8.0000000000000002E-3</v>
      </c>
      <c r="C1799" t="s">
        <v>252</v>
      </c>
      <c r="G1799" s="3" t="str">
        <f t="shared" si="28"/>
        <v/>
      </c>
    </row>
    <row r="1800" spans="1:7" x14ac:dyDescent="0.25">
      <c r="B1800" s="1">
        <v>0.114</v>
      </c>
      <c r="C1800" t="s">
        <v>43</v>
      </c>
      <c r="G1800" s="3" t="str">
        <f t="shared" si="28"/>
        <v/>
      </c>
    </row>
    <row r="1801" spans="1:7" x14ac:dyDescent="0.25">
      <c r="B1801" s="1">
        <v>0.16500000000000001</v>
      </c>
      <c r="C1801" t="s">
        <v>44</v>
      </c>
      <c r="G1801" s="3" t="str">
        <f t="shared" si="28"/>
        <v/>
      </c>
    </row>
    <row r="1802" spans="1:7" x14ac:dyDescent="0.25">
      <c r="B1802" s="1">
        <v>0.11799999999999999</v>
      </c>
      <c r="C1802" t="s">
        <v>77</v>
      </c>
      <c r="G1802" s="3" t="str">
        <f t="shared" si="28"/>
        <v/>
      </c>
    </row>
    <row r="1803" spans="1:7" x14ac:dyDescent="0.25">
      <c r="B1803" s="1">
        <v>9.0999999999999998E-2</v>
      </c>
      <c r="C1803" t="s">
        <v>32</v>
      </c>
      <c r="G1803" s="3" t="str">
        <f t="shared" si="28"/>
        <v/>
      </c>
    </row>
    <row r="1804" spans="1:7" x14ac:dyDescent="0.25">
      <c r="A1804" t="s">
        <v>6</v>
      </c>
      <c r="B1804" t="s">
        <v>421</v>
      </c>
      <c r="C1804" t="s">
        <v>422</v>
      </c>
      <c r="G1804" s="3" t="str">
        <f t="shared" si="28"/>
        <v/>
      </c>
    </row>
    <row r="1805" spans="1:7" x14ac:dyDescent="0.25">
      <c r="A1805" t="s">
        <v>423</v>
      </c>
      <c r="G1805" s="3">
        <f t="shared" si="28"/>
        <v>42</v>
      </c>
    </row>
    <row r="1806" spans="1:7" x14ac:dyDescent="0.25">
      <c r="G1806" s="3" t="str">
        <f t="shared" si="28"/>
        <v/>
      </c>
    </row>
    <row r="1807" spans="1:7" x14ac:dyDescent="0.25">
      <c r="B1807" s="1">
        <v>8.8999999999999996E-2</v>
      </c>
      <c r="C1807" t="s">
        <v>44</v>
      </c>
      <c r="G1807" s="3" t="str">
        <f t="shared" si="28"/>
        <v/>
      </c>
    </row>
    <row r="1808" spans="1:7" x14ac:dyDescent="0.25">
      <c r="B1808" s="1">
        <v>0.91</v>
      </c>
      <c r="C1808" t="s">
        <v>32</v>
      </c>
      <c r="G1808" s="3" t="str">
        <f t="shared" si="28"/>
        <v/>
      </c>
    </row>
    <row r="1809" spans="1:7" x14ac:dyDescent="0.25">
      <c r="G1809" s="3" t="str">
        <f t="shared" si="28"/>
        <v/>
      </c>
    </row>
    <row r="1810" spans="1:7" x14ac:dyDescent="0.25">
      <c r="A1810" t="s">
        <v>424</v>
      </c>
      <c r="G1810" s="3">
        <f t="shared" si="28"/>
        <v>17</v>
      </c>
    </row>
    <row r="1811" spans="1:7" x14ac:dyDescent="0.25">
      <c r="G1811" s="3" t="str">
        <f t="shared" si="28"/>
        <v/>
      </c>
    </row>
    <row r="1812" spans="1:7" x14ac:dyDescent="0.25">
      <c r="B1812" s="1">
        <v>1</v>
      </c>
      <c r="C1812" t="s">
        <v>32</v>
      </c>
      <c r="G1812" s="3" t="str">
        <f t="shared" si="28"/>
        <v/>
      </c>
    </row>
    <row r="1813" spans="1:7" x14ac:dyDescent="0.25">
      <c r="G1813" s="3" t="str">
        <f t="shared" si="28"/>
        <v/>
      </c>
    </row>
    <row r="1814" spans="1:7" x14ac:dyDescent="0.25">
      <c r="A1814" t="s">
        <v>425</v>
      </c>
      <c r="G1814" s="3">
        <f t="shared" si="28"/>
        <v>99</v>
      </c>
    </row>
    <row r="1815" spans="1:7" x14ac:dyDescent="0.25">
      <c r="G1815" s="3" t="str">
        <f t="shared" si="28"/>
        <v/>
      </c>
    </row>
    <row r="1816" spans="1:7" x14ac:dyDescent="0.25">
      <c r="B1816" s="1">
        <v>1</v>
      </c>
      <c r="C1816" t="s">
        <v>32</v>
      </c>
      <c r="G1816" s="3" t="str">
        <f t="shared" si="28"/>
        <v/>
      </c>
    </row>
    <row r="1817" spans="1:7" x14ac:dyDescent="0.25">
      <c r="G1817" s="3" t="str">
        <f t="shared" si="28"/>
        <v/>
      </c>
    </row>
    <row r="1818" spans="1:7" x14ac:dyDescent="0.25">
      <c r="A1818" t="s">
        <v>426</v>
      </c>
      <c r="G1818" s="3">
        <f t="shared" si="28"/>
        <v>368</v>
      </c>
    </row>
    <row r="1819" spans="1:7" x14ac:dyDescent="0.25">
      <c r="G1819" s="3" t="str">
        <f t="shared" si="28"/>
        <v/>
      </c>
    </row>
    <row r="1820" spans="1:7" x14ac:dyDescent="0.25">
      <c r="B1820" s="1">
        <v>1</v>
      </c>
      <c r="C1820" t="s">
        <v>44</v>
      </c>
      <c r="G1820" s="3" t="str">
        <f t="shared" si="28"/>
        <v/>
      </c>
    </row>
    <row r="1821" spans="1:7" x14ac:dyDescent="0.25">
      <c r="G1821" s="3" t="str">
        <f t="shared" si="28"/>
        <v/>
      </c>
    </row>
    <row r="1822" spans="1:7" x14ac:dyDescent="0.25">
      <c r="A1822" t="s">
        <v>427</v>
      </c>
      <c r="G1822" s="3">
        <f t="shared" si="28"/>
        <v>6</v>
      </c>
    </row>
    <row r="1823" spans="1:7" x14ac:dyDescent="0.25">
      <c r="G1823" s="3" t="str">
        <f t="shared" si="28"/>
        <v/>
      </c>
    </row>
    <row r="1824" spans="1:7" x14ac:dyDescent="0.25">
      <c r="B1824" s="1">
        <v>1</v>
      </c>
      <c r="C1824" t="s">
        <v>32</v>
      </c>
      <c r="G1824" s="3" t="str">
        <f t="shared" si="28"/>
        <v/>
      </c>
    </row>
    <row r="1825" spans="1:7" x14ac:dyDescent="0.25">
      <c r="G1825" s="3" t="str">
        <f t="shared" si="28"/>
        <v/>
      </c>
    </row>
    <row r="1826" spans="1:7" x14ac:dyDescent="0.25">
      <c r="A1826" t="s">
        <v>428</v>
      </c>
      <c r="G1826" s="3">
        <f t="shared" si="28"/>
        <v>4940</v>
      </c>
    </row>
    <row r="1827" spans="1:7" x14ac:dyDescent="0.25">
      <c r="G1827" s="3" t="str">
        <f t="shared" si="28"/>
        <v/>
      </c>
    </row>
    <row r="1828" spans="1:7" x14ac:dyDescent="0.25">
      <c r="B1828" s="1">
        <v>9.1999999999999998E-2</v>
      </c>
      <c r="C1828" t="s">
        <v>143</v>
      </c>
      <c r="G1828" s="3" t="str">
        <f t="shared" si="28"/>
        <v/>
      </c>
    </row>
    <row r="1829" spans="1:7" x14ac:dyDescent="0.25">
      <c r="B1829" s="1">
        <v>6.3E-2</v>
      </c>
      <c r="C1829" t="s">
        <v>275</v>
      </c>
      <c r="G1829" s="3" t="str">
        <f t="shared" si="28"/>
        <v/>
      </c>
    </row>
    <row r="1830" spans="1:7" x14ac:dyDescent="0.25">
      <c r="B1830" s="1">
        <v>0</v>
      </c>
      <c r="C1830" t="s">
        <v>97</v>
      </c>
      <c r="G1830" s="3" t="str">
        <f t="shared" si="28"/>
        <v/>
      </c>
    </row>
    <row r="1831" spans="1:7" x14ac:dyDescent="0.25">
      <c r="B1831" s="1">
        <v>1E-3</v>
      </c>
      <c r="C1831" t="s">
        <v>28</v>
      </c>
      <c r="G1831" s="3" t="str">
        <f t="shared" si="28"/>
        <v/>
      </c>
    </row>
    <row r="1832" spans="1:7" x14ac:dyDescent="0.25">
      <c r="B1832" s="1">
        <v>1E-3</v>
      </c>
      <c r="C1832" t="s">
        <v>251</v>
      </c>
      <c r="G1832" s="3" t="str">
        <f t="shared" si="28"/>
        <v/>
      </c>
    </row>
    <row r="1833" spans="1:7" x14ac:dyDescent="0.25">
      <c r="B1833" s="1">
        <v>4.0000000000000001E-3</v>
      </c>
      <c r="C1833" t="s">
        <v>29</v>
      </c>
      <c r="G1833" s="3" t="str">
        <f t="shared" si="28"/>
        <v/>
      </c>
    </row>
    <row r="1834" spans="1:7" x14ac:dyDescent="0.25">
      <c r="B1834" s="1">
        <v>8.0000000000000002E-3</v>
      </c>
      <c r="C1834" t="s">
        <v>252</v>
      </c>
      <c r="G1834" s="3" t="str">
        <f t="shared" si="28"/>
        <v/>
      </c>
    </row>
    <row r="1835" spans="1:7" x14ac:dyDescent="0.25">
      <c r="B1835" s="1">
        <v>4.0000000000000001E-3</v>
      </c>
      <c r="C1835" t="s">
        <v>81</v>
      </c>
      <c r="G1835" s="3" t="str">
        <f t="shared" si="28"/>
        <v/>
      </c>
    </row>
    <row r="1836" spans="1:7" x14ac:dyDescent="0.25">
      <c r="B1836" s="1">
        <v>0.216</v>
      </c>
      <c r="C1836" t="s">
        <v>257</v>
      </c>
      <c r="G1836" s="3" t="str">
        <f t="shared" si="28"/>
        <v/>
      </c>
    </row>
    <row r="1837" spans="1:7" x14ac:dyDescent="0.25">
      <c r="B1837" s="1">
        <v>0.108</v>
      </c>
      <c r="C1837" t="s">
        <v>44</v>
      </c>
      <c r="G1837" s="3" t="str">
        <f t="shared" si="28"/>
        <v/>
      </c>
    </row>
    <row r="1838" spans="1:7" x14ac:dyDescent="0.25">
      <c r="B1838" s="1">
        <v>0.03</v>
      </c>
      <c r="C1838" t="s">
        <v>77</v>
      </c>
      <c r="G1838" s="3" t="str">
        <f t="shared" si="28"/>
        <v/>
      </c>
    </row>
    <row r="1839" spans="1:7" x14ac:dyDescent="0.25">
      <c r="B1839" s="1">
        <v>1.2E-2</v>
      </c>
      <c r="C1839" t="s">
        <v>276</v>
      </c>
      <c r="G1839" s="3" t="str">
        <f t="shared" si="28"/>
        <v/>
      </c>
    </row>
    <row r="1840" spans="1:7" x14ac:dyDescent="0.25">
      <c r="B1840" s="1">
        <v>0.45400000000000001</v>
      </c>
      <c r="C1840" t="s">
        <v>32</v>
      </c>
      <c r="G1840" s="3" t="str">
        <f t="shared" si="28"/>
        <v/>
      </c>
    </row>
    <row r="1841" spans="1:7" x14ac:dyDescent="0.25">
      <c r="B1841" s="1">
        <v>1E-3</v>
      </c>
      <c r="C1841" t="s">
        <v>40</v>
      </c>
      <c r="G1841" s="3" t="str">
        <f t="shared" si="28"/>
        <v/>
      </c>
    </row>
    <row r="1842" spans="1:7" x14ac:dyDescent="0.25">
      <c r="G1842" s="3" t="str">
        <f t="shared" si="28"/>
        <v/>
      </c>
    </row>
    <row r="1843" spans="1:7" x14ac:dyDescent="0.25">
      <c r="A1843" t="s">
        <v>429</v>
      </c>
      <c r="G1843" s="3">
        <f t="shared" si="28"/>
        <v>346</v>
      </c>
    </row>
    <row r="1844" spans="1:7" x14ac:dyDescent="0.25">
      <c r="G1844" s="3" t="str">
        <f t="shared" si="28"/>
        <v/>
      </c>
    </row>
    <row r="1845" spans="1:7" x14ac:dyDescent="0.25">
      <c r="B1845" s="1">
        <v>5.6000000000000001E-2</v>
      </c>
      <c r="C1845" t="s">
        <v>275</v>
      </c>
      <c r="G1845" s="3" t="str">
        <f t="shared" si="28"/>
        <v/>
      </c>
    </row>
    <row r="1846" spans="1:7" x14ac:dyDescent="0.25">
      <c r="B1846" s="1">
        <v>0.94299999999999995</v>
      </c>
      <c r="C1846" t="s">
        <v>32</v>
      </c>
      <c r="G1846" s="3" t="str">
        <f t="shared" si="28"/>
        <v/>
      </c>
    </row>
    <row r="1847" spans="1:7" x14ac:dyDescent="0.25">
      <c r="G1847" s="3" t="str">
        <f t="shared" si="28"/>
        <v/>
      </c>
    </row>
    <row r="1848" spans="1:7" x14ac:dyDescent="0.25">
      <c r="A1848" t="s">
        <v>430</v>
      </c>
      <c r="G1848" s="3">
        <f t="shared" si="28"/>
        <v>64</v>
      </c>
    </row>
    <row r="1849" spans="1:7" x14ac:dyDescent="0.25">
      <c r="G1849" s="3" t="str">
        <f t="shared" si="28"/>
        <v/>
      </c>
    </row>
    <row r="1850" spans="1:7" x14ac:dyDescent="0.25">
      <c r="B1850" s="1">
        <v>1</v>
      </c>
      <c r="C1850" t="s">
        <v>32</v>
      </c>
      <c r="G1850" s="3" t="str">
        <f t="shared" si="28"/>
        <v/>
      </c>
    </row>
    <row r="1851" spans="1:7" x14ac:dyDescent="0.25">
      <c r="G1851" s="3" t="str">
        <f t="shared" si="28"/>
        <v/>
      </c>
    </row>
    <row r="1852" spans="1:7" x14ac:dyDescent="0.25">
      <c r="A1852" t="s">
        <v>431</v>
      </c>
      <c r="G1852" s="3">
        <f t="shared" si="28"/>
        <v>253</v>
      </c>
    </row>
    <row r="1853" spans="1:7" x14ac:dyDescent="0.25">
      <c r="G1853" s="3" t="str">
        <f t="shared" si="28"/>
        <v/>
      </c>
    </row>
    <row r="1854" spans="1:7" x14ac:dyDescent="0.25">
      <c r="B1854" s="1">
        <v>7.4999999999999997E-2</v>
      </c>
      <c r="C1854" t="s">
        <v>275</v>
      </c>
      <c r="G1854" s="3" t="str">
        <f t="shared" si="28"/>
        <v/>
      </c>
    </row>
    <row r="1855" spans="1:7" x14ac:dyDescent="0.25">
      <c r="B1855" s="1">
        <v>0.92400000000000004</v>
      </c>
      <c r="C1855" t="s">
        <v>32</v>
      </c>
      <c r="G1855" s="3" t="str">
        <f t="shared" si="28"/>
        <v/>
      </c>
    </row>
    <row r="1856" spans="1:7" x14ac:dyDescent="0.25">
      <c r="G1856" s="3" t="str">
        <f t="shared" si="28"/>
        <v/>
      </c>
    </row>
    <row r="1857" spans="1:7" x14ac:dyDescent="0.25">
      <c r="A1857" t="s">
        <v>432</v>
      </c>
      <c r="G1857" s="3">
        <f t="shared" si="28"/>
        <v>253</v>
      </c>
    </row>
    <row r="1858" spans="1:7" x14ac:dyDescent="0.25">
      <c r="G1858" s="3" t="str">
        <f t="shared" si="28"/>
        <v/>
      </c>
    </row>
    <row r="1859" spans="1:7" x14ac:dyDescent="0.25">
      <c r="B1859" s="1">
        <v>7.4999999999999997E-2</v>
      </c>
      <c r="C1859" t="s">
        <v>275</v>
      </c>
      <c r="G1859" s="3" t="str">
        <f t="shared" ref="G1859:G1922" si="29">IFERROR(HLOOKUP($A1859,$H$2:$XL$3,2,FALSE),"")</f>
        <v/>
      </c>
    </row>
    <row r="1860" spans="1:7" x14ac:dyDescent="0.25">
      <c r="B1860" s="1">
        <v>0.92400000000000004</v>
      </c>
      <c r="C1860" t="s">
        <v>32</v>
      </c>
      <c r="G1860" s="3" t="str">
        <f t="shared" si="29"/>
        <v/>
      </c>
    </row>
    <row r="1861" spans="1:7" x14ac:dyDescent="0.25">
      <c r="G1861" s="3" t="str">
        <f t="shared" si="29"/>
        <v/>
      </c>
    </row>
    <row r="1862" spans="1:7" x14ac:dyDescent="0.25">
      <c r="A1862" t="s">
        <v>433</v>
      </c>
      <c r="G1862" s="3">
        <f t="shared" si="29"/>
        <v>130</v>
      </c>
    </row>
    <row r="1863" spans="1:7" x14ac:dyDescent="0.25">
      <c r="G1863" s="3" t="str">
        <f t="shared" si="29"/>
        <v/>
      </c>
    </row>
    <row r="1864" spans="1:7" x14ac:dyDescent="0.25">
      <c r="B1864" s="1">
        <v>0.5</v>
      </c>
      <c r="C1864" t="s">
        <v>275</v>
      </c>
      <c r="G1864" s="3" t="str">
        <f t="shared" si="29"/>
        <v/>
      </c>
    </row>
    <row r="1865" spans="1:7" x14ac:dyDescent="0.25">
      <c r="B1865" s="1">
        <v>0.5</v>
      </c>
      <c r="C1865" t="s">
        <v>205</v>
      </c>
      <c r="G1865" s="3" t="str">
        <f t="shared" si="29"/>
        <v/>
      </c>
    </row>
    <row r="1866" spans="1:7" x14ac:dyDescent="0.25">
      <c r="G1866" s="3" t="str">
        <f t="shared" si="29"/>
        <v/>
      </c>
    </row>
    <row r="1867" spans="1:7" x14ac:dyDescent="0.25">
      <c r="A1867" t="s">
        <v>434</v>
      </c>
      <c r="G1867" s="3">
        <f t="shared" si="29"/>
        <v>3</v>
      </c>
    </row>
    <row r="1868" spans="1:7" x14ac:dyDescent="0.25">
      <c r="G1868" s="3" t="str">
        <f t="shared" si="29"/>
        <v/>
      </c>
    </row>
    <row r="1869" spans="1:7" x14ac:dyDescent="0.25">
      <c r="B1869" s="1">
        <v>1</v>
      </c>
      <c r="C1869" t="s">
        <v>32</v>
      </c>
      <c r="G1869" s="3" t="str">
        <f t="shared" si="29"/>
        <v/>
      </c>
    </row>
    <row r="1870" spans="1:7" x14ac:dyDescent="0.25">
      <c r="G1870" s="3" t="str">
        <f t="shared" si="29"/>
        <v/>
      </c>
    </row>
    <row r="1871" spans="1:7" x14ac:dyDescent="0.25">
      <c r="A1871" t="s">
        <v>435</v>
      </c>
      <c r="G1871" s="3">
        <f t="shared" si="29"/>
        <v>3</v>
      </c>
    </row>
    <row r="1872" spans="1:7" x14ac:dyDescent="0.25">
      <c r="G1872" s="3" t="str">
        <f t="shared" si="29"/>
        <v/>
      </c>
    </row>
    <row r="1873" spans="1:7" x14ac:dyDescent="0.25">
      <c r="B1873" s="1">
        <v>1</v>
      </c>
      <c r="C1873" t="s">
        <v>436</v>
      </c>
      <c r="G1873" s="3" t="str">
        <f t="shared" si="29"/>
        <v/>
      </c>
    </row>
    <row r="1874" spans="1:7" x14ac:dyDescent="0.25">
      <c r="G1874" s="3" t="str">
        <f t="shared" si="29"/>
        <v/>
      </c>
    </row>
    <row r="1875" spans="1:7" x14ac:dyDescent="0.25">
      <c r="A1875" t="s">
        <v>437</v>
      </c>
      <c r="G1875" s="3">
        <f t="shared" si="29"/>
        <v>297</v>
      </c>
    </row>
    <row r="1876" spans="1:7" x14ac:dyDescent="0.25">
      <c r="G1876" s="3" t="str">
        <f t="shared" si="29"/>
        <v/>
      </c>
    </row>
    <row r="1877" spans="1:7" x14ac:dyDescent="0.25">
      <c r="B1877" s="1">
        <v>0.26100000000000001</v>
      </c>
      <c r="C1877" t="s">
        <v>275</v>
      </c>
      <c r="G1877" s="3" t="str">
        <f t="shared" si="29"/>
        <v/>
      </c>
    </row>
    <row r="1878" spans="1:7" x14ac:dyDescent="0.25">
      <c r="B1878" s="1">
        <v>7.2999999999999995E-2</v>
      </c>
      <c r="C1878" t="s">
        <v>276</v>
      </c>
      <c r="G1878" s="3" t="str">
        <f t="shared" si="29"/>
        <v/>
      </c>
    </row>
    <row r="1879" spans="1:7" x14ac:dyDescent="0.25">
      <c r="B1879" s="1">
        <v>0.108</v>
      </c>
      <c r="C1879" t="s">
        <v>438</v>
      </c>
      <c r="G1879" s="3" t="str">
        <f t="shared" si="29"/>
        <v/>
      </c>
    </row>
    <row r="1880" spans="1:7" x14ac:dyDescent="0.25">
      <c r="B1880" s="1">
        <v>0.55600000000000005</v>
      </c>
      <c r="C1880" t="s">
        <v>32</v>
      </c>
      <c r="G1880" s="3" t="str">
        <f t="shared" si="29"/>
        <v/>
      </c>
    </row>
    <row r="1881" spans="1:7" x14ac:dyDescent="0.25">
      <c r="G1881" s="3" t="str">
        <f t="shared" si="29"/>
        <v/>
      </c>
    </row>
    <row r="1882" spans="1:7" x14ac:dyDescent="0.25">
      <c r="A1882" t="s">
        <v>439</v>
      </c>
      <c r="G1882" s="3">
        <f t="shared" si="29"/>
        <v>11</v>
      </c>
    </row>
    <row r="1883" spans="1:7" x14ac:dyDescent="0.25">
      <c r="G1883" s="3" t="str">
        <f t="shared" si="29"/>
        <v/>
      </c>
    </row>
    <row r="1884" spans="1:7" x14ac:dyDescent="0.25">
      <c r="B1884" s="1">
        <v>0.38700000000000001</v>
      </c>
      <c r="C1884" t="s">
        <v>143</v>
      </c>
      <c r="G1884" s="3" t="str">
        <f t="shared" si="29"/>
        <v/>
      </c>
    </row>
    <row r="1885" spans="1:7" x14ac:dyDescent="0.25">
      <c r="B1885" s="1">
        <v>0.61199999999999999</v>
      </c>
      <c r="C1885" t="s">
        <v>29</v>
      </c>
      <c r="G1885" s="3" t="str">
        <f t="shared" si="29"/>
        <v/>
      </c>
    </row>
    <row r="1886" spans="1:7" x14ac:dyDescent="0.25">
      <c r="G1886" s="3" t="str">
        <f t="shared" si="29"/>
        <v/>
      </c>
    </row>
    <row r="1887" spans="1:7" x14ac:dyDescent="0.25">
      <c r="A1887" t="s">
        <v>440</v>
      </c>
      <c r="G1887" s="3">
        <f t="shared" si="29"/>
        <v>34</v>
      </c>
    </row>
    <row r="1888" spans="1:7" x14ac:dyDescent="0.25">
      <c r="G1888" s="3" t="str">
        <f t="shared" si="29"/>
        <v/>
      </c>
    </row>
    <row r="1889" spans="1:7" x14ac:dyDescent="0.25">
      <c r="B1889" s="1">
        <v>0.65300000000000002</v>
      </c>
      <c r="C1889" t="s">
        <v>143</v>
      </c>
      <c r="G1889" s="3" t="str">
        <f t="shared" si="29"/>
        <v/>
      </c>
    </row>
    <row r="1890" spans="1:7" x14ac:dyDescent="0.25">
      <c r="B1890" s="1">
        <v>0.34599999999999997</v>
      </c>
      <c r="C1890" t="s">
        <v>189</v>
      </c>
      <c r="G1890" s="3" t="str">
        <f t="shared" si="29"/>
        <v/>
      </c>
    </row>
    <row r="1891" spans="1:7" x14ac:dyDescent="0.25">
      <c r="A1891" t="s">
        <v>6</v>
      </c>
      <c r="B1891" t="s">
        <v>441</v>
      </c>
      <c r="C1891" t="s">
        <v>442</v>
      </c>
      <c r="G1891" s="3" t="str">
        <f t="shared" si="29"/>
        <v/>
      </c>
    </row>
    <row r="1892" spans="1:7" x14ac:dyDescent="0.25">
      <c r="A1892" s="2" t="s">
        <v>443</v>
      </c>
      <c r="G1892" s="3">
        <f t="shared" si="29"/>
        <v>392</v>
      </c>
    </row>
    <row r="1893" spans="1:7" x14ac:dyDescent="0.25">
      <c r="G1893" s="3" t="str">
        <f t="shared" si="29"/>
        <v/>
      </c>
    </row>
    <row r="1894" spans="1:7" x14ac:dyDescent="0.25">
      <c r="B1894" s="1">
        <v>3.6999999999999998E-2</v>
      </c>
      <c r="C1894" t="s">
        <v>29</v>
      </c>
      <c r="G1894" s="3" t="str">
        <f t="shared" si="29"/>
        <v/>
      </c>
    </row>
    <row r="1895" spans="1:7" x14ac:dyDescent="0.25">
      <c r="B1895" s="1">
        <v>0.02</v>
      </c>
      <c r="C1895" t="s">
        <v>252</v>
      </c>
      <c r="G1895" s="3" t="str">
        <f t="shared" si="29"/>
        <v/>
      </c>
    </row>
    <row r="1896" spans="1:7" x14ac:dyDescent="0.25">
      <c r="B1896" s="1">
        <v>0.80500000000000005</v>
      </c>
      <c r="C1896" t="s">
        <v>82</v>
      </c>
      <c r="G1896" s="3" t="str">
        <f t="shared" si="29"/>
        <v/>
      </c>
    </row>
    <row r="1897" spans="1:7" x14ac:dyDescent="0.25">
      <c r="B1897" s="1">
        <v>0.128</v>
      </c>
      <c r="C1897" t="s">
        <v>77</v>
      </c>
      <c r="G1897" s="3" t="str">
        <f t="shared" si="29"/>
        <v/>
      </c>
    </row>
    <row r="1898" spans="1:7" x14ac:dyDescent="0.25">
      <c r="B1898" s="1">
        <v>8.9999999999999993E-3</v>
      </c>
      <c r="C1898" t="s">
        <v>32</v>
      </c>
      <c r="G1898" s="3" t="str">
        <f t="shared" si="29"/>
        <v/>
      </c>
    </row>
    <row r="1899" spans="1:7" x14ac:dyDescent="0.25">
      <c r="A1899" t="s">
        <v>6</v>
      </c>
      <c r="B1899" t="s">
        <v>444</v>
      </c>
      <c r="C1899" t="s">
        <v>445</v>
      </c>
      <c r="G1899" s="3" t="str">
        <f t="shared" si="29"/>
        <v/>
      </c>
    </row>
    <row r="1900" spans="1:7" x14ac:dyDescent="0.25">
      <c r="A1900" t="s">
        <v>446</v>
      </c>
      <c r="G1900" s="3">
        <f t="shared" si="29"/>
        <v>345</v>
      </c>
    </row>
    <row r="1901" spans="1:7" x14ac:dyDescent="0.25">
      <c r="G1901" s="3" t="str">
        <f t="shared" si="29"/>
        <v/>
      </c>
    </row>
    <row r="1902" spans="1:7" x14ac:dyDescent="0.25">
      <c r="B1902" s="1">
        <v>0.91400000000000003</v>
      </c>
      <c r="C1902" t="s">
        <v>80</v>
      </c>
      <c r="G1902" s="3" t="str">
        <f t="shared" si="29"/>
        <v/>
      </c>
    </row>
    <row r="1903" spans="1:7" x14ac:dyDescent="0.25">
      <c r="B1903" s="1">
        <v>2.5999999999999999E-2</v>
      </c>
      <c r="C1903" t="s">
        <v>43</v>
      </c>
      <c r="G1903" s="3" t="str">
        <f t="shared" si="29"/>
        <v/>
      </c>
    </row>
    <row r="1904" spans="1:7" x14ac:dyDescent="0.25">
      <c r="B1904" s="1">
        <v>2.8000000000000001E-2</v>
      </c>
      <c r="C1904" t="s">
        <v>44</v>
      </c>
      <c r="G1904" s="3" t="str">
        <f t="shared" si="29"/>
        <v/>
      </c>
    </row>
    <row r="1905" spans="1:7" x14ac:dyDescent="0.25">
      <c r="B1905" s="1">
        <v>0.03</v>
      </c>
      <c r="C1905" t="s">
        <v>77</v>
      </c>
      <c r="G1905" s="3" t="str">
        <f t="shared" si="29"/>
        <v/>
      </c>
    </row>
    <row r="1906" spans="1:7" x14ac:dyDescent="0.25">
      <c r="G1906" s="3" t="str">
        <f t="shared" si="29"/>
        <v/>
      </c>
    </row>
    <row r="1907" spans="1:7" x14ac:dyDescent="0.25">
      <c r="A1907" t="s">
        <v>447</v>
      </c>
      <c r="G1907" s="3">
        <f t="shared" si="29"/>
        <v>67</v>
      </c>
    </row>
    <row r="1908" spans="1:7" x14ac:dyDescent="0.25">
      <c r="G1908" s="3" t="str">
        <f t="shared" si="29"/>
        <v/>
      </c>
    </row>
    <row r="1909" spans="1:7" x14ac:dyDescent="0.25">
      <c r="B1909" s="1">
        <v>1</v>
      </c>
      <c r="C1909" t="s">
        <v>80</v>
      </c>
      <c r="G1909" s="3" t="str">
        <f t="shared" si="29"/>
        <v/>
      </c>
    </row>
    <row r="1910" spans="1:7" x14ac:dyDescent="0.25">
      <c r="A1910" t="s">
        <v>6</v>
      </c>
      <c r="B1910" t="s">
        <v>448</v>
      </c>
      <c r="C1910" t="s">
        <v>449</v>
      </c>
      <c r="G1910" s="3" t="str">
        <f t="shared" si="29"/>
        <v/>
      </c>
    </row>
    <row r="1911" spans="1:7" x14ac:dyDescent="0.25">
      <c r="A1911" t="s">
        <v>450</v>
      </c>
      <c r="G1911" s="3">
        <f t="shared" si="29"/>
        <v>26</v>
      </c>
    </row>
    <row r="1912" spans="1:7" x14ac:dyDescent="0.25">
      <c r="G1912" s="3" t="str">
        <f t="shared" si="29"/>
        <v/>
      </c>
    </row>
    <row r="1913" spans="1:7" x14ac:dyDescent="0.25">
      <c r="B1913" s="1">
        <v>1</v>
      </c>
      <c r="C1913" t="s">
        <v>192</v>
      </c>
      <c r="G1913" s="3" t="str">
        <f t="shared" si="29"/>
        <v/>
      </c>
    </row>
    <row r="1914" spans="1:7" x14ac:dyDescent="0.25">
      <c r="G1914" s="3" t="str">
        <f t="shared" si="29"/>
        <v/>
      </c>
    </row>
    <row r="1915" spans="1:7" x14ac:dyDescent="0.25">
      <c r="A1915" t="s">
        <v>451</v>
      </c>
      <c r="G1915" s="3">
        <f t="shared" si="29"/>
        <v>50</v>
      </c>
    </row>
    <row r="1916" spans="1:7" x14ac:dyDescent="0.25">
      <c r="G1916" s="3" t="str">
        <f t="shared" si="29"/>
        <v/>
      </c>
    </row>
    <row r="1917" spans="1:7" x14ac:dyDescent="0.25">
      <c r="B1917" s="1">
        <v>1</v>
      </c>
      <c r="C1917" t="s">
        <v>192</v>
      </c>
      <c r="G1917" s="3" t="str">
        <f t="shared" si="29"/>
        <v/>
      </c>
    </row>
    <row r="1918" spans="1:7" x14ac:dyDescent="0.25">
      <c r="G1918" s="3" t="str">
        <f t="shared" si="29"/>
        <v/>
      </c>
    </row>
    <row r="1919" spans="1:7" x14ac:dyDescent="0.25">
      <c r="A1919" t="s">
        <v>452</v>
      </c>
      <c r="G1919" s="3">
        <f t="shared" si="29"/>
        <v>5</v>
      </c>
    </row>
    <row r="1920" spans="1:7" x14ac:dyDescent="0.25">
      <c r="G1920" s="3" t="str">
        <f t="shared" si="29"/>
        <v/>
      </c>
    </row>
    <row r="1921" spans="1:7" x14ac:dyDescent="0.25">
      <c r="B1921" s="1">
        <v>1</v>
      </c>
      <c r="C1921" t="s">
        <v>192</v>
      </c>
      <c r="G1921" s="3" t="str">
        <f t="shared" si="29"/>
        <v/>
      </c>
    </row>
    <row r="1922" spans="1:7" x14ac:dyDescent="0.25">
      <c r="G1922" s="3" t="str">
        <f t="shared" si="29"/>
        <v/>
      </c>
    </row>
    <row r="1923" spans="1:7" x14ac:dyDescent="0.25">
      <c r="A1923" t="s">
        <v>453</v>
      </c>
      <c r="G1923" s="3">
        <f t="shared" ref="G1923:G1986" si="30">IFERROR(HLOOKUP($A1923,$H$2:$XL$3,2,FALSE),"")</f>
        <v>24</v>
      </c>
    </row>
    <row r="1924" spans="1:7" x14ac:dyDescent="0.25">
      <c r="G1924" s="3" t="str">
        <f t="shared" si="30"/>
        <v/>
      </c>
    </row>
    <row r="1925" spans="1:7" x14ac:dyDescent="0.25">
      <c r="B1925" s="1">
        <v>1</v>
      </c>
      <c r="C1925" t="s">
        <v>192</v>
      </c>
      <c r="G1925" s="3" t="str">
        <f t="shared" si="30"/>
        <v/>
      </c>
    </row>
    <row r="1926" spans="1:7" x14ac:dyDescent="0.25">
      <c r="G1926" s="3" t="str">
        <f t="shared" si="30"/>
        <v/>
      </c>
    </row>
    <row r="1927" spans="1:7" x14ac:dyDescent="0.25">
      <c r="A1927" t="s">
        <v>454</v>
      </c>
      <c r="G1927" s="3">
        <f t="shared" si="30"/>
        <v>541</v>
      </c>
    </row>
    <row r="1928" spans="1:7" x14ac:dyDescent="0.25">
      <c r="G1928" s="3" t="str">
        <f t="shared" si="30"/>
        <v/>
      </c>
    </row>
    <row r="1929" spans="1:7" x14ac:dyDescent="0.25">
      <c r="B1929" s="1">
        <v>1</v>
      </c>
      <c r="C1929" t="s">
        <v>192</v>
      </c>
      <c r="G1929" s="3" t="str">
        <f t="shared" si="30"/>
        <v/>
      </c>
    </row>
    <row r="1930" spans="1:7" x14ac:dyDescent="0.25">
      <c r="A1930" t="s">
        <v>6</v>
      </c>
      <c r="B1930" t="s">
        <v>455</v>
      </c>
      <c r="C1930" t="s">
        <v>456</v>
      </c>
      <c r="G1930" s="3" t="str">
        <f t="shared" si="30"/>
        <v/>
      </c>
    </row>
    <row r="1931" spans="1:7" x14ac:dyDescent="0.25">
      <c r="A1931" t="s">
        <v>457</v>
      </c>
      <c r="G1931" s="3">
        <f t="shared" si="30"/>
        <v>89</v>
      </c>
    </row>
    <row r="1932" spans="1:7" x14ac:dyDescent="0.25">
      <c r="G1932" s="3" t="str">
        <f t="shared" si="30"/>
        <v/>
      </c>
    </row>
    <row r="1933" spans="1:7" x14ac:dyDescent="0.25">
      <c r="B1933" s="1">
        <v>0.222</v>
      </c>
      <c r="C1933" t="s">
        <v>252</v>
      </c>
      <c r="G1933" s="3" t="str">
        <f t="shared" si="30"/>
        <v/>
      </c>
    </row>
    <row r="1934" spans="1:7" x14ac:dyDescent="0.25">
      <c r="B1934" s="1">
        <v>0.77700000000000002</v>
      </c>
      <c r="C1934" t="s">
        <v>77</v>
      </c>
      <c r="G1934" s="3" t="str">
        <f t="shared" si="30"/>
        <v/>
      </c>
    </row>
    <row r="1935" spans="1:7" x14ac:dyDescent="0.25">
      <c r="G1935" s="3" t="str">
        <f t="shared" si="30"/>
        <v/>
      </c>
    </row>
    <row r="1936" spans="1:7" x14ac:dyDescent="0.25">
      <c r="A1936" t="s">
        <v>458</v>
      </c>
      <c r="G1936" s="3">
        <f t="shared" si="30"/>
        <v>11</v>
      </c>
    </row>
    <row r="1937" spans="1:7" x14ac:dyDescent="0.25">
      <c r="G1937" s="3" t="str">
        <f t="shared" si="30"/>
        <v/>
      </c>
    </row>
    <row r="1938" spans="1:7" x14ac:dyDescent="0.25">
      <c r="B1938" s="1">
        <v>0.92</v>
      </c>
      <c r="C1938" t="s">
        <v>143</v>
      </c>
      <c r="G1938" s="3" t="str">
        <f t="shared" si="30"/>
        <v/>
      </c>
    </row>
    <row r="1939" spans="1:7" x14ac:dyDescent="0.25">
      <c r="B1939" s="1">
        <v>7.9000000000000001E-2</v>
      </c>
      <c r="C1939" t="s">
        <v>29</v>
      </c>
      <c r="G1939" s="3" t="str">
        <f t="shared" si="30"/>
        <v/>
      </c>
    </row>
    <row r="1940" spans="1:7" x14ac:dyDescent="0.25">
      <c r="G1940" s="3" t="str">
        <f t="shared" si="30"/>
        <v/>
      </c>
    </row>
    <row r="1941" spans="1:7" x14ac:dyDescent="0.25">
      <c r="A1941" t="s">
        <v>459</v>
      </c>
      <c r="G1941" s="3">
        <f t="shared" si="30"/>
        <v>307</v>
      </c>
    </row>
    <row r="1942" spans="1:7" x14ac:dyDescent="0.25">
      <c r="G1942" s="3" t="str">
        <f t="shared" si="30"/>
        <v/>
      </c>
    </row>
    <row r="1943" spans="1:7" x14ac:dyDescent="0.25">
      <c r="B1943" s="1">
        <v>4.0000000000000001E-3</v>
      </c>
      <c r="C1943" t="s">
        <v>143</v>
      </c>
      <c r="G1943" s="3" t="str">
        <f t="shared" si="30"/>
        <v/>
      </c>
    </row>
    <row r="1944" spans="1:7" x14ac:dyDescent="0.25">
      <c r="B1944" s="1">
        <v>0.995</v>
      </c>
      <c r="C1944" t="s">
        <v>252</v>
      </c>
      <c r="G1944" s="3" t="str">
        <f t="shared" si="30"/>
        <v/>
      </c>
    </row>
    <row r="1945" spans="1:7" x14ac:dyDescent="0.25">
      <c r="G1945" s="3" t="str">
        <f t="shared" si="30"/>
        <v/>
      </c>
    </row>
    <row r="1946" spans="1:7" x14ac:dyDescent="0.25">
      <c r="A1946" t="s">
        <v>460</v>
      </c>
      <c r="G1946" s="3">
        <f t="shared" si="30"/>
        <v>12</v>
      </c>
    </row>
    <row r="1947" spans="1:7" x14ac:dyDescent="0.25">
      <c r="G1947" s="3" t="str">
        <f t="shared" si="30"/>
        <v/>
      </c>
    </row>
    <row r="1948" spans="1:7" x14ac:dyDescent="0.25">
      <c r="B1948" s="1">
        <v>1</v>
      </c>
      <c r="C1948" t="s">
        <v>82</v>
      </c>
      <c r="G1948" s="3" t="str">
        <f t="shared" si="30"/>
        <v/>
      </c>
    </row>
    <row r="1949" spans="1:7" x14ac:dyDescent="0.25">
      <c r="G1949" s="3" t="str">
        <f t="shared" si="30"/>
        <v/>
      </c>
    </row>
    <row r="1950" spans="1:7" x14ac:dyDescent="0.25">
      <c r="A1950" t="s">
        <v>461</v>
      </c>
      <c r="G1950" s="3">
        <f t="shared" si="30"/>
        <v>2</v>
      </c>
    </row>
    <row r="1951" spans="1:7" x14ac:dyDescent="0.25">
      <c r="G1951" s="3" t="str">
        <f t="shared" si="30"/>
        <v/>
      </c>
    </row>
    <row r="1952" spans="1:7" x14ac:dyDescent="0.25">
      <c r="B1952" s="1">
        <v>1</v>
      </c>
      <c r="C1952" t="s">
        <v>44</v>
      </c>
      <c r="G1952" s="3" t="str">
        <f t="shared" si="30"/>
        <v/>
      </c>
    </row>
    <row r="1953" spans="1:7" x14ac:dyDescent="0.25">
      <c r="G1953" s="3" t="str">
        <f t="shared" si="30"/>
        <v/>
      </c>
    </row>
    <row r="1954" spans="1:7" x14ac:dyDescent="0.25">
      <c r="A1954" t="s">
        <v>462</v>
      </c>
      <c r="G1954" s="3">
        <f t="shared" si="30"/>
        <v>7</v>
      </c>
    </row>
    <row r="1955" spans="1:7" x14ac:dyDescent="0.25">
      <c r="G1955" s="3" t="str">
        <f t="shared" si="30"/>
        <v/>
      </c>
    </row>
    <row r="1956" spans="1:7" x14ac:dyDescent="0.25">
      <c r="B1956" s="1">
        <v>1</v>
      </c>
      <c r="C1956" t="s">
        <v>29</v>
      </c>
      <c r="G1956" s="3" t="str">
        <f t="shared" si="30"/>
        <v/>
      </c>
    </row>
    <row r="1957" spans="1:7" x14ac:dyDescent="0.25">
      <c r="G1957" s="3" t="str">
        <f t="shared" si="30"/>
        <v/>
      </c>
    </row>
    <row r="1958" spans="1:7" x14ac:dyDescent="0.25">
      <c r="A1958" t="s">
        <v>463</v>
      </c>
      <c r="G1958" s="3">
        <f t="shared" si="30"/>
        <v>17</v>
      </c>
    </row>
    <row r="1959" spans="1:7" x14ac:dyDescent="0.25">
      <c r="G1959" s="3" t="str">
        <f t="shared" si="30"/>
        <v/>
      </c>
    </row>
    <row r="1960" spans="1:7" x14ac:dyDescent="0.25">
      <c r="B1960" s="1">
        <v>1</v>
      </c>
      <c r="C1960" t="s">
        <v>82</v>
      </c>
      <c r="G1960" s="3" t="str">
        <f t="shared" si="30"/>
        <v/>
      </c>
    </row>
    <row r="1961" spans="1:7" x14ac:dyDescent="0.25">
      <c r="G1961" s="3" t="str">
        <f t="shared" si="30"/>
        <v/>
      </c>
    </row>
    <row r="1962" spans="1:7" x14ac:dyDescent="0.25">
      <c r="A1962" t="s">
        <v>464</v>
      </c>
      <c r="G1962" s="3">
        <f t="shared" si="30"/>
        <v>10</v>
      </c>
    </row>
    <row r="1963" spans="1:7" x14ac:dyDescent="0.25">
      <c r="G1963" s="3" t="str">
        <f t="shared" si="30"/>
        <v/>
      </c>
    </row>
    <row r="1964" spans="1:7" x14ac:dyDescent="0.25">
      <c r="B1964" s="1">
        <v>1</v>
      </c>
      <c r="C1964" t="s">
        <v>44</v>
      </c>
      <c r="G1964" s="3" t="str">
        <f t="shared" si="30"/>
        <v/>
      </c>
    </row>
    <row r="1965" spans="1:7" x14ac:dyDescent="0.25">
      <c r="G1965" s="3" t="str">
        <f t="shared" si="30"/>
        <v/>
      </c>
    </row>
    <row r="1966" spans="1:7" x14ac:dyDescent="0.25">
      <c r="A1966" t="s">
        <v>465</v>
      </c>
      <c r="G1966" s="3">
        <f t="shared" si="30"/>
        <v>181</v>
      </c>
    </row>
    <row r="1967" spans="1:7" x14ac:dyDescent="0.25">
      <c r="G1967" s="3" t="str">
        <f t="shared" si="30"/>
        <v/>
      </c>
    </row>
    <row r="1968" spans="1:7" x14ac:dyDescent="0.25">
      <c r="B1968" s="1">
        <v>1</v>
      </c>
      <c r="C1968" t="s">
        <v>252</v>
      </c>
      <c r="G1968" s="3" t="str">
        <f t="shared" si="30"/>
        <v/>
      </c>
    </row>
    <row r="1969" spans="1:7" x14ac:dyDescent="0.25">
      <c r="G1969" s="3" t="str">
        <f t="shared" si="30"/>
        <v/>
      </c>
    </row>
    <row r="1970" spans="1:7" x14ac:dyDescent="0.25">
      <c r="A1970" t="s">
        <v>466</v>
      </c>
      <c r="G1970" s="3">
        <f t="shared" si="30"/>
        <v>20</v>
      </c>
    </row>
    <row r="1971" spans="1:7" x14ac:dyDescent="0.25">
      <c r="G1971" s="3" t="str">
        <f t="shared" si="30"/>
        <v/>
      </c>
    </row>
    <row r="1972" spans="1:7" x14ac:dyDescent="0.25">
      <c r="B1972" s="1">
        <v>1</v>
      </c>
      <c r="C1972" t="s">
        <v>82</v>
      </c>
      <c r="G1972" s="3" t="str">
        <f t="shared" si="30"/>
        <v/>
      </c>
    </row>
    <row r="1973" spans="1:7" x14ac:dyDescent="0.25">
      <c r="G1973" s="3" t="str">
        <f t="shared" si="30"/>
        <v/>
      </c>
    </row>
    <row r="1974" spans="1:7" x14ac:dyDescent="0.25">
      <c r="A1974" t="s">
        <v>467</v>
      </c>
      <c r="G1974" s="3">
        <f t="shared" si="30"/>
        <v>1</v>
      </c>
    </row>
    <row r="1975" spans="1:7" x14ac:dyDescent="0.25">
      <c r="G1975" s="3" t="str">
        <f t="shared" si="30"/>
        <v/>
      </c>
    </row>
    <row r="1976" spans="1:7" x14ac:dyDescent="0.25">
      <c r="B1976" s="1">
        <v>1</v>
      </c>
      <c r="C1976" t="s">
        <v>82</v>
      </c>
      <c r="G1976" s="3" t="str">
        <f t="shared" si="30"/>
        <v/>
      </c>
    </row>
    <row r="1977" spans="1:7" x14ac:dyDescent="0.25">
      <c r="G1977" s="3" t="str">
        <f t="shared" si="30"/>
        <v/>
      </c>
    </row>
    <row r="1978" spans="1:7" x14ac:dyDescent="0.25">
      <c r="A1978" t="s">
        <v>468</v>
      </c>
      <c r="G1978" s="3">
        <f t="shared" si="30"/>
        <v>20</v>
      </c>
    </row>
    <row r="1979" spans="1:7" x14ac:dyDescent="0.25">
      <c r="G1979" s="3" t="str">
        <f t="shared" si="30"/>
        <v/>
      </c>
    </row>
    <row r="1980" spans="1:7" x14ac:dyDescent="0.25">
      <c r="B1980" s="1">
        <v>0.48499999999999999</v>
      </c>
      <c r="C1980" t="s">
        <v>29</v>
      </c>
      <c r="G1980" s="3" t="str">
        <f t="shared" si="30"/>
        <v/>
      </c>
    </row>
    <row r="1981" spans="1:7" x14ac:dyDescent="0.25">
      <c r="B1981" s="1">
        <v>0.13700000000000001</v>
      </c>
      <c r="C1981" t="s">
        <v>252</v>
      </c>
      <c r="G1981" s="3" t="str">
        <f t="shared" si="30"/>
        <v/>
      </c>
    </row>
    <row r="1982" spans="1:7" x14ac:dyDescent="0.25">
      <c r="B1982" s="1">
        <v>0.377</v>
      </c>
      <c r="C1982" t="s">
        <v>82</v>
      </c>
      <c r="G1982" s="3" t="str">
        <f t="shared" si="30"/>
        <v/>
      </c>
    </row>
    <row r="1983" spans="1:7" x14ac:dyDescent="0.25">
      <c r="G1983" s="3" t="str">
        <f t="shared" si="30"/>
        <v/>
      </c>
    </row>
    <row r="1984" spans="1:7" x14ac:dyDescent="0.25">
      <c r="A1984" t="s">
        <v>469</v>
      </c>
      <c r="G1984" s="3">
        <f t="shared" si="30"/>
        <v>42</v>
      </c>
    </row>
    <row r="1985" spans="1:7" x14ac:dyDescent="0.25">
      <c r="G1985" s="3" t="str">
        <f t="shared" si="30"/>
        <v/>
      </c>
    </row>
    <row r="1986" spans="1:7" x14ac:dyDescent="0.25">
      <c r="B1986" s="1">
        <v>0.9</v>
      </c>
      <c r="C1986" t="s">
        <v>143</v>
      </c>
      <c r="G1986" s="3" t="str">
        <f t="shared" si="30"/>
        <v/>
      </c>
    </row>
    <row r="1987" spans="1:7" x14ac:dyDescent="0.25">
      <c r="B1987" s="1">
        <v>9.9000000000000005E-2</v>
      </c>
      <c r="C1987" t="s">
        <v>29</v>
      </c>
      <c r="G1987" s="3" t="str">
        <f t="shared" ref="G1987:G2050" si="31">IFERROR(HLOOKUP($A1987,$H$2:$XL$3,2,FALSE),"")</f>
        <v/>
      </c>
    </row>
    <row r="1988" spans="1:7" x14ac:dyDescent="0.25">
      <c r="G1988" s="3" t="str">
        <f t="shared" si="31"/>
        <v/>
      </c>
    </row>
    <row r="1989" spans="1:7" x14ac:dyDescent="0.25">
      <c r="A1989" t="s">
        <v>470</v>
      </c>
      <c r="G1989" s="3">
        <f t="shared" si="31"/>
        <v>9</v>
      </c>
    </row>
    <row r="1990" spans="1:7" x14ac:dyDescent="0.25">
      <c r="G1990" s="3" t="str">
        <f t="shared" si="31"/>
        <v/>
      </c>
    </row>
    <row r="1991" spans="1:7" x14ac:dyDescent="0.25">
      <c r="B1991" s="1">
        <v>1</v>
      </c>
      <c r="C1991" t="s">
        <v>82</v>
      </c>
      <c r="G1991" s="3" t="str">
        <f t="shared" si="31"/>
        <v/>
      </c>
    </row>
    <row r="1992" spans="1:7" x14ac:dyDescent="0.25">
      <c r="A1992" t="s">
        <v>6</v>
      </c>
      <c r="B1992" t="s">
        <v>471</v>
      </c>
      <c r="C1992" t="s">
        <v>472</v>
      </c>
      <c r="G1992" s="3" t="str">
        <f t="shared" si="31"/>
        <v/>
      </c>
    </row>
    <row r="1993" spans="1:7" x14ac:dyDescent="0.25">
      <c r="A1993" t="s">
        <v>473</v>
      </c>
      <c r="G1993" s="3">
        <f t="shared" si="31"/>
        <v>2</v>
      </c>
    </row>
    <row r="1994" spans="1:7" x14ac:dyDescent="0.25">
      <c r="G1994" s="3" t="str">
        <f t="shared" si="31"/>
        <v/>
      </c>
    </row>
    <row r="1995" spans="1:7" x14ac:dyDescent="0.25">
      <c r="B1995" s="1">
        <v>1</v>
      </c>
      <c r="C1995" t="s">
        <v>16</v>
      </c>
      <c r="G1995" s="3" t="str">
        <f t="shared" si="31"/>
        <v/>
      </c>
    </row>
    <row r="1996" spans="1:7" x14ac:dyDescent="0.25">
      <c r="A1996" t="s">
        <v>6</v>
      </c>
      <c r="B1996" t="s">
        <v>474</v>
      </c>
      <c r="C1996" t="s">
        <v>475</v>
      </c>
      <c r="G1996" s="3" t="str">
        <f t="shared" si="31"/>
        <v/>
      </c>
    </row>
    <row r="1997" spans="1:7" x14ac:dyDescent="0.25">
      <c r="A1997" t="s">
        <v>476</v>
      </c>
      <c r="G1997" s="3">
        <f t="shared" si="31"/>
        <v>2</v>
      </c>
    </row>
    <row r="1998" spans="1:7" x14ac:dyDescent="0.25">
      <c r="G1998" s="3" t="str">
        <f t="shared" si="31"/>
        <v/>
      </c>
    </row>
    <row r="1999" spans="1:7" x14ac:dyDescent="0.25">
      <c r="B1999" s="1">
        <v>1</v>
      </c>
      <c r="C1999" t="s">
        <v>252</v>
      </c>
      <c r="G1999" s="3" t="str">
        <f t="shared" si="31"/>
        <v/>
      </c>
    </row>
    <row r="2000" spans="1:7" x14ac:dyDescent="0.25">
      <c r="G2000" s="3" t="str">
        <f t="shared" si="31"/>
        <v/>
      </c>
    </row>
    <row r="2001" spans="1:7" x14ac:dyDescent="0.25">
      <c r="A2001" t="s">
        <v>477</v>
      </c>
      <c r="G2001" s="3">
        <f t="shared" si="31"/>
        <v>72</v>
      </c>
    </row>
    <row r="2002" spans="1:7" x14ac:dyDescent="0.25">
      <c r="G2002" s="3" t="str">
        <f t="shared" si="31"/>
        <v/>
      </c>
    </row>
    <row r="2003" spans="1:7" x14ac:dyDescent="0.25">
      <c r="B2003" s="1">
        <v>7.0000000000000007E-2</v>
      </c>
      <c r="C2003" t="s">
        <v>188</v>
      </c>
      <c r="G2003" s="3" t="str">
        <f t="shared" si="31"/>
        <v/>
      </c>
    </row>
    <row r="2004" spans="1:7" x14ac:dyDescent="0.25">
      <c r="B2004" s="1">
        <v>6.7000000000000004E-2</v>
      </c>
      <c r="C2004" t="s">
        <v>252</v>
      </c>
      <c r="G2004" s="3" t="str">
        <f t="shared" si="31"/>
        <v/>
      </c>
    </row>
    <row r="2005" spans="1:7" x14ac:dyDescent="0.25">
      <c r="B2005" s="1">
        <v>4.3999999999999997E-2</v>
      </c>
      <c r="C2005" t="s">
        <v>285</v>
      </c>
      <c r="G2005" s="3" t="str">
        <f t="shared" si="31"/>
        <v/>
      </c>
    </row>
    <row r="2006" spans="1:7" x14ac:dyDescent="0.25">
      <c r="B2006" s="1">
        <v>0.124</v>
      </c>
      <c r="C2006" t="s">
        <v>191</v>
      </c>
      <c r="G2006" s="3" t="str">
        <f t="shared" si="31"/>
        <v/>
      </c>
    </row>
    <row r="2007" spans="1:7" x14ac:dyDescent="0.25">
      <c r="B2007" s="1">
        <v>0.105</v>
      </c>
      <c r="C2007" t="s">
        <v>162</v>
      </c>
      <c r="G2007" s="3" t="str">
        <f t="shared" si="31"/>
        <v/>
      </c>
    </row>
    <row r="2008" spans="1:7" x14ac:dyDescent="0.25">
      <c r="B2008" s="1">
        <v>6.5000000000000002E-2</v>
      </c>
      <c r="C2008" t="s">
        <v>192</v>
      </c>
      <c r="G2008" s="3" t="str">
        <f t="shared" si="31"/>
        <v/>
      </c>
    </row>
    <row r="2009" spans="1:7" x14ac:dyDescent="0.25">
      <c r="B2009" s="1">
        <v>0.52100000000000002</v>
      </c>
      <c r="C2009" t="s">
        <v>83</v>
      </c>
      <c r="G2009" s="3" t="str">
        <f t="shared" si="31"/>
        <v/>
      </c>
    </row>
    <row r="2010" spans="1:7" x14ac:dyDescent="0.25">
      <c r="G2010" s="3" t="str">
        <f t="shared" si="31"/>
        <v/>
      </c>
    </row>
    <row r="2011" spans="1:7" x14ac:dyDescent="0.25">
      <c r="A2011" t="s">
        <v>478</v>
      </c>
      <c r="G2011" s="3">
        <f t="shared" si="31"/>
        <v>81</v>
      </c>
    </row>
    <row r="2012" spans="1:7" x14ac:dyDescent="0.25">
      <c r="G2012" s="3" t="str">
        <f t="shared" si="31"/>
        <v/>
      </c>
    </row>
    <row r="2013" spans="1:7" x14ac:dyDescent="0.25">
      <c r="B2013" s="1">
        <v>0.16500000000000001</v>
      </c>
      <c r="C2013" t="s">
        <v>189</v>
      </c>
      <c r="G2013" s="3" t="str">
        <f t="shared" si="31"/>
        <v/>
      </c>
    </row>
    <row r="2014" spans="1:7" x14ac:dyDescent="0.25">
      <c r="B2014" s="1">
        <v>2.8000000000000001E-2</v>
      </c>
      <c r="C2014" t="s">
        <v>191</v>
      </c>
      <c r="G2014" s="3" t="str">
        <f t="shared" si="31"/>
        <v/>
      </c>
    </row>
    <row r="2015" spans="1:7" x14ac:dyDescent="0.25">
      <c r="B2015" s="1">
        <v>3.9E-2</v>
      </c>
      <c r="C2015" t="s">
        <v>75</v>
      </c>
      <c r="G2015" s="3" t="str">
        <f t="shared" si="31"/>
        <v/>
      </c>
    </row>
    <row r="2016" spans="1:7" x14ac:dyDescent="0.25">
      <c r="B2016" s="1">
        <v>0.76600000000000001</v>
      </c>
      <c r="C2016" t="s">
        <v>83</v>
      </c>
      <c r="G2016" s="3" t="str">
        <f t="shared" si="31"/>
        <v/>
      </c>
    </row>
    <row r="2017" spans="1:7" x14ac:dyDescent="0.25">
      <c r="A2017" t="s">
        <v>6</v>
      </c>
      <c r="B2017" t="s">
        <v>479</v>
      </c>
      <c r="G2017" s="3" t="str">
        <f t="shared" si="31"/>
        <v/>
      </c>
    </row>
    <row r="2018" spans="1:7" x14ac:dyDescent="0.25">
      <c r="A2018" t="s">
        <v>480</v>
      </c>
      <c r="G2018" s="3">
        <f t="shared" si="31"/>
        <v>361</v>
      </c>
    </row>
    <row r="2019" spans="1:7" x14ac:dyDescent="0.25">
      <c r="G2019" s="3" t="str">
        <f t="shared" si="31"/>
        <v/>
      </c>
    </row>
    <row r="2020" spans="1:7" x14ac:dyDescent="0.25">
      <c r="B2020" s="1">
        <v>1</v>
      </c>
      <c r="C2020" t="s">
        <v>275</v>
      </c>
      <c r="G2020" s="3" t="str">
        <f t="shared" si="31"/>
        <v/>
      </c>
    </row>
    <row r="2021" spans="1:7" x14ac:dyDescent="0.25">
      <c r="G2021" s="3" t="str">
        <f t="shared" si="31"/>
        <v/>
      </c>
    </row>
    <row r="2022" spans="1:7" x14ac:dyDescent="0.25">
      <c r="A2022" t="s">
        <v>481</v>
      </c>
      <c r="G2022" s="3">
        <f t="shared" si="31"/>
        <v>59</v>
      </c>
    </row>
    <row r="2023" spans="1:7" x14ac:dyDescent="0.25">
      <c r="G2023" s="3" t="str">
        <f t="shared" si="31"/>
        <v/>
      </c>
    </row>
    <row r="2024" spans="1:7" x14ac:dyDescent="0.25">
      <c r="B2024" s="1">
        <v>1</v>
      </c>
      <c r="C2024" t="s">
        <v>51</v>
      </c>
      <c r="G2024" s="3" t="str">
        <f t="shared" si="31"/>
        <v/>
      </c>
    </row>
    <row r="2025" spans="1:7" x14ac:dyDescent="0.25">
      <c r="G2025" s="3" t="str">
        <f t="shared" si="31"/>
        <v/>
      </c>
    </row>
    <row r="2026" spans="1:7" x14ac:dyDescent="0.25">
      <c r="A2026" s="2" t="s">
        <v>482</v>
      </c>
      <c r="G2026" s="3">
        <f t="shared" si="31"/>
        <v>59</v>
      </c>
    </row>
    <row r="2027" spans="1:7" x14ac:dyDescent="0.25">
      <c r="G2027" s="3" t="str">
        <f t="shared" si="31"/>
        <v/>
      </c>
    </row>
    <row r="2028" spans="1:7" x14ac:dyDescent="0.25">
      <c r="B2028" s="1">
        <v>1</v>
      </c>
      <c r="C2028" t="s">
        <v>51</v>
      </c>
      <c r="G2028" s="3" t="str">
        <f t="shared" si="31"/>
        <v/>
      </c>
    </row>
    <row r="2029" spans="1:7" x14ac:dyDescent="0.25">
      <c r="A2029" t="s">
        <v>6</v>
      </c>
      <c r="B2029" t="s">
        <v>479</v>
      </c>
      <c r="C2029" t="s">
        <v>483</v>
      </c>
      <c r="G2029" s="3" t="str">
        <f t="shared" si="31"/>
        <v/>
      </c>
    </row>
    <row r="2030" spans="1:7" x14ac:dyDescent="0.25">
      <c r="A2030" t="s">
        <v>481</v>
      </c>
      <c r="G2030" s="3">
        <f t="shared" si="31"/>
        <v>59</v>
      </c>
    </row>
    <row r="2031" spans="1:7" x14ac:dyDescent="0.25">
      <c r="G2031" s="3" t="str">
        <f t="shared" si="31"/>
        <v/>
      </c>
    </row>
    <row r="2032" spans="1:7" x14ac:dyDescent="0.25">
      <c r="B2032" s="1">
        <v>1</v>
      </c>
      <c r="C2032" t="s">
        <v>51</v>
      </c>
      <c r="G2032" s="3" t="str">
        <f t="shared" si="31"/>
        <v/>
      </c>
    </row>
    <row r="2033" spans="1:7" x14ac:dyDescent="0.25">
      <c r="G2033" s="3" t="str">
        <f t="shared" si="31"/>
        <v/>
      </c>
    </row>
    <row r="2034" spans="1:7" x14ac:dyDescent="0.25">
      <c r="A2034" s="2" t="s">
        <v>482</v>
      </c>
      <c r="G2034" s="3">
        <f t="shared" si="31"/>
        <v>59</v>
      </c>
    </row>
    <row r="2035" spans="1:7" x14ac:dyDescent="0.25">
      <c r="G2035" s="3" t="str">
        <f t="shared" si="31"/>
        <v/>
      </c>
    </row>
    <row r="2036" spans="1:7" x14ac:dyDescent="0.25">
      <c r="B2036" s="1">
        <v>1</v>
      </c>
      <c r="C2036" t="s">
        <v>51</v>
      </c>
      <c r="G2036" s="3" t="str">
        <f t="shared" si="31"/>
        <v/>
      </c>
    </row>
    <row r="2037" spans="1:7" x14ac:dyDescent="0.25">
      <c r="A2037" t="s">
        <v>6</v>
      </c>
      <c r="B2037" t="s">
        <v>484</v>
      </c>
      <c r="C2037" t="s">
        <v>485</v>
      </c>
      <c r="G2037" s="3" t="str">
        <f t="shared" si="31"/>
        <v/>
      </c>
    </row>
    <row r="2038" spans="1:7" x14ac:dyDescent="0.25">
      <c r="A2038" t="s">
        <v>486</v>
      </c>
      <c r="G2038" s="3">
        <f t="shared" si="31"/>
        <v>3</v>
      </c>
    </row>
    <row r="2039" spans="1:7" x14ac:dyDescent="0.25">
      <c r="G2039" s="3" t="str">
        <f t="shared" si="31"/>
        <v/>
      </c>
    </row>
    <row r="2040" spans="1:7" x14ac:dyDescent="0.25">
      <c r="B2040" s="1">
        <v>1</v>
      </c>
      <c r="C2040" t="s">
        <v>162</v>
      </c>
      <c r="G2040" s="3" t="str">
        <f t="shared" si="31"/>
        <v/>
      </c>
    </row>
    <row r="2041" spans="1:7" x14ac:dyDescent="0.25">
      <c r="G2041" s="3" t="str">
        <f t="shared" si="31"/>
        <v/>
      </c>
    </row>
    <row r="2042" spans="1:7" x14ac:dyDescent="0.25">
      <c r="A2042" t="s">
        <v>487</v>
      </c>
      <c r="G2042" s="3">
        <f t="shared" si="31"/>
        <v>249</v>
      </c>
    </row>
    <row r="2043" spans="1:7" x14ac:dyDescent="0.25">
      <c r="G2043" s="3" t="str">
        <f t="shared" si="31"/>
        <v/>
      </c>
    </row>
    <row r="2044" spans="1:7" x14ac:dyDescent="0.25">
      <c r="B2044" s="1">
        <v>1.7999999999999999E-2</v>
      </c>
      <c r="C2044" t="s">
        <v>29</v>
      </c>
      <c r="G2044" s="3" t="str">
        <f t="shared" si="31"/>
        <v/>
      </c>
    </row>
    <row r="2045" spans="1:7" x14ac:dyDescent="0.25">
      <c r="B2045" s="1">
        <v>4.0000000000000001E-3</v>
      </c>
      <c r="C2045" t="s">
        <v>43</v>
      </c>
      <c r="G2045" s="3" t="str">
        <f t="shared" si="31"/>
        <v/>
      </c>
    </row>
    <row r="2046" spans="1:7" x14ac:dyDescent="0.25">
      <c r="B2046" s="1">
        <v>0.95099999999999996</v>
      </c>
      <c r="C2046" t="s">
        <v>44</v>
      </c>
      <c r="G2046" s="3" t="str">
        <f t="shared" si="31"/>
        <v/>
      </c>
    </row>
    <row r="2047" spans="1:7" x14ac:dyDescent="0.25">
      <c r="B2047" s="1">
        <v>0.02</v>
      </c>
      <c r="C2047" t="s">
        <v>77</v>
      </c>
      <c r="G2047" s="3" t="str">
        <f t="shared" si="31"/>
        <v/>
      </c>
    </row>
    <row r="2048" spans="1:7" x14ac:dyDescent="0.25">
      <c r="B2048" s="1">
        <v>4.0000000000000001E-3</v>
      </c>
      <c r="C2048" t="s">
        <v>40</v>
      </c>
      <c r="G2048" s="3" t="str">
        <f t="shared" si="31"/>
        <v/>
      </c>
    </row>
    <row r="2049" spans="1:7" x14ac:dyDescent="0.25">
      <c r="G2049" s="3" t="str">
        <f t="shared" si="31"/>
        <v/>
      </c>
    </row>
    <row r="2050" spans="1:7" x14ac:dyDescent="0.25">
      <c r="A2050" t="s">
        <v>488</v>
      </c>
      <c r="G2050" s="3">
        <f t="shared" si="31"/>
        <v>31</v>
      </c>
    </row>
    <row r="2051" spans="1:7" x14ac:dyDescent="0.25">
      <c r="G2051" s="3" t="str">
        <f t="shared" ref="G2051:G2114" si="32">IFERROR(HLOOKUP($A2051,$H$2:$XL$3,2,FALSE),"")</f>
        <v/>
      </c>
    </row>
    <row r="2052" spans="1:7" x14ac:dyDescent="0.25">
      <c r="B2052" s="1">
        <v>0.46700000000000003</v>
      </c>
      <c r="C2052" t="s">
        <v>251</v>
      </c>
      <c r="G2052" s="3" t="str">
        <f t="shared" si="32"/>
        <v/>
      </c>
    </row>
    <row r="2053" spans="1:7" x14ac:dyDescent="0.25">
      <c r="B2053" s="1">
        <v>0.53200000000000003</v>
      </c>
      <c r="C2053" t="s">
        <v>44</v>
      </c>
      <c r="G2053" s="3" t="str">
        <f t="shared" si="32"/>
        <v/>
      </c>
    </row>
    <row r="2054" spans="1:7" x14ac:dyDescent="0.25">
      <c r="G2054" s="3" t="str">
        <f t="shared" si="32"/>
        <v/>
      </c>
    </row>
    <row r="2055" spans="1:7" x14ac:dyDescent="0.25">
      <c r="A2055" t="s">
        <v>489</v>
      </c>
      <c r="G2055" s="3">
        <f t="shared" si="32"/>
        <v>37</v>
      </c>
    </row>
    <row r="2056" spans="1:7" x14ac:dyDescent="0.25">
      <c r="G2056" s="3" t="str">
        <f t="shared" si="32"/>
        <v/>
      </c>
    </row>
    <row r="2057" spans="1:7" x14ac:dyDescent="0.25">
      <c r="B2057" s="1">
        <v>1</v>
      </c>
      <c r="C2057" t="s">
        <v>44</v>
      </c>
      <c r="G2057" s="3" t="str">
        <f t="shared" si="32"/>
        <v/>
      </c>
    </row>
    <row r="2058" spans="1:7" x14ac:dyDescent="0.25">
      <c r="G2058" s="3" t="str">
        <f t="shared" si="32"/>
        <v/>
      </c>
    </row>
    <row r="2059" spans="1:7" x14ac:dyDescent="0.25">
      <c r="A2059" t="s">
        <v>490</v>
      </c>
      <c r="G2059" s="3">
        <f t="shared" si="32"/>
        <v>11</v>
      </c>
    </row>
    <row r="2060" spans="1:7" x14ac:dyDescent="0.25">
      <c r="G2060" s="3" t="str">
        <f t="shared" si="32"/>
        <v/>
      </c>
    </row>
    <row r="2061" spans="1:7" x14ac:dyDescent="0.25">
      <c r="B2061" s="1">
        <v>1</v>
      </c>
      <c r="C2061" t="s">
        <v>44</v>
      </c>
      <c r="G2061" s="3" t="str">
        <f t="shared" si="32"/>
        <v/>
      </c>
    </row>
    <row r="2062" spans="1:7" x14ac:dyDescent="0.25">
      <c r="G2062" s="3" t="str">
        <f t="shared" si="32"/>
        <v/>
      </c>
    </row>
    <row r="2063" spans="1:7" x14ac:dyDescent="0.25">
      <c r="A2063" t="s">
        <v>491</v>
      </c>
      <c r="G2063" s="3">
        <f t="shared" si="32"/>
        <v>248</v>
      </c>
    </row>
    <row r="2064" spans="1:7" x14ac:dyDescent="0.25">
      <c r="G2064" s="3" t="str">
        <f t="shared" si="32"/>
        <v/>
      </c>
    </row>
    <row r="2065" spans="1:7" x14ac:dyDescent="0.25">
      <c r="B2065" s="1">
        <v>1.4999999999999999E-2</v>
      </c>
      <c r="C2065" t="s">
        <v>188</v>
      </c>
      <c r="G2065" s="3" t="str">
        <f t="shared" si="32"/>
        <v/>
      </c>
    </row>
    <row r="2066" spans="1:7" x14ac:dyDescent="0.25">
      <c r="B2066" s="1">
        <v>0.90900000000000003</v>
      </c>
      <c r="C2066" t="s">
        <v>80</v>
      </c>
      <c r="G2066" s="3" t="str">
        <f t="shared" si="32"/>
        <v/>
      </c>
    </row>
    <row r="2067" spans="1:7" x14ac:dyDescent="0.25">
      <c r="B2067" s="1">
        <v>7.3999999999999996E-2</v>
      </c>
      <c r="C2067" t="s">
        <v>77</v>
      </c>
      <c r="G2067" s="3" t="str">
        <f t="shared" si="32"/>
        <v/>
      </c>
    </row>
    <row r="2068" spans="1:7" x14ac:dyDescent="0.25">
      <c r="G2068" s="3" t="str">
        <f t="shared" si="32"/>
        <v/>
      </c>
    </row>
    <row r="2069" spans="1:7" x14ac:dyDescent="0.25">
      <c r="A2069" t="s">
        <v>492</v>
      </c>
      <c r="G2069" s="3">
        <f t="shared" si="32"/>
        <v>205</v>
      </c>
    </row>
    <row r="2070" spans="1:7" x14ac:dyDescent="0.25">
      <c r="G2070" s="3" t="str">
        <f t="shared" si="32"/>
        <v/>
      </c>
    </row>
    <row r="2071" spans="1:7" x14ac:dyDescent="0.25">
      <c r="B2071" s="1">
        <v>0.94</v>
      </c>
      <c r="C2071" t="s">
        <v>80</v>
      </c>
      <c r="G2071" s="3" t="str">
        <f t="shared" si="32"/>
        <v/>
      </c>
    </row>
    <row r="2072" spans="1:7" x14ac:dyDescent="0.25">
      <c r="B2072" s="1">
        <v>5.8999999999999997E-2</v>
      </c>
      <c r="C2072" t="s">
        <v>162</v>
      </c>
      <c r="G2072" s="3" t="str">
        <f t="shared" si="32"/>
        <v/>
      </c>
    </row>
    <row r="2073" spans="1:7" x14ac:dyDescent="0.25">
      <c r="G2073" s="3" t="str">
        <f t="shared" si="32"/>
        <v/>
      </c>
    </row>
    <row r="2074" spans="1:7" x14ac:dyDescent="0.25">
      <c r="A2074" t="s">
        <v>493</v>
      </c>
      <c r="G2074" s="3">
        <f t="shared" si="32"/>
        <v>615</v>
      </c>
    </row>
    <row r="2075" spans="1:7" x14ac:dyDescent="0.25">
      <c r="G2075" s="3" t="str">
        <f t="shared" si="32"/>
        <v/>
      </c>
    </row>
    <row r="2076" spans="1:7" x14ac:dyDescent="0.25">
      <c r="B2076" s="1">
        <v>1</v>
      </c>
      <c r="C2076" t="s">
        <v>80</v>
      </c>
      <c r="G2076" s="3" t="str">
        <f t="shared" si="32"/>
        <v/>
      </c>
    </row>
    <row r="2077" spans="1:7" x14ac:dyDescent="0.25">
      <c r="G2077" s="3" t="str">
        <f t="shared" si="32"/>
        <v/>
      </c>
    </row>
    <row r="2078" spans="1:7" x14ac:dyDescent="0.25">
      <c r="A2078" t="s">
        <v>494</v>
      </c>
      <c r="G2078" s="3">
        <f t="shared" si="32"/>
        <v>222</v>
      </c>
    </row>
    <row r="2079" spans="1:7" x14ac:dyDescent="0.25">
      <c r="G2079" s="3" t="str">
        <f t="shared" si="32"/>
        <v/>
      </c>
    </row>
    <row r="2080" spans="1:7" x14ac:dyDescent="0.25">
      <c r="B2080" s="1">
        <v>1</v>
      </c>
      <c r="C2080" t="s">
        <v>32</v>
      </c>
      <c r="G2080" s="3" t="str">
        <f t="shared" si="32"/>
        <v/>
      </c>
    </row>
    <row r="2081" spans="1:7" x14ac:dyDescent="0.25">
      <c r="G2081" s="3" t="str">
        <f t="shared" si="32"/>
        <v/>
      </c>
    </row>
    <row r="2082" spans="1:7" x14ac:dyDescent="0.25">
      <c r="A2082" t="s">
        <v>495</v>
      </c>
      <c r="G2082" s="3">
        <f t="shared" si="32"/>
        <v>14</v>
      </c>
    </row>
    <row r="2083" spans="1:7" x14ac:dyDescent="0.25">
      <c r="G2083" s="3" t="str">
        <f t="shared" si="32"/>
        <v/>
      </c>
    </row>
    <row r="2084" spans="1:7" x14ac:dyDescent="0.25">
      <c r="B2084" s="1">
        <v>1</v>
      </c>
      <c r="C2084" t="s">
        <v>29</v>
      </c>
      <c r="G2084" s="3" t="str">
        <f t="shared" si="32"/>
        <v/>
      </c>
    </row>
    <row r="2085" spans="1:7" x14ac:dyDescent="0.25">
      <c r="G2085" s="3" t="str">
        <f t="shared" si="32"/>
        <v/>
      </c>
    </row>
    <row r="2086" spans="1:7" x14ac:dyDescent="0.25">
      <c r="A2086" t="s">
        <v>496</v>
      </c>
      <c r="G2086" s="3">
        <f t="shared" si="32"/>
        <v>27</v>
      </c>
    </row>
    <row r="2087" spans="1:7" x14ac:dyDescent="0.25">
      <c r="G2087" s="3" t="str">
        <f t="shared" si="32"/>
        <v/>
      </c>
    </row>
    <row r="2088" spans="1:7" x14ac:dyDescent="0.25">
      <c r="B2088" s="1">
        <v>1</v>
      </c>
      <c r="C2088" t="s">
        <v>43</v>
      </c>
      <c r="G2088" s="3" t="str">
        <f t="shared" si="32"/>
        <v/>
      </c>
    </row>
    <row r="2089" spans="1:7" x14ac:dyDescent="0.25">
      <c r="G2089" s="3" t="str">
        <f t="shared" si="32"/>
        <v/>
      </c>
    </row>
    <row r="2090" spans="1:7" x14ac:dyDescent="0.25">
      <c r="A2090" t="s">
        <v>497</v>
      </c>
      <c r="G2090" s="3">
        <f t="shared" si="32"/>
        <v>2</v>
      </c>
    </row>
    <row r="2091" spans="1:7" x14ac:dyDescent="0.25">
      <c r="G2091" s="3" t="str">
        <f t="shared" si="32"/>
        <v/>
      </c>
    </row>
    <row r="2092" spans="1:7" x14ac:dyDescent="0.25">
      <c r="B2092" s="1">
        <v>1</v>
      </c>
      <c r="C2092" t="s">
        <v>80</v>
      </c>
      <c r="G2092" s="3" t="str">
        <f t="shared" si="32"/>
        <v/>
      </c>
    </row>
    <row r="2093" spans="1:7" x14ac:dyDescent="0.25">
      <c r="G2093" s="3" t="str">
        <f t="shared" si="32"/>
        <v/>
      </c>
    </row>
    <row r="2094" spans="1:7" x14ac:dyDescent="0.25">
      <c r="A2094" t="s">
        <v>498</v>
      </c>
      <c r="G2094" s="3">
        <f t="shared" si="32"/>
        <v>125</v>
      </c>
    </row>
    <row r="2095" spans="1:7" x14ac:dyDescent="0.25">
      <c r="G2095" s="3" t="str">
        <f t="shared" si="32"/>
        <v/>
      </c>
    </row>
    <row r="2096" spans="1:7" x14ac:dyDescent="0.25">
      <c r="B2096" s="1">
        <v>1</v>
      </c>
      <c r="C2096" t="s">
        <v>80</v>
      </c>
      <c r="G2096" s="3" t="str">
        <f t="shared" si="32"/>
        <v/>
      </c>
    </row>
    <row r="2097" spans="1:7" x14ac:dyDescent="0.25">
      <c r="G2097" s="3" t="str">
        <f t="shared" si="32"/>
        <v/>
      </c>
    </row>
    <row r="2098" spans="1:7" x14ac:dyDescent="0.25">
      <c r="A2098" t="s">
        <v>499</v>
      </c>
      <c r="G2098" s="3">
        <f t="shared" si="32"/>
        <v>63</v>
      </c>
    </row>
    <row r="2099" spans="1:7" x14ac:dyDescent="0.25">
      <c r="G2099" s="3" t="str">
        <f t="shared" si="32"/>
        <v/>
      </c>
    </row>
    <row r="2100" spans="1:7" x14ac:dyDescent="0.25">
      <c r="B2100" s="1">
        <v>0.184</v>
      </c>
      <c r="C2100" t="s">
        <v>80</v>
      </c>
      <c r="G2100" s="3" t="str">
        <f t="shared" si="32"/>
        <v/>
      </c>
    </row>
    <row r="2101" spans="1:7" x14ac:dyDescent="0.25">
      <c r="B2101" s="1">
        <v>0.154</v>
      </c>
      <c r="C2101" t="s">
        <v>44</v>
      </c>
      <c r="G2101" s="3" t="str">
        <f t="shared" si="32"/>
        <v/>
      </c>
    </row>
    <row r="2102" spans="1:7" x14ac:dyDescent="0.25">
      <c r="B2102" s="1">
        <v>0.66</v>
      </c>
      <c r="C2102" t="s">
        <v>32</v>
      </c>
      <c r="G2102" s="3" t="str">
        <f t="shared" si="32"/>
        <v/>
      </c>
    </row>
    <row r="2103" spans="1:7" x14ac:dyDescent="0.25">
      <c r="G2103" s="3" t="str">
        <f t="shared" si="32"/>
        <v/>
      </c>
    </row>
    <row r="2104" spans="1:7" x14ac:dyDescent="0.25">
      <c r="A2104" t="s">
        <v>500</v>
      </c>
      <c r="G2104" s="3">
        <f t="shared" si="32"/>
        <v>97</v>
      </c>
    </row>
    <row r="2105" spans="1:7" x14ac:dyDescent="0.25">
      <c r="G2105" s="3" t="str">
        <f t="shared" si="32"/>
        <v/>
      </c>
    </row>
    <row r="2106" spans="1:7" x14ac:dyDescent="0.25">
      <c r="B2106" s="1">
        <v>9.9000000000000005E-2</v>
      </c>
      <c r="C2106" t="s">
        <v>188</v>
      </c>
      <c r="G2106" s="3" t="str">
        <f t="shared" si="32"/>
        <v/>
      </c>
    </row>
    <row r="2107" spans="1:7" x14ac:dyDescent="0.25">
      <c r="B2107" s="1">
        <v>1.0999999999999999E-2</v>
      </c>
      <c r="C2107" t="s">
        <v>191</v>
      </c>
      <c r="G2107" s="3" t="str">
        <f t="shared" si="32"/>
        <v/>
      </c>
    </row>
    <row r="2108" spans="1:7" x14ac:dyDescent="0.25">
      <c r="B2108" s="1">
        <v>0.46</v>
      </c>
      <c r="C2108" t="s">
        <v>162</v>
      </c>
      <c r="G2108" s="3" t="str">
        <f t="shared" si="32"/>
        <v/>
      </c>
    </row>
    <row r="2109" spans="1:7" x14ac:dyDescent="0.25">
      <c r="B2109" s="1">
        <v>4.2000000000000003E-2</v>
      </c>
      <c r="C2109" t="s">
        <v>192</v>
      </c>
      <c r="G2109" s="3" t="str">
        <f t="shared" si="32"/>
        <v/>
      </c>
    </row>
    <row r="2110" spans="1:7" x14ac:dyDescent="0.25">
      <c r="B2110" s="1">
        <v>0.29499999999999998</v>
      </c>
      <c r="C2110" t="s">
        <v>83</v>
      </c>
      <c r="G2110" s="3" t="str">
        <f t="shared" si="32"/>
        <v/>
      </c>
    </row>
    <row r="2111" spans="1:7" x14ac:dyDescent="0.25">
      <c r="B2111" s="1">
        <v>9.0999999999999998E-2</v>
      </c>
      <c r="C2111" t="s">
        <v>44</v>
      </c>
      <c r="G2111" s="3" t="str">
        <f t="shared" si="32"/>
        <v/>
      </c>
    </row>
    <row r="2112" spans="1:7" x14ac:dyDescent="0.25">
      <c r="G2112" s="3" t="str">
        <f t="shared" si="32"/>
        <v/>
      </c>
    </row>
    <row r="2113" spans="1:7" x14ac:dyDescent="0.25">
      <c r="A2113" t="s">
        <v>501</v>
      </c>
      <c r="G2113" s="3">
        <f t="shared" si="32"/>
        <v>84</v>
      </c>
    </row>
    <row r="2114" spans="1:7" x14ac:dyDescent="0.25">
      <c r="G2114" s="3" t="str">
        <f t="shared" si="32"/>
        <v/>
      </c>
    </row>
    <row r="2115" spans="1:7" x14ac:dyDescent="0.25">
      <c r="B2115" s="1">
        <v>2.4E-2</v>
      </c>
      <c r="C2115" t="s">
        <v>188</v>
      </c>
      <c r="G2115" s="3" t="str">
        <f t="shared" ref="G2115:G2178" si="33">IFERROR(HLOOKUP($A2115,$H$2:$XL$3,2,FALSE),"")</f>
        <v/>
      </c>
    </row>
    <row r="2116" spans="1:7" x14ac:dyDescent="0.25">
      <c r="B2116" s="1">
        <v>0.751</v>
      </c>
      <c r="C2116" t="s">
        <v>80</v>
      </c>
      <c r="G2116" s="3" t="str">
        <f t="shared" si="33"/>
        <v/>
      </c>
    </row>
    <row r="2117" spans="1:7" x14ac:dyDescent="0.25">
      <c r="B2117" s="1">
        <v>1.9E-2</v>
      </c>
      <c r="C2117" t="s">
        <v>43</v>
      </c>
      <c r="G2117" s="3" t="str">
        <f t="shared" si="33"/>
        <v/>
      </c>
    </row>
    <row r="2118" spans="1:7" x14ac:dyDescent="0.25">
      <c r="B2118" s="1">
        <v>0.20399999999999999</v>
      </c>
      <c r="C2118" t="s">
        <v>44</v>
      </c>
      <c r="G2118" s="3" t="str">
        <f t="shared" si="33"/>
        <v/>
      </c>
    </row>
    <row r="2119" spans="1:7" x14ac:dyDescent="0.25">
      <c r="G2119" s="3" t="str">
        <f t="shared" si="33"/>
        <v/>
      </c>
    </row>
    <row r="2120" spans="1:7" x14ac:dyDescent="0.25">
      <c r="A2120" t="s">
        <v>502</v>
      </c>
      <c r="G2120" s="3">
        <f t="shared" si="33"/>
        <v>375</v>
      </c>
    </row>
    <row r="2121" spans="1:7" x14ac:dyDescent="0.25">
      <c r="G2121" s="3" t="str">
        <f t="shared" si="33"/>
        <v/>
      </c>
    </row>
    <row r="2122" spans="1:7" x14ac:dyDescent="0.25">
      <c r="B2122" s="1">
        <v>0.92200000000000004</v>
      </c>
      <c r="C2122" t="s">
        <v>80</v>
      </c>
      <c r="G2122" s="3" t="str">
        <f t="shared" si="33"/>
        <v/>
      </c>
    </row>
    <row r="2123" spans="1:7" x14ac:dyDescent="0.25">
      <c r="B2123" s="1">
        <v>2.4E-2</v>
      </c>
      <c r="C2123" t="s">
        <v>43</v>
      </c>
      <c r="G2123" s="3" t="str">
        <f t="shared" si="33"/>
        <v/>
      </c>
    </row>
    <row r="2124" spans="1:7" x14ac:dyDescent="0.25">
      <c r="B2124" s="1">
        <v>2.5000000000000001E-2</v>
      </c>
      <c r="C2124" t="s">
        <v>44</v>
      </c>
      <c r="G2124" s="3" t="str">
        <f t="shared" si="33"/>
        <v/>
      </c>
    </row>
    <row r="2125" spans="1:7" x14ac:dyDescent="0.25">
      <c r="B2125" s="1">
        <v>2.7E-2</v>
      </c>
      <c r="C2125" t="s">
        <v>77</v>
      </c>
      <c r="G2125" s="3" t="str">
        <f t="shared" si="33"/>
        <v/>
      </c>
    </row>
    <row r="2126" spans="1:7" x14ac:dyDescent="0.25">
      <c r="G2126" s="3" t="str">
        <f t="shared" si="33"/>
        <v/>
      </c>
    </row>
    <row r="2127" spans="1:7" x14ac:dyDescent="0.25">
      <c r="A2127" t="s">
        <v>503</v>
      </c>
      <c r="G2127" s="3">
        <f t="shared" si="33"/>
        <v>67</v>
      </c>
    </row>
    <row r="2128" spans="1:7" x14ac:dyDescent="0.25">
      <c r="G2128" s="3" t="str">
        <f t="shared" si="33"/>
        <v/>
      </c>
    </row>
    <row r="2129" spans="1:7" x14ac:dyDescent="0.25">
      <c r="B2129" s="1">
        <v>1</v>
      </c>
      <c r="C2129" t="s">
        <v>80</v>
      </c>
      <c r="G2129" s="3" t="str">
        <f t="shared" si="33"/>
        <v/>
      </c>
    </row>
    <row r="2130" spans="1:7" x14ac:dyDescent="0.25">
      <c r="G2130" s="3" t="str">
        <f t="shared" si="33"/>
        <v/>
      </c>
    </row>
    <row r="2131" spans="1:7" x14ac:dyDescent="0.25">
      <c r="A2131" t="s">
        <v>504</v>
      </c>
      <c r="G2131" s="3">
        <f t="shared" si="33"/>
        <v>67</v>
      </c>
    </row>
    <row r="2132" spans="1:7" x14ac:dyDescent="0.25">
      <c r="G2132" s="3" t="str">
        <f t="shared" si="33"/>
        <v/>
      </c>
    </row>
    <row r="2133" spans="1:7" x14ac:dyDescent="0.25">
      <c r="B2133" s="1">
        <v>1</v>
      </c>
      <c r="C2133" t="s">
        <v>80</v>
      </c>
      <c r="G2133" s="3" t="str">
        <f t="shared" si="33"/>
        <v/>
      </c>
    </row>
    <row r="2134" spans="1:7" x14ac:dyDescent="0.25">
      <c r="G2134" s="3" t="str">
        <f t="shared" si="33"/>
        <v/>
      </c>
    </row>
    <row r="2135" spans="1:7" x14ac:dyDescent="0.25">
      <c r="A2135" t="s">
        <v>505</v>
      </c>
      <c r="G2135" s="3">
        <f t="shared" si="33"/>
        <v>345</v>
      </c>
    </row>
    <row r="2136" spans="1:7" x14ac:dyDescent="0.25">
      <c r="G2136" s="3" t="str">
        <f t="shared" si="33"/>
        <v/>
      </c>
    </row>
    <row r="2137" spans="1:7" x14ac:dyDescent="0.25">
      <c r="B2137" s="1">
        <v>0.91400000000000003</v>
      </c>
      <c r="C2137" t="s">
        <v>80</v>
      </c>
      <c r="G2137" s="3" t="str">
        <f t="shared" si="33"/>
        <v/>
      </c>
    </row>
    <row r="2138" spans="1:7" x14ac:dyDescent="0.25">
      <c r="B2138" s="1">
        <v>2.5999999999999999E-2</v>
      </c>
      <c r="C2138" t="s">
        <v>43</v>
      </c>
      <c r="G2138" s="3" t="str">
        <f t="shared" si="33"/>
        <v/>
      </c>
    </row>
    <row r="2139" spans="1:7" x14ac:dyDescent="0.25">
      <c r="B2139" s="1">
        <v>2.8000000000000001E-2</v>
      </c>
      <c r="C2139" t="s">
        <v>44</v>
      </c>
      <c r="G2139" s="3" t="str">
        <f t="shared" si="33"/>
        <v/>
      </c>
    </row>
    <row r="2140" spans="1:7" x14ac:dyDescent="0.25">
      <c r="B2140" s="1">
        <v>0.03</v>
      </c>
      <c r="C2140" t="s">
        <v>77</v>
      </c>
      <c r="G2140" s="3" t="str">
        <f t="shared" si="33"/>
        <v/>
      </c>
    </row>
    <row r="2141" spans="1:7" x14ac:dyDescent="0.25">
      <c r="G2141" s="3" t="str">
        <f t="shared" si="33"/>
        <v/>
      </c>
    </row>
    <row r="2142" spans="1:7" x14ac:dyDescent="0.25">
      <c r="A2142" t="s">
        <v>506</v>
      </c>
      <c r="G2142" s="3">
        <f t="shared" si="33"/>
        <v>5</v>
      </c>
    </row>
    <row r="2143" spans="1:7" x14ac:dyDescent="0.25">
      <c r="G2143" s="3" t="str">
        <f t="shared" si="33"/>
        <v/>
      </c>
    </row>
    <row r="2144" spans="1:7" x14ac:dyDescent="0.25">
      <c r="B2144" s="1">
        <v>1</v>
      </c>
      <c r="C2144" t="s">
        <v>80</v>
      </c>
      <c r="G2144" s="3" t="str">
        <f t="shared" si="33"/>
        <v/>
      </c>
    </row>
    <row r="2145" spans="1:7" x14ac:dyDescent="0.25">
      <c r="G2145" s="3" t="str">
        <f t="shared" si="33"/>
        <v/>
      </c>
    </row>
    <row r="2146" spans="1:7" x14ac:dyDescent="0.25">
      <c r="A2146" t="s">
        <v>507</v>
      </c>
      <c r="G2146" s="3">
        <f t="shared" si="33"/>
        <v>443</v>
      </c>
    </row>
    <row r="2147" spans="1:7" x14ac:dyDescent="0.25">
      <c r="G2147" s="3" t="str">
        <f t="shared" si="33"/>
        <v/>
      </c>
    </row>
    <row r="2148" spans="1:7" x14ac:dyDescent="0.25">
      <c r="B2148" s="1">
        <v>1</v>
      </c>
      <c r="C2148" t="s">
        <v>80</v>
      </c>
      <c r="G2148" s="3" t="str">
        <f t="shared" si="33"/>
        <v/>
      </c>
    </row>
    <row r="2149" spans="1:7" x14ac:dyDescent="0.25">
      <c r="G2149" s="3" t="str">
        <f t="shared" si="33"/>
        <v/>
      </c>
    </row>
    <row r="2150" spans="1:7" x14ac:dyDescent="0.25">
      <c r="A2150" t="s">
        <v>508</v>
      </c>
      <c r="G2150" s="3">
        <f t="shared" si="33"/>
        <v>174</v>
      </c>
    </row>
    <row r="2151" spans="1:7" x14ac:dyDescent="0.25">
      <c r="G2151" s="3" t="str">
        <f t="shared" si="33"/>
        <v/>
      </c>
    </row>
    <row r="2152" spans="1:7" x14ac:dyDescent="0.25">
      <c r="B2152" s="1">
        <v>1</v>
      </c>
      <c r="C2152" t="s">
        <v>80</v>
      </c>
      <c r="G2152" s="3" t="str">
        <f t="shared" si="33"/>
        <v/>
      </c>
    </row>
    <row r="2153" spans="1:7" x14ac:dyDescent="0.25">
      <c r="G2153" s="3" t="str">
        <f t="shared" si="33"/>
        <v/>
      </c>
    </row>
    <row r="2154" spans="1:7" x14ac:dyDescent="0.25">
      <c r="A2154" t="s">
        <v>509</v>
      </c>
      <c r="G2154" s="3">
        <f t="shared" si="33"/>
        <v>448</v>
      </c>
    </row>
    <row r="2155" spans="1:7" x14ac:dyDescent="0.25">
      <c r="G2155" s="3" t="str">
        <f t="shared" si="33"/>
        <v/>
      </c>
    </row>
    <row r="2156" spans="1:7" x14ac:dyDescent="0.25">
      <c r="B2156" s="1">
        <v>1</v>
      </c>
      <c r="C2156" t="s">
        <v>80</v>
      </c>
      <c r="G2156" s="3" t="str">
        <f t="shared" si="33"/>
        <v/>
      </c>
    </row>
    <row r="2157" spans="1:7" x14ac:dyDescent="0.25">
      <c r="G2157" s="3" t="str">
        <f t="shared" si="33"/>
        <v/>
      </c>
    </row>
    <row r="2158" spans="1:7" x14ac:dyDescent="0.25">
      <c r="A2158" t="s">
        <v>510</v>
      </c>
      <c r="G2158" s="3">
        <f t="shared" si="33"/>
        <v>21</v>
      </c>
    </row>
    <row r="2159" spans="1:7" x14ac:dyDescent="0.25">
      <c r="G2159" s="3" t="str">
        <f t="shared" si="33"/>
        <v/>
      </c>
    </row>
    <row r="2160" spans="1:7" x14ac:dyDescent="0.25">
      <c r="B2160" s="1">
        <v>1</v>
      </c>
      <c r="C2160" t="s">
        <v>80</v>
      </c>
      <c r="G2160" s="3" t="str">
        <f t="shared" si="33"/>
        <v/>
      </c>
    </row>
    <row r="2161" spans="1:7" x14ac:dyDescent="0.25">
      <c r="G2161" s="3" t="str">
        <f t="shared" si="33"/>
        <v/>
      </c>
    </row>
    <row r="2162" spans="1:7" x14ac:dyDescent="0.25">
      <c r="A2162" t="s">
        <v>511</v>
      </c>
      <c r="G2162" s="3">
        <f t="shared" si="33"/>
        <v>331</v>
      </c>
    </row>
    <row r="2163" spans="1:7" x14ac:dyDescent="0.25">
      <c r="G2163" s="3" t="str">
        <f t="shared" si="33"/>
        <v/>
      </c>
    </row>
    <row r="2164" spans="1:7" x14ac:dyDescent="0.25">
      <c r="B2164" s="1">
        <v>0.92700000000000005</v>
      </c>
      <c r="C2164" t="s">
        <v>80</v>
      </c>
      <c r="G2164" s="3" t="str">
        <f t="shared" si="33"/>
        <v/>
      </c>
    </row>
    <row r="2165" spans="1:7" x14ac:dyDescent="0.25">
      <c r="B2165" s="1">
        <v>1.6E-2</v>
      </c>
      <c r="C2165" t="s">
        <v>44</v>
      </c>
      <c r="G2165" s="3" t="str">
        <f t="shared" si="33"/>
        <v/>
      </c>
    </row>
    <row r="2166" spans="1:7" x14ac:dyDescent="0.25">
      <c r="B2166" s="1">
        <v>5.5E-2</v>
      </c>
      <c r="C2166" t="s">
        <v>77</v>
      </c>
      <c r="G2166" s="3" t="str">
        <f t="shared" si="33"/>
        <v/>
      </c>
    </row>
    <row r="2167" spans="1:7" x14ac:dyDescent="0.25">
      <c r="G2167" s="3" t="str">
        <f t="shared" si="33"/>
        <v/>
      </c>
    </row>
    <row r="2168" spans="1:7" x14ac:dyDescent="0.25">
      <c r="A2168" t="s">
        <v>512</v>
      </c>
      <c r="G2168" s="3">
        <f t="shared" si="33"/>
        <v>72</v>
      </c>
    </row>
    <row r="2169" spans="1:7" x14ac:dyDescent="0.25">
      <c r="G2169" s="3" t="str">
        <f t="shared" si="33"/>
        <v/>
      </c>
    </row>
    <row r="2170" spans="1:7" x14ac:dyDescent="0.25">
      <c r="B2170" s="1">
        <v>1</v>
      </c>
      <c r="C2170" t="s">
        <v>80</v>
      </c>
      <c r="G2170" s="3" t="str">
        <f t="shared" si="33"/>
        <v/>
      </c>
    </row>
    <row r="2171" spans="1:7" x14ac:dyDescent="0.25">
      <c r="G2171" s="3" t="str">
        <f t="shared" si="33"/>
        <v/>
      </c>
    </row>
    <row r="2172" spans="1:7" x14ac:dyDescent="0.25">
      <c r="A2172" t="s">
        <v>513</v>
      </c>
      <c r="G2172" s="3">
        <f t="shared" si="33"/>
        <v>213</v>
      </c>
    </row>
    <row r="2173" spans="1:7" x14ac:dyDescent="0.25">
      <c r="G2173" s="3" t="str">
        <f t="shared" si="33"/>
        <v/>
      </c>
    </row>
    <row r="2174" spans="1:7" x14ac:dyDescent="0.25">
      <c r="B2174" s="1">
        <v>0.98</v>
      </c>
      <c r="C2174" t="s">
        <v>80</v>
      </c>
      <c r="G2174" s="3" t="str">
        <f t="shared" si="33"/>
        <v/>
      </c>
    </row>
    <row r="2175" spans="1:7" x14ac:dyDescent="0.25">
      <c r="B2175" s="1">
        <v>1.9E-2</v>
      </c>
      <c r="C2175" t="s">
        <v>77</v>
      </c>
      <c r="G2175" s="3" t="str">
        <f t="shared" si="33"/>
        <v/>
      </c>
    </row>
    <row r="2176" spans="1:7" x14ac:dyDescent="0.25">
      <c r="G2176" s="3" t="str">
        <f t="shared" si="33"/>
        <v/>
      </c>
    </row>
    <row r="2177" spans="1:7" x14ac:dyDescent="0.25">
      <c r="A2177" t="s">
        <v>514</v>
      </c>
      <c r="G2177" s="3">
        <f t="shared" si="33"/>
        <v>5</v>
      </c>
    </row>
    <row r="2178" spans="1:7" x14ac:dyDescent="0.25">
      <c r="G2178" s="3" t="str">
        <f t="shared" si="33"/>
        <v/>
      </c>
    </row>
    <row r="2179" spans="1:7" x14ac:dyDescent="0.25">
      <c r="B2179" s="1">
        <v>1</v>
      </c>
      <c r="C2179" t="s">
        <v>80</v>
      </c>
      <c r="G2179" s="3" t="str">
        <f t="shared" ref="G2179:G2242" si="34">IFERROR(HLOOKUP($A2179,$H$2:$XL$3,2,FALSE),"")</f>
        <v/>
      </c>
    </row>
    <row r="2180" spans="1:7" x14ac:dyDescent="0.25">
      <c r="G2180" s="3" t="str">
        <f t="shared" si="34"/>
        <v/>
      </c>
    </row>
    <row r="2181" spans="1:7" x14ac:dyDescent="0.25">
      <c r="A2181" t="s">
        <v>515</v>
      </c>
      <c r="G2181" s="3">
        <f t="shared" si="34"/>
        <v>52</v>
      </c>
    </row>
    <row r="2182" spans="1:7" x14ac:dyDescent="0.25">
      <c r="G2182" s="3" t="str">
        <f t="shared" si="34"/>
        <v/>
      </c>
    </row>
    <row r="2183" spans="1:7" x14ac:dyDescent="0.25">
      <c r="B2183" s="1">
        <v>1</v>
      </c>
      <c r="C2183" t="s">
        <v>80</v>
      </c>
      <c r="G2183" s="3" t="str">
        <f t="shared" si="34"/>
        <v/>
      </c>
    </row>
    <row r="2184" spans="1:7" x14ac:dyDescent="0.25">
      <c r="G2184" s="3" t="str">
        <f t="shared" si="34"/>
        <v/>
      </c>
    </row>
    <row r="2185" spans="1:7" x14ac:dyDescent="0.25">
      <c r="A2185" t="s">
        <v>516</v>
      </c>
      <c r="G2185" s="3">
        <f t="shared" si="34"/>
        <v>113</v>
      </c>
    </row>
    <row r="2186" spans="1:7" x14ac:dyDescent="0.25">
      <c r="G2186" s="3" t="str">
        <f t="shared" si="34"/>
        <v/>
      </c>
    </row>
    <row r="2187" spans="1:7" x14ac:dyDescent="0.25">
      <c r="B2187" s="1">
        <v>0.89</v>
      </c>
      <c r="C2187" t="s">
        <v>80</v>
      </c>
      <c r="G2187" s="3" t="str">
        <f t="shared" si="34"/>
        <v/>
      </c>
    </row>
    <row r="2188" spans="1:7" x14ac:dyDescent="0.25">
      <c r="B2188" s="1">
        <v>0.01</v>
      </c>
      <c r="C2188" t="s">
        <v>83</v>
      </c>
      <c r="G2188" s="3" t="str">
        <f t="shared" si="34"/>
        <v/>
      </c>
    </row>
    <row r="2189" spans="1:7" x14ac:dyDescent="0.25">
      <c r="B2189" s="1">
        <v>9.9000000000000005E-2</v>
      </c>
      <c r="C2189" t="s">
        <v>77</v>
      </c>
      <c r="G2189" s="3" t="str">
        <f t="shared" si="34"/>
        <v/>
      </c>
    </row>
    <row r="2190" spans="1:7" x14ac:dyDescent="0.25">
      <c r="G2190" s="3" t="str">
        <f t="shared" si="34"/>
        <v/>
      </c>
    </row>
    <row r="2191" spans="1:7" x14ac:dyDescent="0.25">
      <c r="A2191" t="s">
        <v>517</v>
      </c>
      <c r="G2191" s="3">
        <f t="shared" si="34"/>
        <v>423</v>
      </c>
    </row>
    <row r="2192" spans="1:7" x14ac:dyDescent="0.25">
      <c r="G2192" s="3" t="str">
        <f t="shared" si="34"/>
        <v/>
      </c>
    </row>
    <row r="2193" spans="1:7" x14ac:dyDescent="0.25">
      <c r="B2193" s="1">
        <v>6.0000000000000001E-3</v>
      </c>
      <c r="C2193" t="s">
        <v>28</v>
      </c>
      <c r="G2193" s="3" t="str">
        <f t="shared" si="34"/>
        <v/>
      </c>
    </row>
    <row r="2194" spans="1:7" x14ac:dyDescent="0.25">
      <c r="B2194" s="1">
        <v>0.05</v>
      </c>
      <c r="C2194" t="s">
        <v>251</v>
      </c>
      <c r="G2194" s="3" t="str">
        <f t="shared" si="34"/>
        <v/>
      </c>
    </row>
    <row r="2195" spans="1:7" x14ac:dyDescent="0.25">
      <c r="B2195" s="1">
        <v>9.5000000000000001E-2</v>
      </c>
      <c r="C2195" t="s">
        <v>29</v>
      </c>
      <c r="G2195" s="3" t="str">
        <f t="shared" si="34"/>
        <v/>
      </c>
    </row>
    <row r="2196" spans="1:7" x14ac:dyDescent="0.25">
      <c r="B2196" s="1">
        <v>0.47399999999999998</v>
      </c>
      <c r="C2196" t="s">
        <v>80</v>
      </c>
      <c r="G2196" s="3" t="str">
        <f t="shared" si="34"/>
        <v/>
      </c>
    </row>
    <row r="2197" spans="1:7" x14ac:dyDescent="0.25">
      <c r="B2197" s="1">
        <v>6.0000000000000001E-3</v>
      </c>
      <c r="C2197" t="s">
        <v>252</v>
      </c>
      <c r="G2197" s="3" t="str">
        <f t="shared" si="34"/>
        <v/>
      </c>
    </row>
    <row r="2198" spans="1:7" x14ac:dyDescent="0.25">
      <c r="B2198" s="1">
        <v>6.0000000000000001E-3</v>
      </c>
      <c r="C2198" t="s">
        <v>257</v>
      </c>
      <c r="G2198" s="3" t="str">
        <f t="shared" si="34"/>
        <v/>
      </c>
    </row>
    <row r="2199" spans="1:7" x14ac:dyDescent="0.25">
      <c r="B2199" s="1">
        <v>7.3999999999999996E-2</v>
      </c>
      <c r="C2199" t="s">
        <v>43</v>
      </c>
      <c r="G2199" s="3" t="str">
        <f t="shared" si="34"/>
        <v/>
      </c>
    </row>
    <row r="2200" spans="1:7" x14ac:dyDescent="0.25">
      <c r="B2200" s="1">
        <v>1.6E-2</v>
      </c>
      <c r="C2200" t="s">
        <v>162</v>
      </c>
      <c r="G2200" s="3" t="str">
        <f t="shared" si="34"/>
        <v/>
      </c>
    </row>
    <row r="2201" spans="1:7" x14ac:dyDescent="0.25">
      <c r="B2201" s="1">
        <v>0.18</v>
      </c>
      <c r="C2201" t="s">
        <v>44</v>
      </c>
      <c r="G2201" s="3" t="str">
        <f t="shared" si="34"/>
        <v/>
      </c>
    </row>
    <row r="2202" spans="1:7" x14ac:dyDescent="0.25">
      <c r="B2202" s="1">
        <v>5.1999999999999998E-2</v>
      </c>
      <c r="C2202" t="s">
        <v>77</v>
      </c>
      <c r="G2202" s="3" t="str">
        <f t="shared" si="34"/>
        <v/>
      </c>
    </row>
    <row r="2203" spans="1:7" x14ac:dyDescent="0.25">
      <c r="B2203" s="1">
        <v>3.5999999999999997E-2</v>
      </c>
      <c r="C2203" t="s">
        <v>32</v>
      </c>
      <c r="G2203" s="3" t="str">
        <f t="shared" si="34"/>
        <v/>
      </c>
    </row>
    <row r="2204" spans="1:7" x14ac:dyDescent="0.25">
      <c r="G2204" s="3" t="str">
        <f t="shared" si="34"/>
        <v/>
      </c>
    </row>
    <row r="2205" spans="1:7" x14ac:dyDescent="0.25">
      <c r="A2205" t="s">
        <v>518</v>
      </c>
      <c r="G2205" s="3">
        <f t="shared" si="34"/>
        <v>227</v>
      </c>
    </row>
    <row r="2206" spans="1:7" x14ac:dyDescent="0.25">
      <c r="G2206" s="3" t="str">
        <f t="shared" si="34"/>
        <v/>
      </c>
    </row>
    <row r="2207" spans="1:7" x14ac:dyDescent="0.25">
      <c r="B2207" s="1">
        <v>1</v>
      </c>
      <c r="C2207" t="s">
        <v>80</v>
      </c>
      <c r="G2207" s="3" t="str">
        <f t="shared" si="34"/>
        <v/>
      </c>
    </row>
    <row r="2208" spans="1:7" x14ac:dyDescent="0.25">
      <c r="G2208" s="3" t="str">
        <f t="shared" si="34"/>
        <v/>
      </c>
    </row>
    <row r="2209" spans="1:7" x14ac:dyDescent="0.25">
      <c r="A2209" t="s">
        <v>519</v>
      </c>
      <c r="G2209" s="3">
        <f t="shared" si="34"/>
        <v>230</v>
      </c>
    </row>
    <row r="2210" spans="1:7" x14ac:dyDescent="0.25">
      <c r="G2210" s="3" t="str">
        <f t="shared" si="34"/>
        <v/>
      </c>
    </row>
    <row r="2211" spans="1:7" x14ac:dyDescent="0.25">
      <c r="B2211" s="1">
        <v>0.182</v>
      </c>
      <c r="C2211" t="s">
        <v>199</v>
      </c>
      <c r="G2211" s="3" t="str">
        <f t="shared" si="34"/>
        <v/>
      </c>
    </row>
    <row r="2212" spans="1:7" x14ac:dyDescent="0.25">
      <c r="B2212" s="1">
        <v>0.69899999999999995</v>
      </c>
      <c r="C2212" t="s">
        <v>162</v>
      </c>
      <c r="G2212" s="3" t="str">
        <f t="shared" si="34"/>
        <v/>
      </c>
    </row>
    <row r="2213" spans="1:7" x14ac:dyDescent="0.25">
      <c r="B2213" s="1">
        <v>0.11700000000000001</v>
      </c>
      <c r="C2213" t="s">
        <v>95</v>
      </c>
      <c r="G2213" s="3" t="str">
        <f t="shared" si="34"/>
        <v/>
      </c>
    </row>
    <row r="2214" spans="1:7" x14ac:dyDescent="0.25">
      <c r="G2214" s="3" t="str">
        <f t="shared" si="34"/>
        <v/>
      </c>
    </row>
    <row r="2215" spans="1:7" x14ac:dyDescent="0.25">
      <c r="A2215" t="s">
        <v>520</v>
      </c>
      <c r="G2215" s="3">
        <f t="shared" si="34"/>
        <v>246</v>
      </c>
    </row>
    <row r="2216" spans="1:7" x14ac:dyDescent="0.25">
      <c r="G2216" s="3" t="str">
        <f t="shared" si="34"/>
        <v/>
      </c>
    </row>
    <row r="2217" spans="1:7" x14ac:dyDescent="0.25">
      <c r="B2217" s="1">
        <v>1</v>
      </c>
      <c r="C2217" t="s">
        <v>80</v>
      </c>
      <c r="G2217" s="3" t="str">
        <f t="shared" si="34"/>
        <v/>
      </c>
    </row>
    <row r="2218" spans="1:7" x14ac:dyDescent="0.25">
      <c r="G2218" s="3" t="str">
        <f t="shared" si="34"/>
        <v/>
      </c>
    </row>
    <row r="2219" spans="1:7" x14ac:dyDescent="0.25">
      <c r="A2219" t="s">
        <v>521</v>
      </c>
      <c r="G2219" s="3">
        <f t="shared" si="34"/>
        <v>3026</v>
      </c>
    </row>
    <row r="2220" spans="1:7" x14ac:dyDescent="0.25">
      <c r="G2220" s="3" t="str">
        <f t="shared" si="34"/>
        <v/>
      </c>
    </row>
    <row r="2221" spans="1:7" x14ac:dyDescent="0.25">
      <c r="B2221" s="1">
        <v>7.0000000000000001E-3</v>
      </c>
      <c r="C2221" t="s">
        <v>188</v>
      </c>
      <c r="G2221" s="3" t="str">
        <f t="shared" si="34"/>
        <v/>
      </c>
    </row>
    <row r="2222" spans="1:7" x14ac:dyDescent="0.25">
      <c r="B2222" s="1">
        <v>0.97799999999999998</v>
      </c>
      <c r="C2222" t="s">
        <v>80</v>
      </c>
      <c r="G2222" s="3" t="str">
        <f t="shared" si="34"/>
        <v/>
      </c>
    </row>
    <row r="2223" spans="1:7" x14ac:dyDescent="0.25">
      <c r="B2223" s="1">
        <v>1E-3</v>
      </c>
      <c r="C2223" t="s">
        <v>252</v>
      </c>
      <c r="G2223" s="3" t="str">
        <f t="shared" si="34"/>
        <v/>
      </c>
    </row>
    <row r="2224" spans="1:7" x14ac:dyDescent="0.25">
      <c r="B2224" s="1">
        <v>0</v>
      </c>
      <c r="C2224" t="s">
        <v>162</v>
      </c>
      <c r="G2224" s="3" t="str">
        <f t="shared" si="34"/>
        <v/>
      </c>
    </row>
    <row r="2225" spans="1:7" x14ac:dyDescent="0.25">
      <c r="B2225" s="1">
        <v>1.0999999999999999E-2</v>
      </c>
      <c r="C2225" t="s">
        <v>44</v>
      </c>
      <c r="G2225" s="3" t="str">
        <f t="shared" si="34"/>
        <v/>
      </c>
    </row>
    <row r="2226" spans="1:7" x14ac:dyDescent="0.25">
      <c r="G2226" s="3" t="str">
        <f t="shared" si="34"/>
        <v/>
      </c>
    </row>
    <row r="2227" spans="1:7" x14ac:dyDescent="0.25">
      <c r="A2227" t="s">
        <v>522</v>
      </c>
      <c r="G2227" s="3">
        <f t="shared" si="34"/>
        <v>29</v>
      </c>
    </row>
    <row r="2228" spans="1:7" x14ac:dyDescent="0.25">
      <c r="G2228" s="3" t="str">
        <f t="shared" si="34"/>
        <v/>
      </c>
    </row>
    <row r="2229" spans="1:7" x14ac:dyDescent="0.25">
      <c r="B2229" s="1">
        <v>1</v>
      </c>
      <c r="C2229" t="s">
        <v>29</v>
      </c>
      <c r="G2229" s="3" t="str">
        <f t="shared" si="34"/>
        <v/>
      </c>
    </row>
    <row r="2230" spans="1:7" x14ac:dyDescent="0.25">
      <c r="G2230" s="3" t="str">
        <f t="shared" si="34"/>
        <v/>
      </c>
    </row>
    <row r="2231" spans="1:7" x14ac:dyDescent="0.25">
      <c r="A2231" t="s">
        <v>523</v>
      </c>
      <c r="G2231" s="3">
        <f t="shared" si="34"/>
        <v>20</v>
      </c>
    </row>
    <row r="2232" spans="1:7" x14ac:dyDescent="0.25">
      <c r="G2232" s="3" t="str">
        <f t="shared" si="34"/>
        <v/>
      </c>
    </row>
    <row r="2233" spans="1:7" x14ac:dyDescent="0.25">
      <c r="B2233" s="1">
        <v>1</v>
      </c>
      <c r="C2233" t="s">
        <v>29</v>
      </c>
      <c r="G2233" s="3" t="str">
        <f t="shared" si="34"/>
        <v/>
      </c>
    </row>
    <row r="2234" spans="1:7" x14ac:dyDescent="0.25">
      <c r="G2234" s="3" t="str">
        <f t="shared" si="34"/>
        <v/>
      </c>
    </row>
    <row r="2235" spans="1:7" x14ac:dyDescent="0.25">
      <c r="A2235" t="s">
        <v>524</v>
      </c>
      <c r="G2235" s="3">
        <f t="shared" si="34"/>
        <v>58</v>
      </c>
    </row>
    <row r="2236" spans="1:7" x14ac:dyDescent="0.25">
      <c r="G2236" s="3" t="str">
        <f t="shared" si="34"/>
        <v/>
      </c>
    </row>
    <row r="2237" spans="1:7" x14ac:dyDescent="0.25">
      <c r="B2237" s="1">
        <v>1</v>
      </c>
      <c r="C2237" t="s">
        <v>28</v>
      </c>
      <c r="G2237" s="3" t="str">
        <f t="shared" si="34"/>
        <v/>
      </c>
    </row>
    <row r="2238" spans="1:7" x14ac:dyDescent="0.25">
      <c r="G2238" s="3" t="str">
        <f t="shared" si="34"/>
        <v/>
      </c>
    </row>
    <row r="2239" spans="1:7" x14ac:dyDescent="0.25">
      <c r="A2239" t="s">
        <v>525</v>
      </c>
      <c r="G2239" s="3">
        <f t="shared" si="34"/>
        <v>67</v>
      </c>
    </row>
    <row r="2240" spans="1:7" x14ac:dyDescent="0.25">
      <c r="G2240" s="3" t="str">
        <f t="shared" si="34"/>
        <v/>
      </c>
    </row>
    <row r="2241" spans="1:7" x14ac:dyDescent="0.25">
      <c r="B2241" s="1">
        <v>0.46600000000000003</v>
      </c>
      <c r="C2241" t="s">
        <v>80</v>
      </c>
      <c r="G2241" s="3" t="str">
        <f t="shared" si="34"/>
        <v/>
      </c>
    </row>
    <row r="2242" spans="1:7" x14ac:dyDescent="0.25">
      <c r="B2242" s="1">
        <v>2.3E-2</v>
      </c>
      <c r="C2242" t="s">
        <v>16</v>
      </c>
      <c r="G2242" s="3" t="str">
        <f t="shared" si="34"/>
        <v/>
      </c>
    </row>
    <row r="2243" spans="1:7" x14ac:dyDescent="0.25">
      <c r="B2243" s="1">
        <v>0.34399999999999997</v>
      </c>
      <c r="C2243" t="s">
        <v>162</v>
      </c>
      <c r="G2243" s="3" t="str">
        <f t="shared" ref="G2243:G2306" si="35">IFERROR(HLOOKUP($A2243,$H$2:$XL$3,2,FALSE),"")</f>
        <v/>
      </c>
    </row>
    <row r="2244" spans="1:7" x14ac:dyDescent="0.25">
      <c r="B2244" s="1">
        <v>0.16500000000000001</v>
      </c>
      <c r="C2244" t="s">
        <v>44</v>
      </c>
      <c r="G2244" s="3" t="str">
        <f t="shared" si="35"/>
        <v/>
      </c>
    </row>
    <row r="2245" spans="1:7" x14ac:dyDescent="0.25">
      <c r="G2245" s="3" t="str">
        <f t="shared" si="35"/>
        <v/>
      </c>
    </row>
    <row r="2246" spans="1:7" x14ac:dyDescent="0.25">
      <c r="A2246" t="s">
        <v>526</v>
      </c>
      <c r="G2246" s="3">
        <f t="shared" si="35"/>
        <v>1</v>
      </c>
    </row>
    <row r="2247" spans="1:7" x14ac:dyDescent="0.25">
      <c r="G2247" s="3" t="str">
        <f t="shared" si="35"/>
        <v/>
      </c>
    </row>
    <row r="2248" spans="1:7" x14ac:dyDescent="0.25">
      <c r="B2248" s="1">
        <v>1</v>
      </c>
      <c r="C2248" t="s">
        <v>105</v>
      </c>
      <c r="G2248" s="3" t="str">
        <f t="shared" si="35"/>
        <v/>
      </c>
    </row>
    <row r="2249" spans="1:7" x14ac:dyDescent="0.25">
      <c r="G2249" s="3" t="str">
        <f t="shared" si="35"/>
        <v/>
      </c>
    </row>
    <row r="2250" spans="1:7" x14ac:dyDescent="0.25">
      <c r="A2250" t="s">
        <v>527</v>
      </c>
      <c r="G2250" s="3">
        <f t="shared" si="35"/>
        <v>1395</v>
      </c>
    </row>
    <row r="2251" spans="1:7" x14ac:dyDescent="0.25">
      <c r="G2251" s="3" t="str">
        <f t="shared" si="35"/>
        <v/>
      </c>
    </row>
    <row r="2252" spans="1:7" x14ac:dyDescent="0.25">
      <c r="B2252" s="1">
        <v>7.0000000000000001E-3</v>
      </c>
      <c r="C2252" t="s">
        <v>143</v>
      </c>
      <c r="G2252" s="3" t="str">
        <f t="shared" si="35"/>
        <v/>
      </c>
    </row>
    <row r="2253" spans="1:7" x14ac:dyDescent="0.25">
      <c r="B2253" s="1">
        <v>2.4E-2</v>
      </c>
      <c r="C2253" t="s">
        <v>28</v>
      </c>
      <c r="G2253" s="3" t="str">
        <f t="shared" si="35"/>
        <v/>
      </c>
    </row>
    <row r="2254" spans="1:7" x14ac:dyDescent="0.25">
      <c r="B2254" s="1">
        <v>0.13200000000000001</v>
      </c>
      <c r="C2254" t="s">
        <v>188</v>
      </c>
      <c r="G2254" s="3" t="str">
        <f t="shared" si="35"/>
        <v/>
      </c>
    </row>
    <row r="2255" spans="1:7" x14ac:dyDescent="0.25">
      <c r="B2255" s="1">
        <v>4.0000000000000001E-3</v>
      </c>
      <c r="C2255" t="s">
        <v>251</v>
      </c>
      <c r="G2255" s="3" t="str">
        <f t="shared" si="35"/>
        <v/>
      </c>
    </row>
    <row r="2256" spans="1:7" x14ac:dyDescent="0.25">
      <c r="B2256" s="1">
        <v>0.17399999999999999</v>
      </c>
      <c r="C2256" t="s">
        <v>29</v>
      </c>
      <c r="G2256" s="3" t="str">
        <f t="shared" si="35"/>
        <v/>
      </c>
    </row>
    <row r="2257" spans="1:7" x14ac:dyDescent="0.25">
      <c r="B2257" s="1">
        <v>5.0000000000000001E-3</v>
      </c>
      <c r="C2257" t="s">
        <v>72</v>
      </c>
      <c r="G2257" s="3" t="str">
        <f t="shared" si="35"/>
        <v/>
      </c>
    </row>
    <row r="2258" spans="1:7" x14ac:dyDescent="0.25">
      <c r="B2258" s="1">
        <v>5.0000000000000001E-3</v>
      </c>
      <c r="C2258" t="s">
        <v>91</v>
      </c>
      <c r="G2258" s="3" t="str">
        <f t="shared" si="35"/>
        <v/>
      </c>
    </row>
    <row r="2259" spans="1:7" x14ac:dyDescent="0.25">
      <c r="B2259" s="1">
        <v>0</v>
      </c>
      <c r="C2259" t="s">
        <v>257</v>
      </c>
      <c r="G2259" s="3" t="str">
        <f t="shared" si="35"/>
        <v/>
      </c>
    </row>
    <row r="2260" spans="1:7" x14ac:dyDescent="0.25">
      <c r="B2260" s="1">
        <v>2.1000000000000001E-2</v>
      </c>
      <c r="C2260" t="s">
        <v>16</v>
      </c>
      <c r="G2260" s="3" t="str">
        <f t="shared" si="35"/>
        <v/>
      </c>
    </row>
    <row r="2261" spans="1:7" x14ac:dyDescent="0.25">
      <c r="B2261" s="1">
        <v>2.1999999999999999E-2</v>
      </c>
      <c r="C2261" t="s">
        <v>82</v>
      </c>
      <c r="G2261" s="3" t="str">
        <f t="shared" si="35"/>
        <v/>
      </c>
    </row>
    <row r="2262" spans="1:7" x14ac:dyDescent="0.25">
      <c r="B2262" s="1">
        <v>4.7E-2</v>
      </c>
      <c r="C2262" t="s">
        <v>43</v>
      </c>
      <c r="G2262" s="3" t="str">
        <f t="shared" si="35"/>
        <v/>
      </c>
    </row>
    <row r="2263" spans="1:7" x14ac:dyDescent="0.25">
      <c r="B2263" s="1">
        <v>7.0000000000000001E-3</v>
      </c>
      <c r="C2263" t="s">
        <v>161</v>
      </c>
      <c r="G2263" s="3" t="str">
        <f t="shared" si="35"/>
        <v/>
      </c>
    </row>
    <row r="2264" spans="1:7" x14ac:dyDescent="0.25">
      <c r="B2264" s="1">
        <v>6.6000000000000003E-2</v>
      </c>
      <c r="C2264" t="s">
        <v>162</v>
      </c>
      <c r="G2264" s="3" t="str">
        <f t="shared" si="35"/>
        <v/>
      </c>
    </row>
    <row r="2265" spans="1:7" x14ac:dyDescent="0.25">
      <c r="B2265" s="1">
        <v>0.28699999999999998</v>
      </c>
      <c r="C2265" t="s">
        <v>44</v>
      </c>
      <c r="G2265" s="3" t="str">
        <f t="shared" si="35"/>
        <v/>
      </c>
    </row>
    <row r="2266" spans="1:7" x14ac:dyDescent="0.25">
      <c r="B2266" s="1">
        <v>0.14499999999999999</v>
      </c>
      <c r="C2266" t="s">
        <v>77</v>
      </c>
      <c r="G2266" s="3" t="str">
        <f t="shared" si="35"/>
        <v/>
      </c>
    </row>
    <row r="2267" spans="1:7" x14ac:dyDescent="0.25">
      <c r="B2267" s="1">
        <v>3.2000000000000001E-2</v>
      </c>
      <c r="C2267" t="s">
        <v>32</v>
      </c>
      <c r="G2267" s="3" t="str">
        <f t="shared" si="35"/>
        <v/>
      </c>
    </row>
    <row r="2268" spans="1:7" x14ac:dyDescent="0.25">
      <c r="B2268" s="1">
        <v>1.2999999999999999E-2</v>
      </c>
      <c r="C2268" t="s">
        <v>98</v>
      </c>
      <c r="G2268" s="3" t="str">
        <f t="shared" si="35"/>
        <v/>
      </c>
    </row>
    <row r="2269" spans="1:7" x14ac:dyDescent="0.25">
      <c r="G2269" s="3" t="str">
        <f t="shared" si="35"/>
        <v/>
      </c>
    </row>
    <row r="2270" spans="1:7" x14ac:dyDescent="0.25">
      <c r="A2270" t="s">
        <v>528</v>
      </c>
      <c r="G2270" s="3">
        <f t="shared" si="35"/>
        <v>9</v>
      </c>
    </row>
    <row r="2271" spans="1:7" x14ac:dyDescent="0.25">
      <c r="G2271" s="3" t="str">
        <f t="shared" si="35"/>
        <v/>
      </c>
    </row>
    <row r="2272" spans="1:7" x14ac:dyDescent="0.25">
      <c r="B2272" s="1">
        <v>1</v>
      </c>
      <c r="C2272" t="s">
        <v>218</v>
      </c>
      <c r="G2272" s="3" t="str">
        <f t="shared" si="35"/>
        <v/>
      </c>
    </row>
    <row r="2273" spans="1:7" x14ac:dyDescent="0.25">
      <c r="G2273" s="3" t="str">
        <f t="shared" si="35"/>
        <v/>
      </c>
    </row>
    <row r="2274" spans="1:7" x14ac:dyDescent="0.25">
      <c r="A2274" t="s">
        <v>529</v>
      </c>
      <c r="G2274" s="3">
        <f t="shared" si="35"/>
        <v>2</v>
      </c>
    </row>
    <row r="2275" spans="1:7" x14ac:dyDescent="0.25">
      <c r="G2275" s="3" t="str">
        <f t="shared" si="35"/>
        <v/>
      </c>
    </row>
    <row r="2276" spans="1:7" x14ac:dyDescent="0.25">
      <c r="B2276" s="1">
        <v>1</v>
      </c>
      <c r="C2276" t="s">
        <v>77</v>
      </c>
      <c r="G2276" s="3" t="str">
        <f t="shared" si="35"/>
        <v/>
      </c>
    </row>
    <row r="2277" spans="1:7" x14ac:dyDescent="0.25">
      <c r="G2277" s="3" t="str">
        <f t="shared" si="35"/>
        <v/>
      </c>
    </row>
    <row r="2278" spans="1:7" x14ac:dyDescent="0.25">
      <c r="A2278" t="s">
        <v>530</v>
      </c>
      <c r="G2278" s="3">
        <f t="shared" si="35"/>
        <v>352</v>
      </c>
    </row>
    <row r="2279" spans="1:7" x14ac:dyDescent="0.25">
      <c r="G2279" s="3" t="str">
        <f t="shared" si="35"/>
        <v/>
      </c>
    </row>
    <row r="2280" spans="1:7" x14ac:dyDescent="0.25">
      <c r="B2280" s="1">
        <v>1</v>
      </c>
      <c r="C2280" t="s">
        <v>275</v>
      </c>
      <c r="G2280" s="3" t="str">
        <f t="shared" si="35"/>
        <v/>
      </c>
    </row>
    <row r="2281" spans="1:7" x14ac:dyDescent="0.25">
      <c r="G2281" s="3" t="str">
        <f t="shared" si="35"/>
        <v/>
      </c>
    </row>
    <row r="2282" spans="1:7" x14ac:dyDescent="0.25">
      <c r="A2282" t="s">
        <v>531</v>
      </c>
      <c r="G2282" s="3">
        <f t="shared" si="35"/>
        <v>210</v>
      </c>
    </row>
    <row r="2283" spans="1:7" x14ac:dyDescent="0.25">
      <c r="G2283" s="3" t="str">
        <f t="shared" si="35"/>
        <v/>
      </c>
    </row>
    <row r="2284" spans="1:7" x14ac:dyDescent="0.25">
      <c r="B2284" s="1">
        <v>1</v>
      </c>
      <c r="C2284" t="s">
        <v>80</v>
      </c>
      <c r="G2284" s="3" t="str">
        <f t="shared" si="35"/>
        <v/>
      </c>
    </row>
    <row r="2285" spans="1:7" x14ac:dyDescent="0.25">
      <c r="G2285" s="3" t="str">
        <f t="shared" si="35"/>
        <v/>
      </c>
    </row>
    <row r="2286" spans="1:7" x14ac:dyDescent="0.25">
      <c r="A2286" t="s">
        <v>532</v>
      </c>
      <c r="G2286" s="3">
        <f t="shared" si="35"/>
        <v>144</v>
      </c>
    </row>
    <row r="2287" spans="1:7" x14ac:dyDescent="0.25">
      <c r="G2287" s="3" t="str">
        <f t="shared" si="35"/>
        <v/>
      </c>
    </row>
    <row r="2288" spans="1:7" x14ac:dyDescent="0.25">
      <c r="B2288" s="1">
        <v>9.0999999999999998E-2</v>
      </c>
      <c r="C2288" t="s">
        <v>31</v>
      </c>
      <c r="G2288" s="3" t="str">
        <f t="shared" si="35"/>
        <v/>
      </c>
    </row>
    <row r="2289" spans="1:7" x14ac:dyDescent="0.25">
      <c r="B2289" s="1">
        <v>0.114</v>
      </c>
      <c r="C2289" t="s">
        <v>143</v>
      </c>
      <c r="G2289" s="3" t="str">
        <f t="shared" si="35"/>
        <v/>
      </c>
    </row>
    <row r="2290" spans="1:7" x14ac:dyDescent="0.25">
      <c r="B2290" s="1">
        <v>0.127</v>
      </c>
      <c r="C2290" t="s">
        <v>210</v>
      </c>
      <c r="G2290" s="3" t="str">
        <f t="shared" si="35"/>
        <v/>
      </c>
    </row>
    <row r="2291" spans="1:7" x14ac:dyDescent="0.25">
      <c r="B2291" s="1">
        <v>5.8000000000000003E-2</v>
      </c>
      <c r="C2291" t="s">
        <v>218</v>
      </c>
      <c r="G2291" s="3" t="str">
        <f t="shared" si="35"/>
        <v/>
      </c>
    </row>
    <row r="2292" spans="1:7" x14ac:dyDescent="0.25">
      <c r="B2292" s="1">
        <v>1.4999999999999999E-2</v>
      </c>
      <c r="C2292" t="s">
        <v>105</v>
      </c>
      <c r="G2292" s="3" t="str">
        <f t="shared" si="35"/>
        <v/>
      </c>
    </row>
    <row r="2293" spans="1:7" x14ac:dyDescent="0.25">
      <c r="B2293" s="1">
        <v>0.01</v>
      </c>
      <c r="C2293" t="s">
        <v>28</v>
      </c>
      <c r="G2293" s="3" t="str">
        <f t="shared" si="35"/>
        <v/>
      </c>
    </row>
    <row r="2294" spans="1:7" x14ac:dyDescent="0.25">
      <c r="B2294" s="1">
        <v>0.308</v>
      </c>
      <c r="C2294" t="s">
        <v>44</v>
      </c>
      <c r="G2294" s="3" t="str">
        <f t="shared" si="35"/>
        <v/>
      </c>
    </row>
    <row r="2295" spans="1:7" x14ac:dyDescent="0.25">
      <c r="B2295" s="1">
        <v>7.5999999999999998E-2</v>
      </c>
      <c r="C2295" t="s">
        <v>77</v>
      </c>
      <c r="G2295" s="3" t="str">
        <f t="shared" si="35"/>
        <v/>
      </c>
    </row>
    <row r="2296" spans="1:7" x14ac:dyDescent="0.25">
      <c r="B2296" s="1">
        <v>0.19500000000000001</v>
      </c>
      <c r="C2296" t="s">
        <v>32</v>
      </c>
      <c r="G2296" s="3" t="str">
        <f t="shared" si="35"/>
        <v/>
      </c>
    </row>
    <row r="2297" spans="1:7" x14ac:dyDescent="0.25">
      <c r="G2297" s="3" t="str">
        <f t="shared" si="35"/>
        <v/>
      </c>
    </row>
    <row r="2298" spans="1:7" x14ac:dyDescent="0.25">
      <c r="A2298" t="s">
        <v>533</v>
      </c>
      <c r="G2298" s="3">
        <f t="shared" si="35"/>
        <v>317</v>
      </c>
    </row>
    <row r="2299" spans="1:7" x14ac:dyDescent="0.25">
      <c r="G2299" s="3" t="str">
        <f t="shared" si="35"/>
        <v/>
      </c>
    </row>
    <row r="2300" spans="1:7" x14ac:dyDescent="0.25">
      <c r="B2300" s="1">
        <v>1.9E-2</v>
      </c>
      <c r="C2300" t="s">
        <v>162</v>
      </c>
      <c r="G2300" s="3" t="str">
        <f t="shared" si="35"/>
        <v/>
      </c>
    </row>
    <row r="2301" spans="1:7" x14ac:dyDescent="0.25">
      <c r="B2301" s="1">
        <v>0.92700000000000005</v>
      </c>
      <c r="C2301" t="s">
        <v>44</v>
      </c>
      <c r="G2301" s="3" t="str">
        <f t="shared" si="35"/>
        <v/>
      </c>
    </row>
    <row r="2302" spans="1:7" x14ac:dyDescent="0.25">
      <c r="B2302" s="1">
        <v>5.1999999999999998E-2</v>
      </c>
      <c r="C2302" t="s">
        <v>46</v>
      </c>
      <c r="G2302" s="3" t="str">
        <f t="shared" si="35"/>
        <v/>
      </c>
    </row>
    <row r="2303" spans="1:7" x14ac:dyDescent="0.25">
      <c r="G2303" s="3" t="str">
        <f t="shared" si="35"/>
        <v/>
      </c>
    </row>
    <row r="2304" spans="1:7" x14ac:dyDescent="0.25">
      <c r="A2304" t="s">
        <v>534</v>
      </c>
      <c r="G2304" s="3">
        <f t="shared" si="35"/>
        <v>256</v>
      </c>
    </row>
    <row r="2305" spans="1:7" x14ac:dyDescent="0.25">
      <c r="G2305" s="3" t="str">
        <f t="shared" si="35"/>
        <v/>
      </c>
    </row>
    <row r="2306" spans="1:7" x14ac:dyDescent="0.25">
      <c r="B2306" s="1">
        <v>0.41099999999999998</v>
      </c>
      <c r="C2306" t="s">
        <v>80</v>
      </c>
      <c r="G2306" s="3" t="str">
        <f t="shared" si="35"/>
        <v/>
      </c>
    </row>
    <row r="2307" spans="1:7" x14ac:dyDescent="0.25">
      <c r="B2307" s="1">
        <v>0.56899999999999995</v>
      </c>
      <c r="C2307" t="s">
        <v>535</v>
      </c>
      <c r="G2307" s="3" t="str">
        <f t="shared" ref="G2307:G2370" si="36">IFERROR(HLOOKUP($A2307,$H$2:$XL$3,2,FALSE),"")</f>
        <v/>
      </c>
    </row>
    <row r="2308" spans="1:7" x14ac:dyDescent="0.25">
      <c r="B2308" s="1">
        <v>1.7999999999999999E-2</v>
      </c>
      <c r="C2308" t="s">
        <v>40</v>
      </c>
      <c r="G2308" s="3" t="str">
        <f t="shared" si="36"/>
        <v/>
      </c>
    </row>
    <row r="2309" spans="1:7" x14ac:dyDescent="0.25">
      <c r="A2309" t="s">
        <v>6</v>
      </c>
      <c r="B2309" t="s">
        <v>536</v>
      </c>
      <c r="C2309" t="s">
        <v>537</v>
      </c>
      <c r="G2309" s="3" t="str">
        <f t="shared" si="36"/>
        <v/>
      </c>
    </row>
    <row r="2310" spans="1:7" x14ac:dyDescent="0.25">
      <c r="A2310" t="s">
        <v>538</v>
      </c>
      <c r="G2310" s="3">
        <f t="shared" si="36"/>
        <v>2</v>
      </c>
    </row>
    <row r="2311" spans="1:7" x14ac:dyDescent="0.25">
      <c r="G2311" s="3" t="str">
        <f t="shared" si="36"/>
        <v/>
      </c>
    </row>
    <row r="2312" spans="1:7" x14ac:dyDescent="0.25">
      <c r="B2312" s="1">
        <v>1</v>
      </c>
      <c r="C2312" t="s">
        <v>205</v>
      </c>
      <c r="G2312" s="3" t="str">
        <f t="shared" si="36"/>
        <v/>
      </c>
    </row>
    <row r="2313" spans="1:7" x14ac:dyDescent="0.25">
      <c r="A2313" t="s">
        <v>6</v>
      </c>
      <c r="B2313" t="s">
        <v>539</v>
      </c>
      <c r="C2313" t="s">
        <v>540</v>
      </c>
      <c r="G2313" s="3" t="str">
        <f t="shared" si="36"/>
        <v/>
      </c>
    </row>
    <row r="2314" spans="1:7" x14ac:dyDescent="0.25">
      <c r="A2314" t="s">
        <v>541</v>
      </c>
      <c r="G2314" s="3">
        <f t="shared" si="36"/>
        <v>3</v>
      </c>
    </row>
    <row r="2315" spans="1:7" x14ac:dyDescent="0.25">
      <c r="G2315" s="3" t="str">
        <f t="shared" si="36"/>
        <v/>
      </c>
    </row>
    <row r="2316" spans="1:7" x14ac:dyDescent="0.25">
      <c r="B2316" s="1">
        <v>1</v>
      </c>
      <c r="C2316" t="s">
        <v>218</v>
      </c>
      <c r="G2316" s="3" t="str">
        <f t="shared" si="36"/>
        <v/>
      </c>
    </row>
    <row r="2317" spans="1:7" x14ac:dyDescent="0.25">
      <c r="G2317" s="3" t="str">
        <f t="shared" si="36"/>
        <v/>
      </c>
    </row>
    <row r="2318" spans="1:7" x14ac:dyDescent="0.25">
      <c r="A2318" t="s">
        <v>542</v>
      </c>
      <c r="G2318" s="3">
        <f t="shared" si="36"/>
        <v>72</v>
      </c>
    </row>
    <row r="2319" spans="1:7" x14ac:dyDescent="0.25">
      <c r="G2319" s="3" t="str">
        <f t="shared" si="36"/>
        <v/>
      </c>
    </row>
    <row r="2320" spans="1:7" x14ac:dyDescent="0.25">
      <c r="B2320" s="1">
        <v>1</v>
      </c>
      <c r="C2320" t="s">
        <v>543</v>
      </c>
      <c r="G2320" s="3" t="str">
        <f t="shared" si="36"/>
        <v/>
      </c>
    </row>
    <row r="2321" spans="1:7" x14ac:dyDescent="0.25">
      <c r="G2321" s="3" t="str">
        <f t="shared" si="36"/>
        <v/>
      </c>
    </row>
    <row r="2322" spans="1:7" x14ac:dyDescent="0.25">
      <c r="A2322" t="s">
        <v>544</v>
      </c>
      <c r="G2322" s="3">
        <f t="shared" si="36"/>
        <v>133</v>
      </c>
    </row>
    <row r="2323" spans="1:7" x14ac:dyDescent="0.25">
      <c r="G2323" s="3" t="str">
        <f t="shared" si="36"/>
        <v/>
      </c>
    </row>
    <row r="2324" spans="1:7" x14ac:dyDescent="0.25">
      <c r="B2324" s="1">
        <v>0.21</v>
      </c>
      <c r="C2324" t="s">
        <v>51</v>
      </c>
      <c r="G2324" s="3" t="str">
        <f t="shared" si="36"/>
        <v/>
      </c>
    </row>
    <row r="2325" spans="1:7" x14ac:dyDescent="0.25">
      <c r="B2325" s="1">
        <v>0.63900000000000001</v>
      </c>
      <c r="C2325" t="s">
        <v>543</v>
      </c>
      <c r="G2325" s="3" t="str">
        <f t="shared" si="36"/>
        <v/>
      </c>
    </row>
    <row r="2326" spans="1:7" x14ac:dyDescent="0.25">
      <c r="B2326" s="1">
        <v>0.15</v>
      </c>
      <c r="C2326" t="s">
        <v>545</v>
      </c>
      <c r="G2326" s="3" t="str">
        <f t="shared" si="36"/>
        <v/>
      </c>
    </row>
    <row r="2327" spans="1:7" x14ac:dyDescent="0.25">
      <c r="A2327" t="s">
        <v>6</v>
      </c>
      <c r="B2327" t="s">
        <v>546</v>
      </c>
      <c r="C2327" t="s">
        <v>547</v>
      </c>
      <c r="G2327" s="3" t="str">
        <f t="shared" si="36"/>
        <v/>
      </c>
    </row>
    <row r="2328" spans="1:7" x14ac:dyDescent="0.25">
      <c r="A2328" t="s">
        <v>548</v>
      </c>
      <c r="G2328" s="3">
        <f t="shared" si="36"/>
        <v>5</v>
      </c>
    </row>
    <row r="2329" spans="1:7" x14ac:dyDescent="0.25">
      <c r="G2329" s="3" t="str">
        <f t="shared" si="36"/>
        <v/>
      </c>
    </row>
    <row r="2330" spans="1:7" x14ac:dyDescent="0.25">
      <c r="B2330" s="1">
        <v>1</v>
      </c>
      <c r="C2330" t="s">
        <v>95</v>
      </c>
      <c r="G2330" s="3" t="str">
        <f t="shared" si="36"/>
        <v/>
      </c>
    </row>
    <row r="2331" spans="1:7" x14ac:dyDescent="0.25">
      <c r="G2331" s="3" t="str">
        <f t="shared" si="36"/>
        <v/>
      </c>
    </row>
    <row r="2332" spans="1:7" x14ac:dyDescent="0.25">
      <c r="A2332" t="s">
        <v>549</v>
      </c>
      <c r="G2332" s="3">
        <f t="shared" si="36"/>
        <v>2</v>
      </c>
    </row>
    <row r="2333" spans="1:7" x14ac:dyDescent="0.25">
      <c r="G2333" s="3" t="str">
        <f t="shared" si="36"/>
        <v/>
      </c>
    </row>
    <row r="2334" spans="1:7" x14ac:dyDescent="0.25">
      <c r="B2334" s="1">
        <v>1</v>
      </c>
      <c r="C2334" t="s">
        <v>188</v>
      </c>
      <c r="G2334" s="3" t="str">
        <f t="shared" si="36"/>
        <v/>
      </c>
    </row>
    <row r="2335" spans="1:7" x14ac:dyDescent="0.25">
      <c r="G2335" s="3" t="str">
        <f t="shared" si="36"/>
        <v/>
      </c>
    </row>
    <row r="2336" spans="1:7" x14ac:dyDescent="0.25">
      <c r="A2336" t="s">
        <v>550</v>
      </c>
      <c r="G2336" s="3">
        <f t="shared" si="36"/>
        <v>16</v>
      </c>
    </row>
    <row r="2337" spans="1:7" x14ac:dyDescent="0.25">
      <c r="G2337" s="3" t="str">
        <f t="shared" si="36"/>
        <v/>
      </c>
    </row>
    <row r="2338" spans="1:7" x14ac:dyDescent="0.25">
      <c r="B2338" s="1">
        <v>1</v>
      </c>
      <c r="C2338" t="s">
        <v>194</v>
      </c>
      <c r="G2338" s="3" t="str">
        <f t="shared" si="36"/>
        <v/>
      </c>
    </row>
    <row r="2339" spans="1:7" x14ac:dyDescent="0.25">
      <c r="G2339" s="3" t="str">
        <f t="shared" si="36"/>
        <v/>
      </c>
    </row>
    <row r="2340" spans="1:7" x14ac:dyDescent="0.25">
      <c r="A2340" t="s">
        <v>551</v>
      </c>
      <c r="G2340" s="3">
        <f t="shared" si="36"/>
        <v>46</v>
      </c>
    </row>
    <row r="2341" spans="1:7" x14ac:dyDescent="0.25">
      <c r="G2341" s="3" t="str">
        <f t="shared" si="36"/>
        <v/>
      </c>
    </row>
    <row r="2342" spans="1:7" x14ac:dyDescent="0.25">
      <c r="B2342" s="1">
        <v>1</v>
      </c>
      <c r="C2342" t="s">
        <v>188</v>
      </c>
      <c r="G2342" s="3" t="str">
        <f t="shared" si="36"/>
        <v/>
      </c>
    </row>
    <row r="2343" spans="1:7" x14ac:dyDescent="0.25">
      <c r="G2343" s="3" t="str">
        <f t="shared" si="36"/>
        <v/>
      </c>
    </row>
    <row r="2344" spans="1:7" x14ac:dyDescent="0.25">
      <c r="A2344" t="s">
        <v>552</v>
      </c>
      <c r="G2344" s="3">
        <f t="shared" si="36"/>
        <v>87</v>
      </c>
    </row>
    <row r="2345" spans="1:7" x14ac:dyDescent="0.25">
      <c r="G2345" s="3" t="str">
        <f t="shared" si="36"/>
        <v/>
      </c>
    </row>
    <row r="2346" spans="1:7" x14ac:dyDescent="0.25">
      <c r="B2346" s="1">
        <v>1</v>
      </c>
      <c r="C2346" t="s">
        <v>188</v>
      </c>
      <c r="G2346" s="3" t="str">
        <f t="shared" si="36"/>
        <v/>
      </c>
    </row>
    <row r="2347" spans="1:7" x14ac:dyDescent="0.25">
      <c r="G2347" s="3" t="str">
        <f t="shared" si="36"/>
        <v/>
      </c>
    </row>
    <row r="2348" spans="1:7" x14ac:dyDescent="0.25">
      <c r="A2348" t="s">
        <v>553</v>
      </c>
      <c r="G2348" s="3">
        <f t="shared" si="36"/>
        <v>52</v>
      </c>
    </row>
    <row r="2349" spans="1:7" x14ac:dyDescent="0.25">
      <c r="G2349" s="3" t="str">
        <f t="shared" si="36"/>
        <v/>
      </c>
    </row>
    <row r="2350" spans="1:7" x14ac:dyDescent="0.25">
      <c r="B2350" s="1">
        <v>1</v>
      </c>
      <c r="C2350" t="s">
        <v>194</v>
      </c>
      <c r="G2350" s="3" t="str">
        <f t="shared" si="36"/>
        <v/>
      </c>
    </row>
    <row r="2351" spans="1:7" x14ac:dyDescent="0.25">
      <c r="G2351" s="3" t="str">
        <f t="shared" si="36"/>
        <v/>
      </c>
    </row>
    <row r="2352" spans="1:7" x14ac:dyDescent="0.25">
      <c r="A2352" t="s">
        <v>554</v>
      </c>
      <c r="G2352" s="3">
        <f t="shared" si="36"/>
        <v>28</v>
      </c>
    </row>
    <row r="2353" spans="1:7" x14ac:dyDescent="0.25">
      <c r="G2353" s="3" t="str">
        <f t="shared" si="36"/>
        <v/>
      </c>
    </row>
    <row r="2354" spans="1:7" x14ac:dyDescent="0.25">
      <c r="B2354" s="1">
        <v>1</v>
      </c>
      <c r="C2354" t="s">
        <v>191</v>
      </c>
      <c r="G2354" s="3" t="str">
        <f t="shared" si="36"/>
        <v/>
      </c>
    </row>
    <row r="2355" spans="1:7" x14ac:dyDescent="0.25">
      <c r="G2355" s="3" t="str">
        <f t="shared" si="36"/>
        <v/>
      </c>
    </row>
    <row r="2356" spans="1:7" x14ac:dyDescent="0.25">
      <c r="A2356" t="s">
        <v>555</v>
      </c>
      <c r="G2356" s="3">
        <f t="shared" si="36"/>
        <v>9</v>
      </c>
    </row>
    <row r="2357" spans="1:7" x14ac:dyDescent="0.25">
      <c r="G2357" s="3" t="str">
        <f t="shared" si="36"/>
        <v/>
      </c>
    </row>
    <row r="2358" spans="1:7" x14ac:dyDescent="0.25">
      <c r="B2358" s="1">
        <v>1</v>
      </c>
      <c r="C2358" t="s">
        <v>194</v>
      </c>
      <c r="G2358" s="3" t="str">
        <f t="shared" si="36"/>
        <v/>
      </c>
    </row>
    <row r="2359" spans="1:7" x14ac:dyDescent="0.25">
      <c r="G2359" s="3" t="str">
        <f t="shared" si="36"/>
        <v/>
      </c>
    </row>
    <row r="2360" spans="1:7" x14ac:dyDescent="0.25">
      <c r="A2360" t="s">
        <v>556</v>
      </c>
      <c r="G2360" s="3">
        <f t="shared" si="36"/>
        <v>36</v>
      </c>
    </row>
    <row r="2361" spans="1:7" x14ac:dyDescent="0.25">
      <c r="G2361" s="3" t="str">
        <f t="shared" si="36"/>
        <v/>
      </c>
    </row>
    <row r="2362" spans="1:7" x14ac:dyDescent="0.25">
      <c r="B2362" s="1">
        <v>1</v>
      </c>
      <c r="C2362" t="s">
        <v>191</v>
      </c>
      <c r="G2362" s="3" t="str">
        <f t="shared" si="36"/>
        <v/>
      </c>
    </row>
    <row r="2363" spans="1:7" x14ac:dyDescent="0.25">
      <c r="G2363" s="3" t="str">
        <f t="shared" si="36"/>
        <v/>
      </c>
    </row>
    <row r="2364" spans="1:7" x14ac:dyDescent="0.25">
      <c r="A2364" t="s">
        <v>557</v>
      </c>
      <c r="G2364" s="3">
        <f t="shared" si="36"/>
        <v>7</v>
      </c>
    </row>
    <row r="2365" spans="1:7" x14ac:dyDescent="0.25">
      <c r="G2365" s="3" t="str">
        <f t="shared" si="36"/>
        <v/>
      </c>
    </row>
    <row r="2366" spans="1:7" x14ac:dyDescent="0.25">
      <c r="B2366" s="1">
        <v>1</v>
      </c>
      <c r="C2366" t="s">
        <v>194</v>
      </c>
      <c r="G2366" s="3" t="str">
        <f t="shared" si="36"/>
        <v/>
      </c>
    </row>
    <row r="2367" spans="1:7" x14ac:dyDescent="0.25">
      <c r="G2367" s="3" t="str">
        <f t="shared" si="36"/>
        <v/>
      </c>
    </row>
    <row r="2368" spans="1:7" x14ac:dyDescent="0.25">
      <c r="A2368" t="s">
        <v>558</v>
      </c>
      <c r="G2368" s="3">
        <f t="shared" si="36"/>
        <v>279</v>
      </c>
    </row>
    <row r="2369" spans="1:7" x14ac:dyDescent="0.25">
      <c r="G2369" s="3" t="str">
        <f t="shared" si="36"/>
        <v/>
      </c>
    </row>
    <row r="2370" spans="1:7" x14ac:dyDescent="0.25">
      <c r="B2370" s="1">
        <v>1</v>
      </c>
      <c r="C2370" t="s">
        <v>194</v>
      </c>
      <c r="G2370" s="3" t="str">
        <f t="shared" si="36"/>
        <v/>
      </c>
    </row>
    <row r="2371" spans="1:7" x14ac:dyDescent="0.25">
      <c r="G2371" s="3" t="str">
        <f t="shared" ref="G2371:G2434" si="37">IFERROR(HLOOKUP($A2371,$H$2:$XL$3,2,FALSE),"")</f>
        <v/>
      </c>
    </row>
    <row r="2372" spans="1:7" x14ac:dyDescent="0.25">
      <c r="A2372" t="s">
        <v>559</v>
      </c>
      <c r="G2372" s="3">
        <f t="shared" si="37"/>
        <v>15</v>
      </c>
    </row>
    <row r="2373" spans="1:7" x14ac:dyDescent="0.25">
      <c r="G2373" s="3" t="str">
        <f t="shared" si="37"/>
        <v/>
      </c>
    </row>
    <row r="2374" spans="1:7" x14ac:dyDescent="0.25">
      <c r="B2374" s="1">
        <v>7.6999999999999999E-2</v>
      </c>
      <c r="C2374" t="s">
        <v>162</v>
      </c>
      <c r="G2374" s="3" t="str">
        <f t="shared" si="37"/>
        <v/>
      </c>
    </row>
    <row r="2375" spans="1:7" x14ac:dyDescent="0.25">
      <c r="B2375" s="1">
        <v>0.253</v>
      </c>
      <c r="C2375" t="s">
        <v>83</v>
      </c>
      <c r="G2375" s="3" t="str">
        <f t="shared" si="37"/>
        <v/>
      </c>
    </row>
    <row r="2376" spans="1:7" x14ac:dyDescent="0.25">
      <c r="B2376" s="1">
        <v>0.13400000000000001</v>
      </c>
      <c r="C2376" t="s">
        <v>44</v>
      </c>
      <c r="G2376" s="3" t="str">
        <f t="shared" si="37"/>
        <v/>
      </c>
    </row>
    <row r="2377" spans="1:7" x14ac:dyDescent="0.25">
      <c r="B2377" s="1">
        <v>0.53300000000000003</v>
      </c>
      <c r="C2377" t="s">
        <v>77</v>
      </c>
      <c r="G2377" s="3" t="str">
        <f t="shared" si="37"/>
        <v/>
      </c>
    </row>
    <row r="2378" spans="1:7" x14ac:dyDescent="0.25">
      <c r="G2378" s="3" t="str">
        <f t="shared" si="37"/>
        <v/>
      </c>
    </row>
    <row r="2379" spans="1:7" x14ac:dyDescent="0.25">
      <c r="A2379" t="s">
        <v>560</v>
      </c>
      <c r="G2379" s="3">
        <f t="shared" si="37"/>
        <v>1060</v>
      </c>
    </row>
    <row r="2380" spans="1:7" x14ac:dyDescent="0.25">
      <c r="G2380" s="3" t="str">
        <f t="shared" si="37"/>
        <v/>
      </c>
    </row>
    <row r="2381" spans="1:7" x14ac:dyDescent="0.25">
      <c r="B2381" s="1">
        <v>0.997</v>
      </c>
      <c r="C2381" t="s">
        <v>191</v>
      </c>
      <c r="G2381" s="3" t="str">
        <f t="shared" si="37"/>
        <v/>
      </c>
    </row>
    <row r="2382" spans="1:7" x14ac:dyDescent="0.25">
      <c r="B2382" s="1">
        <v>2E-3</v>
      </c>
      <c r="C2382" t="s">
        <v>44</v>
      </c>
      <c r="G2382" s="3" t="str">
        <f t="shared" si="37"/>
        <v/>
      </c>
    </row>
    <row r="2383" spans="1:7" x14ac:dyDescent="0.25">
      <c r="G2383" s="3" t="str">
        <f t="shared" si="37"/>
        <v/>
      </c>
    </row>
    <row r="2384" spans="1:7" x14ac:dyDescent="0.25">
      <c r="A2384" t="s">
        <v>561</v>
      </c>
      <c r="G2384" s="3">
        <f t="shared" si="37"/>
        <v>60</v>
      </c>
    </row>
    <row r="2385" spans="1:7" x14ac:dyDescent="0.25">
      <c r="G2385" s="3" t="str">
        <f t="shared" si="37"/>
        <v/>
      </c>
    </row>
    <row r="2386" spans="1:7" x14ac:dyDescent="0.25">
      <c r="B2386" s="1">
        <v>1</v>
      </c>
      <c r="C2386" t="s">
        <v>194</v>
      </c>
      <c r="G2386" s="3" t="str">
        <f t="shared" si="37"/>
        <v/>
      </c>
    </row>
    <row r="2387" spans="1:7" x14ac:dyDescent="0.25">
      <c r="G2387" s="3" t="str">
        <f t="shared" si="37"/>
        <v/>
      </c>
    </row>
    <row r="2388" spans="1:7" x14ac:dyDescent="0.25">
      <c r="A2388" t="s">
        <v>562</v>
      </c>
      <c r="G2388" s="3">
        <f t="shared" si="37"/>
        <v>188</v>
      </c>
    </row>
    <row r="2389" spans="1:7" x14ac:dyDescent="0.25">
      <c r="G2389" s="3" t="str">
        <f t="shared" si="37"/>
        <v/>
      </c>
    </row>
    <row r="2390" spans="1:7" x14ac:dyDescent="0.25">
      <c r="B2390" s="1">
        <v>1</v>
      </c>
      <c r="C2390" t="s">
        <v>191</v>
      </c>
      <c r="G2390" s="3" t="str">
        <f t="shared" si="37"/>
        <v/>
      </c>
    </row>
    <row r="2391" spans="1:7" x14ac:dyDescent="0.25">
      <c r="G2391" s="3" t="str">
        <f t="shared" si="37"/>
        <v/>
      </c>
    </row>
    <row r="2392" spans="1:7" x14ac:dyDescent="0.25">
      <c r="A2392" t="s">
        <v>563</v>
      </c>
      <c r="G2392" s="3">
        <f t="shared" si="37"/>
        <v>143</v>
      </c>
    </row>
    <row r="2393" spans="1:7" x14ac:dyDescent="0.25">
      <c r="G2393" s="3" t="str">
        <f t="shared" si="37"/>
        <v/>
      </c>
    </row>
    <row r="2394" spans="1:7" x14ac:dyDescent="0.25">
      <c r="B2394" s="1">
        <v>1</v>
      </c>
      <c r="C2394" t="s">
        <v>191</v>
      </c>
      <c r="G2394" s="3" t="str">
        <f t="shared" si="37"/>
        <v/>
      </c>
    </row>
    <row r="2395" spans="1:7" x14ac:dyDescent="0.25">
      <c r="G2395" s="3" t="str">
        <f t="shared" si="37"/>
        <v/>
      </c>
    </row>
    <row r="2396" spans="1:7" x14ac:dyDescent="0.25">
      <c r="A2396" t="s">
        <v>564</v>
      </c>
      <c r="G2396" s="3">
        <f t="shared" si="37"/>
        <v>20</v>
      </c>
    </row>
    <row r="2397" spans="1:7" x14ac:dyDescent="0.25">
      <c r="G2397" s="3" t="str">
        <f t="shared" si="37"/>
        <v/>
      </c>
    </row>
    <row r="2398" spans="1:7" x14ac:dyDescent="0.25">
      <c r="B2398" s="1">
        <v>0.125</v>
      </c>
      <c r="C2398" t="s">
        <v>285</v>
      </c>
      <c r="G2398" s="3" t="str">
        <f t="shared" si="37"/>
        <v/>
      </c>
    </row>
    <row r="2399" spans="1:7" x14ac:dyDescent="0.25">
      <c r="B2399" s="1">
        <v>0.73499999999999999</v>
      </c>
      <c r="C2399" t="s">
        <v>194</v>
      </c>
      <c r="G2399" s="3" t="str">
        <f t="shared" si="37"/>
        <v/>
      </c>
    </row>
    <row r="2400" spans="1:7" x14ac:dyDescent="0.25">
      <c r="B2400" s="1">
        <v>0.13800000000000001</v>
      </c>
      <c r="C2400" t="s">
        <v>192</v>
      </c>
      <c r="G2400" s="3" t="str">
        <f t="shared" si="37"/>
        <v/>
      </c>
    </row>
    <row r="2401" spans="1:7" x14ac:dyDescent="0.25">
      <c r="G2401" s="3" t="str">
        <f t="shared" si="37"/>
        <v/>
      </c>
    </row>
    <row r="2402" spans="1:7" x14ac:dyDescent="0.25">
      <c r="A2402" t="s">
        <v>565</v>
      </c>
      <c r="G2402" s="3">
        <f t="shared" si="37"/>
        <v>116</v>
      </c>
    </row>
    <row r="2403" spans="1:7" x14ac:dyDescent="0.25">
      <c r="G2403" s="3" t="str">
        <f t="shared" si="37"/>
        <v/>
      </c>
    </row>
    <row r="2404" spans="1:7" x14ac:dyDescent="0.25">
      <c r="B2404" s="1">
        <v>1.4E-2</v>
      </c>
      <c r="C2404" t="s">
        <v>143</v>
      </c>
      <c r="G2404" s="3" t="str">
        <f t="shared" si="37"/>
        <v/>
      </c>
    </row>
    <row r="2405" spans="1:7" x14ac:dyDescent="0.25">
      <c r="B2405" s="1">
        <v>0.86</v>
      </c>
      <c r="C2405" t="s">
        <v>188</v>
      </c>
      <c r="G2405" s="3" t="str">
        <f t="shared" si="37"/>
        <v/>
      </c>
    </row>
    <row r="2406" spans="1:7" x14ac:dyDescent="0.25">
      <c r="B2406" s="1">
        <v>0.125</v>
      </c>
      <c r="C2406" t="s">
        <v>189</v>
      </c>
      <c r="G2406" s="3" t="str">
        <f t="shared" si="37"/>
        <v/>
      </c>
    </row>
    <row r="2407" spans="1:7" x14ac:dyDescent="0.25">
      <c r="G2407" s="3" t="str">
        <f t="shared" si="37"/>
        <v/>
      </c>
    </row>
    <row r="2408" spans="1:7" x14ac:dyDescent="0.25">
      <c r="A2408" t="s">
        <v>566</v>
      </c>
      <c r="G2408" s="3">
        <f t="shared" si="37"/>
        <v>7</v>
      </c>
    </row>
    <row r="2409" spans="1:7" x14ac:dyDescent="0.25">
      <c r="G2409" s="3" t="str">
        <f t="shared" si="37"/>
        <v/>
      </c>
    </row>
    <row r="2410" spans="1:7" x14ac:dyDescent="0.25">
      <c r="B2410" s="1">
        <v>1</v>
      </c>
      <c r="C2410" t="s">
        <v>80</v>
      </c>
      <c r="G2410" s="3" t="str">
        <f t="shared" si="37"/>
        <v/>
      </c>
    </row>
    <row r="2411" spans="1:7" x14ac:dyDescent="0.25">
      <c r="G2411" s="3" t="str">
        <f t="shared" si="37"/>
        <v/>
      </c>
    </row>
    <row r="2412" spans="1:7" x14ac:dyDescent="0.25">
      <c r="A2412" t="s">
        <v>567</v>
      </c>
      <c r="G2412" s="3">
        <f t="shared" si="37"/>
        <v>22</v>
      </c>
    </row>
    <row r="2413" spans="1:7" x14ac:dyDescent="0.25">
      <c r="G2413" s="3" t="str">
        <f t="shared" si="37"/>
        <v/>
      </c>
    </row>
    <row r="2414" spans="1:7" x14ac:dyDescent="0.25">
      <c r="B2414" s="1">
        <v>1</v>
      </c>
      <c r="C2414" t="s">
        <v>80</v>
      </c>
      <c r="G2414" s="3" t="str">
        <f t="shared" si="37"/>
        <v/>
      </c>
    </row>
    <row r="2415" spans="1:7" x14ac:dyDescent="0.25">
      <c r="G2415" s="3" t="str">
        <f t="shared" si="37"/>
        <v/>
      </c>
    </row>
    <row r="2416" spans="1:7" x14ac:dyDescent="0.25">
      <c r="A2416" t="s">
        <v>568</v>
      </c>
      <c r="G2416" s="3">
        <f t="shared" si="37"/>
        <v>9</v>
      </c>
    </row>
    <row r="2417" spans="1:7" x14ac:dyDescent="0.25">
      <c r="G2417" s="3" t="str">
        <f t="shared" si="37"/>
        <v/>
      </c>
    </row>
    <row r="2418" spans="1:7" x14ac:dyDescent="0.25">
      <c r="B2418" s="1">
        <v>1</v>
      </c>
      <c r="C2418" t="s">
        <v>80</v>
      </c>
      <c r="G2418" s="3" t="str">
        <f t="shared" si="37"/>
        <v/>
      </c>
    </row>
    <row r="2419" spans="1:7" x14ac:dyDescent="0.25">
      <c r="G2419" s="3" t="str">
        <f t="shared" si="37"/>
        <v/>
      </c>
    </row>
    <row r="2420" spans="1:7" x14ac:dyDescent="0.25">
      <c r="A2420" t="s">
        <v>569</v>
      </c>
      <c r="G2420" s="3">
        <f t="shared" si="37"/>
        <v>2</v>
      </c>
    </row>
    <row r="2421" spans="1:7" x14ac:dyDescent="0.25">
      <c r="G2421" s="3" t="str">
        <f t="shared" si="37"/>
        <v/>
      </c>
    </row>
    <row r="2422" spans="1:7" x14ac:dyDescent="0.25">
      <c r="B2422" s="1">
        <v>1</v>
      </c>
      <c r="C2422" t="s">
        <v>226</v>
      </c>
      <c r="G2422" s="3" t="str">
        <f t="shared" si="37"/>
        <v/>
      </c>
    </row>
    <row r="2423" spans="1:7" x14ac:dyDescent="0.25">
      <c r="G2423" s="3" t="str">
        <f t="shared" si="37"/>
        <v/>
      </c>
    </row>
    <row r="2424" spans="1:7" x14ac:dyDescent="0.25">
      <c r="A2424" t="s">
        <v>570</v>
      </c>
      <c r="G2424" s="3">
        <f t="shared" si="37"/>
        <v>195</v>
      </c>
    </row>
    <row r="2425" spans="1:7" x14ac:dyDescent="0.25">
      <c r="G2425" s="3" t="str">
        <f t="shared" si="37"/>
        <v/>
      </c>
    </row>
    <row r="2426" spans="1:7" x14ac:dyDescent="0.25">
      <c r="B2426" s="1">
        <v>0.05</v>
      </c>
      <c r="C2426" t="s">
        <v>188</v>
      </c>
      <c r="G2426" s="3" t="str">
        <f t="shared" si="37"/>
        <v/>
      </c>
    </row>
    <row r="2427" spans="1:7" x14ac:dyDescent="0.25">
      <c r="B2427" s="1">
        <v>0.307</v>
      </c>
      <c r="C2427" t="s">
        <v>252</v>
      </c>
      <c r="G2427" s="3" t="str">
        <f t="shared" si="37"/>
        <v/>
      </c>
    </row>
    <row r="2428" spans="1:7" x14ac:dyDescent="0.25">
      <c r="B2428" s="1">
        <v>0.183</v>
      </c>
      <c r="C2428" t="s">
        <v>82</v>
      </c>
      <c r="G2428" s="3" t="str">
        <f t="shared" si="37"/>
        <v/>
      </c>
    </row>
    <row r="2429" spans="1:7" x14ac:dyDescent="0.25">
      <c r="B2429" s="1">
        <v>6.0000000000000001E-3</v>
      </c>
      <c r="C2429" t="s">
        <v>285</v>
      </c>
      <c r="G2429" s="3" t="str">
        <f t="shared" si="37"/>
        <v/>
      </c>
    </row>
    <row r="2430" spans="1:7" x14ac:dyDescent="0.25">
      <c r="B2430" s="1">
        <v>2.5999999999999999E-2</v>
      </c>
      <c r="C2430" t="s">
        <v>191</v>
      </c>
      <c r="G2430" s="3" t="str">
        <f t="shared" si="37"/>
        <v/>
      </c>
    </row>
    <row r="2431" spans="1:7" x14ac:dyDescent="0.25">
      <c r="B2431" s="1">
        <v>8.0000000000000002E-3</v>
      </c>
      <c r="C2431" t="s">
        <v>161</v>
      </c>
      <c r="G2431" s="3" t="str">
        <f t="shared" si="37"/>
        <v/>
      </c>
    </row>
    <row r="2432" spans="1:7" x14ac:dyDescent="0.25">
      <c r="B2432" s="1">
        <v>7.8E-2</v>
      </c>
      <c r="C2432" t="s">
        <v>162</v>
      </c>
      <c r="G2432" s="3" t="str">
        <f t="shared" si="37"/>
        <v/>
      </c>
    </row>
    <row r="2433" spans="1:7" x14ac:dyDescent="0.25">
      <c r="B2433" s="1">
        <v>4.4999999999999998E-2</v>
      </c>
      <c r="C2433" t="s">
        <v>192</v>
      </c>
      <c r="G2433" s="3" t="str">
        <f t="shared" si="37"/>
        <v/>
      </c>
    </row>
    <row r="2434" spans="1:7" x14ac:dyDescent="0.25">
      <c r="B2434" s="1">
        <v>7.0000000000000007E-2</v>
      </c>
      <c r="C2434" t="s">
        <v>83</v>
      </c>
      <c r="G2434" s="3" t="str">
        <f t="shared" si="37"/>
        <v/>
      </c>
    </row>
    <row r="2435" spans="1:7" x14ac:dyDescent="0.25">
      <c r="B2435" s="1">
        <v>7.0000000000000001E-3</v>
      </c>
      <c r="C2435" t="s">
        <v>44</v>
      </c>
      <c r="G2435" s="3" t="str">
        <f t="shared" ref="G2435:G2498" si="38">IFERROR(HLOOKUP($A2435,$H$2:$XL$3,2,FALSE),"")</f>
        <v/>
      </c>
    </row>
    <row r="2436" spans="1:7" x14ac:dyDescent="0.25">
      <c r="B2436" s="1">
        <v>0.21199999999999999</v>
      </c>
      <c r="C2436" t="s">
        <v>77</v>
      </c>
      <c r="G2436" s="3" t="str">
        <f t="shared" si="38"/>
        <v/>
      </c>
    </row>
    <row r="2437" spans="1:7" x14ac:dyDescent="0.25">
      <c r="G2437" s="3" t="str">
        <f t="shared" si="38"/>
        <v/>
      </c>
    </row>
    <row r="2438" spans="1:7" x14ac:dyDescent="0.25">
      <c r="A2438" t="s">
        <v>571</v>
      </c>
      <c r="G2438" s="3">
        <f t="shared" si="38"/>
        <v>57</v>
      </c>
    </row>
    <row r="2439" spans="1:7" x14ac:dyDescent="0.25">
      <c r="G2439" s="3" t="str">
        <f t="shared" si="38"/>
        <v/>
      </c>
    </row>
    <row r="2440" spans="1:7" x14ac:dyDescent="0.25">
      <c r="B2440" s="1">
        <v>1</v>
      </c>
      <c r="C2440" t="s">
        <v>12</v>
      </c>
      <c r="G2440" s="3" t="str">
        <f t="shared" si="38"/>
        <v/>
      </c>
    </row>
    <row r="2441" spans="1:7" x14ac:dyDescent="0.25">
      <c r="G2441" s="3" t="str">
        <f t="shared" si="38"/>
        <v/>
      </c>
    </row>
    <row r="2442" spans="1:7" x14ac:dyDescent="0.25">
      <c r="A2442" t="s">
        <v>572</v>
      </c>
      <c r="G2442" s="3">
        <f t="shared" si="38"/>
        <v>104</v>
      </c>
    </row>
    <row r="2443" spans="1:7" x14ac:dyDescent="0.25">
      <c r="G2443" s="3" t="str">
        <f t="shared" si="38"/>
        <v/>
      </c>
    </row>
    <row r="2444" spans="1:7" x14ac:dyDescent="0.25">
      <c r="B2444" s="1">
        <v>2.5000000000000001E-2</v>
      </c>
      <c r="C2444" t="s">
        <v>161</v>
      </c>
      <c r="G2444" s="3" t="str">
        <f t="shared" si="38"/>
        <v/>
      </c>
    </row>
    <row r="2445" spans="1:7" x14ac:dyDescent="0.25">
      <c r="B2445" s="1">
        <v>0.97399999999999998</v>
      </c>
      <c r="C2445" t="s">
        <v>162</v>
      </c>
      <c r="G2445" s="3" t="str">
        <f t="shared" si="38"/>
        <v/>
      </c>
    </row>
    <row r="2446" spans="1:7" x14ac:dyDescent="0.25">
      <c r="G2446" s="3" t="str">
        <f t="shared" si="38"/>
        <v/>
      </c>
    </row>
    <row r="2447" spans="1:7" x14ac:dyDescent="0.25">
      <c r="A2447" s="2" t="s">
        <v>573</v>
      </c>
      <c r="G2447" s="3">
        <f t="shared" si="38"/>
        <v>195</v>
      </c>
    </row>
    <row r="2448" spans="1:7" x14ac:dyDescent="0.25">
      <c r="G2448" s="3" t="str">
        <f t="shared" si="38"/>
        <v/>
      </c>
    </row>
    <row r="2449" spans="1:7" x14ac:dyDescent="0.25">
      <c r="B2449" s="1">
        <v>0.752</v>
      </c>
      <c r="C2449" t="s">
        <v>162</v>
      </c>
      <c r="G2449" s="3" t="str">
        <f t="shared" si="38"/>
        <v/>
      </c>
    </row>
    <row r="2450" spans="1:7" x14ac:dyDescent="0.25">
      <c r="B2450" s="1">
        <v>0.247</v>
      </c>
      <c r="C2450" t="s">
        <v>44</v>
      </c>
      <c r="G2450" s="3" t="str">
        <f t="shared" si="38"/>
        <v/>
      </c>
    </row>
    <row r="2451" spans="1:7" x14ac:dyDescent="0.25">
      <c r="G2451" s="3" t="str">
        <f t="shared" si="38"/>
        <v/>
      </c>
    </row>
    <row r="2452" spans="1:7" x14ac:dyDescent="0.25">
      <c r="A2452" t="s">
        <v>574</v>
      </c>
      <c r="G2452" s="3">
        <f t="shared" si="38"/>
        <v>454</v>
      </c>
    </row>
    <row r="2453" spans="1:7" x14ac:dyDescent="0.25">
      <c r="G2453" s="3" t="str">
        <f t="shared" si="38"/>
        <v/>
      </c>
    </row>
    <row r="2454" spans="1:7" x14ac:dyDescent="0.25">
      <c r="B2454" s="1">
        <v>0.157</v>
      </c>
      <c r="C2454" t="s">
        <v>161</v>
      </c>
      <c r="G2454" s="3" t="str">
        <f t="shared" si="38"/>
        <v/>
      </c>
    </row>
    <row r="2455" spans="1:7" x14ac:dyDescent="0.25">
      <c r="B2455" s="1">
        <v>0.84199999999999997</v>
      </c>
      <c r="C2455" t="s">
        <v>162</v>
      </c>
      <c r="G2455" s="3" t="str">
        <f t="shared" si="38"/>
        <v/>
      </c>
    </row>
    <row r="2456" spans="1:7" x14ac:dyDescent="0.25">
      <c r="G2456" s="3" t="str">
        <f t="shared" si="38"/>
        <v/>
      </c>
    </row>
    <row r="2457" spans="1:7" x14ac:dyDescent="0.25">
      <c r="A2457" t="s">
        <v>575</v>
      </c>
      <c r="G2457" s="3">
        <f t="shared" si="38"/>
        <v>1071</v>
      </c>
    </row>
    <row r="2458" spans="1:7" x14ac:dyDescent="0.25">
      <c r="G2458" s="3" t="str">
        <f t="shared" si="38"/>
        <v/>
      </c>
    </row>
    <row r="2459" spans="1:7" x14ac:dyDescent="0.25">
      <c r="B2459" s="1">
        <v>1.7999999999999999E-2</v>
      </c>
      <c r="C2459" t="s">
        <v>143</v>
      </c>
      <c r="G2459" s="3" t="str">
        <f t="shared" si="38"/>
        <v/>
      </c>
    </row>
    <row r="2460" spans="1:7" x14ac:dyDescent="0.25">
      <c r="B2460" s="1">
        <v>7.9000000000000001E-2</v>
      </c>
      <c r="C2460" t="s">
        <v>226</v>
      </c>
      <c r="G2460" s="3" t="str">
        <f t="shared" si="38"/>
        <v/>
      </c>
    </row>
    <row r="2461" spans="1:7" x14ac:dyDescent="0.25">
      <c r="B2461" s="1">
        <v>6.0000000000000001E-3</v>
      </c>
      <c r="C2461" t="s">
        <v>208</v>
      </c>
      <c r="G2461" s="3" t="str">
        <f t="shared" si="38"/>
        <v/>
      </c>
    </row>
    <row r="2462" spans="1:7" x14ac:dyDescent="0.25">
      <c r="B2462" s="1">
        <v>7.0000000000000001E-3</v>
      </c>
      <c r="C2462" t="s">
        <v>275</v>
      </c>
      <c r="G2462" s="3" t="str">
        <f t="shared" si="38"/>
        <v/>
      </c>
    </row>
    <row r="2463" spans="1:7" x14ac:dyDescent="0.25">
      <c r="B2463" s="1">
        <v>1.6E-2</v>
      </c>
      <c r="C2463" t="s">
        <v>161</v>
      </c>
      <c r="G2463" s="3" t="str">
        <f t="shared" si="38"/>
        <v/>
      </c>
    </row>
    <row r="2464" spans="1:7" x14ac:dyDescent="0.25">
      <c r="B2464" s="1">
        <v>0.871</v>
      </c>
      <c r="C2464" t="s">
        <v>162</v>
      </c>
      <c r="G2464" s="3" t="str">
        <f t="shared" si="38"/>
        <v/>
      </c>
    </row>
    <row r="2465" spans="1:7" x14ac:dyDescent="0.25">
      <c r="G2465" s="3" t="str">
        <f t="shared" si="38"/>
        <v/>
      </c>
    </row>
    <row r="2466" spans="1:7" x14ac:dyDescent="0.25">
      <c r="A2466" t="s">
        <v>576</v>
      </c>
      <c r="G2466" s="3">
        <f t="shared" si="38"/>
        <v>51</v>
      </c>
    </row>
    <row r="2467" spans="1:7" x14ac:dyDescent="0.25">
      <c r="G2467" s="3" t="str">
        <f t="shared" si="38"/>
        <v/>
      </c>
    </row>
    <row r="2468" spans="1:7" x14ac:dyDescent="0.25">
      <c r="B2468" s="1">
        <v>0.39</v>
      </c>
      <c r="C2468" t="s">
        <v>251</v>
      </c>
      <c r="G2468" s="3" t="str">
        <f t="shared" si="38"/>
        <v/>
      </c>
    </row>
    <row r="2469" spans="1:7" x14ac:dyDescent="0.25">
      <c r="B2469" s="1">
        <v>0.60899999999999999</v>
      </c>
      <c r="C2469" t="s">
        <v>44</v>
      </c>
      <c r="G2469" s="3" t="str">
        <f t="shared" si="38"/>
        <v/>
      </c>
    </row>
    <row r="2470" spans="1:7" x14ac:dyDescent="0.25">
      <c r="G2470" s="3" t="str">
        <f t="shared" si="38"/>
        <v/>
      </c>
    </row>
    <row r="2471" spans="1:7" x14ac:dyDescent="0.25">
      <c r="A2471" t="s">
        <v>577</v>
      </c>
      <c r="G2471" s="3">
        <f t="shared" si="38"/>
        <v>142</v>
      </c>
    </row>
    <row r="2472" spans="1:7" x14ac:dyDescent="0.25">
      <c r="G2472" s="3" t="str">
        <f t="shared" si="38"/>
        <v/>
      </c>
    </row>
    <row r="2473" spans="1:7" x14ac:dyDescent="0.25">
      <c r="B2473" s="1">
        <v>0.21099999999999999</v>
      </c>
      <c r="C2473" t="s">
        <v>143</v>
      </c>
      <c r="G2473" s="3" t="str">
        <f t="shared" si="38"/>
        <v/>
      </c>
    </row>
    <row r="2474" spans="1:7" x14ac:dyDescent="0.25">
      <c r="B2474" s="1">
        <v>1.9E-2</v>
      </c>
      <c r="C2474" t="s">
        <v>105</v>
      </c>
      <c r="G2474" s="3" t="str">
        <f t="shared" si="38"/>
        <v/>
      </c>
    </row>
    <row r="2475" spans="1:7" x14ac:dyDescent="0.25">
      <c r="B2475" s="1">
        <v>0.76800000000000002</v>
      </c>
      <c r="C2475" t="s">
        <v>162</v>
      </c>
      <c r="G2475" s="3" t="str">
        <f t="shared" si="38"/>
        <v/>
      </c>
    </row>
    <row r="2476" spans="1:7" x14ac:dyDescent="0.25">
      <c r="G2476" s="3" t="str">
        <f t="shared" si="38"/>
        <v/>
      </c>
    </row>
    <row r="2477" spans="1:7" x14ac:dyDescent="0.25">
      <c r="A2477" t="s">
        <v>578</v>
      </c>
      <c r="G2477" s="3">
        <f t="shared" si="38"/>
        <v>122</v>
      </c>
    </row>
    <row r="2478" spans="1:7" x14ac:dyDescent="0.25">
      <c r="G2478" s="3" t="str">
        <f t="shared" si="38"/>
        <v/>
      </c>
    </row>
    <row r="2479" spans="1:7" x14ac:dyDescent="0.25">
      <c r="B2479" s="1">
        <v>0.78400000000000003</v>
      </c>
      <c r="C2479" t="s">
        <v>29</v>
      </c>
      <c r="G2479" s="3" t="str">
        <f t="shared" si="38"/>
        <v/>
      </c>
    </row>
    <row r="2480" spans="1:7" x14ac:dyDescent="0.25">
      <c r="B2480" s="1">
        <v>0.108</v>
      </c>
      <c r="C2480" t="s">
        <v>252</v>
      </c>
      <c r="G2480" s="3" t="str">
        <f t="shared" si="38"/>
        <v/>
      </c>
    </row>
    <row r="2481" spans="1:7" x14ac:dyDescent="0.25">
      <c r="B2481" s="1">
        <v>9.7000000000000003E-2</v>
      </c>
      <c r="C2481" t="s">
        <v>162</v>
      </c>
      <c r="G2481" s="3" t="str">
        <f t="shared" si="38"/>
        <v/>
      </c>
    </row>
    <row r="2482" spans="1:7" x14ac:dyDescent="0.25">
      <c r="B2482" s="1">
        <v>8.9999999999999993E-3</v>
      </c>
      <c r="C2482" t="s">
        <v>40</v>
      </c>
      <c r="G2482" s="3" t="str">
        <f t="shared" si="38"/>
        <v/>
      </c>
    </row>
    <row r="2483" spans="1:7" x14ac:dyDescent="0.25">
      <c r="G2483" s="3" t="str">
        <f t="shared" si="38"/>
        <v/>
      </c>
    </row>
    <row r="2484" spans="1:7" x14ac:dyDescent="0.25">
      <c r="A2484" t="s">
        <v>579</v>
      </c>
      <c r="G2484" s="3">
        <f t="shared" si="38"/>
        <v>12</v>
      </c>
    </row>
    <row r="2485" spans="1:7" x14ac:dyDescent="0.25">
      <c r="G2485" s="3" t="str">
        <f t="shared" si="38"/>
        <v/>
      </c>
    </row>
    <row r="2486" spans="1:7" x14ac:dyDescent="0.25">
      <c r="B2486" s="1">
        <v>0.879</v>
      </c>
      <c r="C2486" t="s">
        <v>226</v>
      </c>
      <c r="G2486" s="3" t="str">
        <f t="shared" si="38"/>
        <v/>
      </c>
    </row>
    <row r="2487" spans="1:7" x14ac:dyDescent="0.25">
      <c r="B2487" s="1">
        <v>0.12</v>
      </c>
      <c r="C2487" t="s">
        <v>162</v>
      </c>
      <c r="G2487" s="3" t="str">
        <f t="shared" si="38"/>
        <v/>
      </c>
    </row>
    <row r="2488" spans="1:7" x14ac:dyDescent="0.25">
      <c r="G2488" s="3" t="str">
        <f t="shared" si="38"/>
        <v/>
      </c>
    </row>
    <row r="2489" spans="1:7" x14ac:dyDescent="0.25">
      <c r="A2489" t="s">
        <v>580</v>
      </c>
      <c r="G2489" s="3">
        <f t="shared" si="38"/>
        <v>3</v>
      </c>
    </row>
    <row r="2490" spans="1:7" x14ac:dyDescent="0.25">
      <c r="G2490" s="3" t="str">
        <f t="shared" si="38"/>
        <v/>
      </c>
    </row>
    <row r="2491" spans="1:7" x14ac:dyDescent="0.25">
      <c r="B2491" s="1">
        <v>1</v>
      </c>
      <c r="C2491" t="s">
        <v>77</v>
      </c>
      <c r="G2491" s="3" t="str">
        <f t="shared" si="38"/>
        <v/>
      </c>
    </row>
    <row r="2492" spans="1:7" x14ac:dyDescent="0.25">
      <c r="G2492" s="3" t="str">
        <f t="shared" si="38"/>
        <v/>
      </c>
    </row>
    <row r="2493" spans="1:7" x14ac:dyDescent="0.25">
      <c r="A2493" t="s">
        <v>581</v>
      </c>
      <c r="G2493" s="3">
        <f t="shared" si="38"/>
        <v>38</v>
      </c>
    </row>
    <row r="2494" spans="1:7" x14ac:dyDescent="0.25">
      <c r="G2494" s="3" t="str">
        <f t="shared" si="38"/>
        <v/>
      </c>
    </row>
    <row r="2495" spans="1:7" x14ac:dyDescent="0.25">
      <c r="B2495" s="1">
        <v>1</v>
      </c>
      <c r="C2495" t="s">
        <v>77</v>
      </c>
      <c r="G2495" s="3" t="str">
        <f t="shared" si="38"/>
        <v/>
      </c>
    </row>
    <row r="2496" spans="1:7" x14ac:dyDescent="0.25">
      <c r="G2496" s="3" t="str">
        <f t="shared" si="38"/>
        <v/>
      </c>
    </row>
    <row r="2497" spans="1:7" x14ac:dyDescent="0.25">
      <c r="A2497" t="s">
        <v>582</v>
      </c>
      <c r="G2497" s="3">
        <f t="shared" si="38"/>
        <v>21</v>
      </c>
    </row>
    <row r="2498" spans="1:7" x14ac:dyDescent="0.25">
      <c r="G2498" s="3" t="str">
        <f t="shared" si="38"/>
        <v/>
      </c>
    </row>
    <row r="2499" spans="1:7" x14ac:dyDescent="0.25">
      <c r="B2499" s="1">
        <v>1</v>
      </c>
      <c r="C2499" t="s">
        <v>77</v>
      </c>
      <c r="G2499" s="3" t="str">
        <f t="shared" ref="G2499:G2562" si="39">IFERROR(HLOOKUP($A2499,$H$2:$XL$3,2,FALSE),"")</f>
        <v/>
      </c>
    </row>
    <row r="2500" spans="1:7" x14ac:dyDescent="0.25">
      <c r="G2500" s="3" t="str">
        <f t="shared" si="39"/>
        <v/>
      </c>
    </row>
    <row r="2501" spans="1:7" x14ac:dyDescent="0.25">
      <c r="A2501" t="s">
        <v>583</v>
      </c>
      <c r="G2501" s="3">
        <f t="shared" si="39"/>
        <v>14</v>
      </c>
    </row>
    <row r="2502" spans="1:7" x14ac:dyDescent="0.25">
      <c r="G2502" s="3" t="str">
        <f t="shared" si="39"/>
        <v/>
      </c>
    </row>
    <row r="2503" spans="1:7" x14ac:dyDescent="0.25">
      <c r="B2503" s="1">
        <v>0.57699999999999996</v>
      </c>
      <c r="C2503" t="s">
        <v>29</v>
      </c>
      <c r="G2503" s="3" t="str">
        <f t="shared" si="39"/>
        <v/>
      </c>
    </row>
    <row r="2504" spans="1:7" x14ac:dyDescent="0.25">
      <c r="B2504" s="1">
        <v>0.42199999999999999</v>
      </c>
      <c r="C2504" t="s">
        <v>43</v>
      </c>
      <c r="G2504" s="3" t="str">
        <f t="shared" si="39"/>
        <v/>
      </c>
    </row>
    <row r="2505" spans="1:7" x14ac:dyDescent="0.25">
      <c r="G2505" s="3" t="str">
        <f t="shared" si="39"/>
        <v/>
      </c>
    </row>
    <row r="2506" spans="1:7" x14ac:dyDescent="0.25">
      <c r="A2506" t="s">
        <v>584</v>
      </c>
      <c r="G2506" s="3">
        <f t="shared" si="39"/>
        <v>2</v>
      </c>
    </row>
    <row r="2507" spans="1:7" x14ac:dyDescent="0.25">
      <c r="G2507" s="3" t="str">
        <f t="shared" si="39"/>
        <v/>
      </c>
    </row>
    <row r="2508" spans="1:7" x14ac:dyDescent="0.25">
      <c r="B2508" s="1">
        <v>1</v>
      </c>
      <c r="C2508" t="s">
        <v>77</v>
      </c>
      <c r="G2508" s="3" t="str">
        <f t="shared" si="39"/>
        <v/>
      </c>
    </row>
    <row r="2509" spans="1:7" x14ac:dyDescent="0.25">
      <c r="A2509" t="s">
        <v>6</v>
      </c>
      <c r="B2509" t="s">
        <v>585</v>
      </c>
      <c r="C2509" t="s">
        <v>586</v>
      </c>
      <c r="G2509" s="3" t="str">
        <f t="shared" si="39"/>
        <v/>
      </c>
    </row>
    <row r="2510" spans="1:7" x14ac:dyDescent="0.25">
      <c r="A2510" t="s">
        <v>587</v>
      </c>
      <c r="G2510" s="3">
        <f t="shared" si="39"/>
        <v>9</v>
      </c>
    </row>
    <row r="2511" spans="1:7" x14ac:dyDescent="0.25">
      <c r="G2511" s="3" t="str">
        <f t="shared" si="39"/>
        <v/>
      </c>
    </row>
    <row r="2512" spans="1:7" x14ac:dyDescent="0.25">
      <c r="B2512" s="1">
        <v>1</v>
      </c>
      <c r="C2512" t="s">
        <v>43</v>
      </c>
      <c r="G2512" s="3" t="str">
        <f t="shared" si="39"/>
        <v/>
      </c>
    </row>
    <row r="2513" spans="1:7" x14ac:dyDescent="0.25">
      <c r="G2513" s="3" t="str">
        <f t="shared" si="39"/>
        <v/>
      </c>
    </row>
    <row r="2514" spans="1:7" x14ac:dyDescent="0.25">
      <c r="A2514" t="s">
        <v>588</v>
      </c>
      <c r="G2514" s="3">
        <f t="shared" si="39"/>
        <v>231</v>
      </c>
    </row>
    <row r="2515" spans="1:7" x14ac:dyDescent="0.25">
      <c r="G2515" s="3" t="str">
        <f t="shared" si="39"/>
        <v/>
      </c>
    </row>
    <row r="2516" spans="1:7" x14ac:dyDescent="0.25">
      <c r="B2516" s="1">
        <v>0.105</v>
      </c>
      <c r="C2516" t="s">
        <v>589</v>
      </c>
      <c r="G2516" s="3" t="str">
        <f t="shared" si="39"/>
        <v/>
      </c>
    </row>
    <row r="2517" spans="1:7" x14ac:dyDescent="0.25">
      <c r="B2517" s="1">
        <v>0.89400000000000002</v>
      </c>
      <c r="C2517" t="s">
        <v>43</v>
      </c>
      <c r="G2517" s="3" t="str">
        <f t="shared" si="39"/>
        <v/>
      </c>
    </row>
    <row r="2518" spans="1:7" x14ac:dyDescent="0.25">
      <c r="G2518" s="3" t="str">
        <f t="shared" si="39"/>
        <v/>
      </c>
    </row>
    <row r="2519" spans="1:7" x14ac:dyDescent="0.25">
      <c r="A2519" t="s">
        <v>590</v>
      </c>
      <c r="G2519" s="3">
        <f t="shared" si="39"/>
        <v>2</v>
      </c>
    </row>
    <row r="2520" spans="1:7" x14ac:dyDescent="0.25">
      <c r="G2520" s="3" t="str">
        <f t="shared" si="39"/>
        <v/>
      </c>
    </row>
    <row r="2521" spans="1:7" x14ac:dyDescent="0.25">
      <c r="B2521" s="1">
        <v>1</v>
      </c>
      <c r="C2521" t="s">
        <v>43</v>
      </c>
      <c r="G2521" s="3" t="str">
        <f t="shared" si="39"/>
        <v/>
      </c>
    </row>
    <row r="2522" spans="1:7" x14ac:dyDescent="0.25">
      <c r="G2522" s="3" t="str">
        <f t="shared" si="39"/>
        <v/>
      </c>
    </row>
    <row r="2523" spans="1:7" x14ac:dyDescent="0.25">
      <c r="A2523" t="s">
        <v>591</v>
      </c>
      <c r="G2523" s="3">
        <f t="shared" si="39"/>
        <v>2</v>
      </c>
    </row>
    <row r="2524" spans="1:7" x14ac:dyDescent="0.25">
      <c r="G2524" s="3" t="str">
        <f t="shared" si="39"/>
        <v/>
      </c>
    </row>
    <row r="2525" spans="1:7" x14ac:dyDescent="0.25">
      <c r="B2525" s="1">
        <v>1</v>
      </c>
      <c r="C2525" t="s">
        <v>43</v>
      </c>
      <c r="G2525" s="3" t="str">
        <f t="shared" si="39"/>
        <v/>
      </c>
    </row>
    <row r="2526" spans="1:7" x14ac:dyDescent="0.25">
      <c r="G2526" s="3" t="str">
        <f t="shared" si="39"/>
        <v/>
      </c>
    </row>
    <row r="2527" spans="1:7" x14ac:dyDescent="0.25">
      <c r="A2527" t="s">
        <v>592</v>
      </c>
      <c r="G2527" s="3">
        <f t="shared" si="39"/>
        <v>71</v>
      </c>
    </row>
    <row r="2528" spans="1:7" x14ac:dyDescent="0.25">
      <c r="G2528" s="3" t="str">
        <f t="shared" si="39"/>
        <v/>
      </c>
    </row>
    <row r="2529" spans="1:7" x14ac:dyDescent="0.25">
      <c r="B2529" s="1">
        <v>3.9E-2</v>
      </c>
      <c r="C2529" t="s">
        <v>28</v>
      </c>
      <c r="G2529" s="3" t="str">
        <f t="shared" si="39"/>
        <v/>
      </c>
    </row>
    <row r="2530" spans="1:7" x14ac:dyDescent="0.25">
      <c r="B2530" s="1">
        <v>0.70199999999999996</v>
      </c>
      <c r="C2530" t="s">
        <v>43</v>
      </c>
      <c r="G2530" s="3" t="str">
        <f t="shared" si="39"/>
        <v/>
      </c>
    </row>
    <row r="2531" spans="1:7" x14ac:dyDescent="0.25">
      <c r="B2531" s="1">
        <v>0.03</v>
      </c>
      <c r="C2531" t="s">
        <v>535</v>
      </c>
      <c r="G2531" s="3" t="str">
        <f t="shared" si="39"/>
        <v/>
      </c>
    </row>
    <row r="2532" spans="1:7" x14ac:dyDescent="0.25">
      <c r="B2532" s="1">
        <v>0.22600000000000001</v>
      </c>
      <c r="C2532" t="s">
        <v>44</v>
      </c>
      <c r="G2532" s="3" t="str">
        <f t="shared" si="39"/>
        <v/>
      </c>
    </row>
    <row r="2533" spans="1:7" x14ac:dyDescent="0.25">
      <c r="G2533" s="3" t="str">
        <f t="shared" si="39"/>
        <v/>
      </c>
    </row>
    <row r="2534" spans="1:7" x14ac:dyDescent="0.25">
      <c r="A2534" t="s">
        <v>593</v>
      </c>
      <c r="G2534" s="3">
        <f t="shared" si="39"/>
        <v>6</v>
      </c>
    </row>
    <row r="2535" spans="1:7" x14ac:dyDescent="0.25">
      <c r="G2535" s="3" t="str">
        <f t="shared" si="39"/>
        <v/>
      </c>
    </row>
    <row r="2536" spans="1:7" x14ac:dyDescent="0.25">
      <c r="B2536" s="1">
        <v>1</v>
      </c>
      <c r="C2536" t="s">
        <v>95</v>
      </c>
      <c r="G2536" s="3" t="str">
        <f t="shared" si="39"/>
        <v/>
      </c>
    </row>
    <row r="2537" spans="1:7" x14ac:dyDescent="0.25">
      <c r="G2537" s="3" t="str">
        <f t="shared" si="39"/>
        <v/>
      </c>
    </row>
    <row r="2538" spans="1:7" x14ac:dyDescent="0.25">
      <c r="A2538" t="s">
        <v>594</v>
      </c>
      <c r="G2538" s="3">
        <f t="shared" si="39"/>
        <v>241</v>
      </c>
    </row>
    <row r="2539" spans="1:7" x14ac:dyDescent="0.25">
      <c r="G2539" s="3" t="str">
        <f t="shared" si="39"/>
        <v/>
      </c>
    </row>
    <row r="2540" spans="1:7" x14ac:dyDescent="0.25">
      <c r="B2540" s="1">
        <v>1</v>
      </c>
      <c r="C2540" t="s">
        <v>43</v>
      </c>
      <c r="G2540" s="3" t="str">
        <f t="shared" si="39"/>
        <v/>
      </c>
    </row>
    <row r="2541" spans="1:7" x14ac:dyDescent="0.25">
      <c r="G2541" s="3" t="str">
        <f t="shared" si="39"/>
        <v/>
      </c>
    </row>
    <row r="2542" spans="1:7" x14ac:dyDescent="0.25">
      <c r="A2542" t="s">
        <v>595</v>
      </c>
      <c r="G2542" s="3">
        <f t="shared" si="39"/>
        <v>40</v>
      </c>
    </row>
    <row r="2543" spans="1:7" x14ac:dyDescent="0.25">
      <c r="G2543" s="3" t="str">
        <f t="shared" si="39"/>
        <v/>
      </c>
    </row>
    <row r="2544" spans="1:7" x14ac:dyDescent="0.25">
      <c r="B2544" s="1">
        <v>1</v>
      </c>
      <c r="C2544" t="s">
        <v>13</v>
      </c>
      <c r="G2544" s="3" t="str">
        <f t="shared" si="39"/>
        <v/>
      </c>
    </row>
    <row r="2545" spans="1:7" x14ac:dyDescent="0.25">
      <c r="G2545" s="3" t="str">
        <f t="shared" si="39"/>
        <v/>
      </c>
    </row>
    <row r="2546" spans="1:7" x14ac:dyDescent="0.25">
      <c r="A2546" t="s">
        <v>596</v>
      </c>
      <c r="G2546" s="3">
        <f t="shared" si="39"/>
        <v>2</v>
      </c>
    </row>
    <row r="2547" spans="1:7" x14ac:dyDescent="0.25">
      <c r="G2547" s="3" t="str">
        <f t="shared" si="39"/>
        <v/>
      </c>
    </row>
    <row r="2548" spans="1:7" x14ac:dyDescent="0.25">
      <c r="B2548" s="1">
        <v>1</v>
      </c>
      <c r="C2548" t="s">
        <v>43</v>
      </c>
      <c r="G2548" s="3" t="str">
        <f t="shared" si="39"/>
        <v/>
      </c>
    </row>
    <row r="2549" spans="1:7" x14ac:dyDescent="0.25">
      <c r="G2549" s="3" t="str">
        <f t="shared" si="39"/>
        <v/>
      </c>
    </row>
    <row r="2550" spans="1:7" x14ac:dyDescent="0.25">
      <c r="A2550" t="s">
        <v>597</v>
      </c>
      <c r="G2550" s="3">
        <f t="shared" si="39"/>
        <v>188</v>
      </c>
    </row>
    <row r="2551" spans="1:7" x14ac:dyDescent="0.25">
      <c r="G2551" s="3" t="str">
        <f t="shared" si="39"/>
        <v/>
      </c>
    </row>
    <row r="2552" spans="1:7" x14ac:dyDescent="0.25">
      <c r="B2552" s="1">
        <v>0.24299999999999999</v>
      </c>
      <c r="C2552" t="s">
        <v>598</v>
      </c>
      <c r="G2552" s="3" t="str">
        <f t="shared" si="39"/>
        <v/>
      </c>
    </row>
    <row r="2553" spans="1:7" x14ac:dyDescent="0.25">
      <c r="B2553" s="1">
        <v>0.75600000000000001</v>
      </c>
      <c r="C2553" t="s">
        <v>43</v>
      </c>
      <c r="G2553" s="3" t="str">
        <f t="shared" si="39"/>
        <v/>
      </c>
    </row>
    <row r="2554" spans="1:7" x14ac:dyDescent="0.25">
      <c r="G2554" s="3" t="str">
        <f t="shared" si="39"/>
        <v/>
      </c>
    </row>
    <row r="2555" spans="1:7" x14ac:dyDescent="0.25">
      <c r="A2555" t="s">
        <v>599</v>
      </c>
      <c r="G2555" s="3">
        <f t="shared" si="39"/>
        <v>73</v>
      </c>
    </row>
    <row r="2556" spans="1:7" x14ac:dyDescent="0.25">
      <c r="G2556" s="3" t="str">
        <f t="shared" si="39"/>
        <v/>
      </c>
    </row>
    <row r="2557" spans="1:7" x14ac:dyDescent="0.25">
      <c r="B2557" s="1">
        <v>1</v>
      </c>
      <c r="C2557" t="s">
        <v>43</v>
      </c>
      <c r="G2557" s="3" t="str">
        <f t="shared" si="39"/>
        <v/>
      </c>
    </row>
    <row r="2558" spans="1:7" x14ac:dyDescent="0.25">
      <c r="G2558" s="3" t="str">
        <f t="shared" si="39"/>
        <v/>
      </c>
    </row>
    <row r="2559" spans="1:7" x14ac:dyDescent="0.25">
      <c r="A2559" t="s">
        <v>600</v>
      </c>
      <c r="G2559" s="3">
        <f t="shared" si="39"/>
        <v>348</v>
      </c>
    </row>
    <row r="2560" spans="1:7" x14ac:dyDescent="0.25">
      <c r="G2560" s="3" t="str">
        <f t="shared" si="39"/>
        <v/>
      </c>
    </row>
    <row r="2561" spans="1:7" x14ac:dyDescent="0.25">
      <c r="B2561" s="1">
        <v>1</v>
      </c>
      <c r="C2561" t="s">
        <v>43</v>
      </c>
      <c r="G2561" s="3" t="str">
        <f t="shared" si="39"/>
        <v/>
      </c>
    </row>
    <row r="2562" spans="1:7" x14ac:dyDescent="0.25">
      <c r="G2562" s="3" t="str">
        <f t="shared" si="39"/>
        <v/>
      </c>
    </row>
    <row r="2563" spans="1:7" x14ac:dyDescent="0.25">
      <c r="A2563" t="s">
        <v>601</v>
      </c>
      <c r="G2563" s="3">
        <f t="shared" ref="G2563:G2626" si="40">IFERROR(HLOOKUP($A2563,$H$2:$XL$3,2,FALSE),"")</f>
        <v>43</v>
      </c>
    </row>
    <row r="2564" spans="1:7" x14ac:dyDescent="0.25">
      <c r="G2564" s="3" t="str">
        <f t="shared" si="40"/>
        <v/>
      </c>
    </row>
    <row r="2565" spans="1:7" x14ac:dyDescent="0.25">
      <c r="B2565" s="1">
        <v>1</v>
      </c>
      <c r="C2565" t="s">
        <v>43</v>
      </c>
      <c r="G2565" s="3" t="str">
        <f t="shared" si="40"/>
        <v/>
      </c>
    </row>
    <row r="2566" spans="1:7" x14ac:dyDescent="0.25">
      <c r="G2566" s="3" t="str">
        <f t="shared" si="40"/>
        <v/>
      </c>
    </row>
    <row r="2567" spans="1:7" x14ac:dyDescent="0.25">
      <c r="A2567" t="s">
        <v>602</v>
      </c>
      <c r="G2567" s="3">
        <f t="shared" si="40"/>
        <v>42</v>
      </c>
    </row>
    <row r="2568" spans="1:7" x14ac:dyDescent="0.25">
      <c r="G2568" s="3" t="str">
        <f t="shared" si="40"/>
        <v/>
      </c>
    </row>
    <row r="2569" spans="1:7" x14ac:dyDescent="0.25">
      <c r="B2569" s="1">
        <v>1</v>
      </c>
      <c r="C2569" t="s">
        <v>43</v>
      </c>
      <c r="G2569" s="3" t="str">
        <f t="shared" si="40"/>
        <v/>
      </c>
    </row>
    <row r="2570" spans="1:7" x14ac:dyDescent="0.25">
      <c r="G2570" s="3" t="str">
        <f t="shared" si="40"/>
        <v/>
      </c>
    </row>
    <row r="2571" spans="1:7" x14ac:dyDescent="0.25">
      <c r="A2571" t="s">
        <v>603</v>
      </c>
      <c r="G2571" s="3">
        <f t="shared" si="40"/>
        <v>74</v>
      </c>
    </row>
    <row r="2572" spans="1:7" x14ac:dyDescent="0.25">
      <c r="G2572" s="3" t="str">
        <f t="shared" si="40"/>
        <v/>
      </c>
    </row>
    <row r="2573" spans="1:7" x14ac:dyDescent="0.25">
      <c r="B2573" s="1">
        <v>1</v>
      </c>
      <c r="C2573" t="s">
        <v>43</v>
      </c>
      <c r="G2573" s="3" t="str">
        <f t="shared" si="40"/>
        <v/>
      </c>
    </row>
    <row r="2574" spans="1:7" x14ac:dyDescent="0.25">
      <c r="G2574" s="3" t="str">
        <f t="shared" si="40"/>
        <v/>
      </c>
    </row>
    <row r="2575" spans="1:7" x14ac:dyDescent="0.25">
      <c r="A2575" s="2" t="s">
        <v>604</v>
      </c>
      <c r="G2575" s="3">
        <f t="shared" si="40"/>
        <v>2</v>
      </c>
    </row>
    <row r="2576" spans="1:7" x14ac:dyDescent="0.25">
      <c r="G2576" s="3" t="str">
        <f t="shared" si="40"/>
        <v/>
      </c>
    </row>
    <row r="2577" spans="1:7" x14ac:dyDescent="0.25">
      <c r="B2577" s="1">
        <v>1</v>
      </c>
      <c r="C2577" t="s">
        <v>44</v>
      </c>
      <c r="G2577" s="3" t="str">
        <f t="shared" si="40"/>
        <v/>
      </c>
    </row>
    <row r="2578" spans="1:7" x14ac:dyDescent="0.25">
      <c r="G2578" s="3" t="str">
        <f t="shared" si="40"/>
        <v/>
      </c>
    </row>
    <row r="2579" spans="1:7" x14ac:dyDescent="0.25">
      <c r="A2579" t="s">
        <v>605</v>
      </c>
      <c r="G2579" s="3">
        <f t="shared" si="40"/>
        <v>4</v>
      </c>
    </row>
    <row r="2580" spans="1:7" x14ac:dyDescent="0.25">
      <c r="G2580" s="3" t="str">
        <f t="shared" si="40"/>
        <v/>
      </c>
    </row>
    <row r="2581" spans="1:7" x14ac:dyDescent="0.25">
      <c r="B2581" s="1">
        <v>1</v>
      </c>
      <c r="C2581" t="s">
        <v>43</v>
      </c>
      <c r="G2581" s="3" t="str">
        <f t="shared" si="40"/>
        <v/>
      </c>
    </row>
    <row r="2582" spans="1:7" x14ac:dyDescent="0.25">
      <c r="G2582" s="3" t="str">
        <f t="shared" si="40"/>
        <v/>
      </c>
    </row>
    <row r="2583" spans="1:7" x14ac:dyDescent="0.25">
      <c r="A2583" t="s">
        <v>606</v>
      </c>
      <c r="G2583" s="3">
        <f t="shared" si="40"/>
        <v>104</v>
      </c>
    </row>
    <row r="2584" spans="1:7" x14ac:dyDescent="0.25">
      <c r="G2584" s="3" t="str">
        <f t="shared" si="40"/>
        <v/>
      </c>
    </row>
    <row r="2585" spans="1:7" x14ac:dyDescent="0.25">
      <c r="B2585" s="1">
        <v>1</v>
      </c>
      <c r="C2585" t="s">
        <v>43</v>
      </c>
      <c r="G2585" s="3" t="str">
        <f t="shared" si="40"/>
        <v/>
      </c>
    </row>
    <row r="2586" spans="1:7" x14ac:dyDescent="0.25">
      <c r="G2586" s="3" t="str">
        <f t="shared" si="40"/>
        <v/>
      </c>
    </row>
    <row r="2587" spans="1:7" x14ac:dyDescent="0.25">
      <c r="A2587" t="s">
        <v>607</v>
      </c>
      <c r="G2587" s="3">
        <f t="shared" si="40"/>
        <v>64</v>
      </c>
    </row>
    <row r="2588" spans="1:7" x14ac:dyDescent="0.25">
      <c r="G2588" s="3" t="str">
        <f t="shared" si="40"/>
        <v/>
      </c>
    </row>
    <row r="2589" spans="1:7" x14ac:dyDescent="0.25">
      <c r="B2589" s="1">
        <v>1</v>
      </c>
      <c r="C2589" t="s">
        <v>43</v>
      </c>
      <c r="G2589" s="3" t="str">
        <f t="shared" si="40"/>
        <v/>
      </c>
    </row>
    <row r="2590" spans="1:7" x14ac:dyDescent="0.25">
      <c r="G2590" s="3" t="str">
        <f t="shared" si="40"/>
        <v/>
      </c>
    </row>
    <row r="2591" spans="1:7" x14ac:dyDescent="0.25">
      <c r="A2591" t="s">
        <v>608</v>
      </c>
      <c r="G2591" s="3">
        <f t="shared" si="40"/>
        <v>367</v>
      </c>
    </row>
    <row r="2592" spans="1:7" x14ac:dyDescent="0.25">
      <c r="G2592" s="3" t="str">
        <f t="shared" si="40"/>
        <v/>
      </c>
    </row>
    <row r="2593" spans="1:7" x14ac:dyDescent="0.25">
      <c r="B2593" s="1">
        <v>1</v>
      </c>
      <c r="C2593" t="s">
        <v>13</v>
      </c>
      <c r="G2593" s="3" t="str">
        <f t="shared" si="40"/>
        <v/>
      </c>
    </row>
    <row r="2594" spans="1:7" x14ac:dyDescent="0.25">
      <c r="G2594" s="3" t="str">
        <f t="shared" si="40"/>
        <v/>
      </c>
    </row>
    <row r="2595" spans="1:7" x14ac:dyDescent="0.25">
      <c r="A2595" t="s">
        <v>609</v>
      </c>
      <c r="G2595" s="3">
        <f t="shared" si="40"/>
        <v>130</v>
      </c>
    </row>
    <row r="2596" spans="1:7" x14ac:dyDescent="0.25">
      <c r="G2596" s="3" t="str">
        <f t="shared" si="40"/>
        <v/>
      </c>
    </row>
    <row r="2597" spans="1:7" x14ac:dyDescent="0.25">
      <c r="B2597" s="1">
        <v>1</v>
      </c>
      <c r="C2597" t="s">
        <v>43</v>
      </c>
      <c r="G2597" s="3" t="str">
        <f t="shared" si="40"/>
        <v/>
      </c>
    </row>
    <row r="2598" spans="1:7" x14ac:dyDescent="0.25">
      <c r="G2598" s="3" t="str">
        <f t="shared" si="40"/>
        <v/>
      </c>
    </row>
    <row r="2599" spans="1:7" x14ac:dyDescent="0.25">
      <c r="A2599" t="s">
        <v>610</v>
      </c>
      <c r="G2599" s="3">
        <f t="shared" si="40"/>
        <v>3</v>
      </c>
    </row>
    <row r="2600" spans="1:7" x14ac:dyDescent="0.25">
      <c r="G2600" s="3" t="str">
        <f t="shared" si="40"/>
        <v/>
      </c>
    </row>
    <row r="2601" spans="1:7" x14ac:dyDescent="0.25">
      <c r="B2601" s="1">
        <v>1</v>
      </c>
      <c r="C2601" t="s">
        <v>43</v>
      </c>
      <c r="G2601" s="3" t="str">
        <f t="shared" si="40"/>
        <v/>
      </c>
    </row>
    <row r="2602" spans="1:7" x14ac:dyDescent="0.25">
      <c r="G2602" s="3" t="str">
        <f t="shared" si="40"/>
        <v/>
      </c>
    </row>
    <row r="2603" spans="1:7" x14ac:dyDescent="0.25">
      <c r="A2603" t="s">
        <v>611</v>
      </c>
      <c r="G2603" s="3">
        <f t="shared" si="40"/>
        <v>557</v>
      </c>
    </row>
    <row r="2604" spans="1:7" x14ac:dyDescent="0.25">
      <c r="G2604" s="3" t="str">
        <f t="shared" si="40"/>
        <v/>
      </c>
    </row>
    <row r="2605" spans="1:7" x14ac:dyDescent="0.25">
      <c r="B2605" s="1">
        <v>1</v>
      </c>
      <c r="C2605" t="s">
        <v>43</v>
      </c>
      <c r="G2605" s="3" t="str">
        <f t="shared" si="40"/>
        <v/>
      </c>
    </row>
    <row r="2606" spans="1:7" x14ac:dyDescent="0.25">
      <c r="G2606" s="3" t="str">
        <f t="shared" si="40"/>
        <v/>
      </c>
    </row>
    <row r="2607" spans="1:7" x14ac:dyDescent="0.25">
      <c r="A2607" t="s">
        <v>612</v>
      </c>
      <c r="G2607" s="3">
        <f t="shared" si="40"/>
        <v>8</v>
      </c>
    </row>
    <row r="2608" spans="1:7" x14ac:dyDescent="0.25">
      <c r="G2608" s="3" t="str">
        <f t="shared" si="40"/>
        <v/>
      </c>
    </row>
    <row r="2609" spans="1:7" x14ac:dyDescent="0.25">
      <c r="B2609" s="1">
        <v>1</v>
      </c>
      <c r="C2609" t="s">
        <v>43</v>
      </c>
      <c r="G2609" s="3" t="str">
        <f t="shared" si="40"/>
        <v/>
      </c>
    </row>
    <row r="2610" spans="1:7" x14ac:dyDescent="0.25">
      <c r="G2610" s="3" t="str">
        <f t="shared" si="40"/>
        <v/>
      </c>
    </row>
    <row r="2611" spans="1:7" x14ac:dyDescent="0.25">
      <c r="A2611" t="s">
        <v>613</v>
      </c>
      <c r="G2611" s="3">
        <f t="shared" si="40"/>
        <v>18</v>
      </c>
    </row>
    <row r="2612" spans="1:7" x14ac:dyDescent="0.25">
      <c r="G2612" s="3" t="str">
        <f t="shared" si="40"/>
        <v/>
      </c>
    </row>
    <row r="2613" spans="1:7" x14ac:dyDescent="0.25">
      <c r="B2613" s="1">
        <v>1</v>
      </c>
      <c r="C2613" t="s">
        <v>43</v>
      </c>
      <c r="G2613" s="3" t="str">
        <f t="shared" si="40"/>
        <v/>
      </c>
    </row>
    <row r="2614" spans="1:7" x14ac:dyDescent="0.25">
      <c r="G2614" s="3" t="str">
        <f t="shared" si="40"/>
        <v/>
      </c>
    </row>
    <row r="2615" spans="1:7" x14ac:dyDescent="0.25">
      <c r="A2615" t="s">
        <v>614</v>
      </c>
      <c r="G2615" s="3">
        <f t="shared" si="40"/>
        <v>2</v>
      </c>
    </row>
    <row r="2616" spans="1:7" x14ac:dyDescent="0.25">
      <c r="G2616" s="3" t="str">
        <f t="shared" si="40"/>
        <v/>
      </c>
    </row>
    <row r="2617" spans="1:7" x14ac:dyDescent="0.25">
      <c r="B2617" s="1">
        <v>1</v>
      </c>
      <c r="C2617" t="s">
        <v>14</v>
      </c>
      <c r="G2617" s="3" t="str">
        <f t="shared" si="40"/>
        <v/>
      </c>
    </row>
    <row r="2618" spans="1:7" x14ac:dyDescent="0.25">
      <c r="G2618" s="3" t="str">
        <f t="shared" si="40"/>
        <v/>
      </c>
    </row>
    <row r="2619" spans="1:7" x14ac:dyDescent="0.25">
      <c r="A2619" t="s">
        <v>615</v>
      </c>
      <c r="G2619" s="3">
        <f t="shared" si="40"/>
        <v>714</v>
      </c>
    </row>
    <row r="2620" spans="1:7" x14ac:dyDescent="0.25">
      <c r="G2620" s="3" t="str">
        <f t="shared" si="40"/>
        <v/>
      </c>
    </row>
    <row r="2621" spans="1:7" x14ac:dyDescent="0.25">
      <c r="B2621" s="1">
        <v>1</v>
      </c>
      <c r="C2621" t="s">
        <v>13</v>
      </c>
      <c r="G2621" s="3" t="str">
        <f t="shared" si="40"/>
        <v/>
      </c>
    </row>
    <row r="2622" spans="1:7" x14ac:dyDescent="0.25">
      <c r="G2622" s="3" t="str">
        <f t="shared" si="40"/>
        <v/>
      </c>
    </row>
    <row r="2623" spans="1:7" x14ac:dyDescent="0.25">
      <c r="A2623" t="s">
        <v>616</v>
      </c>
      <c r="G2623" s="3">
        <f t="shared" si="40"/>
        <v>18</v>
      </c>
    </row>
    <row r="2624" spans="1:7" x14ac:dyDescent="0.25">
      <c r="G2624" s="3" t="str">
        <f t="shared" si="40"/>
        <v/>
      </c>
    </row>
    <row r="2625" spans="1:7" x14ac:dyDescent="0.25">
      <c r="B2625" s="1">
        <v>1</v>
      </c>
      <c r="C2625" t="s">
        <v>43</v>
      </c>
      <c r="G2625" s="3" t="str">
        <f t="shared" si="40"/>
        <v/>
      </c>
    </row>
    <row r="2626" spans="1:7" x14ac:dyDescent="0.25">
      <c r="G2626" s="3" t="str">
        <f t="shared" si="40"/>
        <v/>
      </c>
    </row>
    <row r="2627" spans="1:7" x14ac:dyDescent="0.25">
      <c r="A2627" t="s">
        <v>617</v>
      </c>
      <c r="G2627" s="3">
        <f t="shared" ref="G2627:G2690" si="41">IFERROR(HLOOKUP($A2627,$H$2:$XL$3,2,FALSE),"")</f>
        <v>59</v>
      </c>
    </row>
    <row r="2628" spans="1:7" x14ac:dyDescent="0.25">
      <c r="G2628" s="3" t="str">
        <f t="shared" si="41"/>
        <v/>
      </c>
    </row>
    <row r="2629" spans="1:7" x14ac:dyDescent="0.25">
      <c r="B2629" s="1">
        <v>1</v>
      </c>
      <c r="C2629" t="s">
        <v>43</v>
      </c>
      <c r="G2629" s="3" t="str">
        <f t="shared" si="41"/>
        <v/>
      </c>
    </row>
    <row r="2630" spans="1:7" x14ac:dyDescent="0.25">
      <c r="G2630" s="3" t="str">
        <f t="shared" si="41"/>
        <v/>
      </c>
    </row>
    <row r="2631" spans="1:7" x14ac:dyDescent="0.25">
      <c r="A2631" t="s">
        <v>618</v>
      </c>
      <c r="G2631" s="3">
        <f t="shared" si="41"/>
        <v>21</v>
      </c>
    </row>
    <row r="2632" spans="1:7" x14ac:dyDescent="0.25">
      <c r="G2632" s="3" t="str">
        <f t="shared" si="41"/>
        <v/>
      </c>
    </row>
    <row r="2633" spans="1:7" x14ac:dyDescent="0.25">
      <c r="B2633" s="1">
        <v>1</v>
      </c>
      <c r="C2633" t="s">
        <v>43</v>
      </c>
      <c r="G2633" s="3" t="str">
        <f t="shared" si="41"/>
        <v/>
      </c>
    </row>
    <row r="2634" spans="1:7" x14ac:dyDescent="0.25">
      <c r="G2634" s="3" t="str">
        <f t="shared" si="41"/>
        <v/>
      </c>
    </row>
    <row r="2635" spans="1:7" x14ac:dyDescent="0.25">
      <c r="A2635" t="s">
        <v>619</v>
      </c>
      <c r="G2635" s="3">
        <f t="shared" si="41"/>
        <v>9</v>
      </c>
    </row>
    <row r="2636" spans="1:7" x14ac:dyDescent="0.25">
      <c r="G2636" s="3" t="str">
        <f t="shared" si="41"/>
        <v/>
      </c>
    </row>
    <row r="2637" spans="1:7" x14ac:dyDescent="0.25">
      <c r="B2637" s="1">
        <v>1</v>
      </c>
      <c r="C2637" t="s">
        <v>43</v>
      </c>
      <c r="G2637" s="3" t="str">
        <f t="shared" si="41"/>
        <v/>
      </c>
    </row>
    <row r="2638" spans="1:7" x14ac:dyDescent="0.25">
      <c r="G2638" s="3" t="str">
        <f t="shared" si="41"/>
        <v/>
      </c>
    </row>
    <row r="2639" spans="1:7" x14ac:dyDescent="0.25">
      <c r="A2639" t="s">
        <v>620</v>
      </c>
      <c r="G2639" s="3">
        <f t="shared" si="41"/>
        <v>5</v>
      </c>
    </row>
    <row r="2640" spans="1:7" x14ac:dyDescent="0.25">
      <c r="G2640" s="3" t="str">
        <f t="shared" si="41"/>
        <v/>
      </c>
    </row>
    <row r="2641" spans="1:7" x14ac:dyDescent="0.25">
      <c r="B2641" s="1">
        <v>1</v>
      </c>
      <c r="C2641" t="s">
        <v>43</v>
      </c>
      <c r="G2641" s="3" t="str">
        <f t="shared" si="41"/>
        <v/>
      </c>
    </row>
    <row r="2642" spans="1:7" x14ac:dyDescent="0.25">
      <c r="G2642" s="3" t="str">
        <f t="shared" si="41"/>
        <v/>
      </c>
    </row>
    <row r="2643" spans="1:7" x14ac:dyDescent="0.25">
      <c r="A2643" t="s">
        <v>621</v>
      </c>
      <c r="G2643" s="3">
        <f t="shared" si="41"/>
        <v>7</v>
      </c>
    </row>
    <row r="2644" spans="1:7" x14ac:dyDescent="0.25">
      <c r="G2644" s="3" t="str">
        <f t="shared" si="41"/>
        <v/>
      </c>
    </row>
    <row r="2645" spans="1:7" x14ac:dyDescent="0.25">
      <c r="B2645" s="1">
        <v>1</v>
      </c>
      <c r="C2645" t="s">
        <v>43</v>
      </c>
      <c r="G2645" s="3" t="str">
        <f t="shared" si="41"/>
        <v/>
      </c>
    </row>
    <row r="2646" spans="1:7" x14ac:dyDescent="0.25">
      <c r="G2646" s="3" t="str">
        <f t="shared" si="41"/>
        <v/>
      </c>
    </row>
    <row r="2647" spans="1:7" x14ac:dyDescent="0.25">
      <c r="A2647" t="s">
        <v>622</v>
      </c>
      <c r="G2647" s="3">
        <f t="shared" si="41"/>
        <v>4</v>
      </c>
    </row>
    <row r="2648" spans="1:7" x14ac:dyDescent="0.25">
      <c r="G2648" s="3" t="str">
        <f t="shared" si="41"/>
        <v/>
      </c>
    </row>
    <row r="2649" spans="1:7" x14ac:dyDescent="0.25">
      <c r="B2649" s="1">
        <v>1</v>
      </c>
      <c r="C2649" t="s">
        <v>43</v>
      </c>
      <c r="G2649" s="3" t="str">
        <f t="shared" si="41"/>
        <v/>
      </c>
    </row>
    <row r="2650" spans="1:7" x14ac:dyDescent="0.25">
      <c r="G2650" s="3" t="str">
        <f t="shared" si="41"/>
        <v/>
      </c>
    </row>
    <row r="2651" spans="1:7" x14ac:dyDescent="0.25">
      <c r="A2651" t="s">
        <v>623</v>
      </c>
      <c r="G2651" s="3">
        <f t="shared" si="41"/>
        <v>3</v>
      </c>
    </row>
    <row r="2652" spans="1:7" x14ac:dyDescent="0.25">
      <c r="G2652" s="3" t="str">
        <f t="shared" si="41"/>
        <v/>
      </c>
    </row>
    <row r="2653" spans="1:7" x14ac:dyDescent="0.25">
      <c r="B2653" s="1">
        <v>1</v>
      </c>
      <c r="C2653" t="s">
        <v>43</v>
      </c>
      <c r="G2653" s="3" t="str">
        <f t="shared" si="41"/>
        <v/>
      </c>
    </row>
    <row r="2654" spans="1:7" x14ac:dyDescent="0.25">
      <c r="G2654" s="3" t="str">
        <f t="shared" si="41"/>
        <v/>
      </c>
    </row>
    <row r="2655" spans="1:7" x14ac:dyDescent="0.25">
      <c r="A2655" t="s">
        <v>624</v>
      </c>
      <c r="G2655" s="3">
        <f t="shared" si="41"/>
        <v>248</v>
      </c>
    </row>
    <row r="2656" spans="1:7" x14ac:dyDescent="0.25">
      <c r="G2656" s="3" t="str">
        <f t="shared" si="41"/>
        <v/>
      </c>
    </row>
    <row r="2657" spans="1:7" x14ac:dyDescent="0.25">
      <c r="B2657" s="1">
        <v>1</v>
      </c>
      <c r="C2657" t="s">
        <v>43</v>
      </c>
      <c r="G2657" s="3" t="str">
        <f t="shared" si="41"/>
        <v/>
      </c>
    </row>
    <row r="2658" spans="1:7" x14ac:dyDescent="0.25">
      <c r="G2658" s="3" t="str">
        <f t="shared" si="41"/>
        <v/>
      </c>
    </row>
    <row r="2659" spans="1:7" x14ac:dyDescent="0.25">
      <c r="A2659" t="s">
        <v>625</v>
      </c>
      <c r="G2659" s="3">
        <f t="shared" si="41"/>
        <v>165</v>
      </c>
    </row>
    <row r="2660" spans="1:7" x14ac:dyDescent="0.25">
      <c r="G2660" s="3" t="str">
        <f t="shared" si="41"/>
        <v/>
      </c>
    </row>
    <row r="2661" spans="1:7" x14ac:dyDescent="0.25">
      <c r="B2661" s="1">
        <v>1</v>
      </c>
      <c r="C2661" t="s">
        <v>43</v>
      </c>
      <c r="G2661" s="3" t="str">
        <f t="shared" si="41"/>
        <v/>
      </c>
    </row>
    <row r="2662" spans="1:7" x14ac:dyDescent="0.25">
      <c r="G2662" s="3" t="str">
        <f t="shared" si="41"/>
        <v/>
      </c>
    </row>
    <row r="2663" spans="1:7" x14ac:dyDescent="0.25">
      <c r="A2663" t="s">
        <v>626</v>
      </c>
      <c r="G2663" s="3">
        <f t="shared" si="41"/>
        <v>125</v>
      </c>
    </row>
    <row r="2664" spans="1:7" x14ac:dyDescent="0.25">
      <c r="G2664" s="3" t="str">
        <f t="shared" si="41"/>
        <v/>
      </c>
    </row>
    <row r="2665" spans="1:7" x14ac:dyDescent="0.25">
      <c r="B2665" s="1">
        <v>1</v>
      </c>
      <c r="C2665" t="s">
        <v>43</v>
      </c>
      <c r="G2665" s="3" t="str">
        <f t="shared" si="41"/>
        <v/>
      </c>
    </row>
    <row r="2666" spans="1:7" x14ac:dyDescent="0.25">
      <c r="G2666" s="3" t="str">
        <f t="shared" si="41"/>
        <v/>
      </c>
    </row>
    <row r="2667" spans="1:7" x14ac:dyDescent="0.25">
      <c r="A2667" t="s">
        <v>627</v>
      </c>
      <c r="G2667" s="3">
        <f t="shared" si="41"/>
        <v>229</v>
      </c>
    </row>
    <row r="2668" spans="1:7" x14ac:dyDescent="0.25">
      <c r="G2668" s="3" t="str">
        <f t="shared" si="41"/>
        <v/>
      </c>
    </row>
    <row r="2669" spans="1:7" x14ac:dyDescent="0.25">
      <c r="B2669" s="1">
        <v>1</v>
      </c>
      <c r="C2669" t="s">
        <v>43</v>
      </c>
      <c r="G2669" s="3" t="str">
        <f t="shared" si="41"/>
        <v/>
      </c>
    </row>
    <row r="2670" spans="1:7" x14ac:dyDescent="0.25">
      <c r="G2670" s="3" t="str">
        <f t="shared" si="41"/>
        <v/>
      </c>
    </row>
    <row r="2671" spans="1:7" x14ac:dyDescent="0.25">
      <c r="A2671" t="s">
        <v>628</v>
      </c>
      <c r="G2671" s="3">
        <f t="shared" si="41"/>
        <v>157</v>
      </c>
    </row>
    <row r="2672" spans="1:7" x14ac:dyDescent="0.25">
      <c r="G2672" s="3" t="str">
        <f t="shared" si="41"/>
        <v/>
      </c>
    </row>
    <row r="2673" spans="1:7" x14ac:dyDescent="0.25">
      <c r="B2673" s="1">
        <v>1</v>
      </c>
      <c r="C2673" t="s">
        <v>43</v>
      </c>
      <c r="G2673" s="3" t="str">
        <f t="shared" si="41"/>
        <v/>
      </c>
    </row>
    <row r="2674" spans="1:7" x14ac:dyDescent="0.25">
      <c r="A2674" t="s">
        <v>6</v>
      </c>
      <c r="B2674" t="s">
        <v>629</v>
      </c>
      <c r="C2674" t="s">
        <v>630</v>
      </c>
      <c r="G2674" s="3" t="str">
        <f t="shared" si="41"/>
        <v/>
      </c>
    </row>
    <row r="2675" spans="1:7" x14ac:dyDescent="0.25">
      <c r="A2675" t="s">
        <v>631</v>
      </c>
      <c r="G2675" s="3">
        <f t="shared" si="41"/>
        <v>16</v>
      </c>
    </row>
    <row r="2676" spans="1:7" x14ac:dyDescent="0.25">
      <c r="G2676" s="3" t="str">
        <f t="shared" si="41"/>
        <v/>
      </c>
    </row>
    <row r="2677" spans="1:7" x14ac:dyDescent="0.25">
      <c r="B2677" s="1">
        <v>1</v>
      </c>
      <c r="C2677" t="s">
        <v>32</v>
      </c>
      <c r="G2677" s="3" t="str">
        <f t="shared" si="41"/>
        <v/>
      </c>
    </row>
    <row r="2678" spans="1:7" x14ac:dyDescent="0.25">
      <c r="G2678" s="3" t="str">
        <f t="shared" si="41"/>
        <v/>
      </c>
    </row>
    <row r="2679" spans="1:7" x14ac:dyDescent="0.25">
      <c r="A2679" t="s">
        <v>632</v>
      </c>
      <c r="G2679" s="3">
        <f t="shared" si="41"/>
        <v>1</v>
      </c>
    </row>
    <row r="2680" spans="1:7" x14ac:dyDescent="0.25">
      <c r="G2680" s="3" t="str">
        <f t="shared" si="41"/>
        <v/>
      </c>
    </row>
    <row r="2681" spans="1:7" x14ac:dyDescent="0.25">
      <c r="B2681" s="1">
        <v>1</v>
      </c>
      <c r="C2681" t="s">
        <v>95</v>
      </c>
      <c r="G2681" s="3" t="str">
        <f t="shared" si="41"/>
        <v/>
      </c>
    </row>
    <row r="2682" spans="1:7" x14ac:dyDescent="0.25">
      <c r="G2682" s="3" t="str">
        <f t="shared" si="41"/>
        <v/>
      </c>
    </row>
    <row r="2683" spans="1:7" x14ac:dyDescent="0.25">
      <c r="A2683" t="s">
        <v>633</v>
      </c>
      <c r="G2683" s="3">
        <f t="shared" si="41"/>
        <v>45</v>
      </c>
    </row>
    <row r="2684" spans="1:7" x14ac:dyDescent="0.25">
      <c r="G2684" s="3" t="str">
        <f t="shared" si="41"/>
        <v/>
      </c>
    </row>
    <row r="2685" spans="1:7" x14ac:dyDescent="0.25">
      <c r="B2685" s="1">
        <v>0.127</v>
      </c>
      <c r="C2685" t="s">
        <v>42</v>
      </c>
      <c r="G2685" s="3" t="str">
        <f t="shared" si="41"/>
        <v/>
      </c>
    </row>
    <row r="2686" spans="1:7" x14ac:dyDescent="0.25">
      <c r="B2686" s="1">
        <v>7.8E-2</v>
      </c>
      <c r="C2686" t="s">
        <v>80</v>
      </c>
      <c r="G2686" s="3" t="str">
        <f t="shared" si="41"/>
        <v/>
      </c>
    </row>
    <row r="2687" spans="1:7" x14ac:dyDescent="0.25">
      <c r="B2687" s="1">
        <v>0.624</v>
      </c>
      <c r="C2687" t="s">
        <v>81</v>
      </c>
      <c r="G2687" s="3" t="str">
        <f t="shared" si="41"/>
        <v/>
      </c>
    </row>
    <row r="2688" spans="1:7" x14ac:dyDescent="0.25">
      <c r="B2688" s="1">
        <v>0.11600000000000001</v>
      </c>
      <c r="C2688" t="s">
        <v>44</v>
      </c>
      <c r="G2688" s="3" t="str">
        <f t="shared" si="41"/>
        <v/>
      </c>
    </row>
    <row r="2689" spans="1:7" x14ac:dyDescent="0.25">
      <c r="B2689" s="1">
        <v>3.5000000000000003E-2</v>
      </c>
      <c r="C2689" t="s">
        <v>68</v>
      </c>
      <c r="G2689" s="3" t="str">
        <f t="shared" si="41"/>
        <v/>
      </c>
    </row>
    <row r="2690" spans="1:7" x14ac:dyDescent="0.25">
      <c r="B2690" s="1">
        <v>1.7000000000000001E-2</v>
      </c>
      <c r="C2690" t="s">
        <v>95</v>
      </c>
      <c r="G2690" s="3" t="str">
        <f t="shared" si="41"/>
        <v/>
      </c>
    </row>
    <row r="2691" spans="1:7" x14ac:dyDescent="0.25">
      <c r="G2691" s="3" t="str">
        <f t="shared" ref="G2691:G2754" si="42">IFERROR(HLOOKUP($A2691,$H$2:$XL$3,2,FALSE),"")</f>
        <v/>
      </c>
    </row>
    <row r="2692" spans="1:7" x14ac:dyDescent="0.25">
      <c r="A2692" t="s">
        <v>634</v>
      </c>
      <c r="G2692" s="3">
        <f t="shared" si="42"/>
        <v>47</v>
      </c>
    </row>
    <row r="2693" spans="1:7" x14ac:dyDescent="0.25">
      <c r="G2693" s="3" t="str">
        <f t="shared" si="42"/>
        <v/>
      </c>
    </row>
    <row r="2694" spans="1:7" x14ac:dyDescent="0.25">
      <c r="B2694" s="1">
        <v>1.2999999999999999E-2</v>
      </c>
      <c r="C2694" t="s">
        <v>251</v>
      </c>
      <c r="G2694" s="3" t="str">
        <f t="shared" si="42"/>
        <v/>
      </c>
    </row>
    <row r="2695" spans="1:7" x14ac:dyDescent="0.25">
      <c r="B2695" s="1">
        <v>2.1999999999999999E-2</v>
      </c>
      <c r="C2695" t="s">
        <v>252</v>
      </c>
      <c r="G2695" s="3" t="str">
        <f t="shared" si="42"/>
        <v/>
      </c>
    </row>
    <row r="2696" spans="1:7" x14ac:dyDescent="0.25">
      <c r="B2696" s="1">
        <v>4.7E-2</v>
      </c>
      <c r="C2696" t="s">
        <v>257</v>
      </c>
      <c r="G2696" s="3" t="str">
        <f t="shared" si="42"/>
        <v/>
      </c>
    </row>
    <row r="2697" spans="1:7" x14ac:dyDescent="0.25">
      <c r="B2697" s="1">
        <v>0.91600000000000004</v>
      </c>
      <c r="C2697" t="s">
        <v>44</v>
      </c>
      <c r="G2697" s="3" t="str">
        <f t="shared" si="42"/>
        <v/>
      </c>
    </row>
    <row r="2698" spans="1:7" x14ac:dyDescent="0.25">
      <c r="G2698" s="3" t="str">
        <f t="shared" si="42"/>
        <v/>
      </c>
    </row>
    <row r="2699" spans="1:7" x14ac:dyDescent="0.25">
      <c r="A2699" t="s">
        <v>635</v>
      </c>
      <c r="G2699" s="3">
        <f t="shared" si="42"/>
        <v>77</v>
      </c>
    </row>
    <row r="2700" spans="1:7" x14ac:dyDescent="0.25">
      <c r="G2700" s="3" t="str">
        <f t="shared" si="42"/>
        <v/>
      </c>
    </row>
    <row r="2701" spans="1:7" x14ac:dyDescent="0.25">
      <c r="B2701" s="1">
        <v>0.47099999999999997</v>
      </c>
      <c r="C2701" t="s">
        <v>44</v>
      </c>
      <c r="G2701" s="3" t="str">
        <f t="shared" si="42"/>
        <v/>
      </c>
    </row>
    <row r="2702" spans="1:7" x14ac:dyDescent="0.25">
      <c r="B2702" s="1">
        <v>0.111</v>
      </c>
      <c r="C2702" t="s">
        <v>163</v>
      </c>
      <c r="G2702" s="3" t="str">
        <f t="shared" si="42"/>
        <v/>
      </c>
    </row>
    <row r="2703" spans="1:7" x14ac:dyDescent="0.25">
      <c r="B2703" s="1">
        <v>3.4000000000000002E-2</v>
      </c>
      <c r="C2703" t="s">
        <v>46</v>
      </c>
      <c r="G2703" s="3" t="str">
        <f t="shared" si="42"/>
        <v/>
      </c>
    </row>
    <row r="2704" spans="1:7" x14ac:dyDescent="0.25">
      <c r="B2704" s="1">
        <v>0.38200000000000001</v>
      </c>
      <c r="C2704" t="s">
        <v>95</v>
      </c>
      <c r="G2704" s="3" t="str">
        <f t="shared" si="42"/>
        <v/>
      </c>
    </row>
    <row r="2705" spans="1:7" x14ac:dyDescent="0.25">
      <c r="G2705" s="3" t="str">
        <f t="shared" si="42"/>
        <v/>
      </c>
    </row>
    <row r="2706" spans="1:7" x14ac:dyDescent="0.25">
      <c r="A2706" t="s">
        <v>636</v>
      </c>
      <c r="G2706" s="3">
        <f t="shared" si="42"/>
        <v>16</v>
      </c>
    </row>
    <row r="2707" spans="1:7" x14ac:dyDescent="0.25">
      <c r="G2707" s="3" t="str">
        <f t="shared" si="42"/>
        <v/>
      </c>
    </row>
    <row r="2708" spans="1:7" x14ac:dyDescent="0.25">
      <c r="B2708" s="1">
        <v>0.379</v>
      </c>
      <c r="C2708" t="s">
        <v>218</v>
      </c>
      <c r="G2708" s="3" t="str">
        <f t="shared" si="42"/>
        <v/>
      </c>
    </row>
    <row r="2709" spans="1:7" x14ac:dyDescent="0.25">
      <c r="B2709" s="1">
        <v>0.62</v>
      </c>
      <c r="C2709" t="s">
        <v>14</v>
      </c>
      <c r="G2709" s="3" t="str">
        <f t="shared" si="42"/>
        <v/>
      </c>
    </row>
    <row r="2710" spans="1:7" x14ac:dyDescent="0.25">
      <c r="G2710" s="3" t="str">
        <f t="shared" si="42"/>
        <v/>
      </c>
    </row>
    <row r="2711" spans="1:7" x14ac:dyDescent="0.25">
      <c r="A2711" t="s">
        <v>637</v>
      </c>
      <c r="G2711" s="3">
        <f t="shared" si="42"/>
        <v>134</v>
      </c>
    </row>
    <row r="2712" spans="1:7" x14ac:dyDescent="0.25">
      <c r="G2712" s="3" t="str">
        <f t="shared" si="42"/>
        <v/>
      </c>
    </row>
    <row r="2713" spans="1:7" x14ac:dyDescent="0.25">
      <c r="B2713" s="1">
        <v>1</v>
      </c>
      <c r="C2713" t="s">
        <v>29</v>
      </c>
      <c r="G2713" s="3" t="str">
        <f t="shared" si="42"/>
        <v/>
      </c>
    </row>
    <row r="2714" spans="1:7" x14ac:dyDescent="0.25">
      <c r="G2714" s="3" t="str">
        <f t="shared" si="42"/>
        <v/>
      </c>
    </row>
    <row r="2715" spans="1:7" x14ac:dyDescent="0.25">
      <c r="A2715" t="s">
        <v>638</v>
      </c>
      <c r="G2715" s="3">
        <f t="shared" si="42"/>
        <v>377</v>
      </c>
    </row>
    <row r="2716" spans="1:7" x14ac:dyDescent="0.25">
      <c r="G2716" s="3" t="str">
        <f t="shared" si="42"/>
        <v/>
      </c>
    </row>
    <row r="2717" spans="1:7" x14ac:dyDescent="0.25">
      <c r="B2717" s="1">
        <v>0.99399999999999999</v>
      </c>
      <c r="C2717" t="s">
        <v>163</v>
      </c>
      <c r="G2717" s="3" t="str">
        <f t="shared" si="42"/>
        <v/>
      </c>
    </row>
    <row r="2718" spans="1:7" x14ac:dyDescent="0.25">
      <c r="B2718" s="1">
        <v>5.0000000000000001E-3</v>
      </c>
      <c r="C2718" t="s">
        <v>40</v>
      </c>
      <c r="G2718" s="3" t="str">
        <f t="shared" si="42"/>
        <v/>
      </c>
    </row>
    <row r="2719" spans="1:7" x14ac:dyDescent="0.25">
      <c r="G2719" s="3" t="str">
        <f t="shared" si="42"/>
        <v/>
      </c>
    </row>
    <row r="2720" spans="1:7" x14ac:dyDescent="0.25">
      <c r="A2720" t="s">
        <v>639</v>
      </c>
      <c r="G2720" s="3">
        <f t="shared" si="42"/>
        <v>112</v>
      </c>
    </row>
    <row r="2721" spans="1:7" x14ac:dyDescent="0.25">
      <c r="G2721" s="3" t="str">
        <f t="shared" si="42"/>
        <v/>
      </c>
    </row>
    <row r="2722" spans="1:7" x14ac:dyDescent="0.25">
      <c r="B2722" s="1">
        <v>1</v>
      </c>
      <c r="C2722" t="s">
        <v>143</v>
      </c>
      <c r="G2722" s="3" t="str">
        <f t="shared" si="42"/>
        <v/>
      </c>
    </row>
    <row r="2723" spans="1:7" x14ac:dyDescent="0.25">
      <c r="G2723" s="3" t="str">
        <f t="shared" si="42"/>
        <v/>
      </c>
    </row>
    <row r="2724" spans="1:7" x14ac:dyDescent="0.25">
      <c r="A2724" t="s">
        <v>640</v>
      </c>
      <c r="G2724" s="3">
        <f t="shared" si="42"/>
        <v>2</v>
      </c>
    </row>
    <row r="2725" spans="1:7" x14ac:dyDescent="0.25">
      <c r="G2725" s="3" t="str">
        <f t="shared" si="42"/>
        <v/>
      </c>
    </row>
    <row r="2726" spans="1:7" x14ac:dyDescent="0.25">
      <c r="B2726" s="1">
        <v>1</v>
      </c>
      <c r="C2726" t="s">
        <v>192</v>
      </c>
      <c r="G2726" s="3" t="str">
        <f t="shared" si="42"/>
        <v/>
      </c>
    </row>
    <row r="2727" spans="1:7" x14ac:dyDescent="0.25">
      <c r="G2727" s="3" t="str">
        <f t="shared" si="42"/>
        <v/>
      </c>
    </row>
    <row r="2728" spans="1:7" x14ac:dyDescent="0.25">
      <c r="A2728" t="s">
        <v>641</v>
      </c>
      <c r="G2728" s="3">
        <f t="shared" si="42"/>
        <v>4</v>
      </c>
    </row>
    <row r="2729" spans="1:7" x14ac:dyDescent="0.25">
      <c r="G2729" s="3" t="str">
        <f t="shared" si="42"/>
        <v/>
      </c>
    </row>
    <row r="2730" spans="1:7" x14ac:dyDescent="0.25">
      <c r="B2730" s="1">
        <v>1</v>
      </c>
      <c r="C2730" t="s">
        <v>95</v>
      </c>
      <c r="G2730" s="3" t="str">
        <f t="shared" si="42"/>
        <v/>
      </c>
    </row>
    <row r="2731" spans="1:7" x14ac:dyDescent="0.25">
      <c r="G2731" s="3" t="str">
        <f t="shared" si="42"/>
        <v/>
      </c>
    </row>
    <row r="2732" spans="1:7" x14ac:dyDescent="0.25">
      <c r="A2732" t="s">
        <v>642</v>
      </c>
      <c r="G2732" s="3">
        <f t="shared" si="42"/>
        <v>360</v>
      </c>
    </row>
    <row r="2733" spans="1:7" x14ac:dyDescent="0.25">
      <c r="G2733" s="3" t="str">
        <f t="shared" si="42"/>
        <v/>
      </c>
    </row>
    <row r="2734" spans="1:7" x14ac:dyDescent="0.25">
      <c r="B2734" s="1">
        <v>2.1000000000000001E-2</v>
      </c>
      <c r="C2734" t="s">
        <v>160</v>
      </c>
      <c r="G2734" s="3" t="str">
        <f t="shared" si="42"/>
        <v/>
      </c>
    </row>
    <row r="2735" spans="1:7" x14ac:dyDescent="0.25">
      <c r="B2735" s="1">
        <v>1.6E-2</v>
      </c>
      <c r="C2735" t="s">
        <v>42</v>
      </c>
      <c r="G2735" s="3" t="str">
        <f t="shared" si="42"/>
        <v/>
      </c>
    </row>
    <row r="2736" spans="1:7" x14ac:dyDescent="0.25">
      <c r="B2736" s="1">
        <v>4.7E-2</v>
      </c>
      <c r="C2736" t="s">
        <v>28</v>
      </c>
      <c r="G2736" s="3" t="str">
        <f t="shared" si="42"/>
        <v/>
      </c>
    </row>
    <row r="2737" spans="2:7" x14ac:dyDescent="0.25">
      <c r="B2737" s="1">
        <v>5.0000000000000001E-3</v>
      </c>
      <c r="C2737" t="s">
        <v>188</v>
      </c>
      <c r="G2737" s="3" t="str">
        <f t="shared" si="42"/>
        <v/>
      </c>
    </row>
    <row r="2738" spans="2:7" x14ac:dyDescent="0.25">
      <c r="B2738" s="1">
        <v>4.3999999999999997E-2</v>
      </c>
      <c r="C2738" t="s">
        <v>29</v>
      </c>
      <c r="G2738" s="3" t="str">
        <f t="shared" si="42"/>
        <v/>
      </c>
    </row>
    <row r="2739" spans="2:7" x14ac:dyDescent="0.25">
      <c r="B2739" s="1">
        <v>1.6E-2</v>
      </c>
      <c r="C2739" t="s">
        <v>80</v>
      </c>
      <c r="G2739" s="3" t="str">
        <f t="shared" si="42"/>
        <v/>
      </c>
    </row>
    <row r="2740" spans="2:7" x14ac:dyDescent="0.25">
      <c r="B2740" s="1">
        <v>3.2000000000000001E-2</v>
      </c>
      <c r="C2740" t="s">
        <v>252</v>
      </c>
      <c r="G2740" s="3" t="str">
        <f t="shared" si="42"/>
        <v/>
      </c>
    </row>
    <row r="2741" spans="2:7" x14ac:dyDescent="0.25">
      <c r="B2741" s="1">
        <v>1.6E-2</v>
      </c>
      <c r="C2741" t="s">
        <v>72</v>
      </c>
      <c r="G2741" s="3" t="str">
        <f t="shared" si="42"/>
        <v/>
      </c>
    </row>
    <row r="2742" spans="2:7" x14ac:dyDescent="0.25">
      <c r="B2742" s="1">
        <v>0.01</v>
      </c>
      <c r="C2742" t="s">
        <v>91</v>
      </c>
      <c r="G2742" s="3" t="str">
        <f t="shared" si="42"/>
        <v/>
      </c>
    </row>
    <row r="2743" spans="2:7" x14ac:dyDescent="0.25">
      <c r="B2743" s="1">
        <v>2.1999999999999999E-2</v>
      </c>
      <c r="C2743" t="s">
        <v>189</v>
      </c>
      <c r="G2743" s="3" t="str">
        <f t="shared" si="42"/>
        <v/>
      </c>
    </row>
    <row r="2744" spans="2:7" x14ac:dyDescent="0.25">
      <c r="B2744" s="1">
        <v>5.3999999999999999E-2</v>
      </c>
      <c r="C2744" t="s">
        <v>81</v>
      </c>
      <c r="G2744" s="3" t="str">
        <f t="shared" si="42"/>
        <v/>
      </c>
    </row>
    <row r="2745" spans="2:7" x14ac:dyDescent="0.25">
      <c r="B2745" s="1">
        <v>1.6E-2</v>
      </c>
      <c r="C2745" t="s">
        <v>257</v>
      </c>
      <c r="G2745" s="3" t="str">
        <f t="shared" si="42"/>
        <v/>
      </c>
    </row>
    <row r="2746" spans="2:7" x14ac:dyDescent="0.25">
      <c r="B2746" s="1">
        <v>3.9E-2</v>
      </c>
      <c r="C2746" t="s">
        <v>82</v>
      </c>
      <c r="G2746" s="3" t="str">
        <f t="shared" si="42"/>
        <v/>
      </c>
    </row>
    <row r="2747" spans="2:7" x14ac:dyDescent="0.25">
      <c r="B2747" s="1">
        <v>3.4000000000000002E-2</v>
      </c>
      <c r="C2747" t="s">
        <v>43</v>
      </c>
      <c r="G2747" s="3" t="str">
        <f t="shared" si="42"/>
        <v/>
      </c>
    </row>
    <row r="2748" spans="2:7" x14ac:dyDescent="0.25">
      <c r="B2748" s="1">
        <v>1.6E-2</v>
      </c>
      <c r="C2748" t="s">
        <v>535</v>
      </c>
      <c r="G2748" s="3" t="str">
        <f t="shared" si="42"/>
        <v/>
      </c>
    </row>
    <row r="2749" spans="2:7" x14ac:dyDescent="0.25">
      <c r="B2749" s="1">
        <v>0.01</v>
      </c>
      <c r="C2749" t="s">
        <v>191</v>
      </c>
      <c r="G2749" s="3" t="str">
        <f t="shared" si="42"/>
        <v/>
      </c>
    </row>
    <row r="2750" spans="2:7" x14ac:dyDescent="0.25">
      <c r="B2750" s="1">
        <v>1.6E-2</v>
      </c>
      <c r="C2750" t="s">
        <v>194</v>
      </c>
      <c r="G2750" s="3" t="str">
        <f t="shared" si="42"/>
        <v/>
      </c>
    </row>
    <row r="2751" spans="2:7" x14ac:dyDescent="0.25">
      <c r="B2751" s="1">
        <v>1.6E-2</v>
      </c>
      <c r="C2751" t="s">
        <v>75</v>
      </c>
      <c r="G2751" s="3" t="str">
        <f t="shared" si="42"/>
        <v/>
      </c>
    </row>
    <row r="2752" spans="2:7" x14ac:dyDescent="0.25">
      <c r="B2752" s="1">
        <v>5.3999999999999999E-2</v>
      </c>
      <c r="C2752" t="s">
        <v>162</v>
      </c>
      <c r="G2752" s="3" t="str">
        <f t="shared" si="42"/>
        <v/>
      </c>
    </row>
    <row r="2753" spans="1:7" x14ac:dyDescent="0.25">
      <c r="B2753" s="1">
        <v>1.6E-2</v>
      </c>
      <c r="C2753" t="s">
        <v>192</v>
      </c>
      <c r="G2753" s="3" t="str">
        <f t="shared" si="42"/>
        <v/>
      </c>
    </row>
    <row r="2754" spans="1:7" x14ac:dyDescent="0.25">
      <c r="B2754" s="1">
        <v>0.104</v>
      </c>
      <c r="C2754" t="s">
        <v>44</v>
      </c>
      <c r="G2754" s="3" t="str">
        <f t="shared" si="42"/>
        <v/>
      </c>
    </row>
    <row r="2755" spans="1:7" x14ac:dyDescent="0.25">
      <c r="B2755" s="1">
        <v>5.3999999999999999E-2</v>
      </c>
      <c r="C2755" t="s">
        <v>77</v>
      </c>
      <c r="G2755" s="3" t="str">
        <f t="shared" ref="G2755:G2818" si="43">IFERROR(HLOOKUP($A2755,$H$2:$XL$3,2,FALSE),"")</f>
        <v/>
      </c>
    </row>
    <row r="2756" spans="1:7" x14ac:dyDescent="0.25">
      <c r="B2756" s="1">
        <v>5.0000000000000001E-3</v>
      </c>
      <c r="C2756" t="s">
        <v>163</v>
      </c>
      <c r="G2756" s="3" t="str">
        <f t="shared" si="43"/>
        <v/>
      </c>
    </row>
    <row r="2757" spans="1:7" x14ac:dyDescent="0.25">
      <c r="B2757" s="1">
        <v>5.0000000000000001E-3</v>
      </c>
      <c r="C2757" t="s">
        <v>276</v>
      </c>
      <c r="G2757" s="3" t="str">
        <f t="shared" si="43"/>
        <v/>
      </c>
    </row>
    <row r="2758" spans="1:7" x14ac:dyDescent="0.25">
      <c r="B2758" s="1">
        <v>6.0999999999999999E-2</v>
      </c>
      <c r="C2758" t="s">
        <v>32</v>
      </c>
      <c r="G2758" s="3" t="str">
        <f t="shared" si="43"/>
        <v/>
      </c>
    </row>
    <row r="2759" spans="1:7" x14ac:dyDescent="0.25">
      <c r="B2759" s="1">
        <v>2.7E-2</v>
      </c>
      <c r="C2759" t="s">
        <v>20</v>
      </c>
      <c r="G2759" s="3" t="str">
        <f t="shared" si="43"/>
        <v/>
      </c>
    </row>
    <row r="2760" spans="1:7" x14ac:dyDescent="0.25">
      <c r="B2760" s="1">
        <v>2.1000000000000001E-2</v>
      </c>
      <c r="C2760" t="s">
        <v>14</v>
      </c>
      <c r="G2760" s="3" t="str">
        <f t="shared" si="43"/>
        <v/>
      </c>
    </row>
    <row r="2761" spans="1:7" x14ac:dyDescent="0.25">
      <c r="B2761" s="1">
        <v>5.0000000000000001E-3</v>
      </c>
      <c r="C2761" t="s">
        <v>98</v>
      </c>
      <c r="G2761" s="3" t="str">
        <f t="shared" si="43"/>
        <v/>
      </c>
    </row>
    <row r="2762" spans="1:7" x14ac:dyDescent="0.25">
      <c r="B2762" s="1">
        <v>0.01</v>
      </c>
      <c r="C2762" t="s">
        <v>70</v>
      </c>
      <c r="G2762" s="3" t="str">
        <f t="shared" si="43"/>
        <v/>
      </c>
    </row>
    <row r="2763" spans="1:7" x14ac:dyDescent="0.25">
      <c r="B2763" s="1">
        <v>0.01</v>
      </c>
      <c r="C2763" t="s">
        <v>68</v>
      </c>
      <c r="G2763" s="3" t="str">
        <f t="shared" si="43"/>
        <v/>
      </c>
    </row>
    <row r="2764" spans="1:7" x14ac:dyDescent="0.25">
      <c r="B2764" s="1">
        <v>0.01</v>
      </c>
      <c r="C2764" t="s">
        <v>46</v>
      </c>
      <c r="G2764" s="3" t="str">
        <f t="shared" si="43"/>
        <v/>
      </c>
    </row>
    <row r="2765" spans="1:7" x14ac:dyDescent="0.25">
      <c r="B2765" s="1">
        <v>0.16400000000000001</v>
      </c>
      <c r="C2765" t="s">
        <v>95</v>
      </c>
      <c r="G2765" s="3" t="str">
        <f t="shared" si="43"/>
        <v/>
      </c>
    </row>
    <row r="2766" spans="1:7" x14ac:dyDescent="0.25">
      <c r="B2766" s="1">
        <v>5.0000000000000001E-3</v>
      </c>
      <c r="C2766" t="s">
        <v>643</v>
      </c>
      <c r="G2766" s="3" t="str">
        <f t="shared" si="43"/>
        <v/>
      </c>
    </row>
    <row r="2767" spans="1:7" x14ac:dyDescent="0.25">
      <c r="G2767" s="3" t="str">
        <f t="shared" si="43"/>
        <v/>
      </c>
    </row>
    <row r="2768" spans="1:7" x14ac:dyDescent="0.25">
      <c r="A2768" t="s">
        <v>644</v>
      </c>
      <c r="G2768" s="3">
        <f t="shared" si="43"/>
        <v>14</v>
      </c>
    </row>
    <row r="2769" spans="1:7" x14ac:dyDescent="0.25">
      <c r="G2769" s="3" t="str">
        <f t="shared" si="43"/>
        <v/>
      </c>
    </row>
    <row r="2770" spans="1:7" x14ac:dyDescent="0.25">
      <c r="B2770" s="1">
        <v>1</v>
      </c>
      <c r="C2770" t="s">
        <v>51</v>
      </c>
      <c r="G2770" s="3" t="str">
        <f t="shared" si="43"/>
        <v/>
      </c>
    </row>
    <row r="2771" spans="1:7" x14ac:dyDescent="0.25">
      <c r="G2771" s="3" t="str">
        <f t="shared" si="43"/>
        <v/>
      </c>
    </row>
    <row r="2772" spans="1:7" x14ac:dyDescent="0.25">
      <c r="A2772" t="s">
        <v>645</v>
      </c>
      <c r="G2772" s="3">
        <f t="shared" si="43"/>
        <v>1</v>
      </c>
    </row>
    <row r="2773" spans="1:7" x14ac:dyDescent="0.25">
      <c r="G2773" s="3" t="str">
        <f t="shared" si="43"/>
        <v/>
      </c>
    </row>
    <row r="2774" spans="1:7" x14ac:dyDescent="0.25">
      <c r="B2774" s="1">
        <v>1</v>
      </c>
      <c r="C2774" t="s">
        <v>51</v>
      </c>
      <c r="G2774" s="3" t="str">
        <f t="shared" si="43"/>
        <v/>
      </c>
    </row>
    <row r="2775" spans="1:7" x14ac:dyDescent="0.25">
      <c r="G2775" s="3" t="str">
        <f t="shared" si="43"/>
        <v/>
      </c>
    </row>
    <row r="2776" spans="1:7" x14ac:dyDescent="0.25">
      <c r="A2776" t="s">
        <v>646</v>
      </c>
      <c r="G2776" s="3">
        <f t="shared" si="43"/>
        <v>2</v>
      </c>
    </row>
    <row r="2777" spans="1:7" x14ac:dyDescent="0.25">
      <c r="G2777" s="3" t="str">
        <f t="shared" si="43"/>
        <v/>
      </c>
    </row>
    <row r="2778" spans="1:7" x14ac:dyDescent="0.25">
      <c r="B2778" s="1">
        <v>1</v>
      </c>
      <c r="C2778" t="s">
        <v>51</v>
      </c>
      <c r="G2778" s="3" t="str">
        <f t="shared" si="43"/>
        <v/>
      </c>
    </row>
    <row r="2779" spans="1:7" x14ac:dyDescent="0.25">
      <c r="G2779" s="3" t="str">
        <f t="shared" si="43"/>
        <v/>
      </c>
    </row>
    <row r="2780" spans="1:7" x14ac:dyDescent="0.25">
      <c r="A2780" t="s">
        <v>647</v>
      </c>
      <c r="G2780" s="3">
        <f t="shared" si="43"/>
        <v>4461</v>
      </c>
    </row>
    <row r="2781" spans="1:7" x14ac:dyDescent="0.25">
      <c r="G2781" s="3" t="str">
        <f t="shared" si="43"/>
        <v/>
      </c>
    </row>
    <row r="2782" spans="1:7" x14ac:dyDescent="0.25">
      <c r="B2782" s="1">
        <v>1</v>
      </c>
      <c r="C2782" t="s">
        <v>51</v>
      </c>
      <c r="G2782" s="3" t="str">
        <f t="shared" si="43"/>
        <v/>
      </c>
    </row>
    <row r="2783" spans="1:7" x14ac:dyDescent="0.25">
      <c r="G2783" s="3" t="str">
        <f t="shared" si="43"/>
        <v/>
      </c>
    </row>
    <row r="2784" spans="1:7" x14ac:dyDescent="0.25">
      <c r="A2784" t="s">
        <v>648</v>
      </c>
      <c r="G2784" s="3">
        <f t="shared" si="43"/>
        <v>88</v>
      </c>
    </row>
    <row r="2785" spans="1:7" x14ac:dyDescent="0.25">
      <c r="G2785" s="3" t="str">
        <f t="shared" si="43"/>
        <v/>
      </c>
    </row>
    <row r="2786" spans="1:7" x14ac:dyDescent="0.25">
      <c r="B2786" s="1">
        <v>0.47399999999999998</v>
      </c>
      <c r="C2786" t="s">
        <v>218</v>
      </c>
      <c r="G2786" s="3" t="str">
        <f t="shared" si="43"/>
        <v/>
      </c>
    </row>
    <row r="2787" spans="1:7" x14ac:dyDescent="0.25">
      <c r="B2787" s="1">
        <v>0.52500000000000002</v>
      </c>
      <c r="C2787" t="s">
        <v>14</v>
      </c>
      <c r="G2787" s="3" t="str">
        <f t="shared" si="43"/>
        <v/>
      </c>
    </row>
    <row r="2788" spans="1:7" x14ac:dyDescent="0.25">
      <c r="G2788" s="3" t="str">
        <f t="shared" si="43"/>
        <v/>
      </c>
    </row>
    <row r="2789" spans="1:7" x14ac:dyDescent="0.25">
      <c r="A2789" t="s">
        <v>649</v>
      </c>
      <c r="G2789" s="3">
        <f t="shared" si="43"/>
        <v>2</v>
      </c>
    </row>
    <row r="2790" spans="1:7" x14ac:dyDescent="0.25">
      <c r="G2790" s="3" t="str">
        <f t="shared" si="43"/>
        <v/>
      </c>
    </row>
    <row r="2791" spans="1:7" x14ac:dyDescent="0.25">
      <c r="B2791" s="1">
        <v>1</v>
      </c>
      <c r="C2791" t="s">
        <v>29</v>
      </c>
      <c r="G2791" s="3" t="str">
        <f t="shared" si="43"/>
        <v/>
      </c>
    </row>
    <row r="2792" spans="1:7" x14ac:dyDescent="0.25">
      <c r="G2792" s="3" t="str">
        <f t="shared" si="43"/>
        <v/>
      </c>
    </row>
    <row r="2793" spans="1:7" x14ac:dyDescent="0.25">
      <c r="A2793" t="s">
        <v>650</v>
      </c>
      <c r="G2793" s="3">
        <f t="shared" si="43"/>
        <v>10</v>
      </c>
    </row>
    <row r="2794" spans="1:7" x14ac:dyDescent="0.25">
      <c r="G2794" s="3" t="str">
        <f t="shared" si="43"/>
        <v/>
      </c>
    </row>
    <row r="2795" spans="1:7" x14ac:dyDescent="0.25">
      <c r="B2795" s="1">
        <v>0.504</v>
      </c>
      <c r="C2795" t="s">
        <v>163</v>
      </c>
      <c r="G2795" s="3" t="str">
        <f t="shared" si="43"/>
        <v/>
      </c>
    </row>
    <row r="2796" spans="1:7" x14ac:dyDescent="0.25">
      <c r="B2796" s="1">
        <v>0.495</v>
      </c>
      <c r="C2796" t="s">
        <v>643</v>
      </c>
      <c r="G2796" s="3" t="str">
        <f t="shared" si="43"/>
        <v/>
      </c>
    </row>
    <row r="2797" spans="1:7" x14ac:dyDescent="0.25">
      <c r="A2797" t="s">
        <v>6</v>
      </c>
      <c r="B2797" t="s">
        <v>651</v>
      </c>
      <c r="C2797" t="s">
        <v>652</v>
      </c>
      <c r="G2797" s="3" t="str">
        <f t="shared" si="43"/>
        <v/>
      </c>
    </row>
    <row r="2798" spans="1:7" x14ac:dyDescent="0.25">
      <c r="A2798" t="s">
        <v>653</v>
      </c>
      <c r="G2798" s="3">
        <f t="shared" si="43"/>
        <v>74</v>
      </c>
    </row>
    <row r="2799" spans="1:7" x14ac:dyDescent="0.25">
      <c r="G2799" s="3" t="str">
        <f t="shared" si="43"/>
        <v/>
      </c>
    </row>
    <row r="2800" spans="1:7" x14ac:dyDescent="0.25">
      <c r="B2800" s="1">
        <v>1</v>
      </c>
      <c r="C2800" t="s">
        <v>83</v>
      </c>
      <c r="G2800" s="3" t="str">
        <f t="shared" si="43"/>
        <v/>
      </c>
    </row>
    <row r="2801" spans="1:7" x14ac:dyDescent="0.25">
      <c r="G2801" s="3" t="str">
        <f t="shared" si="43"/>
        <v/>
      </c>
    </row>
    <row r="2802" spans="1:7" x14ac:dyDescent="0.25">
      <c r="A2802" t="s">
        <v>654</v>
      </c>
      <c r="G2802" s="3">
        <f t="shared" si="43"/>
        <v>127</v>
      </c>
    </row>
    <row r="2803" spans="1:7" x14ac:dyDescent="0.25">
      <c r="G2803" s="3" t="str">
        <f t="shared" si="43"/>
        <v/>
      </c>
    </row>
    <row r="2804" spans="1:7" x14ac:dyDescent="0.25">
      <c r="B2804" s="1">
        <v>1</v>
      </c>
      <c r="C2804" t="s">
        <v>83</v>
      </c>
      <c r="G2804" s="3" t="str">
        <f t="shared" si="43"/>
        <v/>
      </c>
    </row>
    <row r="2805" spans="1:7" x14ac:dyDescent="0.25">
      <c r="G2805" s="3" t="str">
        <f t="shared" si="43"/>
        <v/>
      </c>
    </row>
    <row r="2806" spans="1:7" x14ac:dyDescent="0.25">
      <c r="A2806" t="s">
        <v>655</v>
      </c>
      <c r="G2806" s="3">
        <f t="shared" si="43"/>
        <v>24</v>
      </c>
    </row>
    <row r="2807" spans="1:7" x14ac:dyDescent="0.25">
      <c r="G2807" s="3" t="str">
        <f t="shared" si="43"/>
        <v/>
      </c>
    </row>
    <row r="2808" spans="1:7" x14ac:dyDescent="0.25">
      <c r="B2808" s="1">
        <v>1</v>
      </c>
      <c r="C2808" t="s">
        <v>44</v>
      </c>
      <c r="G2808" s="3" t="str">
        <f t="shared" si="43"/>
        <v/>
      </c>
    </row>
    <row r="2809" spans="1:7" x14ac:dyDescent="0.25">
      <c r="G2809" s="3" t="str">
        <f t="shared" si="43"/>
        <v/>
      </c>
    </row>
    <row r="2810" spans="1:7" x14ac:dyDescent="0.25">
      <c r="A2810" t="s">
        <v>656</v>
      </c>
      <c r="G2810" s="3">
        <f t="shared" si="43"/>
        <v>240</v>
      </c>
    </row>
    <row r="2811" spans="1:7" x14ac:dyDescent="0.25">
      <c r="G2811" s="3" t="str">
        <f t="shared" si="43"/>
        <v/>
      </c>
    </row>
    <row r="2812" spans="1:7" x14ac:dyDescent="0.25">
      <c r="B2812" s="1">
        <v>0.123</v>
      </c>
      <c r="C2812" t="s">
        <v>218</v>
      </c>
      <c r="G2812" s="3" t="str">
        <f t="shared" si="43"/>
        <v/>
      </c>
    </row>
    <row r="2813" spans="1:7" x14ac:dyDescent="0.25">
      <c r="B2813" s="1">
        <v>0.876</v>
      </c>
      <c r="C2813" t="s">
        <v>44</v>
      </c>
      <c r="G2813" s="3" t="str">
        <f t="shared" si="43"/>
        <v/>
      </c>
    </row>
    <row r="2814" spans="1:7" x14ac:dyDescent="0.25">
      <c r="G2814" s="3" t="str">
        <f t="shared" si="43"/>
        <v/>
      </c>
    </row>
    <row r="2815" spans="1:7" x14ac:dyDescent="0.25">
      <c r="A2815" t="s">
        <v>657</v>
      </c>
      <c r="G2815" s="3">
        <f t="shared" si="43"/>
        <v>14</v>
      </c>
    </row>
    <row r="2816" spans="1:7" x14ac:dyDescent="0.25">
      <c r="G2816" s="3" t="str">
        <f t="shared" si="43"/>
        <v/>
      </c>
    </row>
    <row r="2817" spans="1:7" x14ac:dyDescent="0.25">
      <c r="B2817" s="1">
        <v>1</v>
      </c>
      <c r="C2817" t="s">
        <v>52</v>
      </c>
      <c r="G2817" s="3" t="str">
        <f t="shared" si="43"/>
        <v/>
      </c>
    </row>
    <row r="2818" spans="1:7" x14ac:dyDescent="0.25">
      <c r="G2818" s="3" t="str">
        <f t="shared" si="43"/>
        <v/>
      </c>
    </row>
    <row r="2819" spans="1:7" x14ac:dyDescent="0.25">
      <c r="A2819" t="s">
        <v>658</v>
      </c>
      <c r="G2819" s="3">
        <f t="shared" ref="G2819:G2882" si="44">IFERROR(HLOOKUP($A2819,$H$2:$XL$3,2,FALSE),"")</f>
        <v>6</v>
      </c>
    </row>
    <row r="2820" spans="1:7" x14ac:dyDescent="0.25">
      <c r="G2820" s="3" t="str">
        <f t="shared" si="44"/>
        <v/>
      </c>
    </row>
    <row r="2821" spans="1:7" x14ac:dyDescent="0.25">
      <c r="B2821" s="1">
        <v>1</v>
      </c>
      <c r="C2821" t="s">
        <v>252</v>
      </c>
      <c r="G2821" s="3" t="str">
        <f t="shared" si="44"/>
        <v/>
      </c>
    </row>
    <row r="2822" spans="1:7" x14ac:dyDescent="0.25">
      <c r="G2822" s="3" t="str">
        <f t="shared" si="44"/>
        <v/>
      </c>
    </row>
    <row r="2823" spans="1:7" x14ac:dyDescent="0.25">
      <c r="A2823" t="s">
        <v>659</v>
      </c>
      <c r="G2823" s="3">
        <f t="shared" si="44"/>
        <v>13</v>
      </c>
    </row>
    <row r="2824" spans="1:7" x14ac:dyDescent="0.25">
      <c r="G2824" s="3" t="str">
        <f t="shared" si="44"/>
        <v/>
      </c>
    </row>
    <row r="2825" spans="1:7" x14ac:dyDescent="0.25">
      <c r="B2825" s="1">
        <v>1</v>
      </c>
      <c r="C2825" t="s">
        <v>191</v>
      </c>
      <c r="G2825" s="3" t="str">
        <f t="shared" si="44"/>
        <v/>
      </c>
    </row>
    <row r="2826" spans="1:7" x14ac:dyDescent="0.25">
      <c r="G2826" s="3" t="str">
        <f t="shared" si="44"/>
        <v/>
      </c>
    </row>
    <row r="2827" spans="1:7" x14ac:dyDescent="0.25">
      <c r="A2827" t="s">
        <v>660</v>
      </c>
      <c r="G2827" s="3">
        <f t="shared" si="44"/>
        <v>2</v>
      </c>
    </row>
    <row r="2828" spans="1:7" x14ac:dyDescent="0.25">
      <c r="G2828" s="3" t="str">
        <f t="shared" si="44"/>
        <v/>
      </c>
    </row>
    <row r="2829" spans="1:7" x14ac:dyDescent="0.25">
      <c r="B2829" s="1">
        <v>1</v>
      </c>
      <c r="C2829" t="s">
        <v>83</v>
      </c>
      <c r="G2829" s="3" t="str">
        <f t="shared" si="44"/>
        <v/>
      </c>
    </row>
    <row r="2830" spans="1:7" x14ac:dyDescent="0.25">
      <c r="G2830" s="3" t="str">
        <f t="shared" si="44"/>
        <v/>
      </c>
    </row>
    <row r="2831" spans="1:7" x14ac:dyDescent="0.25">
      <c r="A2831" t="s">
        <v>661</v>
      </c>
      <c r="G2831" s="3">
        <f t="shared" si="44"/>
        <v>2669</v>
      </c>
    </row>
    <row r="2832" spans="1:7" x14ac:dyDescent="0.25">
      <c r="G2832" s="3" t="str">
        <f t="shared" si="44"/>
        <v/>
      </c>
    </row>
    <row r="2833" spans="1:7" x14ac:dyDescent="0.25">
      <c r="B2833" s="1">
        <v>3.0000000000000001E-3</v>
      </c>
      <c r="C2833" t="s">
        <v>191</v>
      </c>
      <c r="G2833" s="3" t="str">
        <f t="shared" si="44"/>
        <v/>
      </c>
    </row>
    <row r="2834" spans="1:7" x14ac:dyDescent="0.25">
      <c r="B2834" s="1">
        <v>0.996</v>
      </c>
      <c r="C2834" t="s">
        <v>83</v>
      </c>
      <c r="G2834" s="3" t="str">
        <f t="shared" si="44"/>
        <v/>
      </c>
    </row>
    <row r="2835" spans="1:7" x14ac:dyDescent="0.25">
      <c r="G2835" s="3" t="str">
        <f t="shared" si="44"/>
        <v/>
      </c>
    </row>
    <row r="2836" spans="1:7" x14ac:dyDescent="0.25">
      <c r="A2836" t="s">
        <v>662</v>
      </c>
      <c r="G2836" s="3">
        <f t="shared" si="44"/>
        <v>2</v>
      </c>
    </row>
    <row r="2837" spans="1:7" x14ac:dyDescent="0.25">
      <c r="G2837" s="3" t="str">
        <f t="shared" si="44"/>
        <v/>
      </c>
    </row>
    <row r="2838" spans="1:7" x14ac:dyDescent="0.25">
      <c r="B2838" s="1">
        <v>1</v>
      </c>
      <c r="C2838" t="s">
        <v>274</v>
      </c>
      <c r="G2838" s="3" t="str">
        <f t="shared" si="44"/>
        <v/>
      </c>
    </row>
    <row r="2839" spans="1:7" x14ac:dyDescent="0.25">
      <c r="G2839" s="3" t="str">
        <f t="shared" si="44"/>
        <v/>
      </c>
    </row>
    <row r="2840" spans="1:7" x14ac:dyDescent="0.25">
      <c r="A2840" t="s">
        <v>663</v>
      </c>
      <c r="G2840" s="3">
        <f t="shared" si="44"/>
        <v>36</v>
      </c>
    </row>
    <row r="2841" spans="1:7" x14ac:dyDescent="0.25">
      <c r="G2841" s="3" t="str">
        <f t="shared" si="44"/>
        <v/>
      </c>
    </row>
    <row r="2842" spans="1:7" x14ac:dyDescent="0.25">
      <c r="B2842" s="1">
        <v>1</v>
      </c>
      <c r="C2842" t="s">
        <v>83</v>
      </c>
      <c r="G2842" s="3" t="str">
        <f t="shared" si="44"/>
        <v/>
      </c>
    </row>
    <row r="2843" spans="1:7" x14ac:dyDescent="0.25">
      <c r="G2843" s="3" t="str">
        <f t="shared" si="44"/>
        <v/>
      </c>
    </row>
    <row r="2844" spans="1:7" x14ac:dyDescent="0.25">
      <c r="A2844" t="s">
        <v>664</v>
      </c>
      <c r="G2844" s="3">
        <f t="shared" si="44"/>
        <v>305</v>
      </c>
    </row>
    <row r="2845" spans="1:7" x14ac:dyDescent="0.25">
      <c r="G2845" s="3" t="str">
        <f t="shared" si="44"/>
        <v/>
      </c>
    </row>
    <row r="2846" spans="1:7" x14ac:dyDescent="0.25">
      <c r="B2846" s="1">
        <v>8.6999999999999994E-2</v>
      </c>
      <c r="C2846" t="s">
        <v>191</v>
      </c>
      <c r="G2846" s="3" t="str">
        <f t="shared" si="44"/>
        <v/>
      </c>
    </row>
    <row r="2847" spans="1:7" x14ac:dyDescent="0.25">
      <c r="B2847" s="1">
        <v>0.91200000000000003</v>
      </c>
      <c r="C2847" t="s">
        <v>83</v>
      </c>
      <c r="G2847" s="3" t="str">
        <f t="shared" si="44"/>
        <v/>
      </c>
    </row>
    <row r="2848" spans="1:7" x14ac:dyDescent="0.25">
      <c r="G2848" s="3" t="str">
        <f t="shared" si="44"/>
        <v/>
      </c>
    </row>
    <row r="2849" spans="1:7" x14ac:dyDescent="0.25">
      <c r="A2849" t="s">
        <v>665</v>
      </c>
      <c r="G2849" s="3">
        <f t="shared" si="44"/>
        <v>52</v>
      </c>
    </row>
    <row r="2850" spans="1:7" x14ac:dyDescent="0.25">
      <c r="G2850" s="3" t="str">
        <f t="shared" si="44"/>
        <v/>
      </c>
    </row>
    <row r="2851" spans="1:7" x14ac:dyDescent="0.25">
      <c r="B2851" s="1">
        <v>0.96699999999999997</v>
      </c>
      <c r="C2851" t="s">
        <v>143</v>
      </c>
      <c r="G2851" s="3" t="str">
        <f t="shared" si="44"/>
        <v/>
      </c>
    </row>
    <row r="2852" spans="1:7" x14ac:dyDescent="0.25">
      <c r="B2852" s="1">
        <v>3.2000000000000001E-2</v>
      </c>
      <c r="C2852" t="s">
        <v>274</v>
      </c>
      <c r="G2852" s="3" t="str">
        <f t="shared" si="44"/>
        <v/>
      </c>
    </row>
    <row r="2853" spans="1:7" x14ac:dyDescent="0.25">
      <c r="G2853" s="3" t="str">
        <f t="shared" si="44"/>
        <v/>
      </c>
    </row>
    <row r="2854" spans="1:7" x14ac:dyDescent="0.25">
      <c r="A2854" t="s">
        <v>666</v>
      </c>
      <c r="G2854" s="3">
        <f t="shared" si="44"/>
        <v>16</v>
      </c>
    </row>
    <row r="2855" spans="1:7" x14ac:dyDescent="0.25">
      <c r="G2855" s="3" t="str">
        <f t="shared" si="44"/>
        <v/>
      </c>
    </row>
    <row r="2856" spans="1:7" x14ac:dyDescent="0.25">
      <c r="B2856" s="1">
        <v>1</v>
      </c>
      <c r="C2856" t="s">
        <v>83</v>
      </c>
      <c r="G2856" s="3" t="str">
        <f t="shared" si="44"/>
        <v/>
      </c>
    </row>
    <row r="2857" spans="1:7" x14ac:dyDescent="0.25">
      <c r="G2857" s="3" t="str">
        <f t="shared" si="44"/>
        <v/>
      </c>
    </row>
    <row r="2858" spans="1:7" x14ac:dyDescent="0.25">
      <c r="A2858" t="s">
        <v>667</v>
      </c>
      <c r="G2858" s="3">
        <f t="shared" si="44"/>
        <v>8</v>
      </c>
    </row>
    <row r="2859" spans="1:7" x14ac:dyDescent="0.25">
      <c r="G2859" s="3" t="str">
        <f t="shared" si="44"/>
        <v/>
      </c>
    </row>
    <row r="2860" spans="1:7" x14ac:dyDescent="0.25">
      <c r="B2860" s="1">
        <v>1</v>
      </c>
      <c r="C2860" t="s">
        <v>83</v>
      </c>
      <c r="G2860" s="3" t="str">
        <f t="shared" si="44"/>
        <v/>
      </c>
    </row>
    <row r="2861" spans="1:7" x14ac:dyDescent="0.25">
      <c r="G2861" s="3" t="str">
        <f t="shared" si="44"/>
        <v/>
      </c>
    </row>
    <row r="2862" spans="1:7" x14ac:dyDescent="0.25">
      <c r="A2862" t="s">
        <v>668</v>
      </c>
      <c r="G2862" s="3">
        <f t="shared" si="44"/>
        <v>3974</v>
      </c>
    </row>
    <row r="2863" spans="1:7" x14ac:dyDescent="0.25">
      <c r="G2863" s="3" t="str">
        <f t="shared" si="44"/>
        <v/>
      </c>
    </row>
    <row r="2864" spans="1:7" x14ac:dyDescent="0.25">
      <c r="B2864" s="1">
        <v>1</v>
      </c>
      <c r="C2864" t="s">
        <v>83</v>
      </c>
      <c r="G2864" s="3" t="str">
        <f t="shared" si="44"/>
        <v/>
      </c>
    </row>
    <row r="2865" spans="1:7" x14ac:dyDescent="0.25">
      <c r="A2865" t="s">
        <v>6</v>
      </c>
      <c r="B2865" t="s">
        <v>669</v>
      </c>
      <c r="C2865" t="s">
        <v>670</v>
      </c>
      <c r="G2865" s="3" t="str">
        <f t="shared" si="44"/>
        <v/>
      </c>
    </row>
    <row r="2866" spans="1:7" x14ac:dyDescent="0.25">
      <c r="A2866" t="s">
        <v>671</v>
      </c>
      <c r="G2866" s="3">
        <f t="shared" si="44"/>
        <v>106</v>
      </c>
    </row>
    <row r="2867" spans="1:7" x14ac:dyDescent="0.25">
      <c r="G2867" s="3" t="str">
        <f t="shared" si="44"/>
        <v/>
      </c>
    </row>
    <row r="2868" spans="1:7" x14ac:dyDescent="0.25">
      <c r="B2868" s="1">
        <v>0.96299999999999997</v>
      </c>
      <c r="C2868" t="s">
        <v>672</v>
      </c>
      <c r="G2868" s="3" t="str">
        <f t="shared" si="44"/>
        <v/>
      </c>
    </row>
    <row r="2869" spans="1:7" x14ac:dyDescent="0.25">
      <c r="B2869" s="1">
        <v>3.5999999999999997E-2</v>
      </c>
      <c r="C2869" t="s">
        <v>40</v>
      </c>
      <c r="G2869" s="3" t="str">
        <f t="shared" si="44"/>
        <v/>
      </c>
    </row>
    <row r="2870" spans="1:7" x14ac:dyDescent="0.25">
      <c r="A2870" t="s">
        <v>6</v>
      </c>
      <c r="B2870" t="s">
        <v>673</v>
      </c>
      <c r="C2870" t="s">
        <v>674</v>
      </c>
      <c r="G2870" s="3" t="str">
        <f t="shared" si="44"/>
        <v/>
      </c>
    </row>
    <row r="2871" spans="1:7" x14ac:dyDescent="0.25">
      <c r="A2871" t="s">
        <v>675</v>
      </c>
      <c r="G2871" s="3">
        <f t="shared" si="44"/>
        <v>2</v>
      </c>
    </row>
    <row r="2872" spans="1:7" x14ac:dyDescent="0.25">
      <c r="G2872" s="3" t="str">
        <f t="shared" si="44"/>
        <v/>
      </c>
    </row>
    <row r="2873" spans="1:7" x14ac:dyDescent="0.25">
      <c r="B2873" s="1">
        <v>1</v>
      </c>
      <c r="C2873" t="s">
        <v>205</v>
      </c>
      <c r="G2873" s="3" t="str">
        <f t="shared" si="44"/>
        <v/>
      </c>
    </row>
    <row r="2874" spans="1:7" x14ac:dyDescent="0.25">
      <c r="G2874" s="3" t="str">
        <f t="shared" si="44"/>
        <v/>
      </c>
    </row>
    <row r="2875" spans="1:7" x14ac:dyDescent="0.25">
      <c r="A2875" t="s">
        <v>676</v>
      </c>
      <c r="G2875" s="3">
        <f t="shared" si="44"/>
        <v>6</v>
      </c>
    </row>
    <row r="2876" spans="1:7" x14ac:dyDescent="0.25">
      <c r="G2876" s="3" t="str">
        <f t="shared" si="44"/>
        <v/>
      </c>
    </row>
    <row r="2877" spans="1:7" x14ac:dyDescent="0.25">
      <c r="B2877" s="1">
        <v>1</v>
      </c>
      <c r="C2877" t="s">
        <v>205</v>
      </c>
      <c r="G2877" s="3" t="str">
        <f t="shared" si="44"/>
        <v/>
      </c>
    </row>
    <row r="2878" spans="1:7" x14ac:dyDescent="0.25">
      <c r="G2878" s="3" t="str">
        <f t="shared" si="44"/>
        <v/>
      </c>
    </row>
    <row r="2879" spans="1:7" x14ac:dyDescent="0.25">
      <c r="A2879" t="s">
        <v>677</v>
      </c>
      <c r="G2879" s="3">
        <f t="shared" si="44"/>
        <v>19</v>
      </c>
    </row>
    <row r="2880" spans="1:7" x14ac:dyDescent="0.25">
      <c r="G2880" s="3" t="str">
        <f t="shared" si="44"/>
        <v/>
      </c>
    </row>
    <row r="2881" spans="1:7" x14ac:dyDescent="0.25">
      <c r="B2881" s="1">
        <v>1</v>
      </c>
      <c r="C2881" t="s">
        <v>205</v>
      </c>
      <c r="G2881" s="3" t="str">
        <f t="shared" si="44"/>
        <v/>
      </c>
    </row>
    <row r="2882" spans="1:7" x14ac:dyDescent="0.25">
      <c r="G2882" s="3" t="str">
        <f t="shared" si="44"/>
        <v/>
      </c>
    </row>
    <row r="2883" spans="1:7" x14ac:dyDescent="0.25">
      <c r="A2883" t="s">
        <v>678</v>
      </c>
      <c r="G2883" s="3">
        <f t="shared" ref="G2883:G2946" si="45">IFERROR(HLOOKUP($A2883,$H$2:$XL$3,2,FALSE),"")</f>
        <v>4</v>
      </c>
    </row>
    <row r="2884" spans="1:7" x14ac:dyDescent="0.25">
      <c r="G2884" s="3" t="str">
        <f t="shared" si="45"/>
        <v/>
      </c>
    </row>
    <row r="2885" spans="1:7" x14ac:dyDescent="0.25">
      <c r="B2885" s="1">
        <v>1</v>
      </c>
      <c r="C2885" t="s">
        <v>205</v>
      </c>
      <c r="G2885" s="3" t="str">
        <f t="shared" si="45"/>
        <v/>
      </c>
    </row>
    <row r="2886" spans="1:7" x14ac:dyDescent="0.25">
      <c r="A2886" t="s">
        <v>6</v>
      </c>
      <c r="B2886" t="s">
        <v>679</v>
      </c>
      <c r="C2886" t="s">
        <v>680</v>
      </c>
      <c r="G2886" s="3" t="str">
        <f t="shared" si="45"/>
        <v/>
      </c>
    </row>
    <row r="2887" spans="1:7" x14ac:dyDescent="0.25">
      <c r="A2887" t="s">
        <v>681</v>
      </c>
      <c r="G2887" s="3">
        <f t="shared" si="45"/>
        <v>15</v>
      </c>
    </row>
    <row r="2888" spans="1:7" x14ac:dyDescent="0.25">
      <c r="G2888" s="3" t="str">
        <f t="shared" si="45"/>
        <v/>
      </c>
    </row>
    <row r="2889" spans="1:7" x14ac:dyDescent="0.25">
      <c r="B2889" s="1">
        <v>1</v>
      </c>
      <c r="C2889" t="s">
        <v>29</v>
      </c>
      <c r="G2889" s="3" t="str">
        <f t="shared" si="45"/>
        <v/>
      </c>
    </row>
    <row r="2890" spans="1:7" x14ac:dyDescent="0.25">
      <c r="G2890" s="3" t="str">
        <f t="shared" si="45"/>
        <v/>
      </c>
    </row>
    <row r="2891" spans="1:7" x14ac:dyDescent="0.25">
      <c r="A2891" t="s">
        <v>682</v>
      </c>
      <c r="G2891" s="3">
        <f t="shared" si="45"/>
        <v>10</v>
      </c>
    </row>
    <row r="2892" spans="1:7" x14ac:dyDescent="0.25">
      <c r="G2892" s="3" t="str">
        <f t="shared" si="45"/>
        <v/>
      </c>
    </row>
    <row r="2893" spans="1:7" x14ac:dyDescent="0.25">
      <c r="B2893" s="1">
        <v>1</v>
      </c>
      <c r="C2893" t="s">
        <v>32</v>
      </c>
      <c r="G2893" s="3" t="str">
        <f t="shared" si="45"/>
        <v/>
      </c>
    </row>
    <row r="2894" spans="1:7" x14ac:dyDescent="0.25">
      <c r="G2894" s="3" t="str">
        <f t="shared" si="45"/>
        <v/>
      </c>
    </row>
    <row r="2895" spans="1:7" x14ac:dyDescent="0.25">
      <c r="A2895" t="s">
        <v>683</v>
      </c>
      <c r="G2895" s="3">
        <f t="shared" si="45"/>
        <v>67</v>
      </c>
    </row>
    <row r="2896" spans="1:7" x14ac:dyDescent="0.25">
      <c r="G2896" s="3" t="str">
        <f t="shared" si="45"/>
        <v/>
      </c>
    </row>
    <row r="2897" spans="1:7" x14ac:dyDescent="0.25">
      <c r="B2897" s="1">
        <v>0.89600000000000002</v>
      </c>
      <c r="C2897" t="s">
        <v>32</v>
      </c>
      <c r="G2897" s="3" t="str">
        <f t="shared" si="45"/>
        <v/>
      </c>
    </row>
    <row r="2898" spans="1:7" x14ac:dyDescent="0.25">
      <c r="B2898" s="1">
        <v>0.10299999999999999</v>
      </c>
      <c r="C2898" t="s">
        <v>46</v>
      </c>
      <c r="G2898" s="3" t="str">
        <f t="shared" si="45"/>
        <v/>
      </c>
    </row>
    <row r="2899" spans="1:7" x14ac:dyDescent="0.25">
      <c r="G2899" s="3" t="str">
        <f t="shared" si="45"/>
        <v/>
      </c>
    </row>
    <row r="2900" spans="1:7" x14ac:dyDescent="0.25">
      <c r="A2900" t="s">
        <v>684</v>
      </c>
      <c r="G2900" s="3">
        <f t="shared" si="45"/>
        <v>193</v>
      </c>
    </row>
    <row r="2901" spans="1:7" x14ac:dyDescent="0.25">
      <c r="G2901" s="3" t="str">
        <f t="shared" si="45"/>
        <v/>
      </c>
    </row>
    <row r="2902" spans="1:7" x14ac:dyDescent="0.25">
      <c r="B2902" s="1">
        <v>1</v>
      </c>
      <c r="C2902" t="s">
        <v>32</v>
      </c>
      <c r="G2902" s="3" t="str">
        <f t="shared" si="45"/>
        <v/>
      </c>
    </row>
    <row r="2903" spans="1:7" x14ac:dyDescent="0.25">
      <c r="G2903" s="3" t="str">
        <f t="shared" si="45"/>
        <v/>
      </c>
    </row>
    <row r="2904" spans="1:7" x14ac:dyDescent="0.25">
      <c r="A2904" t="s">
        <v>685</v>
      </c>
      <c r="G2904" s="3">
        <f t="shared" si="45"/>
        <v>41</v>
      </c>
    </row>
    <row r="2905" spans="1:7" x14ac:dyDescent="0.25">
      <c r="G2905" s="3" t="str">
        <f t="shared" si="45"/>
        <v/>
      </c>
    </row>
    <row r="2906" spans="1:7" x14ac:dyDescent="0.25">
      <c r="B2906" s="1">
        <v>1</v>
      </c>
      <c r="C2906" t="s">
        <v>32</v>
      </c>
      <c r="G2906" s="3" t="str">
        <f t="shared" si="45"/>
        <v/>
      </c>
    </row>
    <row r="2907" spans="1:7" x14ac:dyDescent="0.25">
      <c r="G2907" s="3" t="str">
        <f t="shared" si="45"/>
        <v/>
      </c>
    </row>
    <row r="2908" spans="1:7" x14ac:dyDescent="0.25">
      <c r="A2908" t="s">
        <v>686</v>
      </c>
      <c r="G2908" s="3">
        <f t="shared" si="45"/>
        <v>2</v>
      </c>
    </row>
    <row r="2909" spans="1:7" x14ac:dyDescent="0.25">
      <c r="G2909" s="3" t="str">
        <f t="shared" si="45"/>
        <v/>
      </c>
    </row>
    <row r="2910" spans="1:7" x14ac:dyDescent="0.25">
      <c r="B2910" s="1">
        <v>1</v>
      </c>
      <c r="C2910" t="s">
        <v>275</v>
      </c>
      <c r="G2910" s="3" t="str">
        <f t="shared" si="45"/>
        <v/>
      </c>
    </row>
    <row r="2911" spans="1:7" x14ac:dyDescent="0.25">
      <c r="G2911" s="3" t="str">
        <f t="shared" si="45"/>
        <v/>
      </c>
    </row>
    <row r="2912" spans="1:7" x14ac:dyDescent="0.25">
      <c r="A2912" t="s">
        <v>687</v>
      </c>
      <c r="G2912" s="3">
        <f t="shared" si="45"/>
        <v>388</v>
      </c>
    </row>
    <row r="2913" spans="1:7" x14ac:dyDescent="0.25">
      <c r="G2913" s="3" t="str">
        <f t="shared" si="45"/>
        <v/>
      </c>
    </row>
    <row r="2914" spans="1:7" x14ac:dyDescent="0.25">
      <c r="B2914" s="1">
        <v>1</v>
      </c>
      <c r="C2914" t="s">
        <v>143</v>
      </c>
      <c r="G2914" s="3" t="str">
        <f t="shared" si="45"/>
        <v/>
      </c>
    </row>
    <row r="2915" spans="1:7" x14ac:dyDescent="0.25">
      <c r="G2915" s="3" t="str">
        <f t="shared" si="45"/>
        <v/>
      </c>
    </row>
    <row r="2916" spans="1:7" x14ac:dyDescent="0.25">
      <c r="A2916" t="s">
        <v>688</v>
      </c>
      <c r="G2916" s="3">
        <f t="shared" si="45"/>
        <v>44</v>
      </c>
    </row>
    <row r="2917" spans="1:7" x14ac:dyDescent="0.25">
      <c r="G2917" s="3" t="str">
        <f t="shared" si="45"/>
        <v/>
      </c>
    </row>
    <row r="2918" spans="1:7" x14ac:dyDescent="0.25">
      <c r="B2918" s="1">
        <v>1</v>
      </c>
      <c r="C2918" t="s">
        <v>32</v>
      </c>
      <c r="G2918" s="3" t="str">
        <f t="shared" si="45"/>
        <v/>
      </c>
    </row>
    <row r="2919" spans="1:7" x14ac:dyDescent="0.25">
      <c r="G2919" s="3" t="str">
        <f t="shared" si="45"/>
        <v/>
      </c>
    </row>
    <row r="2920" spans="1:7" x14ac:dyDescent="0.25">
      <c r="A2920" t="s">
        <v>689</v>
      </c>
      <c r="G2920" s="3">
        <f t="shared" si="45"/>
        <v>84</v>
      </c>
    </row>
    <row r="2921" spans="1:7" x14ac:dyDescent="0.25">
      <c r="G2921" s="3" t="str">
        <f t="shared" si="45"/>
        <v/>
      </c>
    </row>
    <row r="2922" spans="1:7" x14ac:dyDescent="0.25">
      <c r="B2922" s="1">
        <v>0.10199999999999999</v>
      </c>
      <c r="C2922" t="s">
        <v>29</v>
      </c>
      <c r="G2922" s="3" t="str">
        <f t="shared" si="45"/>
        <v/>
      </c>
    </row>
    <row r="2923" spans="1:7" x14ac:dyDescent="0.25">
      <c r="B2923" s="1">
        <v>0.89700000000000002</v>
      </c>
      <c r="C2923" t="s">
        <v>32</v>
      </c>
      <c r="G2923" s="3" t="str">
        <f t="shared" si="45"/>
        <v/>
      </c>
    </row>
    <row r="2924" spans="1:7" x14ac:dyDescent="0.25">
      <c r="G2924" s="3" t="str">
        <f t="shared" si="45"/>
        <v/>
      </c>
    </row>
    <row r="2925" spans="1:7" x14ac:dyDescent="0.25">
      <c r="A2925" t="s">
        <v>690</v>
      </c>
      <c r="G2925" s="3">
        <f t="shared" si="45"/>
        <v>332</v>
      </c>
    </row>
    <row r="2926" spans="1:7" x14ac:dyDescent="0.25">
      <c r="G2926" s="3" t="str">
        <f t="shared" si="45"/>
        <v/>
      </c>
    </row>
    <row r="2927" spans="1:7" x14ac:dyDescent="0.25">
      <c r="B2927" s="1">
        <v>1.7000000000000001E-2</v>
      </c>
      <c r="C2927" t="s">
        <v>42</v>
      </c>
      <c r="G2927" s="3" t="str">
        <f t="shared" si="45"/>
        <v/>
      </c>
    </row>
    <row r="2928" spans="1:7" x14ac:dyDescent="0.25">
      <c r="B2928" s="1">
        <v>9.6000000000000002E-2</v>
      </c>
      <c r="C2928" t="s">
        <v>77</v>
      </c>
      <c r="G2928" s="3" t="str">
        <f t="shared" si="45"/>
        <v/>
      </c>
    </row>
    <row r="2929" spans="1:7" x14ac:dyDescent="0.25">
      <c r="B2929" s="1">
        <v>0.88500000000000001</v>
      </c>
      <c r="C2929" t="s">
        <v>32</v>
      </c>
      <c r="G2929" s="3" t="str">
        <f t="shared" si="45"/>
        <v/>
      </c>
    </row>
    <row r="2930" spans="1:7" x14ac:dyDescent="0.25">
      <c r="G2930" s="3" t="str">
        <f t="shared" si="45"/>
        <v/>
      </c>
    </row>
    <row r="2931" spans="1:7" x14ac:dyDescent="0.25">
      <c r="A2931" t="s">
        <v>691</v>
      </c>
      <c r="G2931" s="3">
        <f t="shared" si="45"/>
        <v>164</v>
      </c>
    </row>
    <row r="2932" spans="1:7" x14ac:dyDescent="0.25">
      <c r="G2932" s="3" t="str">
        <f t="shared" si="45"/>
        <v/>
      </c>
    </row>
    <row r="2933" spans="1:7" x14ac:dyDescent="0.25">
      <c r="B2933" s="1">
        <v>1</v>
      </c>
      <c r="C2933" t="s">
        <v>143</v>
      </c>
      <c r="G2933" s="3" t="str">
        <f t="shared" si="45"/>
        <v/>
      </c>
    </row>
    <row r="2934" spans="1:7" x14ac:dyDescent="0.25">
      <c r="G2934" s="3" t="str">
        <f t="shared" si="45"/>
        <v/>
      </c>
    </row>
    <row r="2935" spans="1:7" x14ac:dyDescent="0.25">
      <c r="A2935" t="s">
        <v>692</v>
      </c>
      <c r="G2935" s="3">
        <f t="shared" si="45"/>
        <v>24</v>
      </c>
    </row>
    <row r="2936" spans="1:7" x14ac:dyDescent="0.25">
      <c r="G2936" s="3" t="str">
        <f t="shared" si="45"/>
        <v/>
      </c>
    </row>
    <row r="2937" spans="1:7" x14ac:dyDescent="0.25">
      <c r="B2937" s="1">
        <v>0.78900000000000003</v>
      </c>
      <c r="C2937" t="s">
        <v>275</v>
      </c>
      <c r="G2937" s="3" t="str">
        <f t="shared" si="45"/>
        <v/>
      </c>
    </row>
    <row r="2938" spans="1:7" x14ac:dyDescent="0.25">
      <c r="B2938" s="1">
        <v>0.21</v>
      </c>
      <c r="C2938" t="s">
        <v>32</v>
      </c>
      <c r="G2938" s="3" t="str">
        <f t="shared" si="45"/>
        <v/>
      </c>
    </row>
    <row r="2939" spans="1:7" x14ac:dyDescent="0.25">
      <c r="G2939" s="3" t="str">
        <f t="shared" si="45"/>
        <v/>
      </c>
    </row>
    <row r="2940" spans="1:7" x14ac:dyDescent="0.25">
      <c r="A2940" t="s">
        <v>693</v>
      </c>
      <c r="G2940" s="3">
        <f t="shared" si="45"/>
        <v>267</v>
      </c>
    </row>
    <row r="2941" spans="1:7" x14ac:dyDescent="0.25">
      <c r="G2941" s="3" t="str">
        <f t="shared" si="45"/>
        <v/>
      </c>
    </row>
    <row r="2942" spans="1:7" x14ac:dyDescent="0.25">
      <c r="B2942" s="1">
        <v>5.0000000000000001E-3</v>
      </c>
      <c r="C2942" t="s">
        <v>97</v>
      </c>
      <c r="G2942" s="3" t="str">
        <f t="shared" si="45"/>
        <v/>
      </c>
    </row>
    <row r="2943" spans="1:7" x14ac:dyDescent="0.25">
      <c r="B2943" s="1">
        <v>2.5000000000000001E-2</v>
      </c>
      <c r="C2943" t="s">
        <v>28</v>
      </c>
      <c r="G2943" s="3" t="str">
        <f t="shared" si="45"/>
        <v/>
      </c>
    </row>
    <row r="2944" spans="1:7" x14ac:dyDescent="0.25">
      <c r="B2944" s="1">
        <v>0.96899999999999997</v>
      </c>
      <c r="C2944" t="s">
        <v>32</v>
      </c>
      <c r="G2944" s="3" t="str">
        <f t="shared" si="45"/>
        <v/>
      </c>
    </row>
    <row r="2945" spans="1:7" x14ac:dyDescent="0.25">
      <c r="G2945" s="3" t="str">
        <f t="shared" si="45"/>
        <v/>
      </c>
    </row>
    <row r="2946" spans="1:7" x14ac:dyDescent="0.25">
      <c r="A2946" t="s">
        <v>694</v>
      </c>
      <c r="G2946" s="3">
        <f t="shared" si="45"/>
        <v>770</v>
      </c>
    </row>
    <row r="2947" spans="1:7" x14ac:dyDescent="0.25">
      <c r="G2947" s="3" t="str">
        <f t="shared" ref="G2947:G3010" si="46">IFERROR(HLOOKUP($A2947,$H$2:$XL$3,2,FALSE),"")</f>
        <v/>
      </c>
    </row>
    <row r="2948" spans="1:7" x14ac:dyDescent="0.25">
      <c r="B2948" s="1">
        <v>1.2E-2</v>
      </c>
      <c r="C2948" t="s">
        <v>208</v>
      </c>
      <c r="G2948" s="3" t="str">
        <f t="shared" si="46"/>
        <v/>
      </c>
    </row>
    <row r="2949" spans="1:7" x14ac:dyDescent="0.25">
      <c r="B2949" s="1">
        <v>0.311</v>
      </c>
      <c r="C2949" t="s">
        <v>12</v>
      </c>
      <c r="G2949" s="3" t="str">
        <f t="shared" si="46"/>
        <v/>
      </c>
    </row>
    <row r="2950" spans="1:7" x14ac:dyDescent="0.25">
      <c r="B2950" s="1">
        <v>5.0000000000000001E-3</v>
      </c>
      <c r="C2950" t="s">
        <v>275</v>
      </c>
      <c r="G2950" s="3" t="str">
        <f t="shared" si="46"/>
        <v/>
      </c>
    </row>
    <row r="2951" spans="1:7" x14ac:dyDescent="0.25">
      <c r="B2951" s="1">
        <v>3.5999999999999997E-2</v>
      </c>
      <c r="C2951" t="s">
        <v>77</v>
      </c>
      <c r="G2951" s="3" t="str">
        <f t="shared" si="46"/>
        <v/>
      </c>
    </row>
    <row r="2952" spans="1:7" x14ac:dyDescent="0.25">
      <c r="B2952" s="1">
        <v>0.63300000000000001</v>
      </c>
      <c r="C2952" t="s">
        <v>32</v>
      </c>
      <c r="G2952" s="3" t="str">
        <f t="shared" si="46"/>
        <v/>
      </c>
    </row>
    <row r="2953" spans="1:7" x14ac:dyDescent="0.25">
      <c r="A2953" t="s">
        <v>6</v>
      </c>
      <c r="B2953" t="s">
        <v>695</v>
      </c>
      <c r="C2953" t="s">
        <v>696</v>
      </c>
      <c r="G2953" s="3" t="str">
        <f t="shared" si="46"/>
        <v/>
      </c>
    </row>
    <row r="2954" spans="1:7" x14ac:dyDescent="0.25">
      <c r="A2954" t="s">
        <v>697</v>
      </c>
      <c r="G2954" s="3">
        <f t="shared" si="46"/>
        <v>24</v>
      </c>
    </row>
    <row r="2955" spans="1:7" x14ac:dyDescent="0.25">
      <c r="G2955" s="3" t="str">
        <f t="shared" si="46"/>
        <v/>
      </c>
    </row>
    <row r="2956" spans="1:7" x14ac:dyDescent="0.25">
      <c r="B2956" s="1">
        <v>0.80700000000000005</v>
      </c>
      <c r="C2956" t="s">
        <v>205</v>
      </c>
      <c r="G2956" s="3" t="str">
        <f t="shared" si="46"/>
        <v/>
      </c>
    </row>
    <row r="2957" spans="1:7" x14ac:dyDescent="0.25">
      <c r="B2957" s="1">
        <v>0.192</v>
      </c>
      <c r="C2957" t="s">
        <v>14</v>
      </c>
      <c r="G2957" s="3" t="str">
        <f t="shared" si="46"/>
        <v/>
      </c>
    </row>
    <row r="2958" spans="1:7" x14ac:dyDescent="0.25">
      <c r="G2958" s="3" t="str">
        <f t="shared" si="46"/>
        <v/>
      </c>
    </row>
    <row r="2959" spans="1:7" x14ac:dyDescent="0.25">
      <c r="A2959" t="s">
        <v>698</v>
      </c>
      <c r="G2959" s="3">
        <f t="shared" si="46"/>
        <v>19</v>
      </c>
    </row>
    <row r="2960" spans="1:7" x14ac:dyDescent="0.25">
      <c r="G2960" s="3" t="str">
        <f t="shared" si="46"/>
        <v/>
      </c>
    </row>
    <row r="2961" spans="1:7" x14ac:dyDescent="0.25">
      <c r="B2961" s="1">
        <v>1</v>
      </c>
      <c r="C2961" t="s">
        <v>205</v>
      </c>
      <c r="G2961" s="3" t="str">
        <f t="shared" si="46"/>
        <v/>
      </c>
    </row>
    <row r="2962" spans="1:7" x14ac:dyDescent="0.25">
      <c r="A2962" t="s">
        <v>6</v>
      </c>
      <c r="B2962" t="s">
        <v>699</v>
      </c>
      <c r="C2962" t="s">
        <v>700</v>
      </c>
      <c r="G2962" s="3" t="str">
        <f t="shared" si="46"/>
        <v/>
      </c>
    </row>
    <row r="2963" spans="1:7" x14ac:dyDescent="0.25">
      <c r="A2963" t="s">
        <v>701</v>
      </c>
      <c r="G2963" s="3">
        <f t="shared" si="46"/>
        <v>198</v>
      </c>
    </row>
    <row r="2964" spans="1:7" x14ac:dyDescent="0.25">
      <c r="G2964" s="3" t="str">
        <f t="shared" si="46"/>
        <v/>
      </c>
    </row>
    <row r="2965" spans="1:7" x14ac:dyDescent="0.25">
      <c r="B2965" s="1">
        <v>1</v>
      </c>
      <c r="C2965" t="s">
        <v>252</v>
      </c>
      <c r="G2965" s="3" t="str">
        <f t="shared" si="46"/>
        <v/>
      </c>
    </row>
    <row r="2966" spans="1:7" x14ac:dyDescent="0.25">
      <c r="A2966" t="s">
        <v>6</v>
      </c>
      <c r="B2966" t="s">
        <v>702</v>
      </c>
      <c r="C2966" t="s">
        <v>703</v>
      </c>
      <c r="G2966" s="3" t="str">
        <f t="shared" si="46"/>
        <v/>
      </c>
    </row>
    <row r="2967" spans="1:7" x14ac:dyDescent="0.25">
      <c r="A2967" t="s">
        <v>704</v>
      </c>
      <c r="G2967" s="3">
        <f t="shared" si="46"/>
        <v>8</v>
      </c>
    </row>
    <row r="2968" spans="1:7" x14ac:dyDescent="0.25">
      <c r="G2968" s="3" t="str">
        <f t="shared" si="46"/>
        <v/>
      </c>
    </row>
    <row r="2969" spans="1:7" x14ac:dyDescent="0.25">
      <c r="B2969" s="1">
        <v>1</v>
      </c>
      <c r="C2969" t="s">
        <v>43</v>
      </c>
      <c r="G2969" s="3" t="str">
        <f t="shared" si="46"/>
        <v/>
      </c>
    </row>
    <row r="2970" spans="1:7" x14ac:dyDescent="0.25">
      <c r="G2970" s="3" t="str">
        <f t="shared" si="46"/>
        <v/>
      </c>
    </row>
    <row r="2971" spans="1:7" x14ac:dyDescent="0.25">
      <c r="A2971" t="s">
        <v>705</v>
      </c>
      <c r="G2971" s="3">
        <f t="shared" si="46"/>
        <v>3</v>
      </c>
    </row>
    <row r="2972" spans="1:7" x14ac:dyDescent="0.25">
      <c r="G2972" s="3" t="str">
        <f t="shared" si="46"/>
        <v/>
      </c>
    </row>
    <row r="2973" spans="1:7" x14ac:dyDescent="0.25">
      <c r="B2973" s="1">
        <v>1</v>
      </c>
      <c r="C2973" t="s">
        <v>43</v>
      </c>
      <c r="G2973" s="3" t="str">
        <f t="shared" si="46"/>
        <v/>
      </c>
    </row>
    <row r="2974" spans="1:7" x14ac:dyDescent="0.25">
      <c r="G2974" s="3" t="str">
        <f t="shared" si="46"/>
        <v/>
      </c>
    </row>
    <row r="2975" spans="1:7" x14ac:dyDescent="0.25">
      <c r="A2975" t="s">
        <v>706</v>
      </c>
      <c r="G2975" s="3">
        <f t="shared" si="46"/>
        <v>121</v>
      </c>
    </row>
    <row r="2976" spans="1:7" x14ac:dyDescent="0.25">
      <c r="G2976" s="3" t="str">
        <f t="shared" si="46"/>
        <v/>
      </c>
    </row>
    <row r="2977" spans="1:7" x14ac:dyDescent="0.25">
      <c r="B2977" s="1">
        <v>1</v>
      </c>
      <c r="C2977" t="s">
        <v>43</v>
      </c>
      <c r="G2977" s="3" t="str">
        <f t="shared" si="46"/>
        <v/>
      </c>
    </row>
    <row r="2978" spans="1:7" x14ac:dyDescent="0.25">
      <c r="G2978" s="3" t="str">
        <f t="shared" si="46"/>
        <v/>
      </c>
    </row>
    <row r="2979" spans="1:7" x14ac:dyDescent="0.25">
      <c r="A2979" t="s">
        <v>707</v>
      </c>
      <c r="G2979" s="3">
        <f t="shared" si="46"/>
        <v>71</v>
      </c>
    </row>
    <row r="2980" spans="1:7" x14ac:dyDescent="0.25">
      <c r="G2980" s="3" t="str">
        <f t="shared" si="46"/>
        <v/>
      </c>
    </row>
    <row r="2981" spans="1:7" x14ac:dyDescent="0.25">
      <c r="B2981" s="1">
        <v>1</v>
      </c>
      <c r="C2981" t="s">
        <v>43</v>
      </c>
      <c r="G2981" s="3" t="str">
        <f t="shared" si="46"/>
        <v/>
      </c>
    </row>
    <row r="2982" spans="1:7" x14ac:dyDescent="0.25">
      <c r="G2982" s="3" t="str">
        <f t="shared" si="46"/>
        <v/>
      </c>
    </row>
    <row r="2983" spans="1:7" x14ac:dyDescent="0.25">
      <c r="A2983" t="s">
        <v>708</v>
      </c>
      <c r="G2983" s="3">
        <f t="shared" si="46"/>
        <v>59</v>
      </c>
    </row>
    <row r="2984" spans="1:7" x14ac:dyDescent="0.25">
      <c r="G2984" s="3" t="str">
        <f t="shared" si="46"/>
        <v/>
      </c>
    </row>
    <row r="2985" spans="1:7" x14ac:dyDescent="0.25">
      <c r="B2985" s="1">
        <v>1</v>
      </c>
      <c r="C2985" t="s">
        <v>598</v>
      </c>
      <c r="G2985" s="3" t="str">
        <f t="shared" si="46"/>
        <v/>
      </c>
    </row>
    <row r="2986" spans="1:7" x14ac:dyDescent="0.25">
      <c r="G2986" s="3" t="str">
        <f t="shared" si="46"/>
        <v/>
      </c>
    </row>
    <row r="2987" spans="1:7" x14ac:dyDescent="0.25">
      <c r="A2987" t="s">
        <v>709</v>
      </c>
      <c r="G2987" s="3">
        <f t="shared" si="46"/>
        <v>8</v>
      </c>
    </row>
    <row r="2988" spans="1:7" x14ac:dyDescent="0.25">
      <c r="G2988" s="3" t="str">
        <f t="shared" si="46"/>
        <v/>
      </c>
    </row>
    <row r="2989" spans="1:7" x14ac:dyDescent="0.25">
      <c r="B2989" s="1">
        <v>1</v>
      </c>
      <c r="C2989" t="s">
        <v>43</v>
      </c>
      <c r="G2989" s="3" t="str">
        <f t="shared" si="46"/>
        <v/>
      </c>
    </row>
    <row r="2990" spans="1:7" x14ac:dyDescent="0.25">
      <c r="G2990" s="3" t="str">
        <f t="shared" si="46"/>
        <v/>
      </c>
    </row>
    <row r="2991" spans="1:7" x14ac:dyDescent="0.25">
      <c r="A2991" t="s">
        <v>710</v>
      </c>
      <c r="G2991" s="3">
        <f t="shared" si="46"/>
        <v>2</v>
      </c>
    </row>
    <row r="2992" spans="1:7" x14ac:dyDescent="0.25">
      <c r="G2992" s="3" t="str">
        <f t="shared" si="46"/>
        <v/>
      </c>
    </row>
    <row r="2993" spans="1:7" x14ac:dyDescent="0.25">
      <c r="B2993" s="1">
        <v>1</v>
      </c>
      <c r="C2993" t="s">
        <v>13</v>
      </c>
      <c r="G2993" s="3" t="str">
        <f t="shared" si="46"/>
        <v/>
      </c>
    </row>
    <row r="2994" spans="1:7" x14ac:dyDescent="0.25">
      <c r="G2994" s="3" t="str">
        <f t="shared" si="46"/>
        <v/>
      </c>
    </row>
    <row r="2995" spans="1:7" x14ac:dyDescent="0.25">
      <c r="A2995" t="s">
        <v>711</v>
      </c>
      <c r="G2995" s="3">
        <f t="shared" si="46"/>
        <v>12</v>
      </c>
    </row>
    <row r="2996" spans="1:7" x14ac:dyDescent="0.25">
      <c r="G2996" s="3" t="str">
        <f t="shared" si="46"/>
        <v/>
      </c>
    </row>
    <row r="2997" spans="1:7" x14ac:dyDescent="0.25">
      <c r="B2997" s="1">
        <v>1</v>
      </c>
      <c r="C2997" t="s">
        <v>43</v>
      </c>
      <c r="G2997" s="3" t="str">
        <f t="shared" si="46"/>
        <v/>
      </c>
    </row>
    <row r="2998" spans="1:7" x14ac:dyDescent="0.25">
      <c r="G2998" s="3" t="str">
        <f t="shared" si="46"/>
        <v/>
      </c>
    </row>
    <row r="2999" spans="1:7" x14ac:dyDescent="0.25">
      <c r="A2999" t="s">
        <v>712</v>
      </c>
      <c r="G2999" s="3">
        <f t="shared" si="46"/>
        <v>68</v>
      </c>
    </row>
    <row r="3000" spans="1:7" x14ac:dyDescent="0.25">
      <c r="G3000" s="3" t="str">
        <f t="shared" si="46"/>
        <v/>
      </c>
    </row>
    <row r="3001" spans="1:7" x14ac:dyDescent="0.25">
      <c r="B3001" s="1">
        <v>0.85199999999999998</v>
      </c>
      <c r="C3001" t="s">
        <v>13</v>
      </c>
      <c r="G3001" s="3" t="str">
        <f t="shared" si="46"/>
        <v/>
      </c>
    </row>
    <row r="3002" spans="1:7" x14ac:dyDescent="0.25">
      <c r="B3002" s="1">
        <v>0.14699999999999999</v>
      </c>
      <c r="C3002" t="s">
        <v>43</v>
      </c>
      <c r="G3002" s="3" t="str">
        <f t="shared" si="46"/>
        <v/>
      </c>
    </row>
    <row r="3003" spans="1:7" x14ac:dyDescent="0.25">
      <c r="G3003" s="3" t="str">
        <f t="shared" si="46"/>
        <v/>
      </c>
    </row>
    <row r="3004" spans="1:7" x14ac:dyDescent="0.25">
      <c r="A3004" t="s">
        <v>713</v>
      </c>
      <c r="G3004" s="3">
        <f t="shared" si="46"/>
        <v>144</v>
      </c>
    </row>
    <row r="3005" spans="1:7" x14ac:dyDescent="0.25">
      <c r="G3005" s="3" t="str">
        <f t="shared" si="46"/>
        <v/>
      </c>
    </row>
    <row r="3006" spans="1:7" x14ac:dyDescent="0.25">
      <c r="B3006" s="1">
        <v>1</v>
      </c>
      <c r="C3006" t="s">
        <v>43</v>
      </c>
      <c r="G3006" s="3" t="str">
        <f t="shared" si="46"/>
        <v/>
      </c>
    </row>
    <row r="3007" spans="1:7" x14ac:dyDescent="0.25">
      <c r="G3007" s="3" t="str">
        <f t="shared" si="46"/>
        <v/>
      </c>
    </row>
    <row r="3008" spans="1:7" x14ac:dyDescent="0.25">
      <c r="A3008" t="s">
        <v>714</v>
      </c>
      <c r="G3008" s="3">
        <f t="shared" si="46"/>
        <v>117</v>
      </c>
    </row>
    <row r="3009" spans="1:7" x14ac:dyDescent="0.25">
      <c r="G3009" s="3" t="str">
        <f t="shared" si="46"/>
        <v/>
      </c>
    </row>
    <row r="3010" spans="1:7" x14ac:dyDescent="0.25">
      <c r="B3010" s="1">
        <v>1</v>
      </c>
      <c r="C3010" t="s">
        <v>13</v>
      </c>
      <c r="G3010" s="3" t="str">
        <f t="shared" si="46"/>
        <v/>
      </c>
    </row>
    <row r="3011" spans="1:7" x14ac:dyDescent="0.25">
      <c r="G3011" s="3" t="str">
        <f t="shared" ref="G3011:G3074" si="47">IFERROR(HLOOKUP($A3011,$H$2:$XL$3,2,FALSE),"")</f>
        <v/>
      </c>
    </row>
    <row r="3012" spans="1:7" x14ac:dyDescent="0.25">
      <c r="A3012" t="s">
        <v>715</v>
      </c>
      <c r="G3012" s="3">
        <f t="shared" si="47"/>
        <v>102</v>
      </c>
    </row>
    <row r="3013" spans="1:7" x14ac:dyDescent="0.25">
      <c r="G3013" s="3" t="str">
        <f t="shared" si="47"/>
        <v/>
      </c>
    </row>
    <row r="3014" spans="1:7" x14ac:dyDescent="0.25">
      <c r="B3014" s="1">
        <v>0.42899999999999999</v>
      </c>
      <c r="C3014" t="s">
        <v>13</v>
      </c>
      <c r="G3014" s="3" t="str">
        <f t="shared" si="47"/>
        <v/>
      </c>
    </row>
    <row r="3015" spans="1:7" x14ac:dyDescent="0.25">
      <c r="B3015" s="1">
        <v>0.56999999999999995</v>
      </c>
      <c r="C3015" t="s">
        <v>43</v>
      </c>
      <c r="G3015" s="3" t="str">
        <f t="shared" si="47"/>
        <v/>
      </c>
    </row>
    <row r="3016" spans="1:7" x14ac:dyDescent="0.25">
      <c r="G3016" s="3" t="str">
        <f t="shared" si="47"/>
        <v/>
      </c>
    </row>
    <row r="3017" spans="1:7" x14ac:dyDescent="0.25">
      <c r="A3017" t="s">
        <v>716</v>
      </c>
      <c r="G3017" s="3">
        <f t="shared" si="47"/>
        <v>2</v>
      </c>
    </row>
    <row r="3018" spans="1:7" x14ac:dyDescent="0.25">
      <c r="G3018" s="3" t="str">
        <f t="shared" si="47"/>
        <v/>
      </c>
    </row>
    <row r="3019" spans="1:7" x14ac:dyDescent="0.25">
      <c r="B3019" s="1">
        <v>1</v>
      </c>
      <c r="C3019" t="s">
        <v>43</v>
      </c>
      <c r="G3019" s="3" t="str">
        <f t="shared" si="47"/>
        <v/>
      </c>
    </row>
    <row r="3020" spans="1:7" x14ac:dyDescent="0.25">
      <c r="G3020" s="3" t="str">
        <f t="shared" si="47"/>
        <v/>
      </c>
    </row>
    <row r="3021" spans="1:7" x14ac:dyDescent="0.25">
      <c r="A3021" t="s">
        <v>717</v>
      </c>
      <c r="G3021" s="3">
        <f t="shared" si="47"/>
        <v>95</v>
      </c>
    </row>
    <row r="3022" spans="1:7" x14ac:dyDescent="0.25">
      <c r="G3022" s="3" t="str">
        <f t="shared" si="47"/>
        <v/>
      </c>
    </row>
    <row r="3023" spans="1:7" x14ac:dyDescent="0.25">
      <c r="B3023" s="1">
        <v>1.2E-2</v>
      </c>
      <c r="C3023" t="s">
        <v>97</v>
      </c>
      <c r="G3023" s="3" t="str">
        <f t="shared" si="47"/>
        <v/>
      </c>
    </row>
    <row r="3024" spans="1:7" x14ac:dyDescent="0.25">
      <c r="B3024" s="1">
        <v>0.98699999999999999</v>
      </c>
      <c r="C3024" t="s">
        <v>43</v>
      </c>
      <c r="G3024" s="3" t="str">
        <f t="shared" si="47"/>
        <v/>
      </c>
    </row>
    <row r="3025" spans="1:7" x14ac:dyDescent="0.25">
      <c r="G3025" s="3" t="str">
        <f t="shared" si="47"/>
        <v/>
      </c>
    </row>
    <row r="3026" spans="1:7" x14ac:dyDescent="0.25">
      <c r="A3026" t="s">
        <v>718</v>
      </c>
      <c r="G3026" s="3">
        <f t="shared" si="47"/>
        <v>159</v>
      </c>
    </row>
    <row r="3027" spans="1:7" x14ac:dyDescent="0.25">
      <c r="G3027" s="3" t="str">
        <f t="shared" si="47"/>
        <v/>
      </c>
    </row>
    <row r="3028" spans="1:7" x14ac:dyDescent="0.25">
      <c r="B3028" s="1">
        <v>1</v>
      </c>
      <c r="C3028" t="s">
        <v>43</v>
      </c>
      <c r="G3028" s="3" t="str">
        <f t="shared" si="47"/>
        <v/>
      </c>
    </row>
    <row r="3029" spans="1:7" x14ac:dyDescent="0.25">
      <c r="G3029" s="3" t="str">
        <f t="shared" si="47"/>
        <v/>
      </c>
    </row>
    <row r="3030" spans="1:7" x14ac:dyDescent="0.25">
      <c r="A3030" t="s">
        <v>719</v>
      </c>
      <c r="G3030" s="3">
        <f t="shared" si="47"/>
        <v>602</v>
      </c>
    </row>
    <row r="3031" spans="1:7" x14ac:dyDescent="0.25">
      <c r="G3031" s="3" t="str">
        <f t="shared" si="47"/>
        <v/>
      </c>
    </row>
    <row r="3032" spans="1:7" x14ac:dyDescent="0.25">
      <c r="B3032" s="1">
        <v>1</v>
      </c>
      <c r="C3032" t="s">
        <v>43</v>
      </c>
      <c r="G3032" s="3" t="str">
        <f t="shared" si="47"/>
        <v/>
      </c>
    </row>
    <row r="3033" spans="1:7" x14ac:dyDescent="0.25">
      <c r="G3033" s="3" t="str">
        <f t="shared" si="47"/>
        <v/>
      </c>
    </row>
    <row r="3034" spans="1:7" x14ac:dyDescent="0.25">
      <c r="A3034" t="s">
        <v>720</v>
      </c>
      <c r="G3034" s="3">
        <f t="shared" si="47"/>
        <v>47</v>
      </c>
    </row>
    <row r="3035" spans="1:7" x14ac:dyDescent="0.25">
      <c r="G3035" s="3" t="str">
        <f t="shared" si="47"/>
        <v/>
      </c>
    </row>
    <row r="3036" spans="1:7" x14ac:dyDescent="0.25">
      <c r="B3036" s="1">
        <v>1</v>
      </c>
      <c r="C3036" t="s">
        <v>43</v>
      </c>
      <c r="G3036" s="3" t="str">
        <f t="shared" si="47"/>
        <v/>
      </c>
    </row>
    <row r="3037" spans="1:7" x14ac:dyDescent="0.25">
      <c r="G3037" s="3" t="str">
        <f t="shared" si="47"/>
        <v/>
      </c>
    </row>
    <row r="3038" spans="1:7" x14ac:dyDescent="0.25">
      <c r="A3038" t="s">
        <v>721</v>
      </c>
      <c r="G3038" s="3">
        <f t="shared" si="47"/>
        <v>377</v>
      </c>
    </row>
    <row r="3039" spans="1:7" x14ac:dyDescent="0.25">
      <c r="G3039" s="3" t="str">
        <f t="shared" si="47"/>
        <v/>
      </c>
    </row>
    <row r="3040" spans="1:7" x14ac:dyDescent="0.25">
      <c r="B3040" s="1">
        <v>2E-3</v>
      </c>
      <c r="C3040" t="s">
        <v>97</v>
      </c>
      <c r="G3040" s="3" t="str">
        <f t="shared" si="47"/>
        <v/>
      </c>
    </row>
    <row r="3041" spans="1:7" x14ac:dyDescent="0.25">
      <c r="B3041" s="1">
        <v>0.997</v>
      </c>
      <c r="C3041" t="s">
        <v>43</v>
      </c>
      <c r="G3041" s="3" t="str">
        <f t="shared" si="47"/>
        <v/>
      </c>
    </row>
    <row r="3042" spans="1:7" x14ac:dyDescent="0.25">
      <c r="G3042" s="3" t="str">
        <f t="shared" si="47"/>
        <v/>
      </c>
    </row>
    <row r="3043" spans="1:7" x14ac:dyDescent="0.25">
      <c r="A3043" t="s">
        <v>722</v>
      </c>
      <c r="G3043" s="3">
        <f t="shared" si="47"/>
        <v>11</v>
      </c>
    </row>
    <row r="3044" spans="1:7" x14ac:dyDescent="0.25">
      <c r="G3044" s="3" t="str">
        <f t="shared" si="47"/>
        <v/>
      </c>
    </row>
    <row r="3045" spans="1:7" x14ac:dyDescent="0.25">
      <c r="B3045" s="1">
        <v>1</v>
      </c>
      <c r="C3045" t="s">
        <v>43</v>
      </c>
      <c r="G3045" s="3" t="str">
        <f t="shared" si="47"/>
        <v/>
      </c>
    </row>
    <row r="3046" spans="1:7" x14ac:dyDescent="0.25">
      <c r="A3046" t="s">
        <v>6</v>
      </c>
      <c r="B3046" t="s">
        <v>723</v>
      </c>
      <c r="G3046" s="3" t="str">
        <f t="shared" si="47"/>
        <v/>
      </c>
    </row>
    <row r="3047" spans="1:7" x14ac:dyDescent="0.25">
      <c r="A3047" t="s">
        <v>724</v>
      </c>
      <c r="G3047" s="3">
        <f t="shared" si="47"/>
        <v>182</v>
      </c>
    </row>
    <row r="3048" spans="1:7" x14ac:dyDescent="0.25">
      <c r="G3048" s="3" t="str">
        <f t="shared" si="47"/>
        <v/>
      </c>
    </row>
    <row r="3049" spans="1:7" x14ac:dyDescent="0.25">
      <c r="B3049" s="1">
        <v>1</v>
      </c>
      <c r="C3049" t="s">
        <v>192</v>
      </c>
      <c r="G3049" s="3" t="str">
        <f t="shared" si="47"/>
        <v/>
      </c>
    </row>
    <row r="3050" spans="1:7" x14ac:dyDescent="0.25">
      <c r="G3050" s="3" t="str">
        <f t="shared" si="47"/>
        <v/>
      </c>
    </row>
    <row r="3051" spans="1:7" x14ac:dyDescent="0.25">
      <c r="A3051" s="2" t="s">
        <v>725</v>
      </c>
      <c r="G3051" s="3">
        <f t="shared" si="47"/>
        <v>124</v>
      </c>
    </row>
    <row r="3052" spans="1:7" x14ac:dyDescent="0.25">
      <c r="G3052" s="3" t="str">
        <f t="shared" si="47"/>
        <v/>
      </c>
    </row>
    <row r="3053" spans="1:7" x14ac:dyDescent="0.25">
      <c r="B3053" s="1">
        <v>1</v>
      </c>
      <c r="C3053" t="s">
        <v>192</v>
      </c>
      <c r="G3053" s="3" t="str">
        <f t="shared" si="47"/>
        <v/>
      </c>
    </row>
    <row r="3054" spans="1:7" x14ac:dyDescent="0.25">
      <c r="A3054" t="s">
        <v>6</v>
      </c>
      <c r="B3054" t="s">
        <v>726</v>
      </c>
      <c r="C3054" t="s">
        <v>727</v>
      </c>
      <c r="G3054" s="3" t="str">
        <f t="shared" si="47"/>
        <v/>
      </c>
    </row>
    <row r="3055" spans="1:7" x14ac:dyDescent="0.25">
      <c r="A3055" t="s">
        <v>728</v>
      </c>
      <c r="G3055" s="3">
        <f t="shared" si="47"/>
        <v>287</v>
      </c>
    </row>
    <row r="3056" spans="1:7" x14ac:dyDescent="0.25">
      <c r="G3056" s="3" t="str">
        <f t="shared" si="47"/>
        <v/>
      </c>
    </row>
    <row r="3057" spans="1:7" x14ac:dyDescent="0.25">
      <c r="B3057" s="1">
        <v>0.504</v>
      </c>
      <c r="C3057" t="s">
        <v>252</v>
      </c>
      <c r="G3057" s="3" t="str">
        <f t="shared" si="47"/>
        <v/>
      </c>
    </row>
    <row r="3058" spans="1:7" x14ac:dyDescent="0.25">
      <c r="B3058" s="1">
        <v>0.495</v>
      </c>
      <c r="C3058" t="s">
        <v>91</v>
      </c>
      <c r="G3058" s="3" t="str">
        <f t="shared" si="47"/>
        <v/>
      </c>
    </row>
    <row r="3059" spans="1:7" x14ac:dyDescent="0.25">
      <c r="G3059" s="3" t="str">
        <f t="shared" si="47"/>
        <v/>
      </c>
    </row>
    <row r="3060" spans="1:7" x14ac:dyDescent="0.25">
      <c r="A3060" t="s">
        <v>729</v>
      </c>
      <c r="G3060" s="3">
        <f t="shared" si="47"/>
        <v>435</v>
      </c>
    </row>
    <row r="3061" spans="1:7" x14ac:dyDescent="0.25">
      <c r="G3061" s="3" t="str">
        <f t="shared" si="47"/>
        <v/>
      </c>
    </row>
    <row r="3062" spans="1:7" x14ac:dyDescent="0.25">
      <c r="B3062" s="1">
        <v>3.0000000000000001E-3</v>
      </c>
      <c r="C3062" t="s">
        <v>143</v>
      </c>
      <c r="G3062" s="3" t="str">
        <f t="shared" si="47"/>
        <v/>
      </c>
    </row>
    <row r="3063" spans="1:7" x14ac:dyDescent="0.25">
      <c r="B3063" s="1">
        <v>0.94799999999999995</v>
      </c>
      <c r="C3063" t="s">
        <v>252</v>
      </c>
      <c r="G3063" s="3" t="str">
        <f t="shared" si="47"/>
        <v/>
      </c>
    </row>
    <row r="3064" spans="1:7" x14ac:dyDescent="0.25">
      <c r="B3064" s="1">
        <v>4.8000000000000001E-2</v>
      </c>
      <c r="C3064" t="s">
        <v>82</v>
      </c>
      <c r="G3064" s="3" t="str">
        <f t="shared" si="47"/>
        <v/>
      </c>
    </row>
    <row r="3065" spans="1:7" x14ac:dyDescent="0.25">
      <c r="G3065" s="3" t="str">
        <f t="shared" si="47"/>
        <v/>
      </c>
    </row>
    <row r="3066" spans="1:7" x14ac:dyDescent="0.25">
      <c r="A3066" t="s">
        <v>730</v>
      </c>
      <c r="G3066" s="3">
        <f t="shared" si="47"/>
        <v>2</v>
      </c>
    </row>
    <row r="3067" spans="1:7" x14ac:dyDescent="0.25">
      <c r="G3067" s="3" t="str">
        <f t="shared" si="47"/>
        <v/>
      </c>
    </row>
    <row r="3068" spans="1:7" x14ac:dyDescent="0.25">
      <c r="B3068" s="1">
        <v>1</v>
      </c>
      <c r="C3068" t="s">
        <v>91</v>
      </c>
      <c r="G3068" s="3" t="str">
        <f t="shared" si="47"/>
        <v/>
      </c>
    </row>
    <row r="3069" spans="1:7" x14ac:dyDescent="0.25">
      <c r="G3069" s="3" t="str">
        <f t="shared" si="47"/>
        <v/>
      </c>
    </row>
    <row r="3070" spans="1:7" x14ac:dyDescent="0.25">
      <c r="A3070" t="s">
        <v>731</v>
      </c>
      <c r="G3070" s="3">
        <f t="shared" si="47"/>
        <v>4</v>
      </c>
    </row>
    <row r="3071" spans="1:7" x14ac:dyDescent="0.25">
      <c r="G3071" s="3" t="str">
        <f t="shared" si="47"/>
        <v/>
      </c>
    </row>
    <row r="3072" spans="1:7" x14ac:dyDescent="0.25">
      <c r="B3072" s="1">
        <v>0.48799999999999999</v>
      </c>
      <c r="C3072" t="s">
        <v>143</v>
      </c>
      <c r="G3072" s="3" t="str">
        <f t="shared" si="47"/>
        <v/>
      </c>
    </row>
    <row r="3073" spans="1:7" x14ac:dyDescent="0.25">
      <c r="B3073" s="1">
        <v>0.51100000000000001</v>
      </c>
      <c r="C3073" t="s">
        <v>91</v>
      </c>
      <c r="G3073" s="3" t="str">
        <f t="shared" si="47"/>
        <v/>
      </c>
    </row>
    <row r="3074" spans="1:7" x14ac:dyDescent="0.25">
      <c r="G3074" s="3" t="str">
        <f t="shared" si="47"/>
        <v/>
      </c>
    </row>
    <row r="3075" spans="1:7" x14ac:dyDescent="0.25">
      <c r="A3075" t="s">
        <v>732</v>
      </c>
      <c r="G3075" s="3">
        <f t="shared" ref="G3075:G3138" si="48">IFERROR(HLOOKUP($A3075,$H$2:$XL$3,2,FALSE),"")</f>
        <v>404</v>
      </c>
    </row>
    <row r="3076" spans="1:7" x14ac:dyDescent="0.25">
      <c r="G3076" s="3" t="str">
        <f t="shared" si="48"/>
        <v/>
      </c>
    </row>
    <row r="3077" spans="1:7" x14ac:dyDescent="0.25">
      <c r="B3077" s="1">
        <v>0.01</v>
      </c>
      <c r="C3077" t="s">
        <v>252</v>
      </c>
      <c r="G3077" s="3" t="str">
        <f t="shared" si="48"/>
        <v/>
      </c>
    </row>
    <row r="3078" spans="1:7" x14ac:dyDescent="0.25">
      <c r="B3078" s="1">
        <v>0.98</v>
      </c>
      <c r="C3078" t="s">
        <v>91</v>
      </c>
      <c r="G3078" s="3" t="str">
        <f t="shared" si="48"/>
        <v/>
      </c>
    </row>
    <row r="3079" spans="1:7" x14ac:dyDescent="0.25">
      <c r="B3079" s="1">
        <v>8.0000000000000002E-3</v>
      </c>
      <c r="C3079" t="s">
        <v>82</v>
      </c>
      <c r="G3079" s="3" t="str">
        <f t="shared" si="48"/>
        <v/>
      </c>
    </row>
    <row r="3080" spans="1:7" x14ac:dyDescent="0.25">
      <c r="G3080" s="3" t="str">
        <f t="shared" si="48"/>
        <v/>
      </c>
    </row>
    <row r="3081" spans="1:7" x14ac:dyDescent="0.25">
      <c r="A3081" t="s">
        <v>733</v>
      </c>
      <c r="G3081" s="3">
        <f t="shared" si="48"/>
        <v>33</v>
      </c>
    </row>
    <row r="3082" spans="1:7" x14ac:dyDescent="0.25">
      <c r="G3082" s="3" t="str">
        <f t="shared" si="48"/>
        <v/>
      </c>
    </row>
    <row r="3083" spans="1:7" x14ac:dyDescent="0.25">
      <c r="B3083" s="1">
        <v>0.44800000000000001</v>
      </c>
      <c r="C3083" t="s">
        <v>252</v>
      </c>
      <c r="G3083" s="3" t="str">
        <f t="shared" si="48"/>
        <v/>
      </c>
    </row>
    <row r="3084" spans="1:7" x14ac:dyDescent="0.25">
      <c r="B3084" s="1">
        <v>0.55100000000000005</v>
      </c>
      <c r="C3084" t="s">
        <v>91</v>
      </c>
      <c r="G3084" s="3" t="str">
        <f t="shared" si="48"/>
        <v/>
      </c>
    </row>
    <row r="3085" spans="1:7" x14ac:dyDescent="0.25">
      <c r="A3085" t="s">
        <v>6</v>
      </c>
      <c r="B3085" t="s">
        <v>734</v>
      </c>
      <c r="C3085" t="s">
        <v>735</v>
      </c>
      <c r="D3085" t="s">
        <v>736</v>
      </c>
      <c r="G3085" s="3" t="str">
        <f t="shared" si="48"/>
        <v/>
      </c>
    </row>
    <row r="3086" spans="1:7" x14ac:dyDescent="0.25">
      <c r="A3086" t="s">
        <v>737</v>
      </c>
      <c r="G3086" s="3">
        <f t="shared" si="48"/>
        <v>7</v>
      </c>
    </row>
    <row r="3087" spans="1:7" x14ac:dyDescent="0.25">
      <c r="G3087" s="3" t="str">
        <f t="shared" si="48"/>
        <v/>
      </c>
    </row>
    <row r="3088" spans="1:7" x14ac:dyDescent="0.25">
      <c r="B3088" s="1">
        <v>1</v>
      </c>
      <c r="C3088" t="s">
        <v>42</v>
      </c>
      <c r="G3088" s="3" t="str">
        <f t="shared" si="48"/>
        <v/>
      </c>
    </row>
    <row r="3089" spans="1:7" x14ac:dyDescent="0.25">
      <c r="G3089" s="3" t="str">
        <f t="shared" si="48"/>
        <v/>
      </c>
    </row>
    <row r="3090" spans="1:7" x14ac:dyDescent="0.25">
      <c r="A3090" t="s">
        <v>738</v>
      </c>
      <c r="G3090" s="3">
        <f t="shared" si="48"/>
        <v>4</v>
      </c>
    </row>
    <row r="3091" spans="1:7" x14ac:dyDescent="0.25">
      <c r="G3091" s="3" t="str">
        <f t="shared" si="48"/>
        <v/>
      </c>
    </row>
    <row r="3092" spans="1:7" x14ac:dyDescent="0.25">
      <c r="B3092" s="1">
        <v>1</v>
      </c>
      <c r="C3092" t="s">
        <v>43</v>
      </c>
      <c r="G3092" s="3" t="str">
        <f t="shared" si="48"/>
        <v/>
      </c>
    </row>
    <row r="3093" spans="1:7" x14ac:dyDescent="0.25">
      <c r="G3093" s="3" t="str">
        <f t="shared" si="48"/>
        <v/>
      </c>
    </row>
    <row r="3094" spans="1:7" x14ac:dyDescent="0.25">
      <c r="A3094" t="s">
        <v>739</v>
      </c>
      <c r="G3094" s="3">
        <f t="shared" si="48"/>
        <v>2</v>
      </c>
    </row>
    <row r="3095" spans="1:7" x14ac:dyDescent="0.25">
      <c r="G3095" s="3" t="str">
        <f t="shared" si="48"/>
        <v/>
      </c>
    </row>
    <row r="3096" spans="1:7" x14ac:dyDescent="0.25">
      <c r="B3096" s="1">
        <v>1</v>
      </c>
      <c r="C3096" t="s">
        <v>43</v>
      </c>
      <c r="G3096" s="3" t="str">
        <f t="shared" si="48"/>
        <v/>
      </c>
    </row>
    <row r="3097" spans="1:7" x14ac:dyDescent="0.25">
      <c r="G3097" s="3" t="str">
        <f t="shared" si="48"/>
        <v/>
      </c>
    </row>
    <row r="3098" spans="1:7" x14ac:dyDescent="0.25">
      <c r="A3098" t="s">
        <v>740</v>
      </c>
      <c r="G3098" s="3">
        <f t="shared" si="48"/>
        <v>79</v>
      </c>
    </row>
    <row r="3099" spans="1:7" x14ac:dyDescent="0.25">
      <c r="G3099" s="3" t="str">
        <f t="shared" si="48"/>
        <v/>
      </c>
    </row>
    <row r="3100" spans="1:7" x14ac:dyDescent="0.25">
      <c r="B3100" s="1">
        <v>8.0000000000000002E-3</v>
      </c>
      <c r="C3100" t="s">
        <v>13</v>
      </c>
      <c r="G3100" s="3" t="str">
        <f t="shared" si="48"/>
        <v/>
      </c>
    </row>
    <row r="3101" spans="1:7" x14ac:dyDescent="0.25">
      <c r="B3101" s="1">
        <v>0.99099999999999999</v>
      </c>
      <c r="C3101" t="s">
        <v>43</v>
      </c>
      <c r="G3101" s="3" t="str">
        <f t="shared" si="48"/>
        <v/>
      </c>
    </row>
    <row r="3102" spans="1:7" x14ac:dyDescent="0.25">
      <c r="G3102" s="3" t="str">
        <f t="shared" si="48"/>
        <v/>
      </c>
    </row>
    <row r="3103" spans="1:7" x14ac:dyDescent="0.25">
      <c r="A3103" t="s">
        <v>741</v>
      </c>
      <c r="G3103" s="3">
        <f t="shared" si="48"/>
        <v>2</v>
      </c>
    </row>
    <row r="3104" spans="1:7" x14ac:dyDescent="0.25">
      <c r="G3104" s="3" t="str">
        <f t="shared" si="48"/>
        <v/>
      </c>
    </row>
    <row r="3105" spans="1:7" x14ac:dyDescent="0.25">
      <c r="B3105" s="1">
        <v>1</v>
      </c>
      <c r="C3105" t="s">
        <v>43</v>
      </c>
      <c r="G3105" s="3" t="str">
        <f t="shared" si="48"/>
        <v/>
      </c>
    </row>
    <row r="3106" spans="1:7" x14ac:dyDescent="0.25">
      <c r="G3106" s="3" t="str">
        <f t="shared" si="48"/>
        <v/>
      </c>
    </row>
    <row r="3107" spans="1:7" x14ac:dyDescent="0.25">
      <c r="A3107" t="s">
        <v>742</v>
      </c>
      <c r="G3107" s="3">
        <f t="shared" si="48"/>
        <v>1075</v>
      </c>
    </row>
    <row r="3108" spans="1:7" x14ac:dyDescent="0.25">
      <c r="G3108" s="3" t="str">
        <f t="shared" si="48"/>
        <v/>
      </c>
    </row>
    <row r="3109" spans="1:7" x14ac:dyDescent="0.25">
      <c r="B3109" s="1">
        <v>0.998</v>
      </c>
      <c r="C3109" t="s">
        <v>43</v>
      </c>
      <c r="G3109" s="3" t="str">
        <f t="shared" si="48"/>
        <v/>
      </c>
    </row>
    <row r="3110" spans="1:7" x14ac:dyDescent="0.25">
      <c r="B3110" s="1">
        <v>1E-3</v>
      </c>
      <c r="C3110" t="s">
        <v>40</v>
      </c>
      <c r="G3110" s="3" t="str">
        <f t="shared" si="48"/>
        <v/>
      </c>
    </row>
    <row r="3111" spans="1:7" x14ac:dyDescent="0.25">
      <c r="G3111" s="3" t="str">
        <f t="shared" si="48"/>
        <v/>
      </c>
    </row>
    <row r="3112" spans="1:7" x14ac:dyDescent="0.25">
      <c r="A3112" t="s">
        <v>743</v>
      </c>
      <c r="G3112" s="3">
        <f t="shared" si="48"/>
        <v>14</v>
      </c>
    </row>
    <row r="3113" spans="1:7" x14ac:dyDescent="0.25">
      <c r="G3113" s="3" t="str">
        <f t="shared" si="48"/>
        <v/>
      </c>
    </row>
    <row r="3114" spans="1:7" x14ac:dyDescent="0.25">
      <c r="B3114" s="1">
        <v>1</v>
      </c>
      <c r="C3114" t="s">
        <v>43</v>
      </c>
      <c r="G3114" s="3" t="str">
        <f t="shared" si="48"/>
        <v/>
      </c>
    </row>
    <row r="3115" spans="1:7" x14ac:dyDescent="0.25">
      <c r="G3115" s="3" t="str">
        <f t="shared" si="48"/>
        <v/>
      </c>
    </row>
    <row r="3116" spans="1:7" x14ac:dyDescent="0.25">
      <c r="A3116" t="s">
        <v>744</v>
      </c>
      <c r="G3116" s="3">
        <f t="shared" si="48"/>
        <v>20</v>
      </c>
    </row>
    <row r="3117" spans="1:7" x14ac:dyDescent="0.25">
      <c r="G3117" s="3" t="str">
        <f t="shared" si="48"/>
        <v/>
      </c>
    </row>
    <row r="3118" spans="1:7" x14ac:dyDescent="0.25">
      <c r="B3118" s="1">
        <v>1</v>
      </c>
      <c r="C3118" t="s">
        <v>43</v>
      </c>
      <c r="G3118" s="3" t="str">
        <f t="shared" si="48"/>
        <v/>
      </c>
    </row>
    <row r="3119" spans="1:7" x14ac:dyDescent="0.25">
      <c r="G3119" s="3" t="str">
        <f t="shared" si="48"/>
        <v/>
      </c>
    </row>
    <row r="3120" spans="1:7" x14ac:dyDescent="0.25">
      <c r="A3120" t="s">
        <v>745</v>
      </c>
      <c r="G3120" s="3">
        <f t="shared" si="48"/>
        <v>35</v>
      </c>
    </row>
    <row r="3121" spans="1:7" x14ac:dyDescent="0.25">
      <c r="G3121" s="3" t="str">
        <f t="shared" si="48"/>
        <v/>
      </c>
    </row>
    <row r="3122" spans="1:7" x14ac:dyDescent="0.25">
      <c r="B3122" s="1">
        <v>1</v>
      </c>
      <c r="C3122" t="s">
        <v>43</v>
      </c>
      <c r="G3122" s="3" t="str">
        <f t="shared" si="48"/>
        <v/>
      </c>
    </row>
    <row r="3123" spans="1:7" x14ac:dyDescent="0.25">
      <c r="G3123" s="3" t="str">
        <f t="shared" si="48"/>
        <v/>
      </c>
    </row>
    <row r="3124" spans="1:7" x14ac:dyDescent="0.25">
      <c r="A3124" t="s">
        <v>746</v>
      </c>
      <c r="G3124" s="3">
        <f t="shared" si="48"/>
        <v>34</v>
      </c>
    </row>
    <row r="3125" spans="1:7" x14ac:dyDescent="0.25">
      <c r="G3125" s="3" t="str">
        <f t="shared" si="48"/>
        <v/>
      </c>
    </row>
    <row r="3126" spans="1:7" x14ac:dyDescent="0.25">
      <c r="B3126" s="1">
        <v>1</v>
      </c>
      <c r="C3126" t="s">
        <v>43</v>
      </c>
      <c r="G3126" s="3" t="str">
        <f t="shared" si="48"/>
        <v/>
      </c>
    </row>
    <row r="3127" spans="1:7" x14ac:dyDescent="0.25">
      <c r="G3127" s="3" t="str">
        <f t="shared" si="48"/>
        <v/>
      </c>
    </row>
    <row r="3128" spans="1:7" x14ac:dyDescent="0.25">
      <c r="A3128" t="s">
        <v>747</v>
      </c>
      <c r="G3128" s="3">
        <f t="shared" si="48"/>
        <v>4</v>
      </c>
    </row>
    <row r="3129" spans="1:7" x14ac:dyDescent="0.25">
      <c r="G3129" s="3" t="str">
        <f t="shared" si="48"/>
        <v/>
      </c>
    </row>
    <row r="3130" spans="1:7" x14ac:dyDescent="0.25">
      <c r="B3130" s="1">
        <v>1</v>
      </c>
      <c r="C3130" t="s">
        <v>43</v>
      </c>
      <c r="G3130" s="3" t="str">
        <f t="shared" si="48"/>
        <v/>
      </c>
    </row>
    <row r="3131" spans="1:7" x14ac:dyDescent="0.25">
      <c r="G3131" s="3" t="str">
        <f t="shared" si="48"/>
        <v/>
      </c>
    </row>
    <row r="3132" spans="1:7" x14ac:dyDescent="0.25">
      <c r="A3132" t="s">
        <v>748</v>
      </c>
      <c r="G3132" s="3">
        <f t="shared" si="48"/>
        <v>18</v>
      </c>
    </row>
    <row r="3133" spans="1:7" x14ac:dyDescent="0.25">
      <c r="G3133" s="3" t="str">
        <f t="shared" si="48"/>
        <v/>
      </c>
    </row>
    <row r="3134" spans="1:7" x14ac:dyDescent="0.25">
      <c r="B3134" s="1">
        <v>1</v>
      </c>
      <c r="C3134" t="s">
        <v>43</v>
      </c>
      <c r="G3134" s="3" t="str">
        <f t="shared" si="48"/>
        <v/>
      </c>
    </row>
    <row r="3135" spans="1:7" x14ac:dyDescent="0.25">
      <c r="G3135" s="3" t="str">
        <f t="shared" si="48"/>
        <v/>
      </c>
    </row>
    <row r="3136" spans="1:7" x14ac:dyDescent="0.25">
      <c r="A3136" t="s">
        <v>749</v>
      </c>
      <c r="G3136" s="3">
        <f t="shared" si="48"/>
        <v>27</v>
      </c>
    </row>
    <row r="3137" spans="1:7" x14ac:dyDescent="0.25">
      <c r="G3137" s="3" t="str">
        <f t="shared" si="48"/>
        <v/>
      </c>
    </row>
    <row r="3138" spans="1:7" x14ac:dyDescent="0.25">
      <c r="B3138" s="1">
        <v>1</v>
      </c>
      <c r="C3138" t="s">
        <v>43</v>
      </c>
      <c r="G3138" s="3" t="str">
        <f t="shared" si="48"/>
        <v/>
      </c>
    </row>
    <row r="3139" spans="1:7" x14ac:dyDescent="0.25">
      <c r="G3139" s="3" t="str">
        <f t="shared" ref="G3139:G3202" si="49">IFERROR(HLOOKUP($A3139,$H$2:$XL$3,2,FALSE),"")</f>
        <v/>
      </c>
    </row>
    <row r="3140" spans="1:7" x14ac:dyDescent="0.25">
      <c r="A3140" t="s">
        <v>750</v>
      </c>
      <c r="G3140" s="3">
        <f t="shared" si="49"/>
        <v>6</v>
      </c>
    </row>
    <row r="3141" spans="1:7" x14ac:dyDescent="0.25">
      <c r="G3141" s="3" t="str">
        <f t="shared" si="49"/>
        <v/>
      </c>
    </row>
    <row r="3142" spans="1:7" x14ac:dyDescent="0.25">
      <c r="B3142" s="1">
        <v>1</v>
      </c>
      <c r="C3142" t="s">
        <v>43</v>
      </c>
      <c r="G3142" s="3" t="str">
        <f t="shared" si="49"/>
        <v/>
      </c>
    </row>
    <row r="3143" spans="1:7" x14ac:dyDescent="0.25">
      <c r="G3143" s="3" t="str">
        <f t="shared" si="49"/>
        <v/>
      </c>
    </row>
    <row r="3144" spans="1:7" x14ac:dyDescent="0.25">
      <c r="A3144" t="s">
        <v>751</v>
      </c>
      <c r="G3144" s="3">
        <f t="shared" si="49"/>
        <v>4</v>
      </c>
    </row>
    <row r="3145" spans="1:7" x14ac:dyDescent="0.25">
      <c r="G3145" s="3" t="str">
        <f t="shared" si="49"/>
        <v/>
      </c>
    </row>
    <row r="3146" spans="1:7" x14ac:dyDescent="0.25">
      <c r="B3146" s="1">
        <v>1</v>
      </c>
      <c r="C3146" t="s">
        <v>43</v>
      </c>
      <c r="G3146" s="3" t="str">
        <f t="shared" si="49"/>
        <v/>
      </c>
    </row>
    <row r="3147" spans="1:7" x14ac:dyDescent="0.25">
      <c r="G3147" s="3" t="str">
        <f t="shared" si="49"/>
        <v/>
      </c>
    </row>
    <row r="3148" spans="1:7" x14ac:dyDescent="0.25">
      <c r="A3148" t="s">
        <v>752</v>
      </c>
      <c r="G3148" s="3">
        <f t="shared" si="49"/>
        <v>1</v>
      </c>
    </row>
    <row r="3149" spans="1:7" x14ac:dyDescent="0.25">
      <c r="G3149" s="3" t="str">
        <f t="shared" si="49"/>
        <v/>
      </c>
    </row>
    <row r="3150" spans="1:7" x14ac:dyDescent="0.25">
      <c r="B3150" s="1">
        <v>1</v>
      </c>
      <c r="C3150" t="s">
        <v>43</v>
      </c>
      <c r="G3150" s="3" t="str">
        <f t="shared" si="49"/>
        <v/>
      </c>
    </row>
    <row r="3151" spans="1:7" x14ac:dyDescent="0.25">
      <c r="G3151" s="3" t="str">
        <f t="shared" si="49"/>
        <v/>
      </c>
    </row>
    <row r="3152" spans="1:7" x14ac:dyDescent="0.25">
      <c r="A3152" t="s">
        <v>753</v>
      </c>
      <c r="G3152" s="3">
        <f t="shared" si="49"/>
        <v>58</v>
      </c>
    </row>
    <row r="3153" spans="1:7" x14ac:dyDescent="0.25">
      <c r="G3153" s="3" t="str">
        <f t="shared" si="49"/>
        <v/>
      </c>
    </row>
    <row r="3154" spans="1:7" x14ac:dyDescent="0.25">
      <c r="B3154" s="1">
        <v>1</v>
      </c>
      <c r="C3154" t="s">
        <v>43</v>
      </c>
      <c r="G3154" s="3" t="str">
        <f t="shared" si="49"/>
        <v/>
      </c>
    </row>
    <row r="3155" spans="1:7" x14ac:dyDescent="0.25">
      <c r="G3155" s="3" t="str">
        <f t="shared" si="49"/>
        <v/>
      </c>
    </row>
    <row r="3156" spans="1:7" x14ac:dyDescent="0.25">
      <c r="A3156" t="s">
        <v>754</v>
      </c>
      <c r="G3156" s="3">
        <f t="shared" si="49"/>
        <v>95</v>
      </c>
    </row>
    <row r="3157" spans="1:7" x14ac:dyDescent="0.25">
      <c r="G3157" s="3" t="str">
        <f t="shared" si="49"/>
        <v/>
      </c>
    </row>
    <row r="3158" spans="1:7" x14ac:dyDescent="0.25">
      <c r="B3158" s="1">
        <v>1</v>
      </c>
      <c r="C3158" t="s">
        <v>43</v>
      </c>
      <c r="G3158" s="3" t="str">
        <f t="shared" si="49"/>
        <v/>
      </c>
    </row>
    <row r="3159" spans="1:7" x14ac:dyDescent="0.25">
      <c r="G3159" s="3" t="str">
        <f t="shared" si="49"/>
        <v/>
      </c>
    </row>
    <row r="3160" spans="1:7" x14ac:dyDescent="0.25">
      <c r="A3160" t="s">
        <v>755</v>
      </c>
      <c r="G3160" s="3">
        <f t="shared" si="49"/>
        <v>524</v>
      </c>
    </row>
    <row r="3161" spans="1:7" x14ac:dyDescent="0.25">
      <c r="G3161" s="3" t="str">
        <f t="shared" si="49"/>
        <v/>
      </c>
    </row>
    <row r="3162" spans="1:7" x14ac:dyDescent="0.25">
      <c r="B3162" s="1">
        <v>1</v>
      </c>
      <c r="C3162" t="s">
        <v>43</v>
      </c>
      <c r="G3162" s="3" t="str">
        <f t="shared" si="49"/>
        <v/>
      </c>
    </row>
    <row r="3163" spans="1:7" x14ac:dyDescent="0.25">
      <c r="G3163" s="3" t="str">
        <f t="shared" si="49"/>
        <v/>
      </c>
    </row>
    <row r="3164" spans="1:7" x14ac:dyDescent="0.25">
      <c r="A3164" t="s">
        <v>756</v>
      </c>
      <c r="G3164" s="3">
        <f t="shared" si="49"/>
        <v>69</v>
      </c>
    </row>
    <row r="3165" spans="1:7" x14ac:dyDescent="0.25">
      <c r="G3165" s="3" t="str">
        <f t="shared" si="49"/>
        <v/>
      </c>
    </row>
    <row r="3166" spans="1:7" x14ac:dyDescent="0.25">
      <c r="B3166" s="1">
        <v>1</v>
      </c>
      <c r="C3166" t="s">
        <v>43</v>
      </c>
      <c r="G3166" s="3" t="str">
        <f t="shared" si="49"/>
        <v/>
      </c>
    </row>
    <row r="3167" spans="1:7" x14ac:dyDescent="0.25">
      <c r="G3167" s="3" t="str">
        <f t="shared" si="49"/>
        <v/>
      </c>
    </row>
    <row r="3168" spans="1:7" x14ac:dyDescent="0.25">
      <c r="A3168" t="s">
        <v>757</v>
      </c>
      <c r="G3168" s="3">
        <f t="shared" si="49"/>
        <v>327</v>
      </c>
    </row>
    <row r="3169" spans="1:7" x14ac:dyDescent="0.25">
      <c r="G3169" s="3" t="str">
        <f t="shared" si="49"/>
        <v/>
      </c>
    </row>
    <row r="3170" spans="1:7" x14ac:dyDescent="0.25">
      <c r="B3170" s="1">
        <v>0.97399999999999998</v>
      </c>
      <c r="C3170" t="s">
        <v>43</v>
      </c>
      <c r="G3170" s="3" t="str">
        <f t="shared" si="49"/>
        <v/>
      </c>
    </row>
    <row r="3171" spans="1:7" x14ac:dyDescent="0.25">
      <c r="B3171" s="1">
        <v>2.5000000000000001E-2</v>
      </c>
      <c r="C3171" t="s">
        <v>44</v>
      </c>
      <c r="G3171" s="3" t="str">
        <f t="shared" si="49"/>
        <v/>
      </c>
    </row>
    <row r="3172" spans="1:7" x14ac:dyDescent="0.25">
      <c r="G3172" s="3" t="str">
        <f t="shared" si="49"/>
        <v/>
      </c>
    </row>
    <row r="3173" spans="1:7" x14ac:dyDescent="0.25">
      <c r="A3173" t="s">
        <v>758</v>
      </c>
      <c r="G3173" s="3">
        <f t="shared" si="49"/>
        <v>13</v>
      </c>
    </row>
    <row r="3174" spans="1:7" x14ac:dyDescent="0.25">
      <c r="G3174" s="3" t="str">
        <f t="shared" si="49"/>
        <v/>
      </c>
    </row>
    <row r="3175" spans="1:7" x14ac:dyDescent="0.25">
      <c r="B3175" s="1">
        <v>1</v>
      </c>
      <c r="C3175" t="s">
        <v>43</v>
      </c>
      <c r="G3175" s="3" t="str">
        <f t="shared" si="49"/>
        <v/>
      </c>
    </row>
    <row r="3176" spans="1:7" x14ac:dyDescent="0.25">
      <c r="G3176" s="3" t="str">
        <f t="shared" si="49"/>
        <v/>
      </c>
    </row>
    <row r="3177" spans="1:7" x14ac:dyDescent="0.25">
      <c r="A3177" t="s">
        <v>759</v>
      </c>
      <c r="G3177" s="3">
        <f t="shared" si="49"/>
        <v>8</v>
      </c>
    </row>
    <row r="3178" spans="1:7" x14ac:dyDescent="0.25">
      <c r="G3178" s="3" t="str">
        <f t="shared" si="49"/>
        <v/>
      </c>
    </row>
    <row r="3179" spans="1:7" x14ac:dyDescent="0.25">
      <c r="B3179" s="1">
        <v>1</v>
      </c>
      <c r="C3179" t="s">
        <v>43</v>
      </c>
      <c r="G3179" s="3" t="str">
        <f t="shared" si="49"/>
        <v/>
      </c>
    </row>
    <row r="3180" spans="1:7" x14ac:dyDescent="0.25">
      <c r="G3180" s="3" t="str">
        <f t="shared" si="49"/>
        <v/>
      </c>
    </row>
    <row r="3181" spans="1:7" x14ac:dyDescent="0.25">
      <c r="A3181" t="s">
        <v>760</v>
      </c>
      <c r="G3181" s="3">
        <f t="shared" si="49"/>
        <v>4</v>
      </c>
    </row>
    <row r="3182" spans="1:7" x14ac:dyDescent="0.25">
      <c r="G3182" s="3" t="str">
        <f t="shared" si="49"/>
        <v/>
      </c>
    </row>
    <row r="3183" spans="1:7" x14ac:dyDescent="0.25">
      <c r="B3183" s="1">
        <v>1</v>
      </c>
      <c r="C3183" t="s">
        <v>43</v>
      </c>
      <c r="G3183" s="3" t="str">
        <f t="shared" si="49"/>
        <v/>
      </c>
    </row>
    <row r="3184" spans="1:7" x14ac:dyDescent="0.25">
      <c r="G3184" s="3" t="str">
        <f t="shared" si="49"/>
        <v/>
      </c>
    </row>
    <row r="3185" spans="1:7" x14ac:dyDescent="0.25">
      <c r="A3185" t="s">
        <v>761</v>
      </c>
      <c r="G3185" s="3">
        <f t="shared" si="49"/>
        <v>59</v>
      </c>
    </row>
    <row r="3186" spans="1:7" x14ac:dyDescent="0.25">
      <c r="G3186" s="3" t="str">
        <f t="shared" si="49"/>
        <v/>
      </c>
    </row>
    <row r="3187" spans="1:7" x14ac:dyDescent="0.25">
      <c r="B3187" s="1">
        <v>0.45900000000000002</v>
      </c>
      <c r="C3187" t="s">
        <v>52</v>
      </c>
      <c r="G3187" s="3" t="str">
        <f t="shared" si="49"/>
        <v/>
      </c>
    </row>
    <row r="3188" spans="1:7" x14ac:dyDescent="0.25">
      <c r="B3188" s="1">
        <v>0.54</v>
      </c>
      <c r="C3188" t="s">
        <v>28</v>
      </c>
      <c r="G3188" s="3" t="str">
        <f t="shared" si="49"/>
        <v/>
      </c>
    </row>
    <row r="3189" spans="1:7" x14ac:dyDescent="0.25">
      <c r="G3189" s="3" t="str">
        <f t="shared" si="49"/>
        <v/>
      </c>
    </row>
    <row r="3190" spans="1:7" x14ac:dyDescent="0.25">
      <c r="A3190" t="s">
        <v>762</v>
      </c>
      <c r="G3190" s="3">
        <f t="shared" si="49"/>
        <v>160</v>
      </c>
    </row>
    <row r="3191" spans="1:7" x14ac:dyDescent="0.25">
      <c r="G3191" s="3" t="str">
        <f t="shared" si="49"/>
        <v/>
      </c>
    </row>
    <row r="3192" spans="1:7" x14ac:dyDescent="0.25">
      <c r="B3192" s="1">
        <v>1</v>
      </c>
      <c r="C3192" t="s">
        <v>43</v>
      </c>
      <c r="G3192" s="3" t="str">
        <f t="shared" si="49"/>
        <v/>
      </c>
    </row>
    <row r="3193" spans="1:7" x14ac:dyDescent="0.25">
      <c r="G3193" s="3" t="str">
        <f t="shared" si="49"/>
        <v/>
      </c>
    </row>
    <row r="3194" spans="1:7" x14ac:dyDescent="0.25">
      <c r="A3194" t="s">
        <v>763</v>
      </c>
      <c r="G3194" s="3">
        <f t="shared" si="49"/>
        <v>2</v>
      </c>
    </row>
    <row r="3195" spans="1:7" x14ac:dyDescent="0.25">
      <c r="G3195" s="3" t="str">
        <f t="shared" si="49"/>
        <v/>
      </c>
    </row>
    <row r="3196" spans="1:7" x14ac:dyDescent="0.25">
      <c r="G3196" s="3" t="str">
        <f t="shared" si="49"/>
        <v/>
      </c>
    </row>
    <row r="3197" spans="1:7" x14ac:dyDescent="0.25">
      <c r="A3197" t="s">
        <v>764</v>
      </c>
      <c r="G3197" s="3">
        <f t="shared" si="49"/>
        <v>31</v>
      </c>
    </row>
    <row r="3198" spans="1:7" x14ac:dyDescent="0.25">
      <c r="G3198" s="3" t="str">
        <f t="shared" si="49"/>
        <v/>
      </c>
    </row>
    <row r="3199" spans="1:7" x14ac:dyDescent="0.25">
      <c r="B3199" s="1">
        <v>1</v>
      </c>
      <c r="C3199" t="s">
        <v>43</v>
      </c>
      <c r="G3199" s="3" t="str">
        <f t="shared" si="49"/>
        <v/>
      </c>
    </row>
    <row r="3200" spans="1:7" x14ac:dyDescent="0.25">
      <c r="G3200" s="3" t="str">
        <f t="shared" si="49"/>
        <v/>
      </c>
    </row>
    <row r="3201" spans="1:7" x14ac:dyDescent="0.25">
      <c r="A3201" t="s">
        <v>765</v>
      </c>
      <c r="G3201" s="3">
        <f t="shared" si="49"/>
        <v>145</v>
      </c>
    </row>
    <row r="3202" spans="1:7" x14ac:dyDescent="0.25">
      <c r="G3202" s="3" t="str">
        <f t="shared" si="49"/>
        <v/>
      </c>
    </row>
    <row r="3203" spans="1:7" x14ac:dyDescent="0.25">
      <c r="B3203" s="1">
        <v>0.60099999999999998</v>
      </c>
      <c r="C3203" t="s">
        <v>13</v>
      </c>
      <c r="G3203" s="3" t="str">
        <f t="shared" ref="G3203:G3266" si="50">IFERROR(HLOOKUP($A3203,$H$2:$XL$3,2,FALSE),"")</f>
        <v/>
      </c>
    </row>
    <row r="3204" spans="1:7" x14ac:dyDescent="0.25">
      <c r="B3204" s="1">
        <v>0.39800000000000002</v>
      </c>
      <c r="C3204" t="s">
        <v>43</v>
      </c>
      <c r="G3204" s="3" t="str">
        <f t="shared" si="50"/>
        <v/>
      </c>
    </row>
    <row r="3205" spans="1:7" x14ac:dyDescent="0.25">
      <c r="G3205" s="3" t="str">
        <f t="shared" si="50"/>
        <v/>
      </c>
    </row>
    <row r="3206" spans="1:7" x14ac:dyDescent="0.25">
      <c r="A3206" t="s">
        <v>766</v>
      </c>
      <c r="G3206" s="3">
        <f t="shared" si="50"/>
        <v>58</v>
      </c>
    </row>
    <row r="3207" spans="1:7" x14ac:dyDescent="0.25">
      <c r="G3207" s="3" t="str">
        <f t="shared" si="50"/>
        <v/>
      </c>
    </row>
    <row r="3208" spans="1:7" x14ac:dyDescent="0.25">
      <c r="B3208" s="1">
        <v>1</v>
      </c>
      <c r="C3208" t="s">
        <v>43</v>
      </c>
      <c r="G3208" s="3" t="str">
        <f t="shared" si="50"/>
        <v/>
      </c>
    </row>
    <row r="3209" spans="1:7" x14ac:dyDescent="0.25">
      <c r="G3209" s="3" t="str">
        <f t="shared" si="50"/>
        <v/>
      </c>
    </row>
    <row r="3210" spans="1:7" x14ac:dyDescent="0.25">
      <c r="A3210" t="s">
        <v>767</v>
      </c>
      <c r="G3210" s="3">
        <f t="shared" si="50"/>
        <v>288</v>
      </c>
    </row>
    <row r="3211" spans="1:7" x14ac:dyDescent="0.25">
      <c r="G3211" s="3" t="str">
        <f t="shared" si="50"/>
        <v/>
      </c>
    </row>
    <row r="3212" spans="1:7" x14ac:dyDescent="0.25">
      <c r="B3212" s="1">
        <v>1</v>
      </c>
      <c r="C3212" t="s">
        <v>275</v>
      </c>
      <c r="G3212" s="3" t="str">
        <f t="shared" si="50"/>
        <v/>
      </c>
    </row>
    <row r="3213" spans="1:7" x14ac:dyDescent="0.25">
      <c r="G3213" s="3" t="str">
        <f t="shared" si="50"/>
        <v/>
      </c>
    </row>
    <row r="3214" spans="1:7" x14ac:dyDescent="0.25">
      <c r="A3214" t="s">
        <v>768</v>
      </c>
      <c r="G3214" s="3">
        <f t="shared" si="50"/>
        <v>19</v>
      </c>
    </row>
    <row r="3215" spans="1:7" x14ac:dyDescent="0.25">
      <c r="G3215" s="3" t="str">
        <f t="shared" si="50"/>
        <v/>
      </c>
    </row>
    <row r="3216" spans="1:7" x14ac:dyDescent="0.25">
      <c r="B3216" s="1">
        <v>1</v>
      </c>
      <c r="C3216" t="s">
        <v>43</v>
      </c>
      <c r="G3216" s="3" t="str">
        <f t="shared" si="50"/>
        <v/>
      </c>
    </row>
    <row r="3217" spans="1:7" x14ac:dyDescent="0.25">
      <c r="G3217" s="3" t="str">
        <f t="shared" si="50"/>
        <v/>
      </c>
    </row>
    <row r="3218" spans="1:7" x14ac:dyDescent="0.25">
      <c r="A3218" t="s">
        <v>769</v>
      </c>
      <c r="G3218" s="3">
        <f t="shared" si="50"/>
        <v>118</v>
      </c>
    </row>
    <row r="3219" spans="1:7" x14ac:dyDescent="0.25">
      <c r="G3219" s="3" t="str">
        <f t="shared" si="50"/>
        <v/>
      </c>
    </row>
    <row r="3220" spans="1:7" x14ac:dyDescent="0.25">
      <c r="B3220" s="1">
        <v>1</v>
      </c>
      <c r="C3220" t="s">
        <v>43</v>
      </c>
      <c r="G3220" s="3" t="str">
        <f t="shared" si="50"/>
        <v/>
      </c>
    </row>
    <row r="3221" spans="1:7" x14ac:dyDescent="0.25">
      <c r="G3221" s="3" t="str">
        <f t="shared" si="50"/>
        <v/>
      </c>
    </row>
    <row r="3222" spans="1:7" x14ac:dyDescent="0.25">
      <c r="A3222" t="s">
        <v>770</v>
      </c>
      <c r="G3222" s="3">
        <f t="shared" si="50"/>
        <v>4</v>
      </c>
    </row>
    <row r="3223" spans="1:7" x14ac:dyDescent="0.25">
      <c r="G3223" s="3" t="str">
        <f t="shared" si="50"/>
        <v/>
      </c>
    </row>
    <row r="3224" spans="1:7" x14ac:dyDescent="0.25">
      <c r="B3224" s="1">
        <v>1</v>
      </c>
      <c r="C3224" t="s">
        <v>43</v>
      </c>
      <c r="G3224" s="3" t="str">
        <f t="shared" si="50"/>
        <v/>
      </c>
    </row>
    <row r="3225" spans="1:7" x14ac:dyDescent="0.25">
      <c r="G3225" s="3" t="str">
        <f t="shared" si="50"/>
        <v/>
      </c>
    </row>
    <row r="3226" spans="1:7" x14ac:dyDescent="0.25">
      <c r="A3226" t="s">
        <v>771</v>
      </c>
      <c r="G3226" s="3">
        <f t="shared" si="50"/>
        <v>7</v>
      </c>
    </row>
    <row r="3227" spans="1:7" x14ac:dyDescent="0.25">
      <c r="G3227" s="3" t="str">
        <f t="shared" si="50"/>
        <v/>
      </c>
    </row>
    <row r="3228" spans="1:7" x14ac:dyDescent="0.25">
      <c r="B3228" s="1">
        <v>1</v>
      </c>
      <c r="C3228" t="s">
        <v>43</v>
      </c>
      <c r="G3228" s="3" t="str">
        <f t="shared" si="50"/>
        <v/>
      </c>
    </row>
    <row r="3229" spans="1:7" x14ac:dyDescent="0.25">
      <c r="G3229" s="3" t="str">
        <f t="shared" si="50"/>
        <v/>
      </c>
    </row>
    <row r="3230" spans="1:7" x14ac:dyDescent="0.25">
      <c r="A3230" t="s">
        <v>772</v>
      </c>
      <c r="G3230" s="3">
        <f t="shared" si="50"/>
        <v>88</v>
      </c>
    </row>
    <row r="3231" spans="1:7" x14ac:dyDescent="0.25">
      <c r="G3231" s="3" t="str">
        <f t="shared" si="50"/>
        <v/>
      </c>
    </row>
    <row r="3232" spans="1:7" x14ac:dyDescent="0.25">
      <c r="B3232" s="1">
        <v>1</v>
      </c>
      <c r="C3232" t="s">
        <v>43</v>
      </c>
      <c r="G3232" s="3" t="str">
        <f t="shared" si="50"/>
        <v/>
      </c>
    </row>
    <row r="3233" spans="1:7" x14ac:dyDescent="0.25">
      <c r="G3233" s="3" t="str">
        <f t="shared" si="50"/>
        <v/>
      </c>
    </row>
    <row r="3234" spans="1:7" x14ac:dyDescent="0.25">
      <c r="A3234" t="s">
        <v>773</v>
      </c>
      <c r="G3234" s="3">
        <f t="shared" si="50"/>
        <v>232</v>
      </c>
    </row>
    <row r="3235" spans="1:7" x14ac:dyDescent="0.25">
      <c r="G3235" s="3" t="str">
        <f t="shared" si="50"/>
        <v/>
      </c>
    </row>
    <row r="3236" spans="1:7" x14ac:dyDescent="0.25">
      <c r="B3236" s="1">
        <v>1</v>
      </c>
      <c r="C3236" t="s">
        <v>43</v>
      </c>
      <c r="G3236" s="3" t="str">
        <f t="shared" si="50"/>
        <v/>
      </c>
    </row>
    <row r="3237" spans="1:7" x14ac:dyDescent="0.25">
      <c r="G3237" s="3" t="str">
        <f t="shared" si="50"/>
        <v/>
      </c>
    </row>
    <row r="3238" spans="1:7" x14ac:dyDescent="0.25">
      <c r="A3238" t="s">
        <v>774</v>
      </c>
      <c r="G3238" s="3">
        <f t="shared" si="50"/>
        <v>15</v>
      </c>
    </row>
    <row r="3239" spans="1:7" x14ac:dyDescent="0.25">
      <c r="G3239" s="3" t="str">
        <f t="shared" si="50"/>
        <v/>
      </c>
    </row>
    <row r="3240" spans="1:7" x14ac:dyDescent="0.25">
      <c r="B3240" s="1">
        <v>1</v>
      </c>
      <c r="C3240" t="s">
        <v>43</v>
      </c>
      <c r="G3240" s="3" t="str">
        <f t="shared" si="50"/>
        <v/>
      </c>
    </row>
    <row r="3241" spans="1:7" x14ac:dyDescent="0.25">
      <c r="G3241" s="3" t="str">
        <f t="shared" si="50"/>
        <v/>
      </c>
    </row>
    <row r="3242" spans="1:7" x14ac:dyDescent="0.25">
      <c r="A3242" t="s">
        <v>775</v>
      </c>
      <c r="G3242" s="3">
        <f t="shared" si="50"/>
        <v>43</v>
      </c>
    </row>
    <row r="3243" spans="1:7" x14ac:dyDescent="0.25">
      <c r="G3243" s="3" t="str">
        <f t="shared" si="50"/>
        <v/>
      </c>
    </row>
    <row r="3244" spans="1:7" x14ac:dyDescent="0.25">
      <c r="B3244" s="1">
        <v>1</v>
      </c>
      <c r="C3244" t="s">
        <v>43</v>
      </c>
      <c r="G3244" s="3" t="str">
        <f t="shared" si="50"/>
        <v/>
      </c>
    </row>
    <row r="3245" spans="1:7" x14ac:dyDescent="0.25">
      <c r="G3245" s="3" t="str">
        <f t="shared" si="50"/>
        <v/>
      </c>
    </row>
    <row r="3246" spans="1:7" x14ac:dyDescent="0.25">
      <c r="A3246" t="s">
        <v>776</v>
      </c>
      <c r="G3246" s="3">
        <f t="shared" si="50"/>
        <v>8</v>
      </c>
    </row>
    <row r="3247" spans="1:7" x14ac:dyDescent="0.25">
      <c r="G3247" s="3" t="str">
        <f t="shared" si="50"/>
        <v/>
      </c>
    </row>
    <row r="3248" spans="1:7" x14ac:dyDescent="0.25">
      <c r="B3248" s="1">
        <v>1</v>
      </c>
      <c r="C3248" t="s">
        <v>43</v>
      </c>
      <c r="G3248" s="3" t="str">
        <f t="shared" si="50"/>
        <v/>
      </c>
    </row>
    <row r="3249" spans="1:7" x14ac:dyDescent="0.25">
      <c r="G3249" s="3" t="str">
        <f t="shared" si="50"/>
        <v/>
      </c>
    </row>
    <row r="3250" spans="1:7" x14ac:dyDescent="0.25">
      <c r="A3250" t="s">
        <v>777</v>
      </c>
      <c r="G3250" s="3">
        <f t="shared" si="50"/>
        <v>128</v>
      </c>
    </row>
    <row r="3251" spans="1:7" x14ac:dyDescent="0.25">
      <c r="G3251" s="3" t="str">
        <f t="shared" si="50"/>
        <v/>
      </c>
    </row>
    <row r="3252" spans="1:7" x14ac:dyDescent="0.25">
      <c r="B3252" s="1">
        <v>1</v>
      </c>
      <c r="C3252" t="s">
        <v>43</v>
      </c>
      <c r="G3252" s="3" t="str">
        <f t="shared" si="50"/>
        <v/>
      </c>
    </row>
    <row r="3253" spans="1:7" x14ac:dyDescent="0.25">
      <c r="G3253" s="3" t="str">
        <f t="shared" si="50"/>
        <v/>
      </c>
    </row>
    <row r="3254" spans="1:7" x14ac:dyDescent="0.25">
      <c r="A3254" t="s">
        <v>778</v>
      </c>
      <c r="G3254" s="3">
        <f t="shared" si="50"/>
        <v>6</v>
      </c>
    </row>
    <row r="3255" spans="1:7" x14ac:dyDescent="0.25">
      <c r="G3255" s="3" t="str">
        <f t="shared" si="50"/>
        <v/>
      </c>
    </row>
    <row r="3256" spans="1:7" x14ac:dyDescent="0.25">
      <c r="B3256" s="1">
        <v>1</v>
      </c>
      <c r="C3256" t="s">
        <v>43</v>
      </c>
      <c r="G3256" s="3" t="str">
        <f t="shared" si="50"/>
        <v/>
      </c>
    </row>
    <row r="3257" spans="1:7" x14ac:dyDescent="0.25">
      <c r="G3257" s="3" t="str">
        <f t="shared" si="50"/>
        <v/>
      </c>
    </row>
    <row r="3258" spans="1:7" x14ac:dyDescent="0.25">
      <c r="A3258" t="s">
        <v>779</v>
      </c>
      <c r="G3258" s="3">
        <f t="shared" si="50"/>
        <v>36</v>
      </c>
    </row>
    <row r="3259" spans="1:7" x14ac:dyDescent="0.25">
      <c r="G3259" s="3" t="str">
        <f t="shared" si="50"/>
        <v/>
      </c>
    </row>
    <row r="3260" spans="1:7" x14ac:dyDescent="0.25">
      <c r="B3260" s="1">
        <v>1</v>
      </c>
      <c r="C3260" t="s">
        <v>43</v>
      </c>
      <c r="G3260" s="3" t="str">
        <f t="shared" si="50"/>
        <v/>
      </c>
    </row>
    <row r="3261" spans="1:7" x14ac:dyDescent="0.25">
      <c r="G3261" s="3" t="str">
        <f t="shared" si="50"/>
        <v/>
      </c>
    </row>
    <row r="3262" spans="1:7" x14ac:dyDescent="0.25">
      <c r="A3262" t="s">
        <v>780</v>
      </c>
      <c r="G3262" s="3">
        <f t="shared" si="50"/>
        <v>10</v>
      </c>
    </row>
    <row r="3263" spans="1:7" x14ac:dyDescent="0.25">
      <c r="G3263" s="3" t="str">
        <f t="shared" si="50"/>
        <v/>
      </c>
    </row>
    <row r="3264" spans="1:7" x14ac:dyDescent="0.25">
      <c r="B3264" s="1">
        <v>1</v>
      </c>
      <c r="C3264" t="s">
        <v>43</v>
      </c>
      <c r="G3264" s="3" t="str">
        <f t="shared" si="50"/>
        <v/>
      </c>
    </row>
    <row r="3265" spans="1:7" x14ac:dyDescent="0.25">
      <c r="G3265" s="3" t="str">
        <f t="shared" si="50"/>
        <v/>
      </c>
    </row>
    <row r="3266" spans="1:7" x14ac:dyDescent="0.25">
      <c r="A3266" t="s">
        <v>781</v>
      </c>
      <c r="G3266" s="3">
        <f t="shared" si="50"/>
        <v>42</v>
      </c>
    </row>
    <row r="3267" spans="1:7" x14ac:dyDescent="0.25">
      <c r="G3267" s="3" t="str">
        <f t="shared" ref="G3267:G3330" si="51">IFERROR(HLOOKUP($A3267,$H$2:$XL$3,2,FALSE),"")</f>
        <v/>
      </c>
    </row>
    <row r="3268" spans="1:7" x14ac:dyDescent="0.25">
      <c r="B3268" s="1">
        <v>1</v>
      </c>
      <c r="C3268" t="s">
        <v>43</v>
      </c>
      <c r="G3268" s="3" t="str">
        <f t="shared" si="51"/>
        <v/>
      </c>
    </row>
    <row r="3269" spans="1:7" x14ac:dyDescent="0.25">
      <c r="G3269" s="3" t="str">
        <f t="shared" si="51"/>
        <v/>
      </c>
    </row>
    <row r="3270" spans="1:7" x14ac:dyDescent="0.25">
      <c r="A3270" t="s">
        <v>782</v>
      </c>
      <c r="G3270" s="3">
        <f t="shared" si="51"/>
        <v>41</v>
      </c>
    </row>
    <row r="3271" spans="1:7" x14ac:dyDescent="0.25">
      <c r="G3271" s="3" t="str">
        <f t="shared" si="51"/>
        <v/>
      </c>
    </row>
    <row r="3272" spans="1:7" x14ac:dyDescent="0.25">
      <c r="B3272" s="1">
        <v>1</v>
      </c>
      <c r="C3272" t="s">
        <v>43</v>
      </c>
      <c r="G3272" s="3" t="str">
        <f t="shared" si="51"/>
        <v/>
      </c>
    </row>
    <row r="3273" spans="1:7" x14ac:dyDescent="0.25">
      <c r="G3273" s="3" t="str">
        <f t="shared" si="51"/>
        <v/>
      </c>
    </row>
    <row r="3274" spans="1:7" x14ac:dyDescent="0.25">
      <c r="A3274" t="s">
        <v>783</v>
      </c>
      <c r="G3274" s="3">
        <f t="shared" si="51"/>
        <v>413</v>
      </c>
    </row>
    <row r="3275" spans="1:7" x14ac:dyDescent="0.25">
      <c r="G3275" s="3" t="str">
        <f t="shared" si="51"/>
        <v/>
      </c>
    </row>
    <row r="3276" spans="1:7" x14ac:dyDescent="0.25">
      <c r="B3276" s="1">
        <v>1</v>
      </c>
      <c r="C3276" t="s">
        <v>43</v>
      </c>
      <c r="G3276" s="3" t="str">
        <f t="shared" si="51"/>
        <v/>
      </c>
    </row>
    <row r="3277" spans="1:7" x14ac:dyDescent="0.25">
      <c r="G3277" s="3" t="str">
        <f t="shared" si="51"/>
        <v/>
      </c>
    </row>
    <row r="3278" spans="1:7" x14ac:dyDescent="0.25">
      <c r="A3278" t="s">
        <v>784</v>
      </c>
      <c r="G3278" s="3">
        <f t="shared" si="51"/>
        <v>2</v>
      </c>
    </row>
    <row r="3279" spans="1:7" x14ac:dyDescent="0.25">
      <c r="G3279" s="3" t="str">
        <f t="shared" si="51"/>
        <v/>
      </c>
    </row>
    <row r="3280" spans="1:7" x14ac:dyDescent="0.25">
      <c r="B3280" s="1">
        <v>1</v>
      </c>
      <c r="C3280" t="s">
        <v>43</v>
      </c>
      <c r="G3280" s="3" t="str">
        <f t="shared" si="51"/>
        <v/>
      </c>
    </row>
    <row r="3281" spans="1:7" x14ac:dyDescent="0.25">
      <c r="G3281" s="3" t="str">
        <f t="shared" si="51"/>
        <v/>
      </c>
    </row>
    <row r="3282" spans="1:7" x14ac:dyDescent="0.25">
      <c r="A3282" t="s">
        <v>785</v>
      </c>
      <c r="G3282" s="3">
        <f t="shared" si="51"/>
        <v>152</v>
      </c>
    </row>
    <row r="3283" spans="1:7" x14ac:dyDescent="0.25">
      <c r="G3283" s="3" t="str">
        <f t="shared" si="51"/>
        <v/>
      </c>
    </row>
    <row r="3284" spans="1:7" x14ac:dyDescent="0.25">
      <c r="B3284" s="1">
        <v>0.76500000000000001</v>
      </c>
      <c r="C3284" t="s">
        <v>43</v>
      </c>
      <c r="G3284" s="3" t="str">
        <f t="shared" si="51"/>
        <v/>
      </c>
    </row>
    <row r="3285" spans="1:7" x14ac:dyDescent="0.25">
      <c r="B3285" s="1">
        <v>0.16800000000000001</v>
      </c>
      <c r="C3285" t="s">
        <v>44</v>
      </c>
      <c r="G3285" s="3" t="str">
        <f t="shared" si="51"/>
        <v/>
      </c>
    </row>
    <row r="3286" spans="1:7" x14ac:dyDescent="0.25">
      <c r="B3286" s="1">
        <v>0.02</v>
      </c>
      <c r="C3286" t="s">
        <v>40</v>
      </c>
      <c r="G3286" s="3" t="str">
        <f t="shared" si="51"/>
        <v/>
      </c>
    </row>
    <row r="3287" spans="1:7" x14ac:dyDescent="0.25">
      <c r="G3287" s="3" t="str">
        <f t="shared" si="51"/>
        <v/>
      </c>
    </row>
    <row r="3288" spans="1:7" x14ac:dyDescent="0.25">
      <c r="A3288" t="s">
        <v>786</v>
      </c>
      <c r="G3288" s="3">
        <f t="shared" si="51"/>
        <v>17</v>
      </c>
    </row>
    <row r="3289" spans="1:7" x14ac:dyDescent="0.25">
      <c r="G3289" s="3" t="str">
        <f t="shared" si="51"/>
        <v/>
      </c>
    </row>
    <row r="3290" spans="1:7" x14ac:dyDescent="0.25">
      <c r="B3290" s="1">
        <v>1</v>
      </c>
      <c r="C3290" t="s">
        <v>43</v>
      </c>
      <c r="G3290" s="3" t="str">
        <f t="shared" si="51"/>
        <v/>
      </c>
    </row>
    <row r="3291" spans="1:7" x14ac:dyDescent="0.25">
      <c r="G3291" s="3" t="str">
        <f t="shared" si="51"/>
        <v/>
      </c>
    </row>
    <row r="3292" spans="1:7" x14ac:dyDescent="0.25">
      <c r="A3292" t="s">
        <v>787</v>
      </c>
      <c r="G3292" s="3">
        <f t="shared" si="51"/>
        <v>4</v>
      </c>
    </row>
    <row r="3293" spans="1:7" x14ac:dyDescent="0.25">
      <c r="G3293" s="3" t="str">
        <f t="shared" si="51"/>
        <v/>
      </c>
    </row>
    <row r="3294" spans="1:7" x14ac:dyDescent="0.25">
      <c r="B3294" s="1">
        <v>1</v>
      </c>
      <c r="C3294" t="s">
        <v>43</v>
      </c>
      <c r="G3294" s="3" t="str">
        <f t="shared" si="51"/>
        <v/>
      </c>
    </row>
    <row r="3295" spans="1:7" x14ac:dyDescent="0.25">
      <c r="G3295" s="3" t="str">
        <f t="shared" si="51"/>
        <v/>
      </c>
    </row>
    <row r="3296" spans="1:7" x14ac:dyDescent="0.25">
      <c r="A3296" t="s">
        <v>788</v>
      </c>
      <c r="G3296" s="3">
        <f t="shared" si="51"/>
        <v>20</v>
      </c>
    </row>
    <row r="3297" spans="1:7" x14ac:dyDescent="0.25">
      <c r="G3297" s="3" t="str">
        <f t="shared" si="51"/>
        <v/>
      </c>
    </row>
    <row r="3298" spans="1:7" x14ac:dyDescent="0.25">
      <c r="B3298" s="1">
        <v>1</v>
      </c>
      <c r="C3298" t="s">
        <v>14</v>
      </c>
      <c r="G3298" s="3" t="str">
        <f t="shared" si="51"/>
        <v/>
      </c>
    </row>
    <row r="3299" spans="1:7" x14ac:dyDescent="0.25">
      <c r="G3299" s="3" t="str">
        <f t="shared" si="51"/>
        <v/>
      </c>
    </row>
    <row r="3300" spans="1:7" x14ac:dyDescent="0.25">
      <c r="A3300" t="s">
        <v>789</v>
      </c>
      <c r="G3300" s="3">
        <f t="shared" si="51"/>
        <v>65</v>
      </c>
    </row>
    <row r="3301" spans="1:7" x14ac:dyDescent="0.25">
      <c r="G3301" s="3" t="str">
        <f t="shared" si="51"/>
        <v/>
      </c>
    </row>
    <row r="3302" spans="1:7" x14ac:dyDescent="0.25">
      <c r="B3302" s="1">
        <v>1</v>
      </c>
      <c r="C3302" t="s">
        <v>43</v>
      </c>
      <c r="G3302" s="3" t="str">
        <f t="shared" si="51"/>
        <v/>
      </c>
    </row>
    <row r="3303" spans="1:7" x14ac:dyDescent="0.25">
      <c r="G3303" s="3" t="str">
        <f t="shared" si="51"/>
        <v/>
      </c>
    </row>
    <row r="3304" spans="1:7" x14ac:dyDescent="0.25">
      <c r="A3304" t="s">
        <v>790</v>
      </c>
      <c r="G3304" s="3">
        <f t="shared" si="51"/>
        <v>51</v>
      </c>
    </row>
    <row r="3305" spans="1:7" x14ac:dyDescent="0.25">
      <c r="G3305" s="3" t="str">
        <f t="shared" si="51"/>
        <v/>
      </c>
    </row>
    <row r="3306" spans="1:7" x14ac:dyDescent="0.25">
      <c r="B3306" s="1">
        <v>1</v>
      </c>
      <c r="C3306" t="s">
        <v>43</v>
      </c>
      <c r="G3306" s="3" t="str">
        <f t="shared" si="51"/>
        <v/>
      </c>
    </row>
    <row r="3307" spans="1:7" x14ac:dyDescent="0.25">
      <c r="G3307" s="3" t="str">
        <f t="shared" si="51"/>
        <v/>
      </c>
    </row>
    <row r="3308" spans="1:7" x14ac:dyDescent="0.25">
      <c r="A3308" t="s">
        <v>791</v>
      </c>
      <c r="G3308" s="3">
        <f t="shared" si="51"/>
        <v>95</v>
      </c>
    </row>
    <row r="3309" spans="1:7" x14ac:dyDescent="0.25">
      <c r="G3309" s="3" t="str">
        <f t="shared" si="51"/>
        <v/>
      </c>
    </row>
    <row r="3310" spans="1:7" x14ac:dyDescent="0.25">
      <c r="B3310" s="1">
        <v>1</v>
      </c>
      <c r="C3310" t="s">
        <v>43</v>
      </c>
      <c r="G3310" s="3" t="str">
        <f t="shared" si="51"/>
        <v/>
      </c>
    </row>
    <row r="3311" spans="1:7" x14ac:dyDescent="0.25">
      <c r="G3311" s="3" t="str">
        <f t="shared" si="51"/>
        <v/>
      </c>
    </row>
    <row r="3312" spans="1:7" x14ac:dyDescent="0.25">
      <c r="A3312" t="s">
        <v>792</v>
      </c>
      <c r="G3312" s="3">
        <f t="shared" si="51"/>
        <v>1</v>
      </c>
    </row>
    <row r="3313" spans="1:7" x14ac:dyDescent="0.25">
      <c r="G3313" s="3" t="str">
        <f t="shared" si="51"/>
        <v/>
      </c>
    </row>
    <row r="3314" spans="1:7" x14ac:dyDescent="0.25">
      <c r="B3314" s="1">
        <v>1</v>
      </c>
      <c r="C3314" t="s">
        <v>43</v>
      </c>
      <c r="G3314" s="3" t="str">
        <f t="shared" si="51"/>
        <v/>
      </c>
    </row>
    <row r="3315" spans="1:7" x14ac:dyDescent="0.25">
      <c r="A3315" t="s">
        <v>6</v>
      </c>
      <c r="B3315" t="s">
        <v>793</v>
      </c>
      <c r="C3315" t="s">
        <v>794</v>
      </c>
      <c r="G3315" s="3" t="str">
        <f t="shared" si="51"/>
        <v/>
      </c>
    </row>
    <row r="3316" spans="1:7" x14ac:dyDescent="0.25">
      <c r="A3316" t="s">
        <v>795</v>
      </c>
      <c r="G3316" s="3">
        <f t="shared" si="51"/>
        <v>345</v>
      </c>
    </row>
    <row r="3317" spans="1:7" x14ac:dyDescent="0.25">
      <c r="G3317" s="3" t="str">
        <f t="shared" si="51"/>
        <v/>
      </c>
    </row>
    <row r="3318" spans="1:7" x14ac:dyDescent="0.25">
      <c r="B3318" s="1">
        <v>8.9999999999999993E-3</v>
      </c>
      <c r="C3318" t="s">
        <v>252</v>
      </c>
      <c r="G3318" s="3" t="str">
        <f t="shared" si="51"/>
        <v/>
      </c>
    </row>
    <row r="3319" spans="1:7" x14ac:dyDescent="0.25">
      <c r="B3319" s="1">
        <v>0.99</v>
      </c>
      <c r="C3319" t="s">
        <v>77</v>
      </c>
      <c r="G3319" s="3" t="str">
        <f t="shared" si="51"/>
        <v/>
      </c>
    </row>
    <row r="3320" spans="1:7" x14ac:dyDescent="0.25">
      <c r="G3320" s="3" t="str">
        <f t="shared" si="51"/>
        <v/>
      </c>
    </row>
    <row r="3321" spans="1:7" x14ac:dyDescent="0.25">
      <c r="A3321" t="s">
        <v>796</v>
      </c>
      <c r="G3321" s="3">
        <f t="shared" si="51"/>
        <v>1296</v>
      </c>
    </row>
    <row r="3322" spans="1:7" x14ac:dyDescent="0.25">
      <c r="G3322" s="3" t="str">
        <f t="shared" si="51"/>
        <v/>
      </c>
    </row>
    <row r="3323" spans="1:7" x14ac:dyDescent="0.25">
      <c r="B3323" s="1">
        <v>1</v>
      </c>
      <c r="C3323" t="s">
        <v>77</v>
      </c>
      <c r="G3323" s="3" t="str">
        <f t="shared" si="51"/>
        <v/>
      </c>
    </row>
    <row r="3324" spans="1:7" x14ac:dyDescent="0.25">
      <c r="G3324" s="3" t="str">
        <f t="shared" si="51"/>
        <v/>
      </c>
    </row>
    <row r="3325" spans="1:7" x14ac:dyDescent="0.25">
      <c r="A3325" t="s">
        <v>797</v>
      </c>
      <c r="G3325" s="3">
        <f t="shared" si="51"/>
        <v>3</v>
      </c>
    </row>
    <row r="3326" spans="1:7" x14ac:dyDescent="0.25">
      <c r="G3326" s="3" t="str">
        <f t="shared" si="51"/>
        <v/>
      </c>
    </row>
    <row r="3327" spans="1:7" x14ac:dyDescent="0.25">
      <c r="B3327" s="1">
        <v>1</v>
      </c>
      <c r="C3327" t="s">
        <v>44</v>
      </c>
      <c r="G3327" s="3" t="str">
        <f t="shared" si="51"/>
        <v/>
      </c>
    </row>
    <row r="3328" spans="1:7" x14ac:dyDescent="0.25">
      <c r="G3328" s="3" t="str">
        <f t="shared" si="51"/>
        <v/>
      </c>
    </row>
    <row r="3329" spans="1:7" x14ac:dyDescent="0.25">
      <c r="A3329" t="s">
        <v>798</v>
      </c>
      <c r="G3329" s="3">
        <f t="shared" si="51"/>
        <v>64</v>
      </c>
    </row>
    <row r="3330" spans="1:7" x14ac:dyDescent="0.25">
      <c r="G3330" s="3" t="str">
        <f t="shared" si="51"/>
        <v/>
      </c>
    </row>
    <row r="3331" spans="1:7" x14ac:dyDescent="0.25">
      <c r="B3331" s="1">
        <v>1</v>
      </c>
      <c r="C3331" t="s">
        <v>412</v>
      </c>
      <c r="G3331" s="3" t="str">
        <f t="shared" ref="G3331:G3335" si="52">IFERROR(HLOOKUP($A3331,$H$2:$XL$3,2,FALSE),"")</f>
        <v/>
      </c>
    </row>
    <row r="3332" spans="1:7" x14ac:dyDescent="0.25">
      <c r="G3332" s="3" t="str">
        <f t="shared" si="52"/>
        <v/>
      </c>
    </row>
    <row r="3333" spans="1:7" x14ac:dyDescent="0.25">
      <c r="A3333" t="s">
        <v>799</v>
      </c>
      <c r="G3333" s="3">
        <f t="shared" si="52"/>
        <v>2</v>
      </c>
    </row>
    <row r="3334" spans="1:7" x14ac:dyDescent="0.25">
      <c r="G3334" s="3" t="str">
        <f t="shared" si="52"/>
        <v/>
      </c>
    </row>
    <row r="3335" spans="1:7" x14ac:dyDescent="0.25">
      <c r="B3335" s="1">
        <v>1</v>
      </c>
      <c r="C3335" t="s">
        <v>42</v>
      </c>
      <c r="G3335" s="3" t="str">
        <f t="shared" si="52"/>
        <v/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topLeftCell="A606" workbookViewId="0">
      <selection activeCell="B1" sqref="B1:C628"/>
    </sheetView>
  </sheetViews>
  <sheetFormatPr defaultRowHeight="15" x14ac:dyDescent="0.25"/>
  <cols>
    <col min="1" max="1" width="5.140625" bestFit="1" customWidth="1"/>
    <col min="2" max="2" width="44" bestFit="1" customWidth="1"/>
    <col min="3" max="3" width="6" bestFit="1" customWidth="1"/>
  </cols>
  <sheetData>
    <row r="1" spans="1:3" x14ac:dyDescent="0.25">
      <c r="A1" t="s">
        <v>800</v>
      </c>
      <c r="B1" t="s">
        <v>235</v>
      </c>
      <c r="C1">
        <v>31</v>
      </c>
    </row>
    <row r="2" spans="1:3" x14ac:dyDescent="0.25">
      <c r="A2" t="s">
        <v>800</v>
      </c>
      <c r="B2" t="s">
        <v>283</v>
      </c>
      <c r="C2">
        <v>15</v>
      </c>
    </row>
    <row r="3" spans="1:3" x14ac:dyDescent="0.25">
      <c r="A3" t="s">
        <v>800</v>
      </c>
      <c r="B3" t="s">
        <v>284</v>
      </c>
      <c r="C3">
        <v>48</v>
      </c>
    </row>
    <row r="4" spans="1:3" x14ac:dyDescent="0.25">
      <c r="A4" t="s">
        <v>800</v>
      </c>
      <c r="B4" t="s">
        <v>286</v>
      </c>
      <c r="C4">
        <v>198</v>
      </c>
    </row>
    <row r="5" spans="1:3" x14ac:dyDescent="0.25">
      <c r="A5" t="s">
        <v>800</v>
      </c>
      <c r="B5" t="s">
        <v>222</v>
      </c>
      <c r="C5">
        <v>11</v>
      </c>
    </row>
    <row r="6" spans="1:3" x14ac:dyDescent="0.25">
      <c r="A6" t="s">
        <v>800</v>
      </c>
      <c r="B6" t="s">
        <v>404</v>
      </c>
      <c r="C6">
        <v>16</v>
      </c>
    </row>
    <row r="7" spans="1:3" x14ac:dyDescent="0.25">
      <c r="A7" t="s">
        <v>800</v>
      </c>
      <c r="B7" t="s">
        <v>737</v>
      </c>
      <c r="C7">
        <v>7</v>
      </c>
    </row>
    <row r="8" spans="1:3" x14ac:dyDescent="0.25">
      <c r="A8" t="s">
        <v>800</v>
      </c>
      <c r="B8" t="s">
        <v>39</v>
      </c>
      <c r="C8">
        <v>575</v>
      </c>
    </row>
    <row r="9" spans="1:3" x14ac:dyDescent="0.25">
      <c r="A9" t="s">
        <v>800</v>
      </c>
      <c r="B9" t="s">
        <v>548</v>
      </c>
      <c r="C9">
        <v>5</v>
      </c>
    </row>
    <row r="10" spans="1:3" x14ac:dyDescent="0.25">
      <c r="A10" t="s">
        <v>800</v>
      </c>
      <c r="B10" t="s">
        <v>549</v>
      </c>
      <c r="C10">
        <v>2</v>
      </c>
    </row>
    <row r="11" spans="1:3" x14ac:dyDescent="0.25">
      <c r="A11" t="s">
        <v>800</v>
      </c>
      <c r="B11" t="s">
        <v>738</v>
      </c>
      <c r="C11">
        <v>4</v>
      </c>
    </row>
    <row r="12" spans="1:3" x14ac:dyDescent="0.25">
      <c r="A12" t="s">
        <v>800</v>
      </c>
      <c r="B12" t="s">
        <v>247</v>
      </c>
      <c r="C12">
        <v>25</v>
      </c>
    </row>
    <row r="13" spans="1:3" x14ac:dyDescent="0.25">
      <c r="A13" t="s">
        <v>800</v>
      </c>
      <c r="B13" t="s">
        <v>739</v>
      </c>
      <c r="C13">
        <v>2</v>
      </c>
    </row>
    <row r="14" spans="1:3" x14ac:dyDescent="0.25">
      <c r="A14" t="s">
        <v>800</v>
      </c>
      <c r="B14" t="s">
        <v>740</v>
      </c>
      <c r="C14">
        <v>79</v>
      </c>
    </row>
    <row r="15" spans="1:3" x14ac:dyDescent="0.25">
      <c r="A15" t="s">
        <v>800</v>
      </c>
      <c r="B15" t="s">
        <v>11</v>
      </c>
      <c r="C15">
        <v>133</v>
      </c>
    </row>
    <row r="16" spans="1:3" x14ac:dyDescent="0.25">
      <c r="A16" t="s">
        <v>800</v>
      </c>
      <c r="B16" t="s">
        <v>287</v>
      </c>
      <c r="C16">
        <v>80</v>
      </c>
    </row>
    <row r="17" spans="1:3" x14ac:dyDescent="0.25">
      <c r="A17" t="s">
        <v>800</v>
      </c>
      <c r="B17" t="s">
        <v>288</v>
      </c>
      <c r="C17">
        <v>361</v>
      </c>
    </row>
    <row r="18" spans="1:3" x14ac:dyDescent="0.25">
      <c r="A18" t="s">
        <v>800</v>
      </c>
      <c r="B18" t="s">
        <v>289</v>
      </c>
      <c r="C18">
        <v>47</v>
      </c>
    </row>
    <row r="19" spans="1:3" x14ac:dyDescent="0.25">
      <c r="A19" t="s">
        <v>800</v>
      </c>
      <c r="B19" t="s">
        <v>457</v>
      </c>
      <c r="C19">
        <v>89</v>
      </c>
    </row>
    <row r="20" spans="1:3" x14ac:dyDescent="0.25">
      <c r="A20" t="s">
        <v>800</v>
      </c>
      <c r="B20" t="s">
        <v>408</v>
      </c>
      <c r="C20">
        <v>2</v>
      </c>
    </row>
    <row r="21" spans="1:3" x14ac:dyDescent="0.25">
      <c r="A21" t="s">
        <v>800</v>
      </c>
      <c r="B21" t="s">
        <v>486</v>
      </c>
      <c r="C21">
        <v>3</v>
      </c>
    </row>
    <row r="22" spans="1:3" x14ac:dyDescent="0.25">
      <c r="A22" t="s">
        <v>800</v>
      </c>
      <c r="B22" t="s">
        <v>487</v>
      </c>
      <c r="C22">
        <v>249</v>
      </c>
    </row>
    <row r="23" spans="1:3" x14ac:dyDescent="0.25">
      <c r="A23" t="s">
        <v>800</v>
      </c>
      <c r="B23" t="s">
        <v>741</v>
      </c>
      <c r="C23">
        <v>2</v>
      </c>
    </row>
    <row r="24" spans="1:3" x14ac:dyDescent="0.25">
      <c r="A24" t="s">
        <v>800</v>
      </c>
      <c r="B24" t="s">
        <v>742</v>
      </c>
      <c r="C24">
        <v>1075</v>
      </c>
    </row>
    <row r="25" spans="1:3" x14ac:dyDescent="0.25">
      <c r="A25" t="s">
        <v>800</v>
      </c>
      <c r="B25" t="s">
        <v>550</v>
      </c>
      <c r="C25">
        <v>16</v>
      </c>
    </row>
    <row r="26" spans="1:3" x14ac:dyDescent="0.25">
      <c r="A26" t="s">
        <v>800</v>
      </c>
      <c r="B26" t="s">
        <v>551</v>
      </c>
      <c r="C26">
        <v>46</v>
      </c>
    </row>
    <row r="27" spans="1:3" x14ac:dyDescent="0.25">
      <c r="A27" t="s">
        <v>800</v>
      </c>
      <c r="B27" t="s">
        <v>552</v>
      </c>
      <c r="C27">
        <v>87</v>
      </c>
    </row>
    <row r="28" spans="1:3" x14ac:dyDescent="0.25">
      <c r="A28" t="s">
        <v>800</v>
      </c>
      <c r="B28" t="s">
        <v>458</v>
      </c>
      <c r="C28">
        <v>11</v>
      </c>
    </row>
    <row r="29" spans="1:3" x14ac:dyDescent="0.25">
      <c r="A29" t="s">
        <v>800</v>
      </c>
      <c r="B29" t="s">
        <v>488</v>
      </c>
      <c r="C29">
        <v>31</v>
      </c>
    </row>
    <row r="30" spans="1:3" x14ac:dyDescent="0.25">
      <c r="A30" t="s">
        <v>800</v>
      </c>
      <c r="B30" t="s">
        <v>489</v>
      </c>
      <c r="C30">
        <v>37</v>
      </c>
    </row>
    <row r="31" spans="1:3" x14ac:dyDescent="0.25">
      <c r="A31" t="s">
        <v>800</v>
      </c>
      <c r="B31" t="s">
        <v>704</v>
      </c>
      <c r="C31">
        <v>8</v>
      </c>
    </row>
    <row r="32" spans="1:3" x14ac:dyDescent="0.25">
      <c r="A32" t="s">
        <v>800</v>
      </c>
      <c r="B32" t="s">
        <v>705</v>
      </c>
      <c r="C32">
        <v>3</v>
      </c>
    </row>
    <row r="33" spans="1:3" x14ac:dyDescent="0.25">
      <c r="A33" t="s">
        <v>800</v>
      </c>
      <c r="B33" t="s">
        <v>706</v>
      </c>
      <c r="C33">
        <v>121</v>
      </c>
    </row>
    <row r="34" spans="1:3" x14ac:dyDescent="0.25">
      <c r="A34" t="s">
        <v>800</v>
      </c>
      <c r="B34" t="s">
        <v>217</v>
      </c>
      <c r="C34">
        <v>33</v>
      </c>
    </row>
    <row r="35" spans="1:3" x14ac:dyDescent="0.25">
      <c r="A35" t="s">
        <v>800</v>
      </c>
      <c r="B35" t="s">
        <v>176</v>
      </c>
      <c r="C35">
        <v>54</v>
      </c>
    </row>
    <row r="36" spans="1:3" x14ac:dyDescent="0.25">
      <c r="A36" t="s">
        <v>800</v>
      </c>
      <c r="B36" t="s">
        <v>728</v>
      </c>
      <c r="C36">
        <v>287</v>
      </c>
    </row>
    <row r="37" spans="1:3" x14ac:dyDescent="0.25">
      <c r="A37" t="s">
        <v>800</v>
      </c>
      <c r="B37" t="s">
        <v>631</v>
      </c>
      <c r="C37">
        <v>16</v>
      </c>
    </row>
    <row r="38" spans="1:3" x14ac:dyDescent="0.25">
      <c r="A38" t="s">
        <v>800</v>
      </c>
      <c r="B38" t="s">
        <v>632</v>
      </c>
      <c r="C38">
        <v>1</v>
      </c>
    </row>
    <row r="39" spans="1:3" x14ac:dyDescent="0.25">
      <c r="A39" t="s">
        <v>800</v>
      </c>
      <c r="B39" t="s">
        <v>681</v>
      </c>
      <c r="C39">
        <v>15</v>
      </c>
    </row>
    <row r="40" spans="1:3" x14ac:dyDescent="0.25">
      <c r="A40" t="s">
        <v>800</v>
      </c>
      <c r="B40" t="s">
        <v>101</v>
      </c>
      <c r="C40">
        <v>19</v>
      </c>
    </row>
    <row r="41" spans="1:3" x14ac:dyDescent="0.25">
      <c r="A41" t="s">
        <v>800</v>
      </c>
      <c r="B41" t="s">
        <v>743</v>
      </c>
      <c r="C41">
        <v>14</v>
      </c>
    </row>
    <row r="42" spans="1:3" x14ac:dyDescent="0.25">
      <c r="A42" t="s">
        <v>800</v>
      </c>
      <c r="B42" t="s">
        <v>490</v>
      </c>
      <c r="C42">
        <v>11</v>
      </c>
    </row>
    <row r="43" spans="1:3" x14ac:dyDescent="0.25">
      <c r="A43" t="s">
        <v>800</v>
      </c>
      <c r="B43" t="s">
        <v>65</v>
      </c>
      <c r="C43">
        <v>10</v>
      </c>
    </row>
    <row r="44" spans="1:3" x14ac:dyDescent="0.25">
      <c r="A44" t="s">
        <v>800</v>
      </c>
      <c r="B44" t="s">
        <v>491</v>
      </c>
      <c r="C44">
        <v>248</v>
      </c>
    </row>
    <row r="45" spans="1:3" x14ac:dyDescent="0.25">
      <c r="A45" t="s">
        <v>800</v>
      </c>
      <c r="B45" t="s">
        <v>409</v>
      </c>
      <c r="C45">
        <v>115</v>
      </c>
    </row>
    <row r="46" spans="1:3" x14ac:dyDescent="0.25">
      <c r="A46" t="s">
        <v>800</v>
      </c>
      <c r="B46" t="s">
        <v>290</v>
      </c>
      <c r="C46">
        <v>6</v>
      </c>
    </row>
    <row r="47" spans="1:3" x14ac:dyDescent="0.25">
      <c r="A47" t="s">
        <v>800</v>
      </c>
      <c r="B47" t="s">
        <v>291</v>
      </c>
      <c r="C47">
        <v>20</v>
      </c>
    </row>
    <row r="48" spans="1:3" x14ac:dyDescent="0.25">
      <c r="A48" t="s">
        <v>800</v>
      </c>
      <c r="B48" t="s">
        <v>292</v>
      </c>
      <c r="C48">
        <v>16</v>
      </c>
    </row>
    <row r="49" spans="1:3" x14ac:dyDescent="0.25">
      <c r="A49" t="s">
        <v>800</v>
      </c>
      <c r="B49" t="s">
        <v>293</v>
      </c>
      <c r="C49">
        <v>8</v>
      </c>
    </row>
    <row r="50" spans="1:3" x14ac:dyDescent="0.25">
      <c r="A50" t="s">
        <v>800</v>
      </c>
      <c r="B50" t="s">
        <v>294</v>
      </c>
      <c r="C50">
        <v>137</v>
      </c>
    </row>
    <row r="51" spans="1:3" x14ac:dyDescent="0.25">
      <c r="A51" t="s">
        <v>800</v>
      </c>
      <c r="B51" t="s">
        <v>295</v>
      </c>
      <c r="C51">
        <v>48</v>
      </c>
    </row>
    <row r="52" spans="1:3" x14ac:dyDescent="0.25">
      <c r="A52" t="s">
        <v>800</v>
      </c>
      <c r="B52" t="s">
        <v>682</v>
      </c>
      <c r="C52">
        <v>10</v>
      </c>
    </row>
    <row r="53" spans="1:3" x14ac:dyDescent="0.25">
      <c r="A53" t="s">
        <v>800</v>
      </c>
      <c r="B53" t="s">
        <v>248</v>
      </c>
      <c r="C53">
        <v>729</v>
      </c>
    </row>
    <row r="54" spans="1:3" x14ac:dyDescent="0.25">
      <c r="A54" t="s">
        <v>800</v>
      </c>
      <c r="B54" t="s">
        <v>707</v>
      </c>
      <c r="C54">
        <v>71</v>
      </c>
    </row>
    <row r="55" spans="1:3" x14ac:dyDescent="0.25">
      <c r="A55" t="s">
        <v>800</v>
      </c>
      <c r="B55" t="s">
        <v>744</v>
      </c>
      <c r="C55">
        <v>20</v>
      </c>
    </row>
    <row r="56" spans="1:3" x14ac:dyDescent="0.25">
      <c r="A56" t="s">
        <v>800</v>
      </c>
      <c r="B56" t="s">
        <v>587</v>
      </c>
      <c r="C56">
        <v>9</v>
      </c>
    </row>
    <row r="57" spans="1:3" x14ac:dyDescent="0.25">
      <c r="A57" t="s">
        <v>800</v>
      </c>
      <c r="B57" t="s">
        <v>102</v>
      </c>
      <c r="C57">
        <v>11</v>
      </c>
    </row>
    <row r="58" spans="1:3" x14ac:dyDescent="0.25">
      <c r="A58" t="s">
        <v>800</v>
      </c>
      <c r="B58" t="s">
        <v>492</v>
      </c>
      <c r="C58">
        <v>205</v>
      </c>
    </row>
    <row r="59" spans="1:3" x14ac:dyDescent="0.25">
      <c r="A59" t="s">
        <v>800</v>
      </c>
      <c r="B59" t="s">
        <v>493</v>
      </c>
      <c r="C59">
        <v>615</v>
      </c>
    </row>
    <row r="60" spans="1:3" x14ac:dyDescent="0.25">
      <c r="A60" t="s">
        <v>800</v>
      </c>
      <c r="B60" t="s">
        <v>459</v>
      </c>
      <c r="C60">
        <v>307</v>
      </c>
    </row>
    <row r="61" spans="1:3" x14ac:dyDescent="0.25">
      <c r="A61" t="s">
        <v>800</v>
      </c>
      <c r="B61" t="s">
        <v>249</v>
      </c>
      <c r="C61">
        <v>5</v>
      </c>
    </row>
    <row r="62" spans="1:3" x14ac:dyDescent="0.25">
      <c r="A62" t="s">
        <v>800</v>
      </c>
      <c r="B62" t="s">
        <v>480</v>
      </c>
      <c r="C62">
        <v>361</v>
      </c>
    </row>
    <row r="63" spans="1:3" x14ac:dyDescent="0.25">
      <c r="A63" t="s">
        <v>800</v>
      </c>
      <c r="B63" t="s">
        <v>745</v>
      </c>
      <c r="C63">
        <v>35</v>
      </c>
    </row>
    <row r="64" spans="1:3" x14ac:dyDescent="0.25">
      <c r="A64" t="s">
        <v>800</v>
      </c>
      <c r="B64" t="s">
        <v>746</v>
      </c>
      <c r="C64">
        <v>34</v>
      </c>
    </row>
    <row r="65" spans="1:3" x14ac:dyDescent="0.25">
      <c r="A65" t="s">
        <v>800</v>
      </c>
      <c r="B65" t="s">
        <v>214</v>
      </c>
      <c r="C65">
        <v>9</v>
      </c>
    </row>
    <row r="66" spans="1:3" x14ac:dyDescent="0.25">
      <c r="A66" t="s">
        <v>800</v>
      </c>
      <c r="B66" t="s">
        <v>250</v>
      </c>
      <c r="C66">
        <v>238</v>
      </c>
    </row>
    <row r="67" spans="1:3" x14ac:dyDescent="0.25">
      <c r="A67" t="s">
        <v>800</v>
      </c>
      <c r="B67" t="s">
        <v>701</v>
      </c>
      <c r="C67">
        <v>198</v>
      </c>
    </row>
    <row r="68" spans="1:3" x14ac:dyDescent="0.25">
      <c r="A68" t="s">
        <v>800</v>
      </c>
      <c r="B68" t="s">
        <v>494</v>
      </c>
      <c r="C68">
        <v>222</v>
      </c>
    </row>
    <row r="69" spans="1:3" x14ac:dyDescent="0.25">
      <c r="A69" t="s">
        <v>800</v>
      </c>
      <c r="B69" t="s">
        <v>495</v>
      </c>
      <c r="C69">
        <v>14</v>
      </c>
    </row>
    <row r="70" spans="1:3" x14ac:dyDescent="0.25">
      <c r="A70" t="s">
        <v>800</v>
      </c>
      <c r="B70" t="s">
        <v>683</v>
      </c>
      <c r="C70">
        <v>67</v>
      </c>
    </row>
    <row r="71" spans="1:3" x14ac:dyDescent="0.25">
      <c r="A71" t="s">
        <v>800</v>
      </c>
      <c r="B71" t="s">
        <v>747</v>
      </c>
      <c r="C71">
        <v>4</v>
      </c>
    </row>
    <row r="72" spans="1:3" x14ac:dyDescent="0.25">
      <c r="A72" t="s">
        <v>800</v>
      </c>
      <c r="B72" t="s">
        <v>588</v>
      </c>
      <c r="C72">
        <v>231</v>
      </c>
    </row>
    <row r="73" spans="1:3" x14ac:dyDescent="0.25">
      <c r="A73" t="s">
        <v>800</v>
      </c>
      <c r="B73" t="s">
        <v>748</v>
      </c>
      <c r="C73">
        <v>18</v>
      </c>
    </row>
    <row r="74" spans="1:3" x14ac:dyDescent="0.25">
      <c r="A74" t="s">
        <v>800</v>
      </c>
      <c r="B74" t="s">
        <v>795</v>
      </c>
      <c r="C74">
        <v>345</v>
      </c>
    </row>
    <row r="75" spans="1:3" x14ac:dyDescent="0.25">
      <c r="A75" t="s">
        <v>800</v>
      </c>
      <c r="B75" t="s">
        <v>796</v>
      </c>
      <c r="C75">
        <v>1296</v>
      </c>
    </row>
    <row r="76" spans="1:3" x14ac:dyDescent="0.25">
      <c r="A76" t="s">
        <v>800</v>
      </c>
      <c r="B76" t="s">
        <v>66</v>
      </c>
      <c r="C76">
        <v>60</v>
      </c>
    </row>
    <row r="77" spans="1:3" x14ac:dyDescent="0.25">
      <c r="A77" t="s">
        <v>800</v>
      </c>
      <c r="B77" t="s">
        <v>496</v>
      </c>
      <c r="C77">
        <v>27</v>
      </c>
    </row>
    <row r="78" spans="1:3" x14ac:dyDescent="0.25">
      <c r="A78" t="s">
        <v>800</v>
      </c>
      <c r="B78" t="s">
        <v>103</v>
      </c>
      <c r="C78">
        <v>83</v>
      </c>
    </row>
    <row r="79" spans="1:3" x14ac:dyDescent="0.25">
      <c r="A79" t="s">
        <v>800</v>
      </c>
      <c r="B79" t="s">
        <v>729</v>
      </c>
      <c r="C79">
        <v>435</v>
      </c>
    </row>
    <row r="80" spans="1:3" x14ac:dyDescent="0.25">
      <c r="A80" t="s">
        <v>800</v>
      </c>
      <c r="B80" t="s">
        <v>749</v>
      </c>
      <c r="C80">
        <v>27</v>
      </c>
    </row>
    <row r="81" spans="1:3" x14ac:dyDescent="0.25">
      <c r="A81" t="s">
        <v>800</v>
      </c>
      <c r="B81" t="s">
        <v>497</v>
      </c>
      <c r="C81">
        <v>2</v>
      </c>
    </row>
    <row r="82" spans="1:3" x14ac:dyDescent="0.25">
      <c r="A82" t="s">
        <v>800</v>
      </c>
      <c r="B82" t="s">
        <v>675</v>
      </c>
      <c r="C82">
        <v>2</v>
      </c>
    </row>
    <row r="83" spans="1:3" x14ac:dyDescent="0.25">
      <c r="A83" t="s">
        <v>800</v>
      </c>
      <c r="B83" t="s">
        <v>219</v>
      </c>
      <c r="C83">
        <v>26</v>
      </c>
    </row>
    <row r="84" spans="1:3" x14ac:dyDescent="0.25">
      <c r="A84" t="s">
        <v>800</v>
      </c>
      <c r="B84" t="s">
        <v>177</v>
      </c>
      <c r="C84">
        <v>26</v>
      </c>
    </row>
    <row r="85" spans="1:3" x14ac:dyDescent="0.25">
      <c r="A85" t="s">
        <v>800</v>
      </c>
      <c r="B85" t="s">
        <v>498</v>
      </c>
      <c r="C85">
        <v>125</v>
      </c>
    </row>
    <row r="86" spans="1:3" x14ac:dyDescent="0.25">
      <c r="A86" t="s">
        <v>800</v>
      </c>
      <c r="B86" t="s">
        <v>410</v>
      </c>
      <c r="C86">
        <v>7</v>
      </c>
    </row>
    <row r="87" spans="1:3" x14ac:dyDescent="0.25">
      <c r="A87" t="s">
        <v>800</v>
      </c>
      <c r="B87" t="s">
        <v>590</v>
      </c>
      <c r="C87">
        <v>2</v>
      </c>
    </row>
    <row r="88" spans="1:3" x14ac:dyDescent="0.25">
      <c r="A88" t="s">
        <v>800</v>
      </c>
      <c r="B88" t="s">
        <v>591</v>
      </c>
      <c r="C88">
        <v>2</v>
      </c>
    </row>
    <row r="89" spans="1:3" x14ac:dyDescent="0.25">
      <c r="A89" t="s">
        <v>800</v>
      </c>
      <c r="B89" t="s">
        <v>499</v>
      </c>
      <c r="C89">
        <v>63</v>
      </c>
    </row>
    <row r="90" spans="1:3" x14ac:dyDescent="0.25">
      <c r="A90" t="s">
        <v>800</v>
      </c>
      <c r="B90" t="s">
        <v>423</v>
      </c>
      <c r="C90">
        <v>42</v>
      </c>
    </row>
    <row r="91" spans="1:3" x14ac:dyDescent="0.25">
      <c r="A91" t="s">
        <v>800</v>
      </c>
      <c r="B91" t="s">
        <v>424</v>
      </c>
      <c r="C91">
        <v>17</v>
      </c>
    </row>
    <row r="92" spans="1:3" x14ac:dyDescent="0.25">
      <c r="A92" t="s">
        <v>800</v>
      </c>
      <c r="B92" t="s">
        <v>425</v>
      </c>
      <c r="C92">
        <v>99</v>
      </c>
    </row>
    <row r="93" spans="1:3" x14ac:dyDescent="0.25">
      <c r="A93" t="s">
        <v>800</v>
      </c>
      <c r="B93" t="s">
        <v>104</v>
      </c>
      <c r="C93">
        <v>7</v>
      </c>
    </row>
    <row r="94" spans="1:3" x14ac:dyDescent="0.25">
      <c r="A94" t="s">
        <v>800</v>
      </c>
      <c r="B94" t="s">
        <v>592</v>
      </c>
      <c r="C94">
        <v>71</v>
      </c>
    </row>
    <row r="95" spans="1:3" x14ac:dyDescent="0.25">
      <c r="A95" t="s">
        <v>800</v>
      </c>
      <c r="B95" t="s">
        <v>593</v>
      </c>
      <c r="C95">
        <v>6</v>
      </c>
    </row>
    <row r="96" spans="1:3" x14ac:dyDescent="0.25">
      <c r="A96" t="s">
        <v>800</v>
      </c>
      <c r="B96" t="s">
        <v>180</v>
      </c>
      <c r="C96">
        <v>9</v>
      </c>
    </row>
    <row r="97" spans="1:3" x14ac:dyDescent="0.25">
      <c r="A97" t="s">
        <v>800</v>
      </c>
      <c r="B97" t="s">
        <v>730</v>
      </c>
      <c r="C97">
        <v>2</v>
      </c>
    </row>
    <row r="98" spans="1:3" x14ac:dyDescent="0.25">
      <c r="A98" t="s">
        <v>800</v>
      </c>
      <c r="B98" t="s">
        <v>594</v>
      </c>
      <c r="C98">
        <v>241</v>
      </c>
    </row>
    <row r="99" spans="1:3" x14ac:dyDescent="0.25">
      <c r="A99" t="s">
        <v>800</v>
      </c>
      <c r="B99" t="s">
        <v>595</v>
      </c>
      <c r="C99">
        <v>40</v>
      </c>
    </row>
    <row r="100" spans="1:3" x14ac:dyDescent="0.25">
      <c r="A100" t="s">
        <v>800</v>
      </c>
      <c r="B100" t="s">
        <v>181</v>
      </c>
      <c r="C100">
        <v>8</v>
      </c>
    </row>
    <row r="101" spans="1:3" x14ac:dyDescent="0.25">
      <c r="A101" t="s">
        <v>800</v>
      </c>
      <c r="B101" t="s">
        <v>182</v>
      </c>
      <c r="C101">
        <v>14</v>
      </c>
    </row>
    <row r="102" spans="1:3" x14ac:dyDescent="0.25">
      <c r="A102" t="s">
        <v>800</v>
      </c>
      <c r="B102" t="s">
        <v>553</v>
      </c>
      <c r="C102">
        <v>52</v>
      </c>
    </row>
    <row r="103" spans="1:3" x14ac:dyDescent="0.25">
      <c r="A103" t="s">
        <v>800</v>
      </c>
      <c r="B103" t="s">
        <v>253</v>
      </c>
      <c r="C103">
        <v>8</v>
      </c>
    </row>
    <row r="104" spans="1:3" x14ac:dyDescent="0.25">
      <c r="A104" t="s">
        <v>800</v>
      </c>
      <c r="B104" t="s">
        <v>183</v>
      </c>
      <c r="C104">
        <v>113</v>
      </c>
    </row>
    <row r="105" spans="1:3" x14ac:dyDescent="0.25">
      <c r="A105" t="s">
        <v>800</v>
      </c>
      <c r="B105" t="s">
        <v>500</v>
      </c>
      <c r="C105">
        <v>97</v>
      </c>
    </row>
    <row r="106" spans="1:3" x14ac:dyDescent="0.25">
      <c r="A106" t="s">
        <v>800</v>
      </c>
      <c r="B106" t="s">
        <v>501</v>
      </c>
      <c r="C106">
        <v>84</v>
      </c>
    </row>
    <row r="107" spans="1:3" x14ac:dyDescent="0.25">
      <c r="A107" t="s">
        <v>800</v>
      </c>
      <c r="B107" t="s">
        <v>460</v>
      </c>
      <c r="C107">
        <v>12</v>
      </c>
    </row>
    <row r="108" spans="1:3" x14ac:dyDescent="0.25">
      <c r="A108" t="s">
        <v>800</v>
      </c>
      <c r="B108" t="s">
        <v>184</v>
      </c>
      <c r="C108">
        <v>44515</v>
      </c>
    </row>
    <row r="109" spans="1:3" x14ac:dyDescent="0.25">
      <c r="A109" t="s">
        <v>800</v>
      </c>
      <c r="B109" t="s">
        <v>106</v>
      </c>
      <c r="C109">
        <v>21</v>
      </c>
    </row>
    <row r="110" spans="1:3" x14ac:dyDescent="0.25">
      <c r="A110" t="s">
        <v>800</v>
      </c>
      <c r="B110" t="s">
        <v>107</v>
      </c>
      <c r="C110">
        <v>197</v>
      </c>
    </row>
    <row r="111" spans="1:3" x14ac:dyDescent="0.25">
      <c r="A111" t="s">
        <v>800</v>
      </c>
      <c r="B111" t="s">
        <v>108</v>
      </c>
      <c r="C111">
        <v>40</v>
      </c>
    </row>
    <row r="112" spans="1:3" x14ac:dyDescent="0.25">
      <c r="A112" t="s">
        <v>800</v>
      </c>
      <c r="B112" t="s">
        <v>109</v>
      </c>
      <c r="C112">
        <v>70</v>
      </c>
    </row>
    <row r="113" spans="1:3" x14ac:dyDescent="0.25">
      <c r="A113" t="s">
        <v>800</v>
      </c>
      <c r="B113" t="s">
        <v>110</v>
      </c>
      <c r="C113">
        <v>39</v>
      </c>
    </row>
    <row r="114" spans="1:3" x14ac:dyDescent="0.25">
      <c r="A114" t="s">
        <v>800</v>
      </c>
      <c r="B114" t="s">
        <v>254</v>
      </c>
      <c r="C114">
        <v>146</v>
      </c>
    </row>
    <row r="115" spans="1:3" x14ac:dyDescent="0.25">
      <c r="A115" t="s">
        <v>800</v>
      </c>
      <c r="B115" t="s">
        <v>111</v>
      </c>
      <c r="C115">
        <v>65</v>
      </c>
    </row>
    <row r="116" spans="1:3" x14ac:dyDescent="0.25">
      <c r="A116" t="s">
        <v>800</v>
      </c>
      <c r="B116" t="s">
        <v>112</v>
      </c>
      <c r="C116">
        <v>12</v>
      </c>
    </row>
    <row r="117" spans="1:3" x14ac:dyDescent="0.25">
      <c r="A117" t="s">
        <v>800</v>
      </c>
      <c r="B117" t="s">
        <v>653</v>
      </c>
      <c r="C117">
        <v>74</v>
      </c>
    </row>
    <row r="118" spans="1:3" x14ac:dyDescent="0.25">
      <c r="A118" t="s">
        <v>800</v>
      </c>
      <c r="B118" t="s">
        <v>255</v>
      </c>
      <c r="C118">
        <v>66</v>
      </c>
    </row>
    <row r="119" spans="1:3" x14ac:dyDescent="0.25">
      <c r="A119" t="s">
        <v>800</v>
      </c>
      <c r="B119" t="s">
        <v>633</v>
      </c>
      <c r="C119">
        <v>45</v>
      </c>
    </row>
    <row r="120" spans="1:3" x14ac:dyDescent="0.25">
      <c r="A120" t="s">
        <v>800</v>
      </c>
      <c r="B120" t="s">
        <v>634</v>
      </c>
      <c r="C120">
        <v>47</v>
      </c>
    </row>
    <row r="121" spans="1:3" x14ac:dyDescent="0.25">
      <c r="A121" t="s">
        <v>800</v>
      </c>
      <c r="B121" t="s">
        <v>256</v>
      </c>
      <c r="C121">
        <v>46</v>
      </c>
    </row>
    <row r="122" spans="1:3" x14ac:dyDescent="0.25">
      <c r="A122" t="s">
        <v>800</v>
      </c>
      <c r="B122" t="s">
        <v>411</v>
      </c>
      <c r="C122">
        <v>2</v>
      </c>
    </row>
    <row r="123" spans="1:3" x14ac:dyDescent="0.25">
      <c r="A123" t="s">
        <v>800</v>
      </c>
      <c r="B123" t="s">
        <v>750</v>
      </c>
      <c r="C123">
        <v>6</v>
      </c>
    </row>
    <row r="124" spans="1:3" x14ac:dyDescent="0.25">
      <c r="A124" t="s">
        <v>800</v>
      </c>
      <c r="B124" t="s">
        <v>413</v>
      </c>
      <c r="C124">
        <v>8</v>
      </c>
    </row>
    <row r="125" spans="1:3" x14ac:dyDescent="0.25">
      <c r="A125" t="s">
        <v>800</v>
      </c>
      <c r="B125" t="s">
        <v>751</v>
      </c>
      <c r="C125">
        <v>4</v>
      </c>
    </row>
    <row r="126" spans="1:3" x14ac:dyDescent="0.25">
      <c r="A126" t="s">
        <v>800</v>
      </c>
      <c r="B126" t="s">
        <v>752</v>
      </c>
      <c r="C126">
        <v>1</v>
      </c>
    </row>
    <row r="127" spans="1:3" x14ac:dyDescent="0.25">
      <c r="A127" t="s">
        <v>800</v>
      </c>
      <c r="B127" t="s">
        <v>753</v>
      </c>
      <c r="C127">
        <v>58</v>
      </c>
    </row>
    <row r="128" spans="1:3" x14ac:dyDescent="0.25">
      <c r="A128" t="s">
        <v>800</v>
      </c>
      <c r="B128" t="s">
        <v>414</v>
      </c>
      <c r="C128">
        <v>23</v>
      </c>
    </row>
    <row r="129" spans="1:3" x14ac:dyDescent="0.25">
      <c r="A129" t="s">
        <v>800</v>
      </c>
      <c r="B129" t="s">
        <v>258</v>
      </c>
      <c r="C129">
        <v>2</v>
      </c>
    </row>
    <row r="130" spans="1:3" x14ac:dyDescent="0.25">
      <c r="A130" t="s">
        <v>800</v>
      </c>
      <c r="B130" t="s">
        <v>415</v>
      </c>
      <c r="C130">
        <v>13</v>
      </c>
    </row>
    <row r="131" spans="1:3" x14ac:dyDescent="0.25">
      <c r="A131" t="s">
        <v>800</v>
      </c>
      <c r="B131" t="s">
        <v>554</v>
      </c>
      <c r="C131">
        <v>28</v>
      </c>
    </row>
    <row r="132" spans="1:3" x14ac:dyDescent="0.25">
      <c r="A132" t="s">
        <v>800</v>
      </c>
      <c r="B132" t="s">
        <v>113</v>
      </c>
      <c r="C132">
        <v>1</v>
      </c>
    </row>
    <row r="133" spans="1:3" x14ac:dyDescent="0.25">
      <c r="A133" t="s">
        <v>800</v>
      </c>
      <c r="B133" t="s">
        <v>114</v>
      </c>
      <c r="C133">
        <v>21</v>
      </c>
    </row>
    <row r="134" spans="1:3" x14ac:dyDescent="0.25">
      <c r="A134" t="s">
        <v>800</v>
      </c>
      <c r="B134" t="s">
        <v>115</v>
      </c>
      <c r="C134">
        <v>35</v>
      </c>
    </row>
    <row r="135" spans="1:3" x14ac:dyDescent="0.25">
      <c r="A135" t="s">
        <v>800</v>
      </c>
      <c r="B135" t="s">
        <v>754</v>
      </c>
      <c r="C135">
        <v>95</v>
      </c>
    </row>
    <row r="136" spans="1:3" x14ac:dyDescent="0.25">
      <c r="A136" t="s">
        <v>800</v>
      </c>
      <c r="B136" t="s">
        <v>755</v>
      </c>
      <c r="C136">
        <v>524</v>
      </c>
    </row>
    <row r="137" spans="1:3" x14ac:dyDescent="0.25">
      <c r="A137" t="s">
        <v>800</v>
      </c>
      <c r="B137" t="s">
        <v>756</v>
      </c>
      <c r="C137">
        <v>69</v>
      </c>
    </row>
    <row r="138" spans="1:3" x14ac:dyDescent="0.25">
      <c r="A138" t="s">
        <v>800</v>
      </c>
      <c r="B138" t="s">
        <v>757</v>
      </c>
      <c r="C138">
        <v>327</v>
      </c>
    </row>
    <row r="139" spans="1:3" x14ac:dyDescent="0.25">
      <c r="A139" t="s">
        <v>800</v>
      </c>
      <c r="B139" t="s">
        <v>555</v>
      </c>
      <c r="C139">
        <v>9</v>
      </c>
    </row>
    <row r="140" spans="1:3" x14ac:dyDescent="0.25">
      <c r="A140" t="s">
        <v>800</v>
      </c>
      <c r="B140" t="s">
        <v>556</v>
      </c>
      <c r="C140">
        <v>36</v>
      </c>
    </row>
    <row r="141" spans="1:3" x14ac:dyDescent="0.25">
      <c r="A141" t="s">
        <v>800</v>
      </c>
      <c r="B141" t="s">
        <v>357</v>
      </c>
      <c r="C141">
        <v>32</v>
      </c>
    </row>
    <row r="142" spans="1:3" x14ac:dyDescent="0.25">
      <c r="A142" t="s">
        <v>800</v>
      </c>
      <c r="B142" t="s">
        <v>259</v>
      </c>
      <c r="C142">
        <v>101</v>
      </c>
    </row>
    <row r="143" spans="1:3" x14ac:dyDescent="0.25">
      <c r="A143" t="s">
        <v>800</v>
      </c>
      <c r="B143" t="s">
        <v>116</v>
      </c>
      <c r="C143">
        <v>130</v>
      </c>
    </row>
    <row r="144" spans="1:3" x14ac:dyDescent="0.25">
      <c r="A144" t="s">
        <v>800</v>
      </c>
      <c r="B144" t="s">
        <v>635</v>
      </c>
      <c r="C144">
        <v>77</v>
      </c>
    </row>
    <row r="145" spans="1:3" x14ac:dyDescent="0.25">
      <c r="A145" t="s">
        <v>800</v>
      </c>
      <c r="B145" t="s">
        <v>557</v>
      </c>
      <c r="C145">
        <v>7</v>
      </c>
    </row>
    <row r="146" spans="1:3" x14ac:dyDescent="0.25">
      <c r="A146" t="s">
        <v>800</v>
      </c>
      <c r="B146" t="s">
        <v>117</v>
      </c>
      <c r="C146">
        <v>137</v>
      </c>
    </row>
    <row r="147" spans="1:3" x14ac:dyDescent="0.25">
      <c r="A147" t="s">
        <v>800</v>
      </c>
      <c r="B147" t="s">
        <v>118</v>
      </c>
      <c r="C147">
        <v>130</v>
      </c>
    </row>
    <row r="148" spans="1:3" x14ac:dyDescent="0.25">
      <c r="A148" t="s">
        <v>800</v>
      </c>
      <c r="B148" t="s">
        <v>654</v>
      </c>
      <c r="C148">
        <v>127</v>
      </c>
    </row>
    <row r="149" spans="1:3" x14ac:dyDescent="0.25">
      <c r="A149" t="s">
        <v>800</v>
      </c>
      <c r="B149" t="s">
        <v>558</v>
      </c>
      <c r="C149">
        <v>279</v>
      </c>
    </row>
    <row r="150" spans="1:3" x14ac:dyDescent="0.25">
      <c r="A150" t="s">
        <v>800</v>
      </c>
      <c r="B150" t="s">
        <v>559</v>
      </c>
      <c r="C150">
        <v>15</v>
      </c>
    </row>
    <row r="151" spans="1:3" x14ac:dyDescent="0.25">
      <c r="A151" t="s">
        <v>800</v>
      </c>
      <c r="B151" t="s">
        <v>560</v>
      </c>
      <c r="C151">
        <v>1060</v>
      </c>
    </row>
    <row r="152" spans="1:3" x14ac:dyDescent="0.25">
      <c r="A152" t="s">
        <v>800</v>
      </c>
      <c r="B152" t="s">
        <v>561</v>
      </c>
      <c r="C152">
        <v>60</v>
      </c>
    </row>
    <row r="153" spans="1:3" x14ac:dyDescent="0.25">
      <c r="A153" t="s">
        <v>800</v>
      </c>
      <c r="B153" t="s">
        <v>562</v>
      </c>
      <c r="C153">
        <v>188</v>
      </c>
    </row>
    <row r="154" spans="1:3" x14ac:dyDescent="0.25">
      <c r="A154" t="s">
        <v>800</v>
      </c>
      <c r="B154" t="s">
        <v>563</v>
      </c>
      <c r="C154">
        <v>143</v>
      </c>
    </row>
    <row r="155" spans="1:3" x14ac:dyDescent="0.25">
      <c r="A155" t="s">
        <v>800</v>
      </c>
      <c r="B155" t="s">
        <v>564</v>
      </c>
      <c r="C155">
        <v>20</v>
      </c>
    </row>
    <row r="156" spans="1:3" x14ac:dyDescent="0.25">
      <c r="A156" t="s">
        <v>800</v>
      </c>
      <c r="B156" t="s">
        <v>565</v>
      </c>
      <c r="C156">
        <v>116</v>
      </c>
    </row>
    <row r="157" spans="1:3" x14ac:dyDescent="0.25">
      <c r="A157" t="s">
        <v>800</v>
      </c>
      <c r="B157" t="s">
        <v>566</v>
      </c>
      <c r="C157">
        <v>7</v>
      </c>
    </row>
    <row r="158" spans="1:3" x14ac:dyDescent="0.25">
      <c r="A158" t="s">
        <v>800</v>
      </c>
      <c r="B158" t="s">
        <v>69</v>
      </c>
      <c r="C158">
        <v>3</v>
      </c>
    </row>
    <row r="159" spans="1:3" x14ac:dyDescent="0.25">
      <c r="A159" t="s">
        <v>800</v>
      </c>
      <c r="B159" t="s">
        <v>461</v>
      </c>
      <c r="C159">
        <v>2</v>
      </c>
    </row>
    <row r="160" spans="1:3" x14ac:dyDescent="0.25">
      <c r="A160" t="s">
        <v>800</v>
      </c>
      <c r="B160" t="s">
        <v>462</v>
      </c>
      <c r="C160">
        <v>7</v>
      </c>
    </row>
    <row r="161" spans="1:3" x14ac:dyDescent="0.25">
      <c r="A161" t="s">
        <v>800</v>
      </c>
      <c r="B161" t="s">
        <v>416</v>
      </c>
      <c r="C161">
        <v>16</v>
      </c>
    </row>
    <row r="162" spans="1:3" x14ac:dyDescent="0.25">
      <c r="A162" t="s">
        <v>800</v>
      </c>
      <c r="B162" t="s">
        <v>71</v>
      </c>
      <c r="C162">
        <v>15</v>
      </c>
    </row>
    <row r="163" spans="1:3" x14ac:dyDescent="0.25">
      <c r="A163" t="s">
        <v>800</v>
      </c>
      <c r="B163" t="s">
        <v>73</v>
      </c>
      <c r="C163">
        <v>282</v>
      </c>
    </row>
    <row r="164" spans="1:3" x14ac:dyDescent="0.25">
      <c r="A164" t="s">
        <v>800</v>
      </c>
      <c r="B164" t="s">
        <v>684</v>
      </c>
      <c r="C164">
        <v>193</v>
      </c>
    </row>
    <row r="165" spans="1:3" x14ac:dyDescent="0.25">
      <c r="A165" t="s">
        <v>800</v>
      </c>
      <c r="B165" t="s">
        <v>685</v>
      </c>
      <c r="C165">
        <v>41</v>
      </c>
    </row>
    <row r="166" spans="1:3" x14ac:dyDescent="0.25">
      <c r="A166" t="s">
        <v>800</v>
      </c>
      <c r="B166" t="s">
        <v>358</v>
      </c>
      <c r="C166">
        <v>11</v>
      </c>
    </row>
    <row r="167" spans="1:3" x14ac:dyDescent="0.25">
      <c r="A167" t="s">
        <v>800</v>
      </c>
      <c r="B167" t="s">
        <v>296</v>
      </c>
      <c r="C167">
        <v>4</v>
      </c>
    </row>
    <row r="168" spans="1:3" x14ac:dyDescent="0.25">
      <c r="A168" t="s">
        <v>800</v>
      </c>
      <c r="B168" t="s">
        <v>297</v>
      </c>
      <c r="C168">
        <v>6</v>
      </c>
    </row>
    <row r="169" spans="1:3" x14ac:dyDescent="0.25">
      <c r="A169" t="s">
        <v>800</v>
      </c>
      <c r="B169" s="2" t="s">
        <v>298</v>
      </c>
      <c r="C169">
        <v>6</v>
      </c>
    </row>
    <row r="170" spans="1:3" x14ac:dyDescent="0.25">
      <c r="A170" t="s">
        <v>800</v>
      </c>
      <c r="B170" t="s">
        <v>299</v>
      </c>
      <c r="C170">
        <v>33</v>
      </c>
    </row>
    <row r="171" spans="1:3" x14ac:dyDescent="0.25">
      <c r="A171" t="s">
        <v>800</v>
      </c>
      <c r="B171" t="s">
        <v>300</v>
      </c>
      <c r="C171">
        <v>4</v>
      </c>
    </row>
    <row r="172" spans="1:3" x14ac:dyDescent="0.25">
      <c r="A172" t="s">
        <v>800</v>
      </c>
      <c r="B172" t="s">
        <v>301</v>
      </c>
      <c r="C172">
        <v>104</v>
      </c>
    </row>
    <row r="173" spans="1:3" x14ac:dyDescent="0.25">
      <c r="A173" t="s">
        <v>800</v>
      </c>
      <c r="B173" t="s">
        <v>302</v>
      </c>
      <c r="C173">
        <v>2</v>
      </c>
    </row>
    <row r="174" spans="1:3" x14ac:dyDescent="0.25">
      <c r="A174" t="s">
        <v>800</v>
      </c>
      <c r="B174" t="s">
        <v>502</v>
      </c>
      <c r="C174">
        <v>375</v>
      </c>
    </row>
    <row r="175" spans="1:3" x14ac:dyDescent="0.25">
      <c r="A175" t="s">
        <v>800</v>
      </c>
      <c r="B175" t="s">
        <v>503</v>
      </c>
      <c r="C175">
        <v>67</v>
      </c>
    </row>
    <row r="176" spans="1:3" x14ac:dyDescent="0.25">
      <c r="A176" t="s">
        <v>800</v>
      </c>
      <c r="B176" t="s">
        <v>446</v>
      </c>
      <c r="C176">
        <v>345</v>
      </c>
    </row>
    <row r="177" spans="1:3" x14ac:dyDescent="0.25">
      <c r="A177" t="s">
        <v>800</v>
      </c>
      <c r="B177" t="s">
        <v>447</v>
      </c>
      <c r="C177">
        <v>67</v>
      </c>
    </row>
    <row r="178" spans="1:3" x14ac:dyDescent="0.25">
      <c r="A178" t="s">
        <v>800</v>
      </c>
      <c r="B178" t="s">
        <v>504</v>
      </c>
      <c r="C178">
        <v>67</v>
      </c>
    </row>
    <row r="179" spans="1:3" x14ac:dyDescent="0.25">
      <c r="A179" t="s">
        <v>800</v>
      </c>
      <c r="B179" t="s">
        <v>505</v>
      </c>
      <c r="C179">
        <v>345</v>
      </c>
    </row>
    <row r="180" spans="1:3" x14ac:dyDescent="0.25">
      <c r="A180" t="s">
        <v>800</v>
      </c>
      <c r="B180" t="s">
        <v>473</v>
      </c>
      <c r="C180">
        <v>2</v>
      </c>
    </row>
    <row r="181" spans="1:3" x14ac:dyDescent="0.25">
      <c r="A181" t="s">
        <v>800</v>
      </c>
      <c r="B181" t="s">
        <v>636</v>
      </c>
      <c r="C181">
        <v>16</v>
      </c>
    </row>
    <row r="182" spans="1:3" x14ac:dyDescent="0.25">
      <c r="A182" t="s">
        <v>800</v>
      </c>
      <c r="B182" t="s">
        <v>15</v>
      </c>
      <c r="C182">
        <v>2</v>
      </c>
    </row>
    <row r="183" spans="1:3" x14ac:dyDescent="0.25">
      <c r="A183" t="s">
        <v>800</v>
      </c>
      <c r="B183" t="s">
        <v>236</v>
      </c>
      <c r="C183">
        <v>8</v>
      </c>
    </row>
    <row r="184" spans="1:3" x14ac:dyDescent="0.25">
      <c r="A184" t="s">
        <v>800</v>
      </c>
      <c r="B184" t="s">
        <v>187</v>
      </c>
      <c r="C184">
        <v>31</v>
      </c>
    </row>
    <row r="185" spans="1:3" x14ac:dyDescent="0.25">
      <c r="A185" t="s">
        <v>800</v>
      </c>
      <c r="B185" t="s">
        <v>190</v>
      </c>
      <c r="C185">
        <v>31</v>
      </c>
    </row>
    <row r="186" spans="1:3" x14ac:dyDescent="0.25">
      <c r="A186" t="s">
        <v>800</v>
      </c>
      <c r="B186" t="s">
        <v>405</v>
      </c>
      <c r="C186">
        <v>14</v>
      </c>
    </row>
    <row r="187" spans="1:3" x14ac:dyDescent="0.25">
      <c r="A187" t="s">
        <v>800</v>
      </c>
      <c r="B187" t="s">
        <v>223</v>
      </c>
      <c r="C187">
        <v>14</v>
      </c>
    </row>
    <row r="188" spans="1:3" x14ac:dyDescent="0.25">
      <c r="A188" t="s">
        <v>800</v>
      </c>
      <c r="B188" t="s">
        <v>303</v>
      </c>
      <c r="C188">
        <v>48</v>
      </c>
    </row>
    <row r="189" spans="1:3" x14ac:dyDescent="0.25">
      <c r="A189" t="s">
        <v>800</v>
      </c>
      <c r="B189" t="s">
        <v>359</v>
      </c>
      <c r="C189">
        <v>3</v>
      </c>
    </row>
    <row r="190" spans="1:3" x14ac:dyDescent="0.25">
      <c r="A190" t="s">
        <v>800</v>
      </c>
      <c r="B190" t="s">
        <v>119</v>
      </c>
      <c r="C190">
        <v>247</v>
      </c>
    </row>
    <row r="191" spans="1:3" x14ac:dyDescent="0.25">
      <c r="A191" t="s">
        <v>800</v>
      </c>
      <c r="B191" t="s">
        <v>120</v>
      </c>
      <c r="C191">
        <v>28</v>
      </c>
    </row>
    <row r="192" spans="1:3" x14ac:dyDescent="0.25">
      <c r="A192" t="s">
        <v>800</v>
      </c>
      <c r="B192" t="s">
        <v>260</v>
      </c>
      <c r="C192">
        <v>63</v>
      </c>
    </row>
    <row r="193" spans="1:3" x14ac:dyDescent="0.25">
      <c r="A193" t="s">
        <v>800</v>
      </c>
      <c r="B193" t="s">
        <v>304</v>
      </c>
      <c r="C193">
        <v>2</v>
      </c>
    </row>
    <row r="194" spans="1:3" x14ac:dyDescent="0.25">
      <c r="A194" t="s">
        <v>800</v>
      </c>
      <c r="B194" t="s">
        <v>305</v>
      </c>
      <c r="C194">
        <v>1</v>
      </c>
    </row>
    <row r="195" spans="1:3" x14ac:dyDescent="0.25">
      <c r="A195" t="s">
        <v>800</v>
      </c>
      <c r="B195" t="s">
        <v>596</v>
      </c>
      <c r="C195">
        <v>2</v>
      </c>
    </row>
    <row r="196" spans="1:3" x14ac:dyDescent="0.25">
      <c r="A196" t="s">
        <v>800</v>
      </c>
      <c r="B196" t="s">
        <v>758</v>
      </c>
      <c r="C196">
        <v>13</v>
      </c>
    </row>
    <row r="197" spans="1:3" x14ac:dyDescent="0.25">
      <c r="A197" t="s">
        <v>800</v>
      </c>
      <c r="B197" t="s">
        <v>541</v>
      </c>
      <c r="C197">
        <v>3</v>
      </c>
    </row>
    <row r="198" spans="1:3" x14ac:dyDescent="0.25">
      <c r="A198" t="s">
        <v>800</v>
      </c>
      <c r="B198" t="s">
        <v>655</v>
      </c>
      <c r="C198">
        <v>24</v>
      </c>
    </row>
    <row r="199" spans="1:3" x14ac:dyDescent="0.25">
      <c r="A199" t="s">
        <v>800</v>
      </c>
      <c r="B199" t="s">
        <v>41</v>
      </c>
      <c r="C199">
        <v>313</v>
      </c>
    </row>
    <row r="200" spans="1:3" x14ac:dyDescent="0.25">
      <c r="A200" t="s">
        <v>800</v>
      </c>
      <c r="B200" t="s">
        <v>306</v>
      </c>
      <c r="C200">
        <v>12</v>
      </c>
    </row>
    <row r="201" spans="1:3" x14ac:dyDescent="0.25">
      <c r="A201" t="s">
        <v>800</v>
      </c>
      <c r="B201" t="s">
        <v>360</v>
      </c>
      <c r="C201">
        <v>20</v>
      </c>
    </row>
    <row r="202" spans="1:3" x14ac:dyDescent="0.25">
      <c r="A202" t="s">
        <v>800</v>
      </c>
      <c r="B202" t="s">
        <v>121</v>
      </c>
      <c r="C202">
        <v>30</v>
      </c>
    </row>
    <row r="203" spans="1:3" x14ac:dyDescent="0.25">
      <c r="A203" t="s">
        <v>800</v>
      </c>
      <c r="B203" t="s">
        <v>426</v>
      </c>
      <c r="C203">
        <v>368</v>
      </c>
    </row>
    <row r="204" spans="1:3" x14ac:dyDescent="0.25">
      <c r="A204" t="s">
        <v>800</v>
      </c>
      <c r="B204" t="s">
        <v>506</v>
      </c>
      <c r="C204">
        <v>5</v>
      </c>
    </row>
    <row r="205" spans="1:3" x14ac:dyDescent="0.25">
      <c r="A205" t="s">
        <v>800</v>
      </c>
      <c r="B205" t="s">
        <v>261</v>
      </c>
      <c r="C205">
        <v>6</v>
      </c>
    </row>
    <row r="206" spans="1:3" x14ac:dyDescent="0.25">
      <c r="A206" t="s">
        <v>800</v>
      </c>
      <c r="B206" t="s">
        <v>122</v>
      </c>
      <c r="C206">
        <v>2</v>
      </c>
    </row>
    <row r="207" spans="1:3" x14ac:dyDescent="0.25">
      <c r="A207" t="s">
        <v>800</v>
      </c>
      <c r="B207" t="s">
        <v>708</v>
      </c>
      <c r="C207">
        <v>59</v>
      </c>
    </row>
    <row r="208" spans="1:3" x14ac:dyDescent="0.25">
      <c r="A208" t="s">
        <v>800</v>
      </c>
      <c r="B208" t="s">
        <v>709</v>
      </c>
      <c r="C208">
        <v>8</v>
      </c>
    </row>
    <row r="209" spans="1:3" x14ac:dyDescent="0.25">
      <c r="A209" t="s">
        <v>800</v>
      </c>
      <c r="B209" t="s">
        <v>262</v>
      </c>
      <c r="C209">
        <v>1660</v>
      </c>
    </row>
    <row r="210" spans="1:3" x14ac:dyDescent="0.25">
      <c r="A210" t="s">
        <v>800</v>
      </c>
      <c r="B210" t="s">
        <v>264</v>
      </c>
      <c r="C210">
        <v>27</v>
      </c>
    </row>
    <row r="211" spans="1:3" x14ac:dyDescent="0.25">
      <c r="A211" t="s">
        <v>800</v>
      </c>
      <c r="B211" t="s">
        <v>307</v>
      </c>
      <c r="C211">
        <v>9</v>
      </c>
    </row>
    <row r="212" spans="1:3" x14ac:dyDescent="0.25">
      <c r="A212" t="s">
        <v>800</v>
      </c>
      <c r="B212" t="s">
        <v>123</v>
      </c>
      <c r="C212">
        <v>20</v>
      </c>
    </row>
    <row r="213" spans="1:3" x14ac:dyDescent="0.25">
      <c r="A213" t="s">
        <v>800</v>
      </c>
      <c r="B213" t="s">
        <v>759</v>
      </c>
      <c r="C213">
        <v>8</v>
      </c>
    </row>
    <row r="214" spans="1:3" x14ac:dyDescent="0.25">
      <c r="A214" t="s">
        <v>800</v>
      </c>
      <c r="B214" t="s">
        <v>567</v>
      </c>
      <c r="C214">
        <v>22</v>
      </c>
    </row>
    <row r="215" spans="1:3" x14ac:dyDescent="0.25">
      <c r="A215" t="s">
        <v>800</v>
      </c>
      <c r="B215" t="s">
        <v>568</v>
      </c>
      <c r="C215">
        <v>9</v>
      </c>
    </row>
    <row r="216" spans="1:3" x14ac:dyDescent="0.25">
      <c r="A216" t="s">
        <v>800</v>
      </c>
      <c r="B216" t="s">
        <v>760</v>
      </c>
      <c r="C216">
        <v>4</v>
      </c>
    </row>
    <row r="217" spans="1:3" x14ac:dyDescent="0.25">
      <c r="A217" t="s">
        <v>800</v>
      </c>
      <c r="B217" t="s">
        <v>597</v>
      </c>
      <c r="C217">
        <v>188</v>
      </c>
    </row>
    <row r="218" spans="1:3" x14ac:dyDescent="0.25">
      <c r="A218" t="s">
        <v>800</v>
      </c>
      <c r="B218" t="s">
        <v>599</v>
      </c>
      <c r="C218">
        <v>73</v>
      </c>
    </row>
    <row r="219" spans="1:3" x14ac:dyDescent="0.25">
      <c r="A219" t="s">
        <v>800</v>
      </c>
      <c r="B219" t="s">
        <v>600</v>
      </c>
      <c r="C219">
        <v>348</v>
      </c>
    </row>
    <row r="220" spans="1:3" x14ac:dyDescent="0.25">
      <c r="A220" t="s">
        <v>800</v>
      </c>
      <c r="B220" t="s">
        <v>601</v>
      </c>
      <c r="C220">
        <v>43</v>
      </c>
    </row>
    <row r="221" spans="1:3" x14ac:dyDescent="0.25">
      <c r="A221" t="s">
        <v>800</v>
      </c>
      <c r="B221" t="s">
        <v>602</v>
      </c>
      <c r="C221">
        <v>42</v>
      </c>
    </row>
    <row r="222" spans="1:3" x14ac:dyDescent="0.25">
      <c r="A222" t="s">
        <v>800</v>
      </c>
      <c r="B222" t="s">
        <v>603</v>
      </c>
      <c r="C222">
        <v>74</v>
      </c>
    </row>
    <row r="223" spans="1:3" x14ac:dyDescent="0.25">
      <c r="A223" t="s">
        <v>800</v>
      </c>
      <c r="B223" t="s">
        <v>450</v>
      </c>
      <c r="C223">
        <v>26</v>
      </c>
    </row>
    <row r="224" spans="1:3" x14ac:dyDescent="0.25">
      <c r="A224" t="s">
        <v>800</v>
      </c>
      <c r="B224" t="s">
        <v>731</v>
      </c>
      <c r="C224">
        <v>4</v>
      </c>
    </row>
    <row r="225" spans="1:3" x14ac:dyDescent="0.25">
      <c r="A225" t="s">
        <v>800</v>
      </c>
      <c r="B225" t="s">
        <v>761</v>
      </c>
      <c r="C225">
        <v>59</v>
      </c>
    </row>
    <row r="226" spans="1:3" x14ac:dyDescent="0.25">
      <c r="A226" t="s">
        <v>800</v>
      </c>
      <c r="B226" t="s">
        <v>361</v>
      </c>
      <c r="C226">
        <v>8</v>
      </c>
    </row>
    <row r="227" spans="1:3" x14ac:dyDescent="0.25">
      <c r="A227" t="s">
        <v>800</v>
      </c>
      <c r="B227" t="s">
        <v>124</v>
      </c>
      <c r="C227">
        <v>4</v>
      </c>
    </row>
    <row r="228" spans="1:3" x14ac:dyDescent="0.25">
      <c r="A228" t="s">
        <v>800</v>
      </c>
      <c r="B228" s="2" t="s">
        <v>604</v>
      </c>
      <c r="C228">
        <v>2</v>
      </c>
    </row>
    <row r="229" spans="1:3" x14ac:dyDescent="0.25">
      <c r="A229" t="s">
        <v>800</v>
      </c>
      <c r="B229" t="s">
        <v>362</v>
      </c>
      <c r="C229">
        <v>4</v>
      </c>
    </row>
    <row r="230" spans="1:3" x14ac:dyDescent="0.25">
      <c r="A230" t="s">
        <v>800</v>
      </c>
      <c r="B230" t="s">
        <v>363</v>
      </c>
      <c r="C230">
        <v>8</v>
      </c>
    </row>
    <row r="231" spans="1:3" x14ac:dyDescent="0.25">
      <c r="A231" t="s">
        <v>800</v>
      </c>
      <c r="B231" t="s">
        <v>605</v>
      </c>
      <c r="C231">
        <v>4</v>
      </c>
    </row>
    <row r="232" spans="1:3" x14ac:dyDescent="0.25">
      <c r="A232" t="s">
        <v>800</v>
      </c>
      <c r="B232" t="s">
        <v>24</v>
      </c>
      <c r="C232">
        <v>158</v>
      </c>
    </row>
    <row r="233" spans="1:3" x14ac:dyDescent="0.25">
      <c r="A233" t="s">
        <v>800</v>
      </c>
      <c r="B233" t="s">
        <v>125</v>
      </c>
      <c r="C233">
        <v>428</v>
      </c>
    </row>
    <row r="234" spans="1:3" x14ac:dyDescent="0.25">
      <c r="A234" t="s">
        <v>800</v>
      </c>
      <c r="B234" t="s">
        <v>126</v>
      </c>
      <c r="C234">
        <v>45</v>
      </c>
    </row>
    <row r="235" spans="1:3" x14ac:dyDescent="0.25">
      <c r="A235" t="s">
        <v>800</v>
      </c>
      <c r="B235" t="s">
        <v>308</v>
      </c>
      <c r="C235">
        <v>2</v>
      </c>
    </row>
    <row r="236" spans="1:3" x14ac:dyDescent="0.25">
      <c r="A236" t="s">
        <v>800</v>
      </c>
      <c r="B236" t="s">
        <v>309</v>
      </c>
      <c r="C236">
        <v>28</v>
      </c>
    </row>
    <row r="237" spans="1:3" x14ac:dyDescent="0.25">
      <c r="A237" t="s">
        <v>800</v>
      </c>
      <c r="B237" t="s">
        <v>686</v>
      </c>
      <c r="C237">
        <v>2</v>
      </c>
    </row>
    <row r="238" spans="1:3" x14ac:dyDescent="0.25">
      <c r="A238" t="s">
        <v>800</v>
      </c>
      <c r="B238" t="s">
        <v>762</v>
      </c>
      <c r="C238">
        <v>160</v>
      </c>
    </row>
    <row r="239" spans="1:3" x14ac:dyDescent="0.25">
      <c r="A239" t="s">
        <v>800</v>
      </c>
      <c r="B239" t="s">
        <v>265</v>
      </c>
      <c r="C239">
        <v>2</v>
      </c>
    </row>
    <row r="240" spans="1:3" x14ac:dyDescent="0.25">
      <c r="A240" t="s">
        <v>800</v>
      </c>
      <c r="B240" t="s">
        <v>310</v>
      </c>
      <c r="C240">
        <v>143</v>
      </c>
    </row>
    <row r="241" spans="1:3" x14ac:dyDescent="0.25">
      <c r="A241" t="s">
        <v>800</v>
      </c>
      <c r="B241" t="s">
        <v>364</v>
      </c>
      <c r="C241">
        <v>3</v>
      </c>
    </row>
    <row r="242" spans="1:3" x14ac:dyDescent="0.25">
      <c r="A242" t="s">
        <v>800</v>
      </c>
      <c r="B242" t="s">
        <v>365</v>
      </c>
      <c r="C242">
        <v>17</v>
      </c>
    </row>
    <row r="243" spans="1:3" x14ac:dyDescent="0.25">
      <c r="A243" t="s">
        <v>800</v>
      </c>
      <c r="B243" t="s">
        <v>311</v>
      </c>
      <c r="C243">
        <v>2</v>
      </c>
    </row>
    <row r="244" spans="1:3" x14ac:dyDescent="0.25">
      <c r="A244" t="s">
        <v>800</v>
      </c>
      <c r="B244" t="s">
        <v>312</v>
      </c>
      <c r="C244">
        <v>9</v>
      </c>
    </row>
    <row r="245" spans="1:3" x14ac:dyDescent="0.25">
      <c r="A245" t="s">
        <v>800</v>
      </c>
      <c r="B245" t="s">
        <v>313</v>
      </c>
      <c r="C245">
        <v>176</v>
      </c>
    </row>
    <row r="246" spans="1:3" x14ac:dyDescent="0.25">
      <c r="A246" t="s">
        <v>800</v>
      </c>
      <c r="B246" t="s">
        <v>314</v>
      </c>
      <c r="C246">
        <v>25</v>
      </c>
    </row>
    <row r="247" spans="1:3" x14ac:dyDescent="0.25">
      <c r="A247" t="s">
        <v>800</v>
      </c>
      <c r="B247" t="s">
        <v>569</v>
      </c>
      <c r="C247">
        <v>2</v>
      </c>
    </row>
    <row r="248" spans="1:3" x14ac:dyDescent="0.25">
      <c r="A248" t="s">
        <v>800</v>
      </c>
      <c r="B248" t="s">
        <v>315</v>
      </c>
      <c r="C248">
        <v>2</v>
      </c>
    </row>
    <row r="249" spans="1:3" x14ac:dyDescent="0.25">
      <c r="A249" t="s">
        <v>800</v>
      </c>
      <c r="B249" t="s">
        <v>316</v>
      </c>
      <c r="C249">
        <v>2</v>
      </c>
    </row>
    <row r="250" spans="1:3" x14ac:dyDescent="0.25">
      <c r="A250" t="s">
        <v>800</v>
      </c>
      <c r="B250" t="s">
        <v>570</v>
      </c>
      <c r="C250">
        <v>195</v>
      </c>
    </row>
    <row r="251" spans="1:3" x14ac:dyDescent="0.25">
      <c r="A251" t="s">
        <v>800</v>
      </c>
      <c r="B251" t="s">
        <v>571</v>
      </c>
      <c r="C251">
        <v>57</v>
      </c>
    </row>
    <row r="252" spans="1:3" x14ac:dyDescent="0.25">
      <c r="A252" t="s">
        <v>800</v>
      </c>
      <c r="B252" t="s">
        <v>572</v>
      </c>
      <c r="C252">
        <v>104</v>
      </c>
    </row>
    <row r="253" spans="1:3" x14ac:dyDescent="0.25">
      <c r="A253" t="s">
        <v>800</v>
      </c>
      <c r="B253" s="2" t="s">
        <v>573</v>
      </c>
      <c r="C253">
        <v>195</v>
      </c>
    </row>
    <row r="254" spans="1:3" x14ac:dyDescent="0.25">
      <c r="A254" t="s">
        <v>800</v>
      </c>
      <c r="B254" t="s">
        <v>574</v>
      </c>
      <c r="C254">
        <v>454</v>
      </c>
    </row>
    <row r="255" spans="1:3" x14ac:dyDescent="0.25">
      <c r="A255" t="s">
        <v>800</v>
      </c>
      <c r="B255" t="s">
        <v>575</v>
      </c>
      <c r="C255">
        <v>1071</v>
      </c>
    </row>
    <row r="256" spans="1:3" x14ac:dyDescent="0.25">
      <c r="A256" t="s">
        <v>800</v>
      </c>
      <c r="B256" t="s">
        <v>241</v>
      </c>
      <c r="C256">
        <v>38</v>
      </c>
    </row>
    <row r="257" spans="1:3" x14ac:dyDescent="0.25">
      <c r="A257" t="s">
        <v>800</v>
      </c>
      <c r="B257" t="s">
        <v>193</v>
      </c>
      <c r="C257">
        <v>42</v>
      </c>
    </row>
    <row r="258" spans="1:3" x14ac:dyDescent="0.25">
      <c r="A258" t="s">
        <v>800</v>
      </c>
      <c r="B258" t="s">
        <v>451</v>
      </c>
      <c r="C258">
        <v>50</v>
      </c>
    </row>
    <row r="259" spans="1:3" x14ac:dyDescent="0.25">
      <c r="A259" t="s">
        <v>800</v>
      </c>
      <c r="B259" t="s">
        <v>127</v>
      </c>
      <c r="C259">
        <v>14</v>
      </c>
    </row>
    <row r="260" spans="1:3" x14ac:dyDescent="0.25">
      <c r="A260" t="s">
        <v>800</v>
      </c>
      <c r="B260" t="s">
        <v>128</v>
      </c>
      <c r="C260">
        <v>138</v>
      </c>
    </row>
    <row r="261" spans="1:3" x14ac:dyDescent="0.25">
      <c r="A261" t="s">
        <v>800</v>
      </c>
      <c r="B261" t="s">
        <v>129</v>
      </c>
      <c r="C261">
        <v>140</v>
      </c>
    </row>
    <row r="262" spans="1:3" x14ac:dyDescent="0.25">
      <c r="A262" t="s">
        <v>800</v>
      </c>
      <c r="B262" t="s">
        <v>724</v>
      </c>
      <c r="C262">
        <v>182</v>
      </c>
    </row>
    <row r="263" spans="1:3" x14ac:dyDescent="0.25">
      <c r="A263" t="s">
        <v>800</v>
      </c>
      <c r="B263" t="s">
        <v>710</v>
      </c>
      <c r="C263">
        <v>2</v>
      </c>
    </row>
    <row r="264" spans="1:3" x14ac:dyDescent="0.25">
      <c r="A264" t="s">
        <v>800</v>
      </c>
      <c r="B264" t="s">
        <v>732</v>
      </c>
      <c r="C264">
        <v>404</v>
      </c>
    </row>
    <row r="265" spans="1:3" x14ac:dyDescent="0.25">
      <c r="A265" t="s">
        <v>800</v>
      </c>
      <c r="B265" t="s">
        <v>366</v>
      </c>
      <c r="C265">
        <v>4</v>
      </c>
    </row>
    <row r="266" spans="1:3" x14ac:dyDescent="0.25">
      <c r="A266" t="s">
        <v>800</v>
      </c>
      <c r="B266" t="s">
        <v>367</v>
      </c>
      <c r="C266">
        <v>2</v>
      </c>
    </row>
    <row r="267" spans="1:3" x14ac:dyDescent="0.25">
      <c r="A267" t="s">
        <v>800</v>
      </c>
      <c r="B267" t="s">
        <v>711</v>
      </c>
      <c r="C267">
        <v>12</v>
      </c>
    </row>
    <row r="268" spans="1:3" x14ac:dyDescent="0.25">
      <c r="A268" t="s">
        <v>800</v>
      </c>
      <c r="B268" t="s">
        <v>712</v>
      </c>
      <c r="C268">
        <v>68</v>
      </c>
    </row>
    <row r="269" spans="1:3" x14ac:dyDescent="0.25">
      <c r="A269" t="s">
        <v>800</v>
      </c>
      <c r="B269" t="s">
        <v>713</v>
      </c>
      <c r="C269">
        <v>144</v>
      </c>
    </row>
    <row r="270" spans="1:3" x14ac:dyDescent="0.25">
      <c r="A270" t="s">
        <v>800</v>
      </c>
      <c r="B270" t="s">
        <v>195</v>
      </c>
      <c r="C270">
        <v>9</v>
      </c>
    </row>
    <row r="271" spans="1:3" x14ac:dyDescent="0.25">
      <c r="A271" t="s">
        <v>800</v>
      </c>
      <c r="B271" t="s">
        <v>763</v>
      </c>
      <c r="C271">
        <v>2</v>
      </c>
    </row>
    <row r="272" spans="1:3" x14ac:dyDescent="0.25">
      <c r="A272" t="s">
        <v>800</v>
      </c>
      <c r="B272" t="s">
        <v>714</v>
      </c>
      <c r="C272">
        <v>117</v>
      </c>
    </row>
    <row r="273" spans="1:3" x14ac:dyDescent="0.25">
      <c r="A273" t="s">
        <v>800</v>
      </c>
      <c r="B273" t="s">
        <v>676</v>
      </c>
      <c r="C273">
        <v>6</v>
      </c>
    </row>
    <row r="274" spans="1:3" x14ac:dyDescent="0.25">
      <c r="A274" t="s">
        <v>800</v>
      </c>
      <c r="B274" t="s">
        <v>476</v>
      </c>
      <c r="C274">
        <v>2</v>
      </c>
    </row>
    <row r="275" spans="1:3" x14ac:dyDescent="0.25">
      <c r="A275" t="s">
        <v>800</v>
      </c>
      <c r="B275" t="s">
        <v>477</v>
      </c>
      <c r="C275">
        <v>72</v>
      </c>
    </row>
    <row r="276" spans="1:3" x14ac:dyDescent="0.25">
      <c r="A276" t="s">
        <v>800</v>
      </c>
      <c r="B276" t="s">
        <v>478</v>
      </c>
      <c r="C276">
        <v>81</v>
      </c>
    </row>
    <row r="277" spans="1:3" x14ac:dyDescent="0.25">
      <c r="A277" t="s">
        <v>800</v>
      </c>
      <c r="B277" t="s">
        <v>671</v>
      </c>
      <c r="C277">
        <v>106</v>
      </c>
    </row>
    <row r="278" spans="1:3" x14ac:dyDescent="0.25">
      <c r="A278" t="s">
        <v>800</v>
      </c>
      <c r="B278" t="s">
        <v>196</v>
      </c>
      <c r="C278">
        <v>8</v>
      </c>
    </row>
    <row r="279" spans="1:3" x14ac:dyDescent="0.25">
      <c r="A279" t="s">
        <v>800</v>
      </c>
      <c r="B279" t="s">
        <v>317</v>
      </c>
      <c r="C279">
        <v>6</v>
      </c>
    </row>
    <row r="280" spans="1:3" x14ac:dyDescent="0.25">
      <c r="A280" t="s">
        <v>800</v>
      </c>
      <c r="B280" s="2" t="s">
        <v>318</v>
      </c>
      <c r="C280">
        <v>17</v>
      </c>
    </row>
    <row r="281" spans="1:3" x14ac:dyDescent="0.25">
      <c r="A281" t="s">
        <v>800</v>
      </c>
      <c r="B281" t="s">
        <v>319</v>
      </c>
      <c r="C281">
        <v>4</v>
      </c>
    </row>
    <row r="282" spans="1:3" x14ac:dyDescent="0.25">
      <c r="A282" t="s">
        <v>800</v>
      </c>
      <c r="B282" t="s">
        <v>427</v>
      </c>
      <c r="C282">
        <v>6</v>
      </c>
    </row>
    <row r="283" spans="1:3" x14ac:dyDescent="0.25">
      <c r="A283" t="s">
        <v>800</v>
      </c>
      <c r="B283" t="s">
        <v>637</v>
      </c>
      <c r="C283">
        <v>134</v>
      </c>
    </row>
    <row r="284" spans="1:3" x14ac:dyDescent="0.25">
      <c r="A284" t="s">
        <v>800</v>
      </c>
      <c r="B284" t="s">
        <v>638</v>
      </c>
      <c r="C284">
        <v>377</v>
      </c>
    </row>
    <row r="285" spans="1:3" x14ac:dyDescent="0.25">
      <c r="A285" t="s">
        <v>800</v>
      </c>
      <c r="B285" t="s">
        <v>639</v>
      </c>
      <c r="C285">
        <v>112</v>
      </c>
    </row>
    <row r="286" spans="1:3" x14ac:dyDescent="0.25">
      <c r="A286" t="s">
        <v>800</v>
      </c>
      <c r="B286" t="s">
        <v>197</v>
      </c>
      <c r="C286">
        <v>32</v>
      </c>
    </row>
    <row r="287" spans="1:3" x14ac:dyDescent="0.25">
      <c r="A287" t="s">
        <v>800</v>
      </c>
      <c r="B287" t="s">
        <v>428</v>
      </c>
      <c r="C287">
        <v>4940</v>
      </c>
    </row>
    <row r="288" spans="1:3" x14ac:dyDescent="0.25">
      <c r="A288" t="s">
        <v>800</v>
      </c>
      <c r="B288" t="s">
        <v>320</v>
      </c>
      <c r="C288">
        <v>5</v>
      </c>
    </row>
    <row r="289" spans="1:3" x14ac:dyDescent="0.25">
      <c r="A289" t="s">
        <v>800</v>
      </c>
      <c r="B289" t="s">
        <v>321</v>
      </c>
      <c r="C289">
        <v>3</v>
      </c>
    </row>
    <row r="290" spans="1:3" x14ac:dyDescent="0.25">
      <c r="A290" t="s">
        <v>800</v>
      </c>
      <c r="B290" t="s">
        <v>322</v>
      </c>
      <c r="C290">
        <v>1</v>
      </c>
    </row>
    <row r="291" spans="1:3" x14ac:dyDescent="0.25">
      <c r="A291" t="s">
        <v>800</v>
      </c>
      <c r="B291" t="s">
        <v>323</v>
      </c>
      <c r="C291">
        <v>27</v>
      </c>
    </row>
    <row r="292" spans="1:3" x14ac:dyDescent="0.25">
      <c r="A292" t="s">
        <v>800</v>
      </c>
      <c r="B292" t="s">
        <v>324</v>
      </c>
      <c r="C292">
        <v>97</v>
      </c>
    </row>
    <row r="293" spans="1:3" x14ac:dyDescent="0.25">
      <c r="A293" t="s">
        <v>800</v>
      </c>
      <c r="B293" t="s">
        <v>325</v>
      </c>
      <c r="C293">
        <v>50</v>
      </c>
    </row>
    <row r="294" spans="1:3" x14ac:dyDescent="0.25">
      <c r="A294" t="s">
        <v>800</v>
      </c>
      <c r="B294" t="s">
        <v>326</v>
      </c>
      <c r="C294">
        <v>457</v>
      </c>
    </row>
    <row r="295" spans="1:3" x14ac:dyDescent="0.25">
      <c r="A295" t="s">
        <v>800</v>
      </c>
      <c r="B295" t="s">
        <v>130</v>
      </c>
      <c r="C295">
        <v>6</v>
      </c>
    </row>
    <row r="296" spans="1:3" x14ac:dyDescent="0.25">
      <c r="A296" t="s">
        <v>800</v>
      </c>
      <c r="B296" t="s">
        <v>368</v>
      </c>
      <c r="C296">
        <v>160</v>
      </c>
    </row>
    <row r="297" spans="1:3" x14ac:dyDescent="0.25">
      <c r="A297" t="s">
        <v>800</v>
      </c>
      <c r="B297" t="s">
        <v>369</v>
      </c>
      <c r="C297">
        <v>3</v>
      </c>
    </row>
    <row r="298" spans="1:3" x14ac:dyDescent="0.25">
      <c r="A298" t="s">
        <v>800</v>
      </c>
      <c r="B298" t="s">
        <v>370</v>
      </c>
      <c r="C298">
        <v>19</v>
      </c>
    </row>
    <row r="299" spans="1:3" x14ac:dyDescent="0.25">
      <c r="A299" t="s">
        <v>800</v>
      </c>
      <c r="B299" t="s">
        <v>371</v>
      </c>
      <c r="C299">
        <v>10</v>
      </c>
    </row>
    <row r="300" spans="1:3" x14ac:dyDescent="0.25">
      <c r="A300" t="s">
        <v>800</v>
      </c>
      <c r="B300" t="s">
        <v>417</v>
      </c>
      <c r="C300">
        <v>16</v>
      </c>
    </row>
    <row r="301" spans="1:3" x14ac:dyDescent="0.25">
      <c r="A301" t="s">
        <v>800</v>
      </c>
      <c r="B301" t="s">
        <v>687</v>
      </c>
      <c r="C301">
        <v>388</v>
      </c>
    </row>
    <row r="302" spans="1:3" x14ac:dyDescent="0.25">
      <c r="A302" t="s">
        <v>800</v>
      </c>
      <c r="B302" t="s">
        <v>688</v>
      </c>
      <c r="C302">
        <v>44</v>
      </c>
    </row>
    <row r="303" spans="1:3" x14ac:dyDescent="0.25">
      <c r="A303" t="s">
        <v>800</v>
      </c>
      <c r="B303" t="s">
        <v>418</v>
      </c>
      <c r="C303">
        <v>258</v>
      </c>
    </row>
    <row r="304" spans="1:3" x14ac:dyDescent="0.25">
      <c r="A304" t="s">
        <v>800</v>
      </c>
      <c r="B304" t="s">
        <v>372</v>
      </c>
      <c r="C304">
        <v>39</v>
      </c>
    </row>
    <row r="305" spans="1:3" x14ac:dyDescent="0.25">
      <c r="A305" t="s">
        <v>800</v>
      </c>
      <c r="B305" t="s">
        <v>373</v>
      </c>
      <c r="C305">
        <v>15</v>
      </c>
    </row>
    <row r="306" spans="1:3" x14ac:dyDescent="0.25">
      <c r="A306" t="s">
        <v>800</v>
      </c>
      <c r="B306" t="s">
        <v>131</v>
      </c>
      <c r="C306">
        <v>11</v>
      </c>
    </row>
    <row r="307" spans="1:3" x14ac:dyDescent="0.25">
      <c r="A307" t="s">
        <v>800</v>
      </c>
      <c r="B307" s="2" t="s">
        <v>132</v>
      </c>
      <c r="C307">
        <v>8</v>
      </c>
    </row>
    <row r="308" spans="1:3" x14ac:dyDescent="0.25">
      <c r="A308" t="s">
        <v>800</v>
      </c>
      <c r="B308" t="s">
        <v>225</v>
      </c>
      <c r="C308">
        <v>87</v>
      </c>
    </row>
    <row r="309" spans="1:3" x14ac:dyDescent="0.25">
      <c r="A309" t="s">
        <v>800</v>
      </c>
      <c r="B309" t="s">
        <v>463</v>
      </c>
      <c r="C309">
        <v>17</v>
      </c>
    </row>
    <row r="310" spans="1:3" x14ac:dyDescent="0.25">
      <c r="A310" t="s">
        <v>800</v>
      </c>
      <c r="B310" t="s">
        <v>542</v>
      </c>
      <c r="C310">
        <v>72</v>
      </c>
    </row>
    <row r="311" spans="1:3" x14ac:dyDescent="0.25">
      <c r="A311" t="s">
        <v>800</v>
      </c>
      <c r="B311" t="s">
        <v>544</v>
      </c>
      <c r="C311">
        <v>133</v>
      </c>
    </row>
    <row r="312" spans="1:3" x14ac:dyDescent="0.25">
      <c r="A312" t="s">
        <v>800</v>
      </c>
      <c r="B312" t="s">
        <v>198</v>
      </c>
      <c r="C312">
        <v>6</v>
      </c>
    </row>
    <row r="313" spans="1:3" x14ac:dyDescent="0.25">
      <c r="A313" t="s">
        <v>800</v>
      </c>
      <c r="B313" t="s">
        <v>452</v>
      </c>
      <c r="C313">
        <v>5</v>
      </c>
    </row>
    <row r="314" spans="1:3" x14ac:dyDescent="0.25">
      <c r="A314" t="s">
        <v>800</v>
      </c>
      <c r="B314" t="s">
        <v>429</v>
      </c>
      <c r="C314">
        <v>346</v>
      </c>
    </row>
    <row r="315" spans="1:3" x14ac:dyDescent="0.25">
      <c r="A315" t="s">
        <v>800</v>
      </c>
      <c r="B315" t="s">
        <v>266</v>
      </c>
      <c r="C315">
        <v>364</v>
      </c>
    </row>
    <row r="316" spans="1:3" x14ac:dyDescent="0.25">
      <c r="A316" t="s">
        <v>800</v>
      </c>
      <c r="B316" t="s">
        <v>200</v>
      </c>
      <c r="C316">
        <v>2</v>
      </c>
    </row>
    <row r="317" spans="1:3" x14ac:dyDescent="0.25">
      <c r="A317" t="s">
        <v>800</v>
      </c>
      <c r="B317" t="s">
        <v>201</v>
      </c>
      <c r="C317">
        <v>105</v>
      </c>
    </row>
    <row r="318" spans="1:3" x14ac:dyDescent="0.25">
      <c r="A318" t="s">
        <v>800</v>
      </c>
      <c r="B318" t="s">
        <v>507</v>
      </c>
      <c r="C318">
        <v>443</v>
      </c>
    </row>
    <row r="319" spans="1:3" x14ac:dyDescent="0.25">
      <c r="A319" t="s">
        <v>800</v>
      </c>
      <c r="B319" t="s">
        <v>508</v>
      </c>
      <c r="C319">
        <v>174</v>
      </c>
    </row>
    <row r="320" spans="1:3" x14ac:dyDescent="0.25">
      <c r="A320" t="s">
        <v>800</v>
      </c>
      <c r="B320" t="s">
        <v>509</v>
      </c>
      <c r="C320">
        <v>448</v>
      </c>
    </row>
    <row r="321" spans="1:3" x14ac:dyDescent="0.25">
      <c r="A321" t="s">
        <v>800</v>
      </c>
      <c r="B321" t="s">
        <v>78</v>
      </c>
      <c r="C321">
        <v>95</v>
      </c>
    </row>
    <row r="322" spans="1:3" x14ac:dyDescent="0.25">
      <c r="A322" t="s">
        <v>800</v>
      </c>
      <c r="B322" t="s">
        <v>79</v>
      </c>
      <c r="C322">
        <v>488</v>
      </c>
    </row>
    <row r="323" spans="1:3" x14ac:dyDescent="0.25">
      <c r="A323" t="s">
        <v>800</v>
      </c>
      <c r="B323" t="s">
        <v>85</v>
      </c>
      <c r="C323">
        <v>2</v>
      </c>
    </row>
    <row r="324" spans="1:3" x14ac:dyDescent="0.25">
      <c r="A324" t="s">
        <v>800</v>
      </c>
      <c r="B324" t="s">
        <v>86</v>
      </c>
      <c r="C324">
        <v>1</v>
      </c>
    </row>
    <row r="325" spans="1:3" x14ac:dyDescent="0.25">
      <c r="A325" t="s">
        <v>800</v>
      </c>
      <c r="B325" t="s">
        <v>87</v>
      </c>
      <c r="C325">
        <v>8</v>
      </c>
    </row>
    <row r="326" spans="1:3" x14ac:dyDescent="0.25">
      <c r="A326" t="s">
        <v>800</v>
      </c>
      <c r="B326" t="s">
        <v>88</v>
      </c>
      <c r="C326">
        <v>2</v>
      </c>
    </row>
    <row r="327" spans="1:3" x14ac:dyDescent="0.25">
      <c r="A327" t="s">
        <v>800</v>
      </c>
      <c r="B327" t="s">
        <v>89</v>
      </c>
      <c r="C327">
        <v>7</v>
      </c>
    </row>
    <row r="328" spans="1:3" x14ac:dyDescent="0.25">
      <c r="A328" t="s">
        <v>800</v>
      </c>
      <c r="B328" t="s">
        <v>90</v>
      </c>
      <c r="C328">
        <v>4</v>
      </c>
    </row>
    <row r="329" spans="1:3" x14ac:dyDescent="0.25">
      <c r="A329" t="s">
        <v>800</v>
      </c>
      <c r="B329" t="s">
        <v>464</v>
      </c>
      <c r="C329">
        <v>10</v>
      </c>
    </row>
    <row r="330" spans="1:3" x14ac:dyDescent="0.25">
      <c r="A330" t="s">
        <v>800</v>
      </c>
      <c r="B330" t="s">
        <v>374</v>
      </c>
      <c r="C330">
        <v>20</v>
      </c>
    </row>
    <row r="331" spans="1:3" x14ac:dyDescent="0.25">
      <c r="A331" t="s">
        <v>800</v>
      </c>
      <c r="B331" t="s">
        <v>375</v>
      </c>
      <c r="C331">
        <v>2</v>
      </c>
    </row>
    <row r="332" spans="1:3" x14ac:dyDescent="0.25">
      <c r="A332" t="s">
        <v>800</v>
      </c>
      <c r="B332" t="s">
        <v>606</v>
      </c>
      <c r="C332">
        <v>104</v>
      </c>
    </row>
    <row r="333" spans="1:3" x14ac:dyDescent="0.25">
      <c r="A333" t="s">
        <v>800</v>
      </c>
      <c r="B333" t="s">
        <v>797</v>
      </c>
      <c r="C333">
        <v>3</v>
      </c>
    </row>
    <row r="334" spans="1:3" x14ac:dyDescent="0.25">
      <c r="A334" t="s">
        <v>800</v>
      </c>
      <c r="B334" t="s">
        <v>45</v>
      </c>
      <c r="C334">
        <v>5</v>
      </c>
    </row>
    <row r="335" spans="1:3" x14ac:dyDescent="0.25">
      <c r="A335" t="s">
        <v>800</v>
      </c>
      <c r="B335" t="s">
        <v>133</v>
      </c>
      <c r="C335">
        <v>59</v>
      </c>
    </row>
    <row r="336" spans="1:3" x14ac:dyDescent="0.25">
      <c r="A336" t="s">
        <v>800</v>
      </c>
      <c r="B336" t="s">
        <v>327</v>
      </c>
      <c r="C336">
        <v>160</v>
      </c>
    </row>
    <row r="337" spans="1:3" x14ac:dyDescent="0.25">
      <c r="A337" t="s">
        <v>800</v>
      </c>
      <c r="B337" t="s">
        <v>481</v>
      </c>
      <c r="C337">
        <v>59</v>
      </c>
    </row>
    <row r="338" spans="1:3" x14ac:dyDescent="0.25">
      <c r="A338" t="s">
        <v>800</v>
      </c>
      <c r="B338" s="2" t="s">
        <v>376</v>
      </c>
      <c r="C338">
        <v>3</v>
      </c>
    </row>
    <row r="339" spans="1:3" x14ac:dyDescent="0.25">
      <c r="A339" t="s">
        <v>800</v>
      </c>
      <c r="B339" t="s">
        <v>377</v>
      </c>
      <c r="C339">
        <v>2</v>
      </c>
    </row>
    <row r="340" spans="1:3" x14ac:dyDescent="0.25">
      <c r="A340" t="s">
        <v>800</v>
      </c>
      <c r="B340" t="s">
        <v>378</v>
      </c>
      <c r="C340">
        <v>2</v>
      </c>
    </row>
    <row r="341" spans="1:3" x14ac:dyDescent="0.25">
      <c r="A341" t="s">
        <v>800</v>
      </c>
      <c r="B341" t="s">
        <v>379</v>
      </c>
      <c r="C341">
        <v>12</v>
      </c>
    </row>
    <row r="342" spans="1:3" x14ac:dyDescent="0.25">
      <c r="A342" t="s">
        <v>800</v>
      </c>
      <c r="B342" t="s">
        <v>380</v>
      </c>
      <c r="C342">
        <v>65</v>
      </c>
    </row>
    <row r="343" spans="1:3" x14ac:dyDescent="0.25">
      <c r="A343" t="s">
        <v>800</v>
      </c>
      <c r="B343" t="s">
        <v>381</v>
      </c>
      <c r="C343">
        <v>12</v>
      </c>
    </row>
    <row r="344" spans="1:3" x14ac:dyDescent="0.25">
      <c r="A344" t="s">
        <v>800</v>
      </c>
      <c r="B344" t="s">
        <v>382</v>
      </c>
      <c r="C344">
        <v>100</v>
      </c>
    </row>
    <row r="345" spans="1:3" x14ac:dyDescent="0.25">
      <c r="A345" t="s">
        <v>800</v>
      </c>
      <c r="B345" t="s">
        <v>689</v>
      </c>
      <c r="C345">
        <v>84</v>
      </c>
    </row>
    <row r="346" spans="1:3" x14ac:dyDescent="0.25">
      <c r="A346" t="s">
        <v>800</v>
      </c>
      <c r="B346" t="s">
        <v>430</v>
      </c>
      <c r="C346">
        <v>64</v>
      </c>
    </row>
    <row r="347" spans="1:3" x14ac:dyDescent="0.25">
      <c r="A347" t="s">
        <v>800</v>
      </c>
      <c r="B347" t="s">
        <v>764</v>
      </c>
      <c r="C347">
        <v>31</v>
      </c>
    </row>
    <row r="348" spans="1:3" x14ac:dyDescent="0.25">
      <c r="A348" t="s">
        <v>800</v>
      </c>
      <c r="B348" t="s">
        <v>134</v>
      </c>
      <c r="C348">
        <v>3</v>
      </c>
    </row>
    <row r="349" spans="1:3" x14ac:dyDescent="0.25">
      <c r="A349" t="s">
        <v>800</v>
      </c>
      <c r="B349" t="s">
        <v>765</v>
      </c>
      <c r="C349">
        <v>145</v>
      </c>
    </row>
    <row r="350" spans="1:3" x14ac:dyDescent="0.25">
      <c r="A350" t="s">
        <v>800</v>
      </c>
      <c r="B350" t="s">
        <v>607</v>
      </c>
      <c r="C350">
        <v>64</v>
      </c>
    </row>
    <row r="351" spans="1:3" x14ac:dyDescent="0.25">
      <c r="A351" t="s">
        <v>800</v>
      </c>
      <c r="B351" t="s">
        <v>608</v>
      </c>
      <c r="C351">
        <v>367</v>
      </c>
    </row>
    <row r="352" spans="1:3" x14ac:dyDescent="0.25">
      <c r="A352" t="s">
        <v>800</v>
      </c>
      <c r="B352" t="s">
        <v>690</v>
      </c>
      <c r="C352">
        <v>332</v>
      </c>
    </row>
    <row r="353" spans="1:3" x14ac:dyDescent="0.25">
      <c r="A353" t="s">
        <v>800</v>
      </c>
      <c r="B353" t="s">
        <v>26</v>
      </c>
      <c r="C353">
        <v>124</v>
      </c>
    </row>
    <row r="354" spans="1:3" x14ac:dyDescent="0.25">
      <c r="A354" t="s">
        <v>800</v>
      </c>
      <c r="B354" t="s">
        <v>465</v>
      </c>
      <c r="C354">
        <v>181</v>
      </c>
    </row>
    <row r="355" spans="1:3" x14ac:dyDescent="0.25">
      <c r="A355" t="s">
        <v>800</v>
      </c>
      <c r="B355" t="s">
        <v>268</v>
      </c>
      <c r="C355">
        <v>23</v>
      </c>
    </row>
    <row r="356" spans="1:3" x14ac:dyDescent="0.25">
      <c r="A356" t="s">
        <v>800</v>
      </c>
      <c r="B356" t="s">
        <v>766</v>
      </c>
      <c r="C356">
        <v>58</v>
      </c>
    </row>
    <row r="357" spans="1:3" x14ac:dyDescent="0.25">
      <c r="A357" t="s">
        <v>800</v>
      </c>
      <c r="B357" t="s">
        <v>767</v>
      </c>
      <c r="C357">
        <v>288</v>
      </c>
    </row>
    <row r="358" spans="1:3" x14ac:dyDescent="0.25">
      <c r="A358" t="s">
        <v>800</v>
      </c>
      <c r="B358" t="s">
        <v>768</v>
      </c>
      <c r="C358">
        <v>19</v>
      </c>
    </row>
    <row r="359" spans="1:3" x14ac:dyDescent="0.25">
      <c r="A359" t="s">
        <v>800</v>
      </c>
      <c r="B359" t="s">
        <v>769</v>
      </c>
      <c r="C359">
        <v>118</v>
      </c>
    </row>
    <row r="360" spans="1:3" x14ac:dyDescent="0.25">
      <c r="A360" t="s">
        <v>800</v>
      </c>
      <c r="B360" t="s">
        <v>609</v>
      </c>
      <c r="C360">
        <v>130</v>
      </c>
    </row>
    <row r="361" spans="1:3" x14ac:dyDescent="0.25">
      <c r="A361" t="s">
        <v>800</v>
      </c>
      <c r="B361" t="s">
        <v>269</v>
      </c>
      <c r="C361">
        <v>53</v>
      </c>
    </row>
    <row r="362" spans="1:3" x14ac:dyDescent="0.25">
      <c r="A362" t="s">
        <v>800</v>
      </c>
      <c r="B362" t="s">
        <v>640</v>
      </c>
      <c r="C362">
        <v>2</v>
      </c>
    </row>
    <row r="363" spans="1:3" x14ac:dyDescent="0.25">
      <c r="A363" t="s">
        <v>800</v>
      </c>
      <c r="B363" t="s">
        <v>453</v>
      </c>
      <c r="C363">
        <v>24</v>
      </c>
    </row>
    <row r="364" spans="1:3" x14ac:dyDescent="0.25">
      <c r="A364" t="s">
        <v>800</v>
      </c>
      <c r="B364" t="s">
        <v>610</v>
      </c>
      <c r="C364">
        <v>3</v>
      </c>
    </row>
    <row r="365" spans="1:3" x14ac:dyDescent="0.25">
      <c r="A365" t="s">
        <v>800</v>
      </c>
      <c r="B365" t="s">
        <v>270</v>
      </c>
      <c r="C365">
        <v>168</v>
      </c>
    </row>
    <row r="366" spans="1:3" x14ac:dyDescent="0.25">
      <c r="A366" t="s">
        <v>800</v>
      </c>
      <c r="B366" t="s">
        <v>611</v>
      </c>
      <c r="C366">
        <v>557</v>
      </c>
    </row>
    <row r="367" spans="1:3" x14ac:dyDescent="0.25">
      <c r="A367" t="s">
        <v>800</v>
      </c>
      <c r="B367" t="s">
        <v>612</v>
      </c>
      <c r="C367">
        <v>8</v>
      </c>
    </row>
    <row r="368" spans="1:3" x14ac:dyDescent="0.25">
      <c r="A368" t="s">
        <v>800</v>
      </c>
      <c r="B368" t="s">
        <v>613</v>
      </c>
      <c r="C368">
        <v>18</v>
      </c>
    </row>
    <row r="369" spans="1:3" x14ac:dyDescent="0.25">
      <c r="A369" t="s">
        <v>800</v>
      </c>
      <c r="B369" t="s">
        <v>614</v>
      </c>
      <c r="C369">
        <v>2</v>
      </c>
    </row>
    <row r="370" spans="1:3" x14ac:dyDescent="0.25">
      <c r="A370" t="s">
        <v>800</v>
      </c>
      <c r="B370" t="s">
        <v>770</v>
      </c>
      <c r="C370">
        <v>4</v>
      </c>
    </row>
    <row r="371" spans="1:3" x14ac:dyDescent="0.25">
      <c r="A371" t="s">
        <v>800</v>
      </c>
      <c r="B371" t="s">
        <v>242</v>
      </c>
      <c r="C371">
        <v>35</v>
      </c>
    </row>
    <row r="372" spans="1:3" x14ac:dyDescent="0.25">
      <c r="A372" t="s">
        <v>800</v>
      </c>
      <c r="B372" t="s">
        <v>641</v>
      </c>
      <c r="C372">
        <v>4</v>
      </c>
    </row>
    <row r="373" spans="1:3" x14ac:dyDescent="0.25">
      <c r="A373" t="s">
        <v>800</v>
      </c>
      <c r="B373" t="s">
        <v>642</v>
      </c>
      <c r="C373">
        <v>360</v>
      </c>
    </row>
    <row r="374" spans="1:3" x14ac:dyDescent="0.25">
      <c r="A374" t="s">
        <v>800</v>
      </c>
      <c r="B374" t="s">
        <v>771</v>
      </c>
      <c r="C374">
        <v>7</v>
      </c>
    </row>
    <row r="375" spans="1:3" x14ac:dyDescent="0.25">
      <c r="A375" t="s">
        <v>800</v>
      </c>
      <c r="B375" t="s">
        <v>772</v>
      </c>
      <c r="C375">
        <v>88</v>
      </c>
    </row>
    <row r="376" spans="1:3" x14ac:dyDescent="0.25">
      <c r="A376" t="s">
        <v>800</v>
      </c>
      <c r="B376" t="s">
        <v>773</v>
      </c>
      <c r="C376">
        <v>232</v>
      </c>
    </row>
    <row r="377" spans="1:3" x14ac:dyDescent="0.25">
      <c r="A377" t="s">
        <v>800</v>
      </c>
      <c r="B377" t="s">
        <v>615</v>
      </c>
      <c r="C377">
        <v>714</v>
      </c>
    </row>
    <row r="378" spans="1:3" x14ac:dyDescent="0.25">
      <c r="A378" t="s">
        <v>800</v>
      </c>
      <c r="B378" t="s">
        <v>271</v>
      </c>
      <c r="C378">
        <v>312</v>
      </c>
    </row>
    <row r="379" spans="1:3" x14ac:dyDescent="0.25">
      <c r="A379" t="s">
        <v>800</v>
      </c>
      <c r="B379" t="s">
        <v>272</v>
      </c>
      <c r="C379">
        <v>9</v>
      </c>
    </row>
    <row r="380" spans="1:3" x14ac:dyDescent="0.25">
      <c r="A380" t="s">
        <v>800</v>
      </c>
      <c r="B380" t="s">
        <v>715</v>
      </c>
      <c r="C380">
        <v>102</v>
      </c>
    </row>
    <row r="381" spans="1:3" x14ac:dyDescent="0.25">
      <c r="A381" t="s">
        <v>800</v>
      </c>
      <c r="B381" t="s">
        <v>644</v>
      </c>
      <c r="C381">
        <v>14</v>
      </c>
    </row>
    <row r="382" spans="1:3" x14ac:dyDescent="0.25">
      <c r="A382" t="s">
        <v>800</v>
      </c>
      <c r="B382" t="s">
        <v>645</v>
      </c>
      <c r="C382">
        <v>1</v>
      </c>
    </row>
    <row r="383" spans="1:3" x14ac:dyDescent="0.25">
      <c r="A383" t="s">
        <v>800</v>
      </c>
      <c r="B383" t="s">
        <v>646</v>
      </c>
      <c r="C383">
        <v>2</v>
      </c>
    </row>
    <row r="384" spans="1:3" x14ac:dyDescent="0.25">
      <c r="A384" t="s">
        <v>800</v>
      </c>
      <c r="B384" t="s">
        <v>647</v>
      </c>
      <c r="C384">
        <v>4461</v>
      </c>
    </row>
    <row r="385" spans="1:3" x14ac:dyDescent="0.25">
      <c r="A385" t="s">
        <v>800</v>
      </c>
      <c r="B385" t="s">
        <v>656</v>
      </c>
      <c r="C385">
        <v>240</v>
      </c>
    </row>
    <row r="386" spans="1:3" x14ac:dyDescent="0.25">
      <c r="A386" t="s">
        <v>800</v>
      </c>
      <c r="B386" t="s">
        <v>648</v>
      </c>
      <c r="C386">
        <v>88</v>
      </c>
    </row>
    <row r="387" spans="1:3" x14ac:dyDescent="0.25">
      <c r="A387" t="s">
        <v>800</v>
      </c>
      <c r="B387" t="s">
        <v>273</v>
      </c>
      <c r="C387">
        <v>1588</v>
      </c>
    </row>
    <row r="388" spans="1:3" x14ac:dyDescent="0.25">
      <c r="A388" t="s">
        <v>800</v>
      </c>
      <c r="B388" t="s">
        <v>135</v>
      </c>
      <c r="C388">
        <v>13</v>
      </c>
    </row>
    <row r="389" spans="1:3" x14ac:dyDescent="0.25">
      <c r="A389" t="s">
        <v>800</v>
      </c>
      <c r="B389" t="s">
        <v>466</v>
      </c>
      <c r="C389">
        <v>20</v>
      </c>
    </row>
    <row r="390" spans="1:3" x14ac:dyDescent="0.25">
      <c r="A390" t="s">
        <v>800</v>
      </c>
      <c r="B390" t="s">
        <v>467</v>
      </c>
      <c r="C390">
        <v>1</v>
      </c>
    </row>
    <row r="391" spans="1:3" x14ac:dyDescent="0.25">
      <c r="A391" t="s">
        <v>800</v>
      </c>
      <c r="B391" t="s">
        <v>468</v>
      </c>
      <c r="C391">
        <v>20</v>
      </c>
    </row>
    <row r="392" spans="1:3" x14ac:dyDescent="0.25">
      <c r="A392" t="s">
        <v>800</v>
      </c>
      <c r="B392" t="s">
        <v>136</v>
      </c>
      <c r="C392">
        <v>247</v>
      </c>
    </row>
    <row r="393" spans="1:3" x14ac:dyDescent="0.25">
      <c r="A393" t="s">
        <v>800</v>
      </c>
      <c r="B393" t="s">
        <v>137</v>
      </c>
      <c r="C393">
        <v>171</v>
      </c>
    </row>
    <row r="394" spans="1:3" x14ac:dyDescent="0.25">
      <c r="A394" t="s">
        <v>800</v>
      </c>
      <c r="B394" t="s">
        <v>657</v>
      </c>
      <c r="C394">
        <v>14</v>
      </c>
    </row>
    <row r="395" spans="1:3" x14ac:dyDescent="0.25">
      <c r="A395" t="s">
        <v>800</v>
      </c>
      <c r="B395" t="s">
        <v>774</v>
      </c>
      <c r="C395">
        <v>15</v>
      </c>
    </row>
    <row r="396" spans="1:3" x14ac:dyDescent="0.25">
      <c r="A396" t="s">
        <v>800</v>
      </c>
      <c r="B396" t="s">
        <v>431</v>
      </c>
      <c r="C396">
        <v>253</v>
      </c>
    </row>
    <row r="397" spans="1:3" x14ac:dyDescent="0.25">
      <c r="A397" t="s">
        <v>800</v>
      </c>
      <c r="B397" t="s">
        <v>227</v>
      </c>
      <c r="C397">
        <v>104</v>
      </c>
    </row>
    <row r="398" spans="1:3" x14ac:dyDescent="0.25">
      <c r="A398" t="s">
        <v>800</v>
      </c>
      <c r="B398" t="s">
        <v>716</v>
      </c>
      <c r="C398">
        <v>2</v>
      </c>
    </row>
    <row r="399" spans="1:3" x14ac:dyDescent="0.25">
      <c r="A399" t="s">
        <v>800</v>
      </c>
      <c r="B399" t="s">
        <v>383</v>
      </c>
      <c r="C399">
        <v>162</v>
      </c>
    </row>
    <row r="400" spans="1:3" x14ac:dyDescent="0.25">
      <c r="A400" t="s">
        <v>800</v>
      </c>
      <c r="B400" t="s">
        <v>30</v>
      </c>
      <c r="C400">
        <v>78</v>
      </c>
    </row>
    <row r="401" spans="1:3" x14ac:dyDescent="0.25">
      <c r="A401" t="s">
        <v>800</v>
      </c>
      <c r="B401" t="s">
        <v>138</v>
      </c>
      <c r="C401">
        <v>4</v>
      </c>
    </row>
    <row r="402" spans="1:3" x14ac:dyDescent="0.25">
      <c r="A402" t="s">
        <v>800</v>
      </c>
      <c r="B402" t="s">
        <v>139</v>
      </c>
      <c r="C402">
        <v>7</v>
      </c>
    </row>
    <row r="403" spans="1:3" x14ac:dyDescent="0.25">
      <c r="A403" t="s">
        <v>800</v>
      </c>
      <c r="B403" t="s">
        <v>140</v>
      </c>
      <c r="C403">
        <v>38</v>
      </c>
    </row>
    <row r="404" spans="1:3" x14ac:dyDescent="0.25">
      <c r="A404" t="s">
        <v>800</v>
      </c>
      <c r="B404" t="s">
        <v>243</v>
      </c>
      <c r="C404">
        <v>6</v>
      </c>
    </row>
    <row r="405" spans="1:3" x14ac:dyDescent="0.25">
      <c r="A405" t="s">
        <v>800</v>
      </c>
      <c r="B405" t="s">
        <v>717</v>
      </c>
      <c r="C405">
        <v>95</v>
      </c>
    </row>
    <row r="406" spans="1:3" x14ac:dyDescent="0.25">
      <c r="A406" t="s">
        <v>800</v>
      </c>
      <c r="B406" t="s">
        <v>718</v>
      </c>
      <c r="C406">
        <v>159</v>
      </c>
    </row>
    <row r="407" spans="1:3" x14ac:dyDescent="0.25">
      <c r="A407" t="s">
        <v>800</v>
      </c>
      <c r="B407" t="s">
        <v>510</v>
      </c>
      <c r="C407">
        <v>21</v>
      </c>
    </row>
    <row r="408" spans="1:3" x14ac:dyDescent="0.25">
      <c r="A408" t="s">
        <v>800</v>
      </c>
      <c r="B408" t="s">
        <v>228</v>
      </c>
      <c r="C408">
        <v>22</v>
      </c>
    </row>
    <row r="409" spans="1:3" x14ac:dyDescent="0.25">
      <c r="A409" t="s">
        <v>800</v>
      </c>
      <c r="B409" t="s">
        <v>328</v>
      </c>
      <c r="C409">
        <v>97</v>
      </c>
    </row>
    <row r="410" spans="1:3" x14ac:dyDescent="0.25">
      <c r="A410" t="s">
        <v>800</v>
      </c>
      <c r="B410" t="s">
        <v>141</v>
      </c>
      <c r="C410">
        <v>184</v>
      </c>
    </row>
    <row r="411" spans="1:3" x14ac:dyDescent="0.25">
      <c r="A411" t="s">
        <v>800</v>
      </c>
      <c r="B411" t="s">
        <v>432</v>
      </c>
      <c r="C411">
        <v>253</v>
      </c>
    </row>
    <row r="412" spans="1:3" x14ac:dyDescent="0.25">
      <c r="A412" t="s">
        <v>800</v>
      </c>
      <c r="B412" t="s">
        <v>142</v>
      </c>
      <c r="C412">
        <v>39</v>
      </c>
    </row>
    <row r="413" spans="1:3" x14ac:dyDescent="0.25">
      <c r="A413" t="s">
        <v>800</v>
      </c>
      <c r="B413" t="s">
        <v>238</v>
      </c>
      <c r="C413">
        <v>164</v>
      </c>
    </row>
    <row r="414" spans="1:3" x14ac:dyDescent="0.25">
      <c r="A414" t="s">
        <v>800</v>
      </c>
      <c r="B414" t="s">
        <v>329</v>
      </c>
      <c r="C414">
        <v>7</v>
      </c>
    </row>
    <row r="415" spans="1:3" x14ac:dyDescent="0.25">
      <c r="A415" t="s">
        <v>800</v>
      </c>
      <c r="B415" t="s">
        <v>330</v>
      </c>
      <c r="C415">
        <v>51</v>
      </c>
    </row>
    <row r="416" spans="1:3" x14ac:dyDescent="0.25">
      <c r="A416" t="s">
        <v>800</v>
      </c>
      <c r="B416" t="s">
        <v>229</v>
      </c>
      <c r="C416">
        <v>45</v>
      </c>
    </row>
    <row r="417" spans="1:3" x14ac:dyDescent="0.25">
      <c r="A417" t="s">
        <v>800</v>
      </c>
      <c r="B417" t="s">
        <v>331</v>
      </c>
      <c r="C417">
        <v>102</v>
      </c>
    </row>
    <row r="418" spans="1:3" x14ac:dyDescent="0.25">
      <c r="A418" t="s">
        <v>800</v>
      </c>
      <c r="B418" t="s">
        <v>332</v>
      </c>
      <c r="C418">
        <v>44</v>
      </c>
    </row>
    <row r="419" spans="1:3" x14ac:dyDescent="0.25">
      <c r="A419" t="s">
        <v>800</v>
      </c>
      <c r="B419" s="2" t="s">
        <v>333</v>
      </c>
      <c r="C419">
        <v>104</v>
      </c>
    </row>
    <row r="420" spans="1:3" x14ac:dyDescent="0.25">
      <c r="A420" t="s">
        <v>800</v>
      </c>
      <c r="B420" t="s">
        <v>230</v>
      </c>
      <c r="C420">
        <v>6</v>
      </c>
    </row>
    <row r="421" spans="1:3" x14ac:dyDescent="0.25">
      <c r="A421" t="s">
        <v>800</v>
      </c>
      <c r="B421" t="s">
        <v>334</v>
      </c>
      <c r="C421">
        <v>7</v>
      </c>
    </row>
    <row r="422" spans="1:3" x14ac:dyDescent="0.25">
      <c r="A422" t="s">
        <v>800</v>
      </c>
      <c r="B422" t="s">
        <v>335</v>
      </c>
      <c r="C422">
        <v>2</v>
      </c>
    </row>
    <row r="423" spans="1:3" x14ac:dyDescent="0.25">
      <c r="A423" t="s">
        <v>800</v>
      </c>
      <c r="B423" t="s">
        <v>336</v>
      </c>
      <c r="C423">
        <v>7</v>
      </c>
    </row>
    <row r="424" spans="1:3" x14ac:dyDescent="0.25">
      <c r="A424" t="s">
        <v>800</v>
      </c>
      <c r="B424" t="s">
        <v>511</v>
      </c>
      <c r="C424">
        <v>331</v>
      </c>
    </row>
    <row r="425" spans="1:3" x14ac:dyDescent="0.25">
      <c r="A425" t="s">
        <v>800</v>
      </c>
      <c r="B425" t="s">
        <v>512</v>
      </c>
      <c r="C425">
        <v>72</v>
      </c>
    </row>
    <row r="426" spans="1:3" x14ac:dyDescent="0.25">
      <c r="A426" t="s">
        <v>800</v>
      </c>
      <c r="B426" t="s">
        <v>513</v>
      </c>
      <c r="C426">
        <v>213</v>
      </c>
    </row>
    <row r="427" spans="1:3" x14ac:dyDescent="0.25">
      <c r="A427" t="s">
        <v>800</v>
      </c>
      <c r="B427" t="s">
        <v>337</v>
      </c>
      <c r="C427">
        <v>9</v>
      </c>
    </row>
    <row r="428" spans="1:3" x14ac:dyDescent="0.25">
      <c r="A428" t="s">
        <v>800</v>
      </c>
      <c r="B428" t="s">
        <v>338</v>
      </c>
      <c r="C428">
        <v>1</v>
      </c>
    </row>
    <row r="429" spans="1:3" x14ac:dyDescent="0.25">
      <c r="A429" t="s">
        <v>800</v>
      </c>
      <c r="B429" t="s">
        <v>339</v>
      </c>
      <c r="C429">
        <v>4</v>
      </c>
    </row>
    <row r="430" spans="1:3" x14ac:dyDescent="0.25">
      <c r="A430" t="s">
        <v>800</v>
      </c>
      <c r="B430" t="s">
        <v>340</v>
      </c>
      <c r="C430">
        <v>181</v>
      </c>
    </row>
    <row r="431" spans="1:3" x14ac:dyDescent="0.25">
      <c r="A431" t="s">
        <v>800</v>
      </c>
      <c r="B431" t="s">
        <v>341</v>
      </c>
      <c r="C431">
        <v>11</v>
      </c>
    </row>
    <row r="432" spans="1:3" x14ac:dyDescent="0.25">
      <c r="A432" t="s">
        <v>800</v>
      </c>
      <c r="B432" t="s">
        <v>342</v>
      </c>
      <c r="C432">
        <v>2</v>
      </c>
    </row>
    <row r="433" spans="1:3" x14ac:dyDescent="0.25">
      <c r="A433" t="s">
        <v>800</v>
      </c>
      <c r="B433" t="s">
        <v>343</v>
      </c>
      <c r="C433">
        <v>4384</v>
      </c>
    </row>
    <row r="434" spans="1:3" x14ac:dyDescent="0.25">
      <c r="A434" t="s">
        <v>800</v>
      </c>
      <c r="B434" t="s">
        <v>344</v>
      </c>
      <c r="C434">
        <v>1</v>
      </c>
    </row>
    <row r="435" spans="1:3" x14ac:dyDescent="0.25">
      <c r="A435" t="s">
        <v>800</v>
      </c>
      <c r="B435" t="s">
        <v>469</v>
      </c>
      <c r="C435">
        <v>42</v>
      </c>
    </row>
    <row r="436" spans="1:3" x14ac:dyDescent="0.25">
      <c r="A436" t="s">
        <v>800</v>
      </c>
      <c r="B436" t="s">
        <v>47</v>
      </c>
      <c r="C436">
        <v>20</v>
      </c>
    </row>
    <row r="437" spans="1:3" x14ac:dyDescent="0.25">
      <c r="A437" t="s">
        <v>800</v>
      </c>
      <c r="B437" t="s">
        <v>33</v>
      </c>
      <c r="C437">
        <v>67</v>
      </c>
    </row>
    <row r="438" spans="1:3" x14ac:dyDescent="0.25">
      <c r="A438" t="s">
        <v>800</v>
      </c>
      <c r="B438" t="s">
        <v>34</v>
      </c>
      <c r="C438">
        <v>2</v>
      </c>
    </row>
    <row r="439" spans="1:3" x14ac:dyDescent="0.25">
      <c r="A439" t="s">
        <v>800</v>
      </c>
      <c r="B439" t="s">
        <v>775</v>
      </c>
      <c r="C439">
        <v>43</v>
      </c>
    </row>
    <row r="440" spans="1:3" x14ac:dyDescent="0.25">
      <c r="A440" t="s">
        <v>800</v>
      </c>
      <c r="B440" t="s">
        <v>776</v>
      </c>
      <c r="C440">
        <v>8</v>
      </c>
    </row>
    <row r="441" spans="1:3" x14ac:dyDescent="0.25">
      <c r="A441" t="s">
        <v>800</v>
      </c>
      <c r="B441" t="s">
        <v>777</v>
      </c>
      <c r="C441">
        <v>128</v>
      </c>
    </row>
    <row r="442" spans="1:3" x14ac:dyDescent="0.25">
      <c r="A442" t="s">
        <v>800</v>
      </c>
      <c r="B442" t="s">
        <v>35</v>
      </c>
      <c r="C442">
        <v>4</v>
      </c>
    </row>
    <row r="443" spans="1:3" x14ac:dyDescent="0.25">
      <c r="A443" t="s">
        <v>800</v>
      </c>
      <c r="B443" t="s">
        <v>384</v>
      </c>
      <c r="C443">
        <v>77</v>
      </c>
    </row>
    <row r="444" spans="1:3" x14ac:dyDescent="0.25">
      <c r="A444" t="s">
        <v>800</v>
      </c>
      <c r="B444" t="s">
        <v>514</v>
      </c>
      <c r="C444">
        <v>5</v>
      </c>
    </row>
    <row r="445" spans="1:3" x14ac:dyDescent="0.25">
      <c r="A445" t="s">
        <v>800</v>
      </c>
      <c r="B445" t="s">
        <v>36</v>
      </c>
      <c r="C445">
        <v>63</v>
      </c>
    </row>
    <row r="446" spans="1:3" x14ac:dyDescent="0.25">
      <c r="A446" t="s">
        <v>800</v>
      </c>
      <c r="B446" t="s">
        <v>515</v>
      </c>
      <c r="C446">
        <v>52</v>
      </c>
    </row>
    <row r="447" spans="1:3" x14ac:dyDescent="0.25">
      <c r="A447" t="s">
        <v>800</v>
      </c>
      <c r="B447" t="s">
        <v>48</v>
      </c>
      <c r="C447">
        <v>15</v>
      </c>
    </row>
    <row r="448" spans="1:3" x14ac:dyDescent="0.25">
      <c r="A448" t="s">
        <v>800</v>
      </c>
      <c r="B448" t="s">
        <v>277</v>
      </c>
      <c r="C448">
        <v>16</v>
      </c>
    </row>
    <row r="449" spans="1:3" x14ac:dyDescent="0.25">
      <c r="A449" t="s">
        <v>800</v>
      </c>
      <c r="B449" t="s">
        <v>144</v>
      </c>
      <c r="C449">
        <v>27</v>
      </c>
    </row>
    <row r="450" spans="1:3" x14ac:dyDescent="0.25">
      <c r="A450" t="s">
        <v>800</v>
      </c>
      <c r="B450" t="s">
        <v>145</v>
      </c>
      <c r="C450">
        <v>48</v>
      </c>
    </row>
    <row r="451" spans="1:3" x14ac:dyDescent="0.25">
      <c r="A451" t="s">
        <v>800</v>
      </c>
      <c r="B451" t="s">
        <v>244</v>
      </c>
      <c r="C451">
        <v>35</v>
      </c>
    </row>
    <row r="452" spans="1:3" x14ac:dyDescent="0.25">
      <c r="A452" t="s">
        <v>800</v>
      </c>
      <c r="B452" t="s">
        <v>385</v>
      </c>
      <c r="C452">
        <v>4</v>
      </c>
    </row>
    <row r="453" spans="1:3" x14ac:dyDescent="0.25">
      <c r="A453" t="s">
        <v>800</v>
      </c>
      <c r="B453" t="s">
        <v>386</v>
      </c>
      <c r="C453">
        <v>3</v>
      </c>
    </row>
    <row r="454" spans="1:3" x14ac:dyDescent="0.25">
      <c r="A454" t="s">
        <v>800</v>
      </c>
      <c r="B454" t="s">
        <v>387</v>
      </c>
      <c r="C454">
        <v>3</v>
      </c>
    </row>
    <row r="455" spans="1:3" x14ac:dyDescent="0.25">
      <c r="A455" t="s">
        <v>800</v>
      </c>
      <c r="B455" t="s">
        <v>388</v>
      </c>
      <c r="C455">
        <v>52</v>
      </c>
    </row>
    <row r="456" spans="1:3" x14ac:dyDescent="0.25">
      <c r="A456" t="s">
        <v>800</v>
      </c>
      <c r="B456" t="s">
        <v>516</v>
      </c>
      <c r="C456">
        <v>113</v>
      </c>
    </row>
    <row r="457" spans="1:3" x14ac:dyDescent="0.25">
      <c r="A457" t="s">
        <v>800</v>
      </c>
      <c r="B457" t="s">
        <v>517</v>
      </c>
      <c r="C457">
        <v>423</v>
      </c>
    </row>
    <row r="458" spans="1:3" x14ac:dyDescent="0.25">
      <c r="A458" t="s">
        <v>800</v>
      </c>
      <c r="B458" t="s">
        <v>518</v>
      </c>
      <c r="C458">
        <v>227</v>
      </c>
    </row>
    <row r="459" spans="1:3" x14ac:dyDescent="0.25">
      <c r="A459" t="s">
        <v>800</v>
      </c>
      <c r="B459" t="s">
        <v>719</v>
      </c>
      <c r="C459">
        <v>602</v>
      </c>
    </row>
    <row r="460" spans="1:3" x14ac:dyDescent="0.25">
      <c r="A460" t="s">
        <v>800</v>
      </c>
      <c r="B460" t="s">
        <v>616</v>
      </c>
      <c r="C460">
        <v>18</v>
      </c>
    </row>
    <row r="461" spans="1:3" x14ac:dyDescent="0.25">
      <c r="A461" t="s">
        <v>800</v>
      </c>
      <c r="B461" t="s">
        <v>49</v>
      </c>
      <c r="C461">
        <v>117</v>
      </c>
    </row>
    <row r="462" spans="1:3" x14ac:dyDescent="0.25">
      <c r="A462" t="s">
        <v>800</v>
      </c>
      <c r="B462" t="s">
        <v>345</v>
      </c>
      <c r="C462">
        <v>7</v>
      </c>
    </row>
    <row r="463" spans="1:3" x14ac:dyDescent="0.25">
      <c r="A463" t="s">
        <v>800</v>
      </c>
      <c r="B463" t="s">
        <v>519</v>
      </c>
      <c r="C463">
        <v>230</v>
      </c>
    </row>
    <row r="464" spans="1:3" x14ac:dyDescent="0.25">
      <c r="A464" t="s">
        <v>800</v>
      </c>
      <c r="B464" t="s">
        <v>146</v>
      </c>
      <c r="C464">
        <v>70</v>
      </c>
    </row>
    <row r="465" spans="1:3" x14ac:dyDescent="0.25">
      <c r="A465" t="s">
        <v>800</v>
      </c>
      <c r="B465" t="s">
        <v>19</v>
      </c>
      <c r="C465">
        <v>36</v>
      </c>
    </row>
    <row r="466" spans="1:3" x14ac:dyDescent="0.25">
      <c r="A466" t="s">
        <v>800</v>
      </c>
      <c r="B466" t="s">
        <v>538</v>
      </c>
      <c r="C466">
        <v>2</v>
      </c>
    </row>
    <row r="467" spans="1:3" x14ac:dyDescent="0.25">
      <c r="A467" t="s">
        <v>800</v>
      </c>
      <c r="B467" t="s">
        <v>697</v>
      </c>
      <c r="C467">
        <v>24</v>
      </c>
    </row>
    <row r="468" spans="1:3" x14ac:dyDescent="0.25">
      <c r="A468" t="s">
        <v>800</v>
      </c>
      <c r="B468" t="s">
        <v>389</v>
      </c>
      <c r="C468">
        <v>16</v>
      </c>
    </row>
    <row r="469" spans="1:3" x14ac:dyDescent="0.25">
      <c r="A469" t="s">
        <v>800</v>
      </c>
      <c r="B469" t="s">
        <v>53</v>
      </c>
      <c r="C469">
        <v>95</v>
      </c>
    </row>
    <row r="470" spans="1:3" x14ac:dyDescent="0.25">
      <c r="A470" t="s">
        <v>800</v>
      </c>
      <c r="B470" t="s">
        <v>346</v>
      </c>
      <c r="C470">
        <v>332</v>
      </c>
    </row>
    <row r="471" spans="1:3" x14ac:dyDescent="0.25">
      <c r="A471" t="s">
        <v>800</v>
      </c>
      <c r="B471" t="s">
        <v>576</v>
      </c>
      <c r="C471">
        <v>51</v>
      </c>
    </row>
    <row r="472" spans="1:3" x14ac:dyDescent="0.25">
      <c r="A472" t="s">
        <v>800</v>
      </c>
      <c r="B472" t="s">
        <v>419</v>
      </c>
      <c r="C472">
        <v>603</v>
      </c>
    </row>
    <row r="473" spans="1:3" x14ac:dyDescent="0.25">
      <c r="A473" t="s">
        <v>800</v>
      </c>
      <c r="B473" t="s">
        <v>391</v>
      </c>
      <c r="C473">
        <v>6</v>
      </c>
    </row>
    <row r="474" spans="1:3" x14ac:dyDescent="0.25">
      <c r="A474" t="s">
        <v>800</v>
      </c>
      <c r="B474" s="2" t="s">
        <v>147</v>
      </c>
      <c r="C474">
        <v>150</v>
      </c>
    </row>
    <row r="475" spans="1:3" x14ac:dyDescent="0.25">
      <c r="A475" t="s">
        <v>800</v>
      </c>
      <c r="B475" t="s">
        <v>148</v>
      </c>
      <c r="C475">
        <v>45</v>
      </c>
    </row>
    <row r="476" spans="1:3" x14ac:dyDescent="0.25">
      <c r="A476" t="s">
        <v>800</v>
      </c>
      <c r="B476" t="s">
        <v>54</v>
      </c>
      <c r="C476">
        <v>1</v>
      </c>
    </row>
    <row r="477" spans="1:3" x14ac:dyDescent="0.25">
      <c r="A477" t="s">
        <v>800</v>
      </c>
      <c r="B477" t="s">
        <v>433</v>
      </c>
      <c r="C477">
        <v>130</v>
      </c>
    </row>
    <row r="478" spans="1:3" x14ac:dyDescent="0.25">
      <c r="A478" t="s">
        <v>800</v>
      </c>
      <c r="B478" t="s">
        <v>231</v>
      </c>
      <c r="C478">
        <v>5</v>
      </c>
    </row>
    <row r="479" spans="1:3" x14ac:dyDescent="0.25">
      <c r="A479" t="s">
        <v>800</v>
      </c>
      <c r="B479" t="s">
        <v>617</v>
      </c>
      <c r="C479">
        <v>59</v>
      </c>
    </row>
    <row r="480" spans="1:3" x14ac:dyDescent="0.25">
      <c r="A480" t="s">
        <v>800</v>
      </c>
      <c r="B480" t="s">
        <v>618</v>
      </c>
      <c r="C480">
        <v>21</v>
      </c>
    </row>
    <row r="481" spans="1:3" x14ac:dyDescent="0.25">
      <c r="A481" t="s">
        <v>800</v>
      </c>
      <c r="B481" t="s">
        <v>392</v>
      </c>
      <c r="C481">
        <v>97</v>
      </c>
    </row>
    <row r="482" spans="1:3" x14ac:dyDescent="0.25">
      <c r="A482" t="s">
        <v>800</v>
      </c>
      <c r="B482" t="s">
        <v>245</v>
      </c>
      <c r="C482">
        <v>14</v>
      </c>
    </row>
    <row r="483" spans="1:3" x14ac:dyDescent="0.25">
      <c r="A483" t="s">
        <v>800</v>
      </c>
      <c r="B483" t="s">
        <v>658</v>
      </c>
      <c r="C483">
        <v>6</v>
      </c>
    </row>
    <row r="484" spans="1:3" x14ac:dyDescent="0.25">
      <c r="A484" t="s">
        <v>800</v>
      </c>
      <c r="B484" t="s">
        <v>149</v>
      </c>
      <c r="C484">
        <v>1</v>
      </c>
    </row>
    <row r="485" spans="1:3" x14ac:dyDescent="0.25">
      <c r="A485" t="s">
        <v>800</v>
      </c>
      <c r="B485" t="s">
        <v>150</v>
      </c>
      <c r="C485">
        <v>106</v>
      </c>
    </row>
    <row r="486" spans="1:3" x14ac:dyDescent="0.25">
      <c r="A486" t="s">
        <v>800</v>
      </c>
      <c r="B486" t="s">
        <v>151</v>
      </c>
      <c r="C486">
        <v>311</v>
      </c>
    </row>
    <row r="487" spans="1:3" x14ac:dyDescent="0.25">
      <c r="A487" t="s">
        <v>800</v>
      </c>
      <c r="B487" t="s">
        <v>393</v>
      </c>
      <c r="C487">
        <v>24</v>
      </c>
    </row>
    <row r="488" spans="1:3" x14ac:dyDescent="0.25">
      <c r="A488" t="s">
        <v>800</v>
      </c>
      <c r="B488" t="s">
        <v>778</v>
      </c>
      <c r="C488">
        <v>6</v>
      </c>
    </row>
    <row r="489" spans="1:3" x14ac:dyDescent="0.25">
      <c r="A489" t="s">
        <v>800</v>
      </c>
      <c r="B489" t="s">
        <v>779</v>
      </c>
      <c r="C489">
        <v>36</v>
      </c>
    </row>
    <row r="490" spans="1:3" x14ac:dyDescent="0.25">
      <c r="A490" t="s">
        <v>800</v>
      </c>
      <c r="B490" t="s">
        <v>520</v>
      </c>
      <c r="C490">
        <v>246</v>
      </c>
    </row>
    <row r="491" spans="1:3" x14ac:dyDescent="0.25">
      <c r="A491" t="s">
        <v>800</v>
      </c>
      <c r="B491" t="s">
        <v>521</v>
      </c>
      <c r="C491">
        <v>3026</v>
      </c>
    </row>
    <row r="492" spans="1:3" x14ac:dyDescent="0.25">
      <c r="A492" t="s">
        <v>800</v>
      </c>
      <c r="B492" t="s">
        <v>659</v>
      </c>
      <c r="C492">
        <v>13</v>
      </c>
    </row>
    <row r="493" spans="1:3" x14ac:dyDescent="0.25">
      <c r="A493" t="s">
        <v>800</v>
      </c>
      <c r="B493" t="s">
        <v>202</v>
      </c>
      <c r="C493">
        <v>2</v>
      </c>
    </row>
    <row r="494" spans="1:3" x14ac:dyDescent="0.25">
      <c r="A494" t="s">
        <v>800</v>
      </c>
      <c r="B494" t="s">
        <v>203</v>
      </c>
      <c r="C494">
        <v>13</v>
      </c>
    </row>
    <row r="495" spans="1:3" x14ac:dyDescent="0.25">
      <c r="A495" t="s">
        <v>800</v>
      </c>
      <c r="B495" s="2" t="s">
        <v>725</v>
      </c>
      <c r="C495">
        <v>124</v>
      </c>
    </row>
    <row r="496" spans="1:3" x14ac:dyDescent="0.25">
      <c r="A496" t="s">
        <v>800</v>
      </c>
      <c r="B496" t="s">
        <v>454</v>
      </c>
      <c r="C496">
        <v>541</v>
      </c>
    </row>
    <row r="497" spans="1:3" x14ac:dyDescent="0.25">
      <c r="A497" t="s">
        <v>800</v>
      </c>
      <c r="B497" t="s">
        <v>780</v>
      </c>
      <c r="C497">
        <v>10</v>
      </c>
    </row>
    <row r="498" spans="1:3" x14ac:dyDescent="0.25">
      <c r="A498" t="s">
        <v>800</v>
      </c>
      <c r="B498" t="s">
        <v>781</v>
      </c>
      <c r="C498">
        <v>42</v>
      </c>
    </row>
    <row r="499" spans="1:3" x14ac:dyDescent="0.25">
      <c r="A499" t="s">
        <v>800</v>
      </c>
      <c r="B499" t="s">
        <v>434</v>
      </c>
      <c r="C499">
        <v>3</v>
      </c>
    </row>
    <row r="500" spans="1:3" x14ac:dyDescent="0.25">
      <c r="A500" t="s">
        <v>800</v>
      </c>
      <c r="B500" t="s">
        <v>577</v>
      </c>
      <c r="C500">
        <v>142</v>
      </c>
    </row>
    <row r="501" spans="1:3" x14ac:dyDescent="0.25">
      <c r="A501" t="s">
        <v>800</v>
      </c>
      <c r="B501" t="s">
        <v>578</v>
      </c>
      <c r="C501">
        <v>122</v>
      </c>
    </row>
    <row r="502" spans="1:3" x14ac:dyDescent="0.25">
      <c r="A502" t="s">
        <v>800</v>
      </c>
      <c r="B502" t="s">
        <v>394</v>
      </c>
      <c r="C502">
        <v>6</v>
      </c>
    </row>
    <row r="503" spans="1:3" x14ac:dyDescent="0.25">
      <c r="A503" t="s">
        <v>800</v>
      </c>
      <c r="B503" t="s">
        <v>395</v>
      </c>
      <c r="C503">
        <v>11</v>
      </c>
    </row>
    <row r="504" spans="1:3" x14ac:dyDescent="0.25">
      <c r="A504" t="s">
        <v>800</v>
      </c>
      <c r="B504" t="s">
        <v>396</v>
      </c>
      <c r="C504">
        <v>31</v>
      </c>
    </row>
    <row r="505" spans="1:3" x14ac:dyDescent="0.25">
      <c r="A505" t="s">
        <v>800</v>
      </c>
      <c r="B505" t="s">
        <v>397</v>
      </c>
      <c r="C505">
        <v>1</v>
      </c>
    </row>
    <row r="506" spans="1:3" x14ac:dyDescent="0.25">
      <c r="A506" t="s">
        <v>800</v>
      </c>
      <c r="B506" t="s">
        <v>398</v>
      </c>
      <c r="C506">
        <v>1</v>
      </c>
    </row>
    <row r="507" spans="1:3" x14ac:dyDescent="0.25">
      <c r="A507" t="s">
        <v>800</v>
      </c>
      <c r="B507" t="s">
        <v>649</v>
      </c>
      <c r="C507">
        <v>2</v>
      </c>
    </row>
    <row r="508" spans="1:3" x14ac:dyDescent="0.25">
      <c r="A508" t="s">
        <v>800</v>
      </c>
      <c r="B508" t="s">
        <v>660</v>
      </c>
      <c r="C508">
        <v>2</v>
      </c>
    </row>
    <row r="509" spans="1:3" x14ac:dyDescent="0.25">
      <c r="A509" t="s">
        <v>800</v>
      </c>
      <c r="B509" t="s">
        <v>204</v>
      </c>
      <c r="C509">
        <v>73</v>
      </c>
    </row>
    <row r="510" spans="1:3" x14ac:dyDescent="0.25">
      <c r="A510" t="s">
        <v>800</v>
      </c>
      <c r="B510" t="s">
        <v>782</v>
      </c>
      <c r="C510">
        <v>41</v>
      </c>
    </row>
    <row r="511" spans="1:3" x14ac:dyDescent="0.25">
      <c r="A511" t="s">
        <v>800</v>
      </c>
      <c r="B511" t="s">
        <v>435</v>
      </c>
      <c r="C511">
        <v>3</v>
      </c>
    </row>
    <row r="512" spans="1:3" x14ac:dyDescent="0.25">
      <c r="A512" t="s">
        <v>800</v>
      </c>
      <c r="B512" t="s">
        <v>232</v>
      </c>
      <c r="C512">
        <v>8</v>
      </c>
    </row>
    <row r="513" spans="1:3" x14ac:dyDescent="0.25">
      <c r="A513" t="s">
        <v>800</v>
      </c>
      <c r="B513" t="s">
        <v>437</v>
      </c>
      <c r="C513">
        <v>297</v>
      </c>
    </row>
    <row r="514" spans="1:3" x14ac:dyDescent="0.25">
      <c r="A514" t="s">
        <v>800</v>
      </c>
      <c r="B514" t="s">
        <v>206</v>
      </c>
      <c r="C514">
        <v>8714</v>
      </c>
    </row>
    <row r="515" spans="1:3" x14ac:dyDescent="0.25">
      <c r="A515" t="s">
        <v>800</v>
      </c>
      <c r="B515" t="s">
        <v>522</v>
      </c>
      <c r="C515">
        <v>29</v>
      </c>
    </row>
    <row r="516" spans="1:3" x14ac:dyDescent="0.25">
      <c r="A516" t="s">
        <v>800</v>
      </c>
      <c r="B516" t="s">
        <v>233</v>
      </c>
      <c r="C516">
        <v>1</v>
      </c>
    </row>
    <row r="517" spans="1:3" x14ac:dyDescent="0.25">
      <c r="A517" t="s">
        <v>800</v>
      </c>
      <c r="B517" t="s">
        <v>347</v>
      </c>
      <c r="C517">
        <v>7</v>
      </c>
    </row>
    <row r="518" spans="1:3" x14ac:dyDescent="0.25">
      <c r="A518" t="s">
        <v>800</v>
      </c>
      <c r="B518" t="s">
        <v>348</v>
      </c>
      <c r="C518">
        <v>31</v>
      </c>
    </row>
    <row r="519" spans="1:3" x14ac:dyDescent="0.25">
      <c r="A519" t="s">
        <v>800</v>
      </c>
      <c r="B519" t="s">
        <v>349</v>
      </c>
    </row>
    <row r="520" spans="1:3" x14ac:dyDescent="0.25">
      <c r="A520" t="s">
        <v>800</v>
      </c>
      <c r="B520" t="s">
        <v>661</v>
      </c>
      <c r="C520">
        <v>2669</v>
      </c>
    </row>
    <row r="521" spans="1:3" x14ac:dyDescent="0.25">
      <c r="A521" t="s">
        <v>800</v>
      </c>
      <c r="B521" t="s">
        <v>650</v>
      </c>
      <c r="C521">
        <v>10</v>
      </c>
    </row>
    <row r="522" spans="1:3" x14ac:dyDescent="0.25">
      <c r="A522" t="s">
        <v>800</v>
      </c>
      <c r="B522" t="s">
        <v>207</v>
      </c>
      <c r="C522">
        <v>84</v>
      </c>
    </row>
    <row r="523" spans="1:3" x14ac:dyDescent="0.25">
      <c r="A523" t="s">
        <v>800</v>
      </c>
      <c r="B523" t="s">
        <v>21</v>
      </c>
      <c r="C523">
        <v>199</v>
      </c>
    </row>
    <row r="524" spans="1:3" x14ac:dyDescent="0.25">
      <c r="A524" t="s">
        <v>800</v>
      </c>
      <c r="B524" t="s">
        <v>209</v>
      </c>
      <c r="C524">
        <v>820</v>
      </c>
    </row>
    <row r="525" spans="1:3" x14ac:dyDescent="0.25">
      <c r="A525" t="s">
        <v>800</v>
      </c>
      <c r="B525" t="s">
        <v>152</v>
      </c>
      <c r="C525">
        <v>295</v>
      </c>
    </row>
    <row r="526" spans="1:3" x14ac:dyDescent="0.25">
      <c r="A526" t="s">
        <v>800</v>
      </c>
      <c r="B526" t="s">
        <v>619</v>
      </c>
      <c r="C526">
        <v>9</v>
      </c>
    </row>
    <row r="527" spans="1:3" x14ac:dyDescent="0.25">
      <c r="A527" t="s">
        <v>800</v>
      </c>
      <c r="B527" t="s">
        <v>523</v>
      </c>
      <c r="C527">
        <v>20</v>
      </c>
    </row>
    <row r="528" spans="1:3" x14ac:dyDescent="0.25">
      <c r="A528" t="s">
        <v>800</v>
      </c>
      <c r="B528" t="s">
        <v>524</v>
      </c>
      <c r="C528">
        <v>58</v>
      </c>
    </row>
    <row r="529" spans="1:3" x14ac:dyDescent="0.25">
      <c r="A529" t="s">
        <v>800</v>
      </c>
      <c r="B529" t="s">
        <v>153</v>
      </c>
      <c r="C529">
        <v>14</v>
      </c>
    </row>
    <row r="530" spans="1:3" x14ac:dyDescent="0.25">
      <c r="A530" t="s">
        <v>800</v>
      </c>
      <c r="B530" t="s">
        <v>154</v>
      </c>
      <c r="C530">
        <v>9</v>
      </c>
    </row>
    <row r="531" spans="1:3" x14ac:dyDescent="0.25">
      <c r="A531" t="s">
        <v>800</v>
      </c>
      <c r="B531" t="s">
        <v>155</v>
      </c>
      <c r="C531">
        <v>14</v>
      </c>
    </row>
    <row r="532" spans="1:3" x14ac:dyDescent="0.25">
      <c r="A532" t="s">
        <v>800</v>
      </c>
      <c r="B532" t="s">
        <v>55</v>
      </c>
      <c r="C532">
        <v>3</v>
      </c>
    </row>
    <row r="533" spans="1:3" x14ac:dyDescent="0.25">
      <c r="A533" t="s">
        <v>800</v>
      </c>
      <c r="B533" t="s">
        <v>156</v>
      </c>
      <c r="C533">
        <v>4</v>
      </c>
    </row>
    <row r="534" spans="1:3" x14ac:dyDescent="0.25">
      <c r="A534" t="s">
        <v>800</v>
      </c>
      <c r="B534" t="s">
        <v>662</v>
      </c>
      <c r="C534">
        <v>2</v>
      </c>
    </row>
    <row r="535" spans="1:3" x14ac:dyDescent="0.25">
      <c r="A535" t="s">
        <v>800</v>
      </c>
      <c r="B535" t="s">
        <v>157</v>
      </c>
      <c r="C535">
        <v>16</v>
      </c>
    </row>
    <row r="536" spans="1:3" x14ac:dyDescent="0.25">
      <c r="A536" t="s">
        <v>800</v>
      </c>
      <c r="B536" t="s">
        <v>158</v>
      </c>
      <c r="C536">
        <v>9</v>
      </c>
    </row>
    <row r="537" spans="1:3" x14ac:dyDescent="0.25">
      <c r="A537" t="s">
        <v>800</v>
      </c>
      <c r="B537" t="s">
        <v>798</v>
      </c>
      <c r="C537">
        <v>64</v>
      </c>
    </row>
    <row r="538" spans="1:3" x14ac:dyDescent="0.25">
      <c r="A538" t="s">
        <v>800</v>
      </c>
      <c r="B538" t="s">
        <v>525</v>
      </c>
      <c r="C538">
        <v>67</v>
      </c>
    </row>
    <row r="539" spans="1:3" x14ac:dyDescent="0.25">
      <c r="A539" t="s">
        <v>800</v>
      </c>
      <c r="B539" t="s">
        <v>526</v>
      </c>
      <c r="C539">
        <v>1</v>
      </c>
    </row>
    <row r="540" spans="1:3" x14ac:dyDescent="0.25">
      <c r="A540" t="s">
        <v>800</v>
      </c>
      <c r="B540" t="s">
        <v>783</v>
      </c>
      <c r="C540">
        <v>413</v>
      </c>
    </row>
    <row r="541" spans="1:3" x14ac:dyDescent="0.25">
      <c r="A541" t="s">
        <v>800</v>
      </c>
      <c r="B541" t="s">
        <v>92</v>
      </c>
      <c r="C541">
        <v>4</v>
      </c>
    </row>
    <row r="542" spans="1:3" x14ac:dyDescent="0.25">
      <c r="A542" t="s">
        <v>800</v>
      </c>
      <c r="B542" t="s">
        <v>698</v>
      </c>
      <c r="C542">
        <v>19</v>
      </c>
    </row>
    <row r="543" spans="1:3" x14ac:dyDescent="0.25">
      <c r="A543" t="s">
        <v>800</v>
      </c>
      <c r="B543" t="s">
        <v>663</v>
      </c>
      <c r="C543">
        <v>36</v>
      </c>
    </row>
    <row r="544" spans="1:3" x14ac:dyDescent="0.25">
      <c r="A544" t="s">
        <v>800</v>
      </c>
      <c r="B544" t="s">
        <v>93</v>
      </c>
      <c r="C544">
        <v>13</v>
      </c>
    </row>
    <row r="545" spans="1:3" x14ac:dyDescent="0.25">
      <c r="A545" t="s">
        <v>800</v>
      </c>
      <c r="B545" t="s">
        <v>159</v>
      </c>
      <c r="C545">
        <v>108</v>
      </c>
    </row>
    <row r="546" spans="1:3" x14ac:dyDescent="0.25">
      <c r="A546" t="s">
        <v>800</v>
      </c>
      <c r="B546" t="s">
        <v>620</v>
      </c>
      <c r="C546">
        <v>5</v>
      </c>
    </row>
    <row r="547" spans="1:3" x14ac:dyDescent="0.25">
      <c r="A547" t="s">
        <v>800</v>
      </c>
      <c r="B547" t="s">
        <v>621</v>
      </c>
      <c r="C547">
        <v>7</v>
      </c>
    </row>
    <row r="548" spans="1:3" x14ac:dyDescent="0.25">
      <c r="A548" t="s">
        <v>800</v>
      </c>
      <c r="B548" t="s">
        <v>470</v>
      </c>
      <c r="C548">
        <v>9</v>
      </c>
    </row>
    <row r="549" spans="1:3" x14ac:dyDescent="0.25">
      <c r="A549" t="s">
        <v>800</v>
      </c>
      <c r="B549" t="s">
        <v>350</v>
      </c>
      <c r="C549">
        <v>12</v>
      </c>
    </row>
    <row r="550" spans="1:3" x14ac:dyDescent="0.25">
      <c r="A550" t="s">
        <v>800</v>
      </c>
      <c r="B550" t="s">
        <v>351</v>
      </c>
      <c r="C550">
        <v>97</v>
      </c>
    </row>
    <row r="551" spans="1:3" x14ac:dyDescent="0.25">
      <c r="A551" t="s">
        <v>800</v>
      </c>
      <c r="B551" t="s">
        <v>664</v>
      </c>
      <c r="C551">
        <v>305</v>
      </c>
    </row>
    <row r="552" spans="1:3" x14ac:dyDescent="0.25">
      <c r="A552" t="s">
        <v>800</v>
      </c>
      <c r="B552" t="s">
        <v>352</v>
      </c>
      <c r="C552">
        <v>18</v>
      </c>
    </row>
    <row r="553" spans="1:3" x14ac:dyDescent="0.25">
      <c r="A553" t="s">
        <v>800</v>
      </c>
      <c r="B553" t="s">
        <v>665</v>
      </c>
      <c r="C553">
        <v>52</v>
      </c>
    </row>
    <row r="554" spans="1:3" x14ac:dyDescent="0.25">
      <c r="A554" t="s">
        <v>800</v>
      </c>
      <c r="B554" t="s">
        <v>165</v>
      </c>
      <c r="C554">
        <v>66</v>
      </c>
    </row>
    <row r="555" spans="1:3" x14ac:dyDescent="0.25">
      <c r="A555" t="s">
        <v>800</v>
      </c>
      <c r="B555" t="s">
        <v>527</v>
      </c>
      <c r="C555">
        <v>1395</v>
      </c>
    </row>
    <row r="556" spans="1:3" x14ac:dyDescent="0.25">
      <c r="A556" t="s">
        <v>800</v>
      </c>
      <c r="B556" t="s">
        <v>528</v>
      </c>
      <c r="C556">
        <v>9</v>
      </c>
    </row>
    <row r="557" spans="1:3" x14ac:dyDescent="0.25">
      <c r="A557" t="s">
        <v>800</v>
      </c>
      <c r="B557" t="s">
        <v>622</v>
      </c>
      <c r="C557">
        <v>4</v>
      </c>
    </row>
    <row r="558" spans="1:3" x14ac:dyDescent="0.25">
      <c r="A558" t="s">
        <v>800</v>
      </c>
      <c r="B558" s="2" t="s">
        <v>482</v>
      </c>
      <c r="C558">
        <v>59</v>
      </c>
    </row>
    <row r="559" spans="1:3" x14ac:dyDescent="0.25">
      <c r="A559" t="s">
        <v>800</v>
      </c>
      <c r="B559" t="s">
        <v>784</v>
      </c>
      <c r="C559">
        <v>2</v>
      </c>
    </row>
    <row r="560" spans="1:3" x14ac:dyDescent="0.25">
      <c r="A560" t="s">
        <v>800</v>
      </c>
      <c r="B560" t="s">
        <v>166</v>
      </c>
      <c r="C560">
        <v>9</v>
      </c>
    </row>
    <row r="561" spans="1:3" x14ac:dyDescent="0.25">
      <c r="A561" t="s">
        <v>800</v>
      </c>
      <c r="B561" t="s">
        <v>167</v>
      </c>
      <c r="C561">
        <v>131</v>
      </c>
    </row>
    <row r="562" spans="1:3" x14ac:dyDescent="0.25">
      <c r="A562" t="s">
        <v>800</v>
      </c>
      <c r="B562" t="s">
        <v>168</v>
      </c>
      <c r="C562">
        <v>264</v>
      </c>
    </row>
    <row r="563" spans="1:3" x14ac:dyDescent="0.25">
      <c r="A563" t="s">
        <v>800</v>
      </c>
      <c r="B563" t="s">
        <v>169</v>
      </c>
      <c r="C563">
        <v>1726</v>
      </c>
    </row>
    <row r="564" spans="1:3" x14ac:dyDescent="0.25">
      <c r="A564" t="s">
        <v>800</v>
      </c>
      <c r="B564" t="s">
        <v>170</v>
      </c>
      <c r="C564">
        <v>151</v>
      </c>
    </row>
    <row r="565" spans="1:3" x14ac:dyDescent="0.25">
      <c r="A565" t="s">
        <v>800</v>
      </c>
      <c r="B565" t="s">
        <v>171</v>
      </c>
      <c r="C565">
        <v>29</v>
      </c>
    </row>
    <row r="566" spans="1:3" x14ac:dyDescent="0.25">
      <c r="A566" t="s">
        <v>800</v>
      </c>
      <c r="B566" t="s">
        <v>172</v>
      </c>
      <c r="C566">
        <v>3691</v>
      </c>
    </row>
    <row r="567" spans="1:3" x14ac:dyDescent="0.25">
      <c r="A567" t="s">
        <v>800</v>
      </c>
      <c r="B567" t="s">
        <v>720</v>
      </c>
      <c r="C567">
        <v>47</v>
      </c>
    </row>
    <row r="568" spans="1:3" x14ac:dyDescent="0.25">
      <c r="A568" t="s">
        <v>800</v>
      </c>
      <c r="B568" t="s">
        <v>56</v>
      </c>
      <c r="C568">
        <v>170</v>
      </c>
    </row>
    <row r="569" spans="1:3" x14ac:dyDescent="0.25">
      <c r="A569" t="s">
        <v>800</v>
      </c>
      <c r="B569" t="s">
        <v>691</v>
      </c>
      <c r="C569">
        <v>164</v>
      </c>
    </row>
    <row r="570" spans="1:3" x14ac:dyDescent="0.25">
      <c r="A570" t="s">
        <v>800</v>
      </c>
      <c r="B570" t="s">
        <v>439</v>
      </c>
      <c r="C570">
        <v>11</v>
      </c>
    </row>
    <row r="571" spans="1:3" x14ac:dyDescent="0.25">
      <c r="A571" t="s">
        <v>800</v>
      </c>
      <c r="B571" t="s">
        <v>440</v>
      </c>
      <c r="C571">
        <v>34</v>
      </c>
    </row>
    <row r="572" spans="1:3" x14ac:dyDescent="0.25">
      <c r="A572" t="s">
        <v>800</v>
      </c>
      <c r="B572" t="s">
        <v>211</v>
      </c>
      <c r="C572">
        <v>905</v>
      </c>
    </row>
    <row r="573" spans="1:3" x14ac:dyDescent="0.25">
      <c r="A573" t="s">
        <v>800</v>
      </c>
      <c r="B573" t="s">
        <v>692</v>
      </c>
      <c r="C573">
        <v>24</v>
      </c>
    </row>
    <row r="574" spans="1:3" x14ac:dyDescent="0.25">
      <c r="A574" t="s">
        <v>800</v>
      </c>
      <c r="B574" t="s">
        <v>666</v>
      </c>
      <c r="C574">
        <v>16</v>
      </c>
    </row>
    <row r="575" spans="1:3" x14ac:dyDescent="0.25">
      <c r="A575" t="s">
        <v>800</v>
      </c>
      <c r="B575" t="s">
        <v>721</v>
      </c>
      <c r="C575">
        <v>377</v>
      </c>
    </row>
    <row r="576" spans="1:3" x14ac:dyDescent="0.25">
      <c r="A576" t="s">
        <v>800</v>
      </c>
      <c r="B576" t="s">
        <v>722</v>
      </c>
      <c r="C576">
        <v>11</v>
      </c>
    </row>
    <row r="577" spans="1:3" x14ac:dyDescent="0.25">
      <c r="A577" t="s">
        <v>800</v>
      </c>
      <c r="B577" t="s">
        <v>353</v>
      </c>
      <c r="C577">
        <v>1685</v>
      </c>
    </row>
    <row r="578" spans="1:3" x14ac:dyDescent="0.25">
      <c r="A578" t="s">
        <v>800</v>
      </c>
      <c r="B578" t="s">
        <v>420</v>
      </c>
      <c r="C578">
        <v>241</v>
      </c>
    </row>
    <row r="579" spans="1:3" x14ac:dyDescent="0.25">
      <c r="A579" t="s">
        <v>800</v>
      </c>
      <c r="B579" t="s">
        <v>529</v>
      </c>
      <c r="C579">
        <v>2</v>
      </c>
    </row>
    <row r="580" spans="1:3" x14ac:dyDescent="0.25">
      <c r="A580" t="s">
        <v>800</v>
      </c>
      <c r="B580" s="2" t="s">
        <v>443</v>
      </c>
      <c r="C580">
        <v>392</v>
      </c>
    </row>
    <row r="581" spans="1:3" x14ac:dyDescent="0.25">
      <c r="A581" t="s">
        <v>800</v>
      </c>
      <c r="B581" t="s">
        <v>57</v>
      </c>
      <c r="C581">
        <v>2</v>
      </c>
    </row>
    <row r="582" spans="1:3" x14ac:dyDescent="0.25">
      <c r="A582" t="s">
        <v>800</v>
      </c>
      <c r="B582" t="s">
        <v>530</v>
      </c>
      <c r="C582">
        <v>352</v>
      </c>
    </row>
    <row r="583" spans="1:3" x14ac:dyDescent="0.25">
      <c r="A583" t="s">
        <v>800</v>
      </c>
      <c r="B583" t="s">
        <v>531</v>
      </c>
      <c r="C583">
        <v>210</v>
      </c>
    </row>
    <row r="584" spans="1:3" x14ac:dyDescent="0.25">
      <c r="A584" t="s">
        <v>800</v>
      </c>
      <c r="B584" t="s">
        <v>677</v>
      </c>
      <c r="C584">
        <v>19</v>
      </c>
    </row>
    <row r="585" spans="1:3" x14ac:dyDescent="0.25">
      <c r="A585" t="s">
        <v>800</v>
      </c>
      <c r="B585" t="s">
        <v>399</v>
      </c>
      <c r="C585">
        <v>463</v>
      </c>
    </row>
    <row r="586" spans="1:3" x14ac:dyDescent="0.25">
      <c r="A586" t="s">
        <v>800</v>
      </c>
      <c r="B586" t="s">
        <v>59</v>
      </c>
      <c r="C586">
        <v>1471</v>
      </c>
    </row>
    <row r="587" spans="1:3" x14ac:dyDescent="0.25">
      <c r="A587" t="s">
        <v>800</v>
      </c>
      <c r="B587" t="s">
        <v>623</v>
      </c>
      <c r="C587">
        <v>3</v>
      </c>
    </row>
    <row r="588" spans="1:3" x14ac:dyDescent="0.25">
      <c r="A588" t="s">
        <v>800</v>
      </c>
      <c r="B588" t="s">
        <v>579</v>
      </c>
      <c r="C588">
        <v>12</v>
      </c>
    </row>
    <row r="589" spans="1:3" x14ac:dyDescent="0.25">
      <c r="A589" t="s">
        <v>800</v>
      </c>
      <c r="B589" t="s">
        <v>624</v>
      </c>
      <c r="C589">
        <v>248</v>
      </c>
    </row>
    <row r="590" spans="1:3" x14ac:dyDescent="0.25">
      <c r="A590" t="s">
        <v>800</v>
      </c>
      <c r="B590" t="s">
        <v>625</v>
      </c>
      <c r="C590">
        <v>165</v>
      </c>
    </row>
    <row r="591" spans="1:3" x14ac:dyDescent="0.25">
      <c r="A591" t="s">
        <v>800</v>
      </c>
      <c r="B591" t="s">
        <v>626</v>
      </c>
      <c r="C591">
        <v>125</v>
      </c>
    </row>
    <row r="592" spans="1:3" x14ac:dyDescent="0.25">
      <c r="A592" t="s">
        <v>800</v>
      </c>
      <c r="B592" t="s">
        <v>627</v>
      </c>
      <c r="C592">
        <v>229</v>
      </c>
    </row>
    <row r="593" spans="1:3" x14ac:dyDescent="0.25">
      <c r="A593" t="s">
        <v>800</v>
      </c>
      <c r="B593" t="s">
        <v>628</v>
      </c>
      <c r="C593">
        <v>157</v>
      </c>
    </row>
    <row r="594" spans="1:3" x14ac:dyDescent="0.25">
      <c r="A594" t="s">
        <v>800</v>
      </c>
      <c r="B594" t="s">
        <v>60</v>
      </c>
      <c r="C594">
        <v>4287</v>
      </c>
    </row>
    <row r="595" spans="1:3" x14ac:dyDescent="0.25">
      <c r="A595" t="s">
        <v>800</v>
      </c>
      <c r="B595" t="s">
        <v>400</v>
      </c>
      <c r="C595">
        <v>4</v>
      </c>
    </row>
    <row r="596" spans="1:3" x14ac:dyDescent="0.25">
      <c r="A596" t="s">
        <v>800</v>
      </c>
      <c r="B596" t="s">
        <v>532</v>
      </c>
      <c r="C596">
        <v>144</v>
      </c>
    </row>
    <row r="597" spans="1:3" x14ac:dyDescent="0.25">
      <c r="A597" t="s">
        <v>800</v>
      </c>
      <c r="B597" t="s">
        <v>94</v>
      </c>
      <c r="C597">
        <v>13</v>
      </c>
    </row>
    <row r="598" spans="1:3" x14ac:dyDescent="0.25">
      <c r="A598" t="s">
        <v>800</v>
      </c>
      <c r="B598" t="s">
        <v>96</v>
      </c>
      <c r="C598">
        <v>358</v>
      </c>
    </row>
    <row r="599" spans="1:3" x14ac:dyDescent="0.25">
      <c r="A599" t="s">
        <v>800</v>
      </c>
      <c r="B599" t="s">
        <v>667</v>
      </c>
      <c r="C599">
        <v>8</v>
      </c>
    </row>
    <row r="600" spans="1:3" x14ac:dyDescent="0.25">
      <c r="A600" t="s">
        <v>800</v>
      </c>
      <c r="B600" t="s">
        <v>278</v>
      </c>
      <c r="C600">
        <v>85</v>
      </c>
    </row>
    <row r="601" spans="1:3" x14ac:dyDescent="0.25">
      <c r="A601" t="s">
        <v>800</v>
      </c>
      <c r="B601" t="s">
        <v>785</v>
      </c>
      <c r="C601">
        <v>152</v>
      </c>
    </row>
    <row r="602" spans="1:3" x14ac:dyDescent="0.25">
      <c r="A602" t="s">
        <v>800</v>
      </c>
      <c r="B602" t="s">
        <v>786</v>
      </c>
      <c r="C602">
        <v>17</v>
      </c>
    </row>
    <row r="603" spans="1:3" x14ac:dyDescent="0.25">
      <c r="A603" t="s">
        <v>800</v>
      </c>
      <c r="B603" t="s">
        <v>580</v>
      </c>
      <c r="C603">
        <v>3</v>
      </c>
    </row>
    <row r="604" spans="1:3" x14ac:dyDescent="0.25">
      <c r="A604" t="s">
        <v>800</v>
      </c>
      <c r="B604" t="s">
        <v>581</v>
      </c>
      <c r="C604">
        <v>38</v>
      </c>
    </row>
    <row r="605" spans="1:3" x14ac:dyDescent="0.25">
      <c r="A605" t="s">
        <v>800</v>
      </c>
      <c r="B605" t="s">
        <v>582</v>
      </c>
      <c r="C605">
        <v>21</v>
      </c>
    </row>
    <row r="606" spans="1:3" x14ac:dyDescent="0.25">
      <c r="A606" t="s">
        <v>800</v>
      </c>
      <c r="B606" t="s">
        <v>583</v>
      </c>
      <c r="C606">
        <v>14</v>
      </c>
    </row>
    <row r="607" spans="1:3" x14ac:dyDescent="0.25">
      <c r="A607" t="s">
        <v>800</v>
      </c>
      <c r="B607" t="s">
        <v>584</v>
      </c>
      <c r="C607">
        <v>2</v>
      </c>
    </row>
    <row r="608" spans="1:3" x14ac:dyDescent="0.25">
      <c r="A608" t="s">
        <v>800</v>
      </c>
      <c r="B608" t="s">
        <v>787</v>
      </c>
      <c r="C608">
        <v>4</v>
      </c>
    </row>
    <row r="609" spans="1:3" x14ac:dyDescent="0.25">
      <c r="A609" t="s">
        <v>800</v>
      </c>
      <c r="B609" t="s">
        <v>279</v>
      </c>
      <c r="C609">
        <v>176</v>
      </c>
    </row>
    <row r="610" spans="1:3" x14ac:dyDescent="0.25">
      <c r="A610" t="s">
        <v>800</v>
      </c>
      <c r="B610" t="s">
        <v>668</v>
      </c>
      <c r="C610">
        <v>3974</v>
      </c>
    </row>
    <row r="611" spans="1:3" x14ac:dyDescent="0.25">
      <c r="A611" t="s">
        <v>800</v>
      </c>
      <c r="B611" t="s">
        <v>733</v>
      </c>
      <c r="C611">
        <v>33</v>
      </c>
    </row>
    <row r="612" spans="1:3" x14ac:dyDescent="0.25">
      <c r="A612" t="s">
        <v>800</v>
      </c>
      <c r="B612" t="s">
        <v>788</v>
      </c>
      <c r="C612">
        <v>20</v>
      </c>
    </row>
    <row r="613" spans="1:3" x14ac:dyDescent="0.25">
      <c r="A613" t="s">
        <v>800</v>
      </c>
      <c r="B613" t="s">
        <v>61</v>
      </c>
      <c r="C613">
        <v>9</v>
      </c>
    </row>
    <row r="614" spans="1:3" x14ac:dyDescent="0.25">
      <c r="A614" t="s">
        <v>800</v>
      </c>
      <c r="B614" t="s">
        <v>62</v>
      </c>
      <c r="C614">
        <v>20</v>
      </c>
    </row>
    <row r="615" spans="1:3" x14ac:dyDescent="0.25">
      <c r="A615" t="s">
        <v>800</v>
      </c>
      <c r="B615" t="s">
        <v>789</v>
      </c>
      <c r="C615">
        <v>65</v>
      </c>
    </row>
    <row r="616" spans="1:3" x14ac:dyDescent="0.25">
      <c r="A616" t="s">
        <v>800</v>
      </c>
      <c r="B616" t="s">
        <v>790</v>
      </c>
      <c r="C616">
        <v>51</v>
      </c>
    </row>
    <row r="617" spans="1:3" x14ac:dyDescent="0.25">
      <c r="A617" t="s">
        <v>800</v>
      </c>
      <c r="B617" t="s">
        <v>791</v>
      </c>
      <c r="C617">
        <v>95</v>
      </c>
    </row>
    <row r="618" spans="1:3" x14ac:dyDescent="0.25">
      <c r="A618" t="s">
        <v>800</v>
      </c>
      <c r="B618" t="s">
        <v>693</v>
      </c>
      <c r="C618">
        <v>267</v>
      </c>
    </row>
    <row r="619" spans="1:3" x14ac:dyDescent="0.25">
      <c r="A619" t="s">
        <v>800</v>
      </c>
      <c r="B619" t="s">
        <v>792</v>
      </c>
      <c r="C619">
        <v>1</v>
      </c>
    </row>
    <row r="620" spans="1:3" x14ac:dyDescent="0.25">
      <c r="A620" t="s">
        <v>800</v>
      </c>
      <c r="B620" t="s">
        <v>401</v>
      </c>
      <c r="C620">
        <v>1</v>
      </c>
    </row>
    <row r="621" spans="1:3" x14ac:dyDescent="0.25">
      <c r="A621" t="s">
        <v>800</v>
      </c>
      <c r="B621" t="s">
        <v>694</v>
      </c>
      <c r="C621">
        <v>770</v>
      </c>
    </row>
    <row r="622" spans="1:3" x14ac:dyDescent="0.25">
      <c r="A622" t="s">
        <v>800</v>
      </c>
      <c r="B622" t="s">
        <v>533</v>
      </c>
      <c r="C622">
        <v>317</v>
      </c>
    </row>
    <row r="623" spans="1:3" x14ac:dyDescent="0.25">
      <c r="A623" t="s">
        <v>800</v>
      </c>
      <c r="B623" t="s">
        <v>534</v>
      </c>
      <c r="C623">
        <v>256</v>
      </c>
    </row>
    <row r="624" spans="1:3" x14ac:dyDescent="0.25">
      <c r="A624" t="s">
        <v>800</v>
      </c>
      <c r="B624" t="s">
        <v>799</v>
      </c>
      <c r="C624">
        <v>2</v>
      </c>
    </row>
    <row r="625" spans="1:3" x14ac:dyDescent="0.25">
      <c r="A625" t="s">
        <v>800</v>
      </c>
      <c r="B625" t="s">
        <v>280</v>
      </c>
      <c r="C625">
        <v>220</v>
      </c>
    </row>
    <row r="626" spans="1:3" x14ac:dyDescent="0.25">
      <c r="A626" t="s">
        <v>800</v>
      </c>
      <c r="B626" t="s">
        <v>173</v>
      </c>
      <c r="C626">
        <v>60</v>
      </c>
    </row>
    <row r="627" spans="1:3" x14ac:dyDescent="0.25">
      <c r="A627" t="s">
        <v>800</v>
      </c>
      <c r="B627" t="s">
        <v>281</v>
      </c>
      <c r="C627">
        <v>62</v>
      </c>
    </row>
    <row r="628" spans="1:3" x14ac:dyDescent="0.25">
      <c r="A628" t="s">
        <v>800</v>
      </c>
      <c r="B628" t="s">
        <v>678</v>
      </c>
      <c r="C6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Ownership</vt:lpstr>
      <vt:lpstr>Sheet1</vt:lpstr>
      <vt:lpstr>RAW</vt:lpstr>
      <vt:lpstr>HASH</vt:lpstr>
      <vt:lpstr>RAW!Oct_2014</vt:lpstr>
      <vt:lpstr>Sheet1!Oct_2014</vt:lpstr>
      <vt:lpstr>HASH!Oct_2014LOC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2016-04-07T22:29:00Z</dcterms:created>
  <dcterms:modified xsi:type="dcterms:W3CDTF">2016-04-08T03:51:30Z</dcterms:modified>
</cp:coreProperties>
</file>