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Sheet1!$A$1:$F$1576</definedName>
    <definedName name="Sept_2014" localSheetId="2">Sheet2!$A$1:$D$1575</definedName>
    <definedName name="Sept_2014LOC" localSheetId="3">Sheet3!$A$1:$C$327</definedName>
  </definedNames>
  <calcPr calcId="152511" concurrentCalc="0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50" i="4" l="1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81" i="4"/>
  <c r="AY150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81" i="4"/>
  <c r="AX15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81" i="4"/>
  <c r="AV79" i="4"/>
  <c r="CJ73" i="4"/>
  <c r="CI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CJ72" i="4"/>
  <c r="CI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CJ71" i="4"/>
  <c r="CI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CJ69" i="4"/>
  <c r="CI69" i="4"/>
  <c r="CG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G68" i="4"/>
  <c r="BF68" i="4"/>
  <c r="BE68" i="4"/>
  <c r="BD68" i="4"/>
  <c r="BC68" i="4"/>
  <c r="BA68" i="4"/>
  <c r="AZ68" i="4"/>
  <c r="AY68" i="4"/>
  <c r="AX68" i="4"/>
  <c r="AW68" i="4"/>
  <c r="AV68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H67" i="4"/>
  <c r="BG67" i="4"/>
  <c r="BF67" i="4"/>
  <c r="BE67" i="4"/>
  <c r="BD67" i="4"/>
  <c r="BC67" i="4"/>
  <c r="BB67" i="4"/>
  <c r="AY67" i="4"/>
  <c r="AW67" i="4"/>
  <c r="AV67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R66" i="4"/>
  <c r="BP66" i="4"/>
  <c r="BN66" i="4"/>
  <c r="BM66" i="4"/>
  <c r="BL66" i="4"/>
  <c r="BK66" i="4"/>
  <c r="BH66" i="4"/>
  <c r="BG66" i="4"/>
  <c r="BF66" i="4"/>
  <c r="BE66" i="4"/>
  <c r="BD66" i="4"/>
  <c r="BA66" i="4"/>
  <c r="AY66" i="4"/>
  <c r="AX66" i="4"/>
  <c r="AW66" i="4"/>
  <c r="AV66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R64" i="4"/>
  <c r="BP64" i="4"/>
  <c r="BO64" i="4"/>
  <c r="BM64" i="4"/>
  <c r="BL64" i="4"/>
  <c r="BK64" i="4"/>
  <c r="BJ64" i="4"/>
  <c r="BI64" i="4"/>
  <c r="BG64" i="4"/>
  <c r="BF64" i="4"/>
  <c r="BE64" i="4"/>
  <c r="BD64" i="4"/>
  <c r="BC64" i="4"/>
  <c r="BA64" i="4"/>
  <c r="AZ64" i="4"/>
  <c r="AX64" i="4"/>
  <c r="AW64" i="4"/>
  <c r="CI63" i="4"/>
  <c r="CH63" i="4"/>
  <c r="CF63" i="4"/>
  <c r="CE63" i="4"/>
  <c r="CC63" i="4"/>
  <c r="CA63" i="4"/>
  <c r="BZ63" i="4"/>
  <c r="BY63" i="4"/>
  <c r="BX63" i="4"/>
  <c r="BW63" i="4"/>
  <c r="BV63" i="4"/>
  <c r="BS63" i="4"/>
  <c r="BR63" i="4"/>
  <c r="BQ63" i="4"/>
  <c r="BP63" i="4"/>
  <c r="BO63" i="4"/>
  <c r="BN63" i="4"/>
  <c r="BM63" i="4"/>
  <c r="BL63" i="4"/>
  <c r="BK63" i="4"/>
  <c r="BJ63" i="4"/>
  <c r="BH63" i="4"/>
  <c r="BF63" i="4"/>
  <c r="BE63" i="4"/>
  <c r="BC63" i="4"/>
  <c r="BB63" i="4"/>
  <c r="BA63" i="4"/>
  <c r="AZ63" i="4"/>
  <c r="AY63" i="4"/>
  <c r="AV63" i="4"/>
  <c r="CJ62" i="4"/>
  <c r="CI62" i="4"/>
  <c r="CH62" i="4"/>
  <c r="CG62" i="4"/>
  <c r="CF62" i="4"/>
  <c r="CE62" i="4"/>
  <c r="CD62" i="4"/>
  <c r="CC62" i="4"/>
  <c r="CB62" i="4"/>
  <c r="CA62" i="4"/>
  <c r="BZ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CJ61" i="4"/>
  <c r="CI61" i="4"/>
  <c r="CH61" i="4"/>
  <c r="CG61" i="4"/>
  <c r="CF61" i="4"/>
  <c r="CE61" i="4"/>
  <c r="CD61" i="4"/>
  <c r="CC61" i="4"/>
  <c r="CB61" i="4"/>
  <c r="CA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F60" i="4"/>
  <c r="BE60" i="4"/>
  <c r="BD60" i="4"/>
  <c r="BC60" i="4"/>
  <c r="BB60" i="4"/>
  <c r="BA60" i="4"/>
  <c r="AZ60" i="4"/>
  <c r="AX60" i="4"/>
  <c r="AW60" i="4"/>
  <c r="AV60" i="4"/>
  <c r="CJ59" i="4"/>
  <c r="CI59" i="4"/>
  <c r="CH59" i="4"/>
  <c r="CF59" i="4"/>
  <c r="CE59" i="4"/>
  <c r="CD59" i="4"/>
  <c r="CB59" i="4"/>
  <c r="CA59" i="4"/>
  <c r="BZ59" i="4"/>
  <c r="BY59" i="4"/>
  <c r="BX59" i="4"/>
  <c r="BW59" i="4"/>
  <c r="BV59" i="4"/>
  <c r="BU59" i="4"/>
  <c r="BS59" i="4"/>
  <c r="BR59" i="4"/>
  <c r="BP59" i="4"/>
  <c r="BO59" i="4"/>
  <c r="BM59" i="4"/>
  <c r="BJ59" i="4"/>
  <c r="BI59" i="4"/>
  <c r="BH59" i="4"/>
  <c r="BF59" i="4"/>
  <c r="BD59" i="4"/>
  <c r="BC59" i="4"/>
  <c r="BB59" i="4"/>
  <c r="AZ59" i="4"/>
  <c r="AY59" i="4"/>
  <c r="AW59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Y58" i="4"/>
  <c r="AX58" i="4"/>
  <c r="AW58" i="4"/>
  <c r="AV58" i="4"/>
  <c r="CJ57" i="4"/>
  <c r="CI57" i="4"/>
  <c r="CH57" i="4"/>
  <c r="CG57" i="4"/>
  <c r="CF57" i="4"/>
  <c r="CE57" i="4"/>
  <c r="CD57" i="4"/>
  <c r="CC57" i="4"/>
  <c r="CB57" i="4"/>
  <c r="BZ57" i="4"/>
  <c r="BY57" i="4"/>
  <c r="BX57" i="4"/>
  <c r="BW57" i="4"/>
  <c r="BV57" i="4"/>
  <c r="BU57" i="4"/>
  <c r="BT57" i="4"/>
  <c r="BS57" i="4"/>
  <c r="BR57" i="4"/>
  <c r="BQ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CJ56" i="4"/>
  <c r="CI56" i="4"/>
  <c r="CH56" i="4"/>
  <c r="CG56" i="4"/>
  <c r="CF56" i="4"/>
  <c r="CE56" i="4"/>
  <c r="CD56" i="4"/>
  <c r="CC56" i="4"/>
  <c r="CB56" i="4"/>
  <c r="BZ56" i="4"/>
  <c r="BY56" i="4"/>
  <c r="BX56" i="4"/>
  <c r="BW56" i="4"/>
  <c r="BV56" i="4"/>
  <c r="BU56" i="4"/>
  <c r="BT56" i="4"/>
  <c r="BS56" i="4"/>
  <c r="BR56" i="4"/>
  <c r="BQ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CJ54" i="4"/>
  <c r="CI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S54" i="4"/>
  <c r="BR54" i="4"/>
  <c r="BP54" i="4"/>
  <c r="BO54" i="4"/>
  <c r="BM54" i="4"/>
  <c r="BJ54" i="4"/>
  <c r="BI54" i="4"/>
  <c r="BH54" i="4"/>
  <c r="BF54" i="4"/>
  <c r="BE54" i="4"/>
  <c r="BD54" i="4"/>
  <c r="BC54" i="4"/>
  <c r="BB54" i="4"/>
  <c r="BA54" i="4"/>
  <c r="AZ54" i="4"/>
  <c r="AY54" i="4"/>
  <c r="AX54" i="4"/>
  <c r="AW54" i="4"/>
  <c r="CJ53" i="4"/>
  <c r="CI53" i="4"/>
  <c r="CH53" i="4"/>
  <c r="CG53" i="4"/>
  <c r="CF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P53" i="4"/>
  <c r="BO53" i="4"/>
  <c r="BN53" i="4"/>
  <c r="BM53" i="4"/>
  <c r="BL53" i="4"/>
  <c r="BK53" i="4"/>
  <c r="BJ53" i="4"/>
  <c r="BI53" i="4"/>
  <c r="BH53" i="4"/>
  <c r="BG53" i="4"/>
  <c r="BE53" i="4"/>
  <c r="BD53" i="4"/>
  <c r="BC53" i="4"/>
  <c r="BA53" i="4"/>
  <c r="AZ53" i="4"/>
  <c r="AY53" i="4"/>
  <c r="AX53" i="4"/>
  <c r="AW53" i="4"/>
  <c r="AV53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C52" i="4"/>
  <c r="BB52" i="4"/>
  <c r="BA52" i="4"/>
  <c r="AZ52" i="4"/>
  <c r="AY52" i="4"/>
  <c r="AX52" i="4"/>
  <c r="AW52" i="4"/>
  <c r="AV52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V51" i="4"/>
  <c r="BU51" i="4"/>
  <c r="BT51" i="4"/>
  <c r="BS51" i="4"/>
  <c r="BR51" i="4"/>
  <c r="BP51" i="4"/>
  <c r="BO51" i="4"/>
  <c r="BN51" i="4"/>
  <c r="BM51" i="4"/>
  <c r="BL51" i="4"/>
  <c r="BK51" i="4"/>
  <c r="BJ51" i="4"/>
  <c r="BI51" i="4"/>
  <c r="BG51" i="4"/>
  <c r="BE51" i="4"/>
  <c r="BD51" i="4"/>
  <c r="BC51" i="4"/>
  <c r="BB51" i="4"/>
  <c r="BA51" i="4"/>
  <c r="AY51" i="4"/>
  <c r="AX51" i="4"/>
  <c r="AW51" i="4"/>
  <c r="CJ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U50" i="4"/>
  <c r="BS50" i="4"/>
  <c r="BR50" i="4"/>
  <c r="BP50" i="4"/>
  <c r="BO50" i="4"/>
  <c r="BN50" i="4"/>
  <c r="BM50" i="4"/>
  <c r="BL50" i="4"/>
  <c r="BK50" i="4"/>
  <c r="BJ50" i="4"/>
  <c r="BG50" i="4"/>
  <c r="BE50" i="4"/>
  <c r="BD50" i="4"/>
  <c r="BC50" i="4"/>
  <c r="BB50" i="4"/>
  <c r="BA50" i="4"/>
  <c r="AZ50" i="4"/>
  <c r="AY50" i="4"/>
  <c r="AX50" i="4"/>
  <c r="AW50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P49" i="4"/>
  <c r="BO49" i="4"/>
  <c r="BN49" i="4"/>
  <c r="BM49" i="4"/>
  <c r="BL49" i="4"/>
  <c r="BK49" i="4"/>
  <c r="BJ49" i="4"/>
  <c r="BI49" i="4"/>
  <c r="BG49" i="4"/>
  <c r="BE49" i="4"/>
  <c r="BD49" i="4"/>
  <c r="BC49" i="4"/>
  <c r="BB49" i="4"/>
  <c r="BA49" i="4"/>
  <c r="AZ49" i="4"/>
  <c r="AY49" i="4"/>
  <c r="AX49" i="4"/>
  <c r="AW49" i="4"/>
  <c r="AV49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P48" i="4"/>
  <c r="BO48" i="4"/>
  <c r="BN48" i="4"/>
  <c r="BM48" i="4"/>
  <c r="BL48" i="4"/>
  <c r="BJ48" i="4"/>
  <c r="BI48" i="4"/>
  <c r="BG48" i="4"/>
  <c r="BE48" i="4"/>
  <c r="BD48" i="4"/>
  <c r="BC48" i="4"/>
  <c r="BB48" i="4"/>
  <c r="BA48" i="4"/>
  <c r="AZ48" i="4"/>
  <c r="AY48" i="4"/>
  <c r="AX48" i="4"/>
  <c r="AW48" i="4"/>
  <c r="AV48" i="4"/>
  <c r="CJ46" i="4"/>
  <c r="CI46" i="4"/>
  <c r="CH46" i="4"/>
  <c r="CF46" i="4"/>
  <c r="CE46" i="4"/>
  <c r="CC46" i="4"/>
  <c r="CB46" i="4"/>
  <c r="CA46" i="4"/>
  <c r="BZ46" i="4"/>
  <c r="BY46" i="4"/>
  <c r="BX46" i="4"/>
  <c r="BW46" i="4"/>
  <c r="BV46" i="4"/>
  <c r="BR46" i="4"/>
  <c r="BP46" i="4"/>
  <c r="BO46" i="4"/>
  <c r="BM46" i="4"/>
  <c r="BL46" i="4"/>
  <c r="BJ46" i="4"/>
  <c r="BH46" i="4"/>
  <c r="BG46" i="4"/>
  <c r="BF46" i="4"/>
  <c r="BE46" i="4"/>
  <c r="BD46" i="4"/>
  <c r="BC46" i="4"/>
  <c r="BB46" i="4"/>
  <c r="AZ46" i="4"/>
  <c r="AY46" i="4"/>
  <c r="AX46" i="4"/>
  <c r="AW46" i="4"/>
  <c r="AV46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T45" i="4"/>
  <c r="BS45" i="4"/>
  <c r="BR45" i="4"/>
  <c r="BP45" i="4"/>
  <c r="BM45" i="4"/>
  <c r="BK45" i="4"/>
  <c r="BJ45" i="4"/>
  <c r="BI45" i="4"/>
  <c r="BH45" i="4"/>
  <c r="BF45" i="4"/>
  <c r="BE45" i="4"/>
  <c r="BD45" i="4"/>
  <c r="BC45" i="4"/>
  <c r="BB45" i="4"/>
  <c r="BA45" i="4"/>
  <c r="AZ45" i="4"/>
  <c r="AY45" i="4"/>
  <c r="AX45" i="4"/>
  <c r="AW45" i="4"/>
  <c r="AV45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S44" i="4"/>
  <c r="BR44" i="4"/>
  <c r="BP44" i="4"/>
  <c r="BO44" i="4"/>
  <c r="BM44" i="4"/>
  <c r="BL44" i="4"/>
  <c r="BK44" i="4"/>
  <c r="BJ44" i="4"/>
  <c r="BI44" i="4"/>
  <c r="BH44" i="4"/>
  <c r="BF44" i="4"/>
  <c r="BE44" i="4"/>
  <c r="BD44" i="4"/>
  <c r="BC44" i="4"/>
  <c r="BB44" i="4"/>
  <c r="BA44" i="4"/>
  <c r="AZ44" i="4"/>
  <c r="AY44" i="4"/>
  <c r="AX44" i="4"/>
  <c r="AW44" i="4"/>
  <c r="CJ43" i="4"/>
  <c r="CI43" i="4"/>
  <c r="CH43" i="4"/>
  <c r="CG43" i="4"/>
  <c r="CF43" i="4"/>
  <c r="CE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J43" i="4"/>
  <c r="BI43" i="4"/>
  <c r="BH43" i="4"/>
  <c r="BF43" i="4"/>
  <c r="BE43" i="4"/>
  <c r="BD43" i="4"/>
  <c r="BC43" i="4"/>
  <c r="BB43" i="4"/>
  <c r="BA43" i="4"/>
  <c r="AZ43" i="4"/>
  <c r="AY43" i="4"/>
  <c r="AX43" i="4"/>
  <c r="AW43" i="4"/>
  <c r="AV43" i="4"/>
  <c r="CJ42" i="4"/>
  <c r="CI42" i="4"/>
  <c r="CH42" i="4"/>
  <c r="CG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CJ41" i="4"/>
  <c r="CI41" i="4"/>
  <c r="CH41" i="4"/>
  <c r="CG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E41" i="4"/>
  <c r="BD41" i="4"/>
  <c r="BC41" i="4"/>
  <c r="BB41" i="4"/>
  <c r="BA41" i="4"/>
  <c r="AZ41" i="4"/>
  <c r="AY41" i="4"/>
  <c r="AX41" i="4"/>
  <c r="AW41" i="4"/>
  <c r="CJ40" i="4"/>
  <c r="CI40" i="4"/>
  <c r="CH40" i="4"/>
  <c r="CG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CJ39" i="4"/>
  <c r="CI39" i="4"/>
  <c r="CH39" i="4"/>
  <c r="CG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P39" i="4"/>
  <c r="BN39" i="4"/>
  <c r="BM39" i="4"/>
  <c r="BJ39" i="4"/>
  <c r="BI39" i="4"/>
  <c r="BE39" i="4"/>
  <c r="BD39" i="4"/>
  <c r="BC39" i="4"/>
  <c r="BB39" i="4"/>
  <c r="BA39" i="4"/>
  <c r="AZ39" i="4"/>
  <c r="AY39" i="4"/>
  <c r="AX39" i="4"/>
  <c r="AW39" i="4"/>
  <c r="AV39" i="4"/>
  <c r="CJ38" i="4"/>
  <c r="CI38" i="4"/>
  <c r="CH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P38" i="4"/>
  <c r="BO38" i="4"/>
  <c r="BM38" i="4"/>
  <c r="BL38" i="4"/>
  <c r="BJ38" i="4"/>
  <c r="BI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M37" i="4"/>
  <c r="BL37" i="4"/>
  <c r="BJ37" i="4"/>
  <c r="BI37" i="4"/>
  <c r="BH37" i="4"/>
  <c r="BF37" i="4"/>
  <c r="BE37" i="4"/>
  <c r="BD37" i="4"/>
  <c r="BC37" i="4"/>
  <c r="BB37" i="4"/>
  <c r="AZ37" i="4"/>
  <c r="AY37" i="4"/>
  <c r="AX37" i="4"/>
  <c r="AW37" i="4"/>
  <c r="AV37" i="4"/>
  <c r="CJ36" i="4"/>
  <c r="CI36" i="4"/>
  <c r="CH36" i="4"/>
  <c r="CE36" i="4"/>
  <c r="CD36" i="4"/>
  <c r="CC36" i="4"/>
  <c r="CB36" i="4"/>
  <c r="CA36" i="4"/>
  <c r="BZ36" i="4"/>
  <c r="BY36" i="4"/>
  <c r="BW36" i="4"/>
  <c r="BV36" i="4"/>
  <c r="BU36" i="4"/>
  <c r="BS36" i="4"/>
  <c r="BR36" i="4"/>
  <c r="BP36" i="4"/>
  <c r="BM36" i="4"/>
  <c r="BJ36" i="4"/>
  <c r="BI36" i="4"/>
  <c r="BF36" i="4"/>
  <c r="BE36" i="4"/>
  <c r="BC36" i="4"/>
  <c r="AZ36" i="4"/>
  <c r="AW36" i="4"/>
  <c r="AV36" i="4"/>
  <c r="CJ35" i="4"/>
  <c r="CI35" i="4"/>
  <c r="CH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P35" i="4"/>
  <c r="BO35" i="4"/>
  <c r="BM35" i="4"/>
  <c r="BL35" i="4"/>
  <c r="BK35" i="4"/>
  <c r="BJ35" i="4"/>
  <c r="BI35" i="4"/>
  <c r="BG35" i="4"/>
  <c r="BF35" i="4"/>
  <c r="BE35" i="4"/>
  <c r="BD35" i="4"/>
  <c r="BC35" i="4"/>
  <c r="BB35" i="4"/>
  <c r="AZ35" i="4"/>
  <c r="AY35" i="4"/>
  <c r="AX35" i="4"/>
  <c r="AW35" i="4"/>
  <c r="AV35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P34" i="4"/>
  <c r="BO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AZ34" i="4"/>
  <c r="AW34" i="4"/>
  <c r="AV34" i="4"/>
  <c r="CJ33" i="4"/>
  <c r="CI33" i="4"/>
  <c r="CH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R33" i="4"/>
  <c r="BP33" i="4"/>
  <c r="BO33" i="4"/>
  <c r="BM33" i="4"/>
  <c r="BJ33" i="4"/>
  <c r="BI33" i="4"/>
  <c r="BG33" i="4"/>
  <c r="BC33" i="4"/>
  <c r="BB33" i="4"/>
  <c r="AW33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X32" i="4"/>
  <c r="AW32" i="4"/>
  <c r="AV32" i="4"/>
  <c r="CJ31" i="4"/>
  <c r="CI31" i="4"/>
  <c r="CG31" i="4"/>
  <c r="CF31" i="4"/>
  <c r="CE31" i="4"/>
  <c r="CD31" i="4"/>
  <c r="CB31" i="4"/>
  <c r="CA31" i="4"/>
  <c r="BZ31" i="4"/>
  <c r="BY31" i="4"/>
  <c r="BX31" i="4"/>
  <c r="BW31" i="4"/>
  <c r="BV31" i="4"/>
  <c r="BU31" i="4"/>
  <c r="BS31" i="4"/>
  <c r="BR31" i="4"/>
  <c r="BP31" i="4"/>
  <c r="BO31" i="4"/>
  <c r="BN31" i="4"/>
  <c r="BL31" i="4"/>
  <c r="BK31" i="4"/>
  <c r="BJ31" i="4"/>
  <c r="BI31" i="4"/>
  <c r="BH31" i="4"/>
  <c r="BF31" i="4"/>
  <c r="BE31" i="4"/>
  <c r="BD31" i="4"/>
  <c r="BC31" i="4"/>
  <c r="BB31" i="4"/>
  <c r="BA31" i="4"/>
  <c r="AZ31" i="4"/>
  <c r="AW31" i="4"/>
  <c r="AV31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Y30" i="4"/>
  <c r="AX30" i="4"/>
  <c r="AW30" i="4"/>
  <c r="AV30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Y29" i="4"/>
  <c r="AX29" i="4"/>
  <c r="AW29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Y28" i="4"/>
  <c r="AX28" i="4"/>
  <c r="AW28" i="4"/>
  <c r="CJ27" i="4"/>
  <c r="CI27" i="4"/>
  <c r="CH27" i="4"/>
  <c r="CG27" i="4"/>
  <c r="CF27" i="4"/>
  <c r="CE27" i="4"/>
  <c r="CD27" i="4"/>
  <c r="CC27" i="4"/>
  <c r="CB27" i="4"/>
  <c r="BZ27" i="4"/>
  <c r="BY27" i="4"/>
  <c r="BX27" i="4"/>
  <c r="BW27" i="4"/>
  <c r="BV27" i="4"/>
  <c r="BU27" i="4"/>
  <c r="BT27" i="4"/>
  <c r="BR27" i="4"/>
  <c r="BP27" i="4"/>
  <c r="BO27" i="4"/>
  <c r="BM27" i="4"/>
  <c r="BL27" i="4"/>
  <c r="BK27" i="4"/>
  <c r="BJ27" i="4"/>
  <c r="BF27" i="4"/>
  <c r="BE27" i="4"/>
  <c r="BD27" i="4"/>
  <c r="BC27" i="4"/>
  <c r="BB27" i="4"/>
  <c r="BA27" i="4"/>
  <c r="AZ27" i="4"/>
  <c r="AW27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Y25" i="4"/>
  <c r="AX25" i="4"/>
  <c r="AW25" i="4"/>
  <c r="AV25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CJ23" i="4"/>
  <c r="CI23" i="4"/>
  <c r="CH23" i="4"/>
  <c r="CG23" i="4"/>
  <c r="CF23" i="4"/>
  <c r="CE23" i="4"/>
  <c r="CD23" i="4"/>
  <c r="CC23" i="4"/>
  <c r="CB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A23" i="4"/>
  <c r="AZ23" i="4"/>
  <c r="AY23" i="4"/>
  <c r="AX23" i="4"/>
  <c r="AW23" i="4"/>
  <c r="AV23" i="4"/>
  <c r="CJ22" i="4"/>
  <c r="CI22" i="4"/>
  <c r="CH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W22" i="4"/>
  <c r="AV22" i="4"/>
  <c r="CJ21" i="4"/>
  <c r="CI21" i="4"/>
  <c r="CH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H21" i="4"/>
  <c r="BG21" i="4"/>
  <c r="BF21" i="4"/>
  <c r="BE21" i="4"/>
  <c r="BD21" i="4"/>
  <c r="BC21" i="4"/>
  <c r="BB21" i="4"/>
  <c r="BA21" i="4"/>
  <c r="AZ21" i="4"/>
  <c r="AY21" i="4"/>
  <c r="AW21" i="4"/>
  <c r="AV21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F20" i="4"/>
  <c r="BE20" i="4"/>
  <c r="BD20" i="4"/>
  <c r="BC20" i="4"/>
  <c r="BB20" i="4"/>
  <c r="BA20" i="4"/>
  <c r="AZ20" i="4"/>
  <c r="AY20" i="4"/>
  <c r="AX20" i="4"/>
  <c r="AW20" i="4"/>
  <c r="AV20" i="4"/>
  <c r="CJ19" i="4"/>
  <c r="CI19" i="4"/>
  <c r="CH19" i="4"/>
  <c r="CG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K19" i="4"/>
  <c r="BJ19" i="4"/>
  <c r="BI19" i="4"/>
  <c r="BH19" i="4"/>
  <c r="BF19" i="4"/>
  <c r="BE19" i="4"/>
  <c r="BD19" i="4"/>
  <c r="BC19" i="4"/>
  <c r="BB19" i="4"/>
  <c r="BA19" i="4"/>
  <c r="AZ19" i="4"/>
  <c r="AY19" i="4"/>
  <c r="AX19" i="4"/>
  <c r="AW19" i="4"/>
  <c r="AV19" i="4"/>
  <c r="CJ18" i="4"/>
  <c r="CI18" i="4"/>
  <c r="CH18" i="4"/>
  <c r="CG18" i="4"/>
  <c r="CF18" i="4"/>
  <c r="CE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H18" i="4"/>
  <c r="BF18" i="4"/>
  <c r="BE18" i="4"/>
  <c r="BD18" i="4"/>
  <c r="BC18" i="4"/>
  <c r="BB18" i="4"/>
  <c r="BA18" i="4"/>
  <c r="AZ18" i="4"/>
  <c r="AY18" i="4"/>
  <c r="AX18" i="4"/>
  <c r="AW18" i="4"/>
  <c r="AV18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F17" i="4"/>
  <c r="BE17" i="4"/>
  <c r="BD17" i="4"/>
  <c r="BC17" i="4"/>
  <c r="BB17" i="4"/>
  <c r="BA17" i="4"/>
  <c r="AZ17" i="4"/>
  <c r="AY17" i="4"/>
  <c r="AX17" i="4"/>
  <c r="AW17" i="4"/>
  <c r="AV17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T16" i="4"/>
  <c r="BS16" i="4"/>
  <c r="BR16" i="4"/>
  <c r="BQ16" i="4"/>
  <c r="BP16" i="4"/>
  <c r="BO16" i="4"/>
  <c r="BN16" i="4"/>
  <c r="BM16" i="4"/>
  <c r="BL16" i="4"/>
  <c r="BK16" i="4"/>
  <c r="BJ16" i="4"/>
  <c r="BH16" i="4"/>
  <c r="BF16" i="4"/>
  <c r="BE16" i="4"/>
  <c r="BD16" i="4"/>
  <c r="BC16" i="4"/>
  <c r="BB16" i="4"/>
  <c r="BA16" i="4"/>
  <c r="AZ16" i="4"/>
  <c r="AY16" i="4"/>
  <c r="AX16" i="4"/>
  <c r="AW16" i="4"/>
  <c r="AV16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F13" i="4"/>
  <c r="BE13" i="4"/>
  <c r="BD13" i="4"/>
  <c r="BC13" i="4"/>
  <c r="BB13" i="4"/>
  <c r="BA13" i="4"/>
  <c r="AZ13" i="4"/>
  <c r="AY13" i="4"/>
  <c r="AW13" i="4"/>
  <c r="AV13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CJ9" i="4"/>
  <c r="CI9" i="4"/>
  <c r="CH9" i="4"/>
  <c r="CG9" i="4"/>
  <c r="CE9" i="4"/>
  <c r="CD9" i="4"/>
  <c r="CC9" i="4"/>
  <c r="CB9" i="4"/>
  <c r="CA9" i="4"/>
  <c r="BY9" i="4"/>
  <c r="BX9" i="4"/>
  <c r="BW9" i="4"/>
  <c r="BV9" i="4"/>
  <c r="BU9" i="4"/>
  <c r="BT9" i="4"/>
  <c r="BS9" i="4"/>
  <c r="BR9" i="4"/>
  <c r="BQ9" i="4"/>
  <c r="BP9" i="4"/>
  <c r="BN9" i="4"/>
  <c r="BM9" i="4"/>
  <c r="BL9" i="4"/>
  <c r="BK9" i="4"/>
  <c r="BJ9" i="4"/>
  <c r="BI9" i="4"/>
  <c r="BF9" i="4"/>
  <c r="BD9" i="4"/>
  <c r="BC9" i="4"/>
  <c r="BA9" i="4"/>
  <c r="AZ9" i="4"/>
  <c r="AY9" i="4"/>
  <c r="AW9" i="4"/>
  <c r="AV9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R5" i="4"/>
  <c r="BQ5" i="4"/>
  <c r="BP5" i="4"/>
  <c r="BO5" i="4"/>
  <c r="BN5" i="4"/>
  <c r="BM5" i="4"/>
  <c r="BK5" i="4"/>
  <c r="BI5" i="4"/>
  <c r="BG5" i="4"/>
  <c r="BF5" i="4"/>
  <c r="BE5" i="4"/>
  <c r="BC5" i="4"/>
  <c r="BB5" i="4"/>
  <c r="BA5" i="4"/>
  <c r="AZ5" i="4"/>
  <c r="AY5" i="4"/>
  <c r="AX5" i="4"/>
  <c r="AW5" i="4"/>
  <c r="AV5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E2" i="1"/>
  <c r="E4" i="1"/>
  <c r="E5" i="1"/>
  <c r="E7" i="1"/>
  <c r="E8" i="1"/>
  <c r="E9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4" i="1"/>
  <c r="E35" i="1"/>
  <c r="E36" i="1"/>
  <c r="E38" i="1"/>
  <c r="E39" i="1"/>
  <c r="E40" i="1"/>
  <c r="E42" i="1"/>
  <c r="E43" i="1"/>
  <c r="E44" i="1"/>
  <c r="E45" i="1"/>
  <c r="E46" i="1"/>
  <c r="E48" i="1"/>
  <c r="E49" i="1"/>
  <c r="E50" i="1"/>
  <c r="E51" i="1"/>
  <c r="E53" i="1"/>
  <c r="E54" i="1"/>
  <c r="E55" i="1"/>
  <c r="E56" i="1"/>
  <c r="E58" i="1"/>
  <c r="E59" i="1"/>
  <c r="E60" i="1"/>
  <c r="E61" i="1"/>
  <c r="E63" i="1"/>
  <c r="E64" i="1"/>
  <c r="E65" i="1"/>
  <c r="E66" i="1"/>
  <c r="E67" i="1"/>
  <c r="E69" i="1"/>
  <c r="E70" i="1"/>
  <c r="E71" i="1"/>
  <c r="E72" i="1"/>
  <c r="E73" i="1"/>
  <c r="E75" i="1"/>
  <c r="E76" i="1"/>
  <c r="E77" i="1"/>
  <c r="E79" i="1"/>
  <c r="E80" i="1"/>
  <c r="E81" i="1"/>
  <c r="E82" i="1"/>
  <c r="E84" i="1"/>
  <c r="E85" i="1"/>
  <c r="E86" i="1"/>
  <c r="E88" i="1"/>
  <c r="E89" i="1"/>
  <c r="E90" i="1"/>
  <c r="E92" i="1"/>
  <c r="E93" i="1"/>
  <c r="E94" i="1"/>
  <c r="E95" i="1"/>
  <c r="E96" i="1"/>
  <c r="E98" i="1"/>
  <c r="E99" i="1"/>
  <c r="E100" i="1"/>
  <c r="E101" i="1"/>
  <c r="E102" i="1"/>
  <c r="E104" i="1"/>
  <c r="E105" i="1"/>
  <c r="E106" i="1"/>
  <c r="E107" i="1"/>
  <c r="E109" i="1"/>
  <c r="E110" i="1"/>
  <c r="E111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3" i="1"/>
  <c r="E134" i="1"/>
  <c r="E135" i="1"/>
  <c r="E137" i="1"/>
  <c r="E138" i="1"/>
  <c r="E139" i="1"/>
  <c r="E140" i="1"/>
  <c r="E141" i="1"/>
  <c r="E142" i="1"/>
  <c r="E144" i="1"/>
  <c r="E145" i="1"/>
  <c r="E146" i="1"/>
  <c r="E148" i="1"/>
  <c r="E149" i="1"/>
  <c r="E150" i="1"/>
  <c r="E152" i="1"/>
  <c r="E153" i="1"/>
  <c r="E154" i="1"/>
  <c r="E155" i="1"/>
  <c r="E156" i="1"/>
  <c r="E157" i="1"/>
  <c r="E159" i="1"/>
  <c r="E160" i="1"/>
  <c r="E161" i="1"/>
  <c r="E162" i="1"/>
  <c r="E163" i="1"/>
  <c r="E165" i="1"/>
  <c r="E166" i="1"/>
  <c r="E167" i="1"/>
  <c r="E169" i="1"/>
  <c r="E170" i="1"/>
  <c r="E171" i="1"/>
  <c r="E173" i="1"/>
  <c r="E174" i="1"/>
  <c r="E175" i="1"/>
  <c r="E177" i="1"/>
  <c r="E178" i="1"/>
  <c r="E179" i="1"/>
  <c r="E181" i="1"/>
  <c r="E182" i="1"/>
  <c r="E183" i="1"/>
  <c r="E184" i="1"/>
  <c r="E185" i="1"/>
  <c r="E187" i="1"/>
  <c r="E188" i="1"/>
  <c r="E189" i="1"/>
  <c r="E190" i="1"/>
  <c r="E191" i="1"/>
  <c r="E193" i="1"/>
  <c r="E194" i="1"/>
  <c r="E195" i="1"/>
  <c r="E197" i="1"/>
  <c r="E198" i="1"/>
  <c r="E199" i="1"/>
  <c r="E200" i="1"/>
  <c r="E201" i="1"/>
  <c r="E202" i="1"/>
  <c r="E204" i="1"/>
  <c r="E205" i="1"/>
  <c r="E206" i="1"/>
  <c r="E208" i="1"/>
  <c r="E209" i="1"/>
  <c r="E210" i="1"/>
  <c r="E212" i="1"/>
  <c r="E213" i="1"/>
  <c r="E214" i="1"/>
  <c r="E216" i="1"/>
  <c r="E217" i="1"/>
  <c r="E218" i="1"/>
  <c r="E220" i="1"/>
  <c r="E221" i="1"/>
  <c r="E222" i="1"/>
  <c r="E224" i="1"/>
  <c r="E225" i="1"/>
  <c r="E226" i="1"/>
  <c r="E227" i="1"/>
  <c r="E228" i="1"/>
  <c r="E229" i="1"/>
  <c r="E230" i="1"/>
  <c r="E232" i="1"/>
  <c r="E233" i="1"/>
  <c r="E234" i="1"/>
  <c r="E235" i="1"/>
  <c r="E237" i="1"/>
  <c r="E238" i="1"/>
  <c r="E239" i="1"/>
  <c r="E241" i="1"/>
  <c r="E242" i="1"/>
  <c r="E243" i="1"/>
  <c r="E245" i="1"/>
  <c r="E246" i="1"/>
  <c r="E248" i="1"/>
  <c r="E249" i="1"/>
  <c r="E250" i="1"/>
  <c r="E252" i="1"/>
  <c r="E253" i="1"/>
  <c r="E254" i="1"/>
  <c r="E256" i="1"/>
  <c r="E257" i="1"/>
  <c r="E258" i="1"/>
  <c r="E260" i="1"/>
  <c r="E261" i="1"/>
  <c r="E262" i="1"/>
  <c r="E264" i="1"/>
  <c r="E265" i="1"/>
  <c r="E266" i="1"/>
  <c r="E268" i="1"/>
  <c r="E269" i="1"/>
  <c r="E270" i="1"/>
  <c r="E272" i="1"/>
  <c r="E273" i="1"/>
  <c r="E274" i="1"/>
  <c r="E276" i="1"/>
  <c r="E277" i="1"/>
  <c r="E278" i="1"/>
  <c r="E280" i="1"/>
  <c r="E281" i="1"/>
  <c r="E282" i="1"/>
  <c r="E284" i="1"/>
  <c r="E285" i="1"/>
  <c r="E286" i="1"/>
  <c r="E288" i="1"/>
  <c r="E289" i="1"/>
  <c r="E290" i="1"/>
  <c r="E292" i="1"/>
  <c r="E293" i="1"/>
  <c r="E294" i="1"/>
  <c r="E296" i="1"/>
  <c r="E297" i="1"/>
  <c r="E298" i="1"/>
  <c r="E300" i="1"/>
  <c r="E301" i="1"/>
  <c r="E302" i="1"/>
  <c r="E304" i="1"/>
  <c r="E305" i="1"/>
  <c r="E306" i="1"/>
  <c r="E308" i="1"/>
  <c r="E309" i="1"/>
  <c r="E310" i="1"/>
  <c r="E311" i="1"/>
  <c r="E313" i="1"/>
  <c r="E314" i="1"/>
  <c r="E315" i="1"/>
  <c r="E317" i="1"/>
  <c r="E318" i="1"/>
  <c r="E319" i="1"/>
  <c r="E321" i="1"/>
  <c r="E322" i="1"/>
  <c r="E323" i="1"/>
  <c r="E324" i="1"/>
  <c r="E326" i="1"/>
  <c r="E327" i="1"/>
  <c r="E328" i="1"/>
  <c r="E330" i="1"/>
  <c r="E331" i="1"/>
  <c r="E332" i="1"/>
  <c r="E334" i="1"/>
  <c r="E335" i="1"/>
  <c r="E336" i="1"/>
  <c r="E338" i="1"/>
  <c r="E339" i="1"/>
  <c r="E340" i="1"/>
  <c r="E341" i="1"/>
  <c r="E343" i="1"/>
  <c r="E344" i="1"/>
  <c r="E345" i="1"/>
  <c r="E347" i="1"/>
  <c r="E348" i="1"/>
  <c r="E349" i="1"/>
  <c r="E351" i="1"/>
  <c r="E352" i="1"/>
  <c r="E354" i="1"/>
  <c r="E355" i="1"/>
  <c r="E356" i="1"/>
  <c r="E358" i="1"/>
  <c r="E359" i="1"/>
  <c r="E360" i="1"/>
  <c r="E362" i="1"/>
  <c r="E363" i="1"/>
  <c r="E364" i="1"/>
  <c r="E366" i="1"/>
  <c r="E367" i="1"/>
  <c r="E368" i="1"/>
  <c r="E370" i="1"/>
  <c r="E371" i="1"/>
  <c r="E372" i="1"/>
  <c r="E373" i="1"/>
  <c r="E375" i="1"/>
  <c r="E376" i="1"/>
  <c r="E377" i="1"/>
  <c r="E378" i="1"/>
  <c r="E380" i="1"/>
  <c r="E381" i="1"/>
  <c r="E382" i="1"/>
  <c r="E384" i="1"/>
  <c r="E385" i="1"/>
  <c r="E386" i="1"/>
  <c r="E388" i="1"/>
  <c r="E389" i="1"/>
  <c r="E390" i="1"/>
  <c r="E392" i="1"/>
  <c r="E393" i="1"/>
  <c r="E394" i="1"/>
  <c r="E395" i="1"/>
  <c r="E396" i="1"/>
  <c r="E397" i="1"/>
  <c r="E399" i="1"/>
  <c r="E400" i="1"/>
  <c r="E401" i="1"/>
  <c r="E403" i="1"/>
  <c r="E404" i="1"/>
  <c r="E405" i="1"/>
  <c r="E407" i="1"/>
  <c r="E408" i="1"/>
  <c r="E409" i="1"/>
  <c r="E411" i="1"/>
  <c r="E412" i="1"/>
  <c r="E413" i="1"/>
  <c r="E414" i="1"/>
  <c r="E415" i="1"/>
  <c r="E416" i="1"/>
  <c r="E417" i="1"/>
  <c r="E418" i="1"/>
  <c r="E419" i="1"/>
  <c r="E421" i="1"/>
  <c r="E422" i="1"/>
  <c r="E423" i="1"/>
  <c r="E424" i="1"/>
  <c r="E425" i="1"/>
  <c r="E427" i="1"/>
  <c r="E428" i="1"/>
  <c r="E429" i="1"/>
  <c r="E430" i="1"/>
  <c r="E431" i="1"/>
  <c r="E432" i="1"/>
  <c r="E433" i="1"/>
  <c r="E434" i="1"/>
  <c r="E436" i="1"/>
  <c r="E437" i="1"/>
  <c r="E438" i="1"/>
  <c r="E440" i="1"/>
  <c r="E441" i="1"/>
  <c r="E442" i="1"/>
  <c r="E444" i="1"/>
  <c r="E445" i="1"/>
  <c r="E446" i="1"/>
  <c r="E447" i="1"/>
  <c r="E448" i="1"/>
  <c r="E449" i="1"/>
  <c r="E450" i="1"/>
  <c r="E451" i="1"/>
  <c r="E453" i="1"/>
  <c r="E454" i="1"/>
  <c r="E455" i="1"/>
  <c r="E456" i="1"/>
  <c r="E458" i="1"/>
  <c r="E459" i="1"/>
  <c r="E460" i="1"/>
  <c r="E462" i="1"/>
  <c r="E463" i="1"/>
  <c r="E464" i="1"/>
  <c r="E465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1" i="1"/>
  <c r="E482" i="1"/>
  <c r="E483" i="1"/>
  <c r="E484" i="1"/>
  <c r="E485" i="1"/>
  <c r="E486" i="1"/>
  <c r="E487" i="1"/>
  <c r="E488" i="1"/>
  <c r="E490" i="1"/>
  <c r="E491" i="1"/>
  <c r="E492" i="1"/>
  <c r="E494" i="1"/>
  <c r="E495" i="1"/>
  <c r="E496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5" i="1"/>
  <c r="E516" i="1"/>
  <c r="E517" i="1"/>
  <c r="E519" i="1"/>
  <c r="E520" i="1"/>
  <c r="E521" i="1"/>
  <c r="E522" i="1"/>
  <c r="E523" i="1"/>
  <c r="E525" i="1"/>
  <c r="E526" i="1"/>
  <c r="E527" i="1"/>
  <c r="E529" i="1"/>
  <c r="E530" i="1"/>
  <c r="E531" i="1"/>
  <c r="E532" i="1"/>
  <c r="E533" i="1"/>
  <c r="E535" i="1"/>
  <c r="E536" i="1"/>
  <c r="E537" i="1"/>
  <c r="E538" i="1"/>
  <c r="E540" i="1"/>
  <c r="E541" i="1"/>
  <c r="E542" i="1"/>
  <c r="E543" i="1"/>
  <c r="E544" i="1"/>
  <c r="E545" i="1"/>
  <c r="E546" i="1"/>
  <c r="E548" i="1"/>
  <c r="E549" i="1"/>
  <c r="E550" i="1"/>
  <c r="E551" i="1"/>
  <c r="E553" i="1"/>
  <c r="E554" i="1"/>
  <c r="E555" i="1"/>
  <c r="E556" i="1"/>
  <c r="E558" i="1"/>
  <c r="E559" i="1"/>
  <c r="E560" i="1"/>
  <c r="E561" i="1"/>
  <c r="E562" i="1"/>
  <c r="E564" i="1"/>
  <c r="E565" i="1"/>
  <c r="E566" i="1"/>
  <c r="E568" i="1"/>
  <c r="E569" i="1"/>
  <c r="E570" i="1"/>
  <c r="E572" i="1"/>
  <c r="E573" i="1"/>
  <c r="E574" i="1"/>
  <c r="E576" i="1"/>
  <c r="E577" i="1"/>
  <c r="E578" i="1"/>
  <c r="E580" i="1"/>
  <c r="E581" i="1"/>
  <c r="E582" i="1"/>
  <c r="E584" i="1"/>
  <c r="E585" i="1"/>
  <c r="E586" i="1"/>
  <c r="E587" i="1"/>
  <c r="E589" i="1"/>
  <c r="E590" i="1"/>
  <c r="E591" i="1"/>
  <c r="E593" i="1"/>
  <c r="E594" i="1"/>
  <c r="E595" i="1"/>
  <c r="E597" i="1"/>
  <c r="E598" i="1"/>
  <c r="E599" i="1"/>
  <c r="E601" i="1"/>
  <c r="E602" i="1"/>
  <c r="E603" i="1"/>
  <c r="E605" i="1"/>
  <c r="E606" i="1"/>
  <c r="E607" i="1"/>
  <c r="E609" i="1"/>
  <c r="E610" i="1"/>
  <c r="E611" i="1"/>
  <c r="E613" i="1"/>
  <c r="E614" i="1"/>
  <c r="E615" i="1"/>
  <c r="E617" i="1"/>
  <c r="E618" i="1"/>
  <c r="E619" i="1"/>
  <c r="E620" i="1"/>
  <c r="E622" i="1"/>
  <c r="E623" i="1"/>
  <c r="E624" i="1"/>
  <c r="E626" i="1"/>
  <c r="E627" i="1"/>
  <c r="E628" i="1"/>
  <c r="E630" i="1"/>
  <c r="E631" i="1"/>
  <c r="E632" i="1"/>
  <c r="E634" i="1"/>
  <c r="E635" i="1"/>
  <c r="E636" i="1"/>
  <c r="E637" i="1"/>
  <c r="E639" i="1"/>
  <c r="E640" i="1"/>
  <c r="E641" i="1"/>
  <c r="E642" i="1"/>
  <c r="E644" i="1"/>
  <c r="E645" i="1"/>
  <c r="E646" i="1"/>
  <c r="E648" i="1"/>
  <c r="E649" i="1"/>
  <c r="E650" i="1"/>
  <c r="E652" i="1"/>
  <c r="E653" i="1"/>
  <c r="E654" i="1"/>
  <c r="E655" i="1"/>
  <c r="E657" i="1"/>
  <c r="E658" i="1"/>
  <c r="E659" i="1"/>
  <c r="E661" i="1"/>
  <c r="E662" i="1"/>
  <c r="E663" i="1"/>
  <c r="E665" i="1"/>
  <c r="E666" i="1"/>
  <c r="E667" i="1"/>
  <c r="E669" i="1"/>
  <c r="E670" i="1"/>
  <c r="E671" i="1"/>
  <c r="E672" i="1"/>
  <c r="E674" i="1"/>
  <c r="E675" i="1"/>
  <c r="E676" i="1"/>
  <c r="E678" i="1"/>
  <c r="E679" i="1"/>
  <c r="E680" i="1"/>
  <c r="E681" i="1"/>
  <c r="E683" i="1"/>
  <c r="E684" i="1"/>
  <c r="E685" i="1"/>
  <c r="E686" i="1"/>
  <c r="E688" i="1"/>
  <c r="E689" i="1"/>
  <c r="E690" i="1"/>
  <c r="E692" i="1"/>
  <c r="E693" i="1"/>
  <c r="E694" i="1"/>
  <c r="E696" i="1"/>
  <c r="E697" i="1"/>
  <c r="E698" i="1"/>
  <c r="E700" i="1"/>
  <c r="E701" i="1"/>
  <c r="E702" i="1"/>
  <c r="E704" i="1"/>
  <c r="E705" i="1"/>
  <c r="E706" i="1"/>
  <c r="E708" i="1"/>
  <c r="E709" i="1"/>
  <c r="E710" i="1"/>
  <c r="E712" i="1"/>
  <c r="E713" i="1"/>
  <c r="E714" i="1"/>
  <c r="E716" i="1"/>
  <c r="E717" i="1"/>
  <c r="E718" i="1"/>
  <c r="E719" i="1"/>
  <c r="E720" i="1"/>
  <c r="E721" i="1"/>
  <c r="E722" i="1"/>
  <c r="E723" i="1"/>
  <c r="E724" i="1"/>
  <c r="E725" i="1"/>
  <c r="E727" i="1"/>
  <c r="E728" i="1"/>
  <c r="E729" i="1"/>
  <c r="E730" i="1"/>
  <c r="E731" i="1"/>
  <c r="E732" i="1"/>
  <c r="E733" i="1"/>
  <c r="E734" i="1"/>
  <c r="E735" i="1"/>
  <c r="E736" i="1"/>
  <c r="E738" i="1"/>
  <c r="E739" i="1"/>
  <c r="E740" i="1"/>
  <c r="E742" i="1"/>
  <c r="E743" i="1"/>
  <c r="E744" i="1"/>
  <c r="E745" i="1"/>
  <c r="E746" i="1"/>
  <c r="E748" i="1"/>
  <c r="E749" i="1"/>
  <c r="E750" i="1"/>
  <c r="E752" i="1"/>
  <c r="E753" i="1"/>
  <c r="E754" i="1"/>
  <c r="E755" i="1"/>
  <c r="E757" i="1"/>
  <c r="E758" i="1"/>
  <c r="E759" i="1"/>
  <c r="E760" i="1"/>
  <c r="E761" i="1"/>
  <c r="E762" i="1"/>
  <c r="E763" i="1"/>
  <c r="E765" i="1"/>
  <c r="E766" i="1"/>
  <c r="E767" i="1"/>
  <c r="E768" i="1"/>
  <c r="E769" i="1"/>
  <c r="E770" i="1"/>
  <c r="E771" i="1"/>
  <c r="E773" i="1"/>
  <c r="E774" i="1"/>
  <c r="E775" i="1"/>
  <c r="E776" i="1"/>
  <c r="E777" i="1"/>
  <c r="E778" i="1"/>
  <c r="E779" i="1"/>
  <c r="E781" i="1"/>
  <c r="E782" i="1"/>
  <c r="E783" i="1"/>
  <c r="E784" i="1"/>
  <c r="E785" i="1"/>
  <c r="E786" i="1"/>
  <c r="E788" i="1"/>
  <c r="E789" i="1"/>
  <c r="E790" i="1"/>
  <c r="E791" i="1"/>
  <c r="E792" i="1"/>
  <c r="E793" i="1"/>
  <c r="E794" i="1"/>
  <c r="E795" i="1"/>
  <c r="E797" i="1"/>
  <c r="E798" i="1"/>
  <c r="E799" i="1"/>
  <c r="E801" i="1"/>
  <c r="E802" i="1"/>
  <c r="E803" i="1"/>
  <c r="E804" i="1"/>
  <c r="E806" i="1"/>
  <c r="E807" i="1"/>
  <c r="E808" i="1"/>
  <c r="E810" i="1"/>
  <c r="E811" i="1"/>
  <c r="E812" i="1"/>
  <c r="E814" i="1"/>
  <c r="E815" i="1"/>
  <c r="E816" i="1"/>
  <c r="E818" i="1"/>
  <c r="E819" i="1"/>
  <c r="E820" i="1"/>
  <c r="E821" i="1"/>
  <c r="E822" i="1"/>
  <c r="E823" i="1"/>
  <c r="E825" i="1"/>
  <c r="E826" i="1"/>
  <c r="E827" i="1"/>
  <c r="E828" i="1"/>
  <c r="E829" i="1"/>
  <c r="E830" i="1"/>
  <c r="E831" i="1"/>
  <c r="E832" i="1"/>
  <c r="E833" i="1"/>
  <c r="E834" i="1"/>
  <c r="E835" i="1"/>
  <c r="E837" i="1"/>
  <c r="E838" i="1"/>
  <c r="E839" i="1"/>
  <c r="E840" i="1"/>
  <c r="E841" i="1"/>
  <c r="E842" i="1"/>
  <c r="E843" i="1"/>
  <c r="E844" i="1"/>
  <c r="E846" i="1"/>
  <c r="E847" i="1"/>
  <c r="E848" i="1"/>
  <c r="E849" i="1"/>
  <c r="E850" i="1"/>
  <c r="E851" i="1"/>
  <c r="E852" i="1"/>
  <c r="E853" i="1"/>
  <c r="E855" i="1"/>
  <c r="E856" i="1"/>
  <c r="E857" i="1"/>
  <c r="E859" i="1"/>
  <c r="E860" i="1"/>
  <c r="E861" i="1"/>
  <c r="E863" i="1"/>
  <c r="E864" i="1"/>
  <c r="E865" i="1"/>
  <c r="E867" i="1"/>
  <c r="E868" i="1"/>
  <c r="E869" i="1"/>
  <c r="E871" i="1"/>
  <c r="E872" i="1"/>
  <c r="E873" i="1"/>
  <c r="E874" i="1"/>
  <c r="E876" i="1"/>
  <c r="E877" i="1"/>
  <c r="E878" i="1"/>
  <c r="E879" i="1"/>
  <c r="E881" i="1"/>
  <c r="E882" i="1"/>
  <c r="E883" i="1"/>
  <c r="E884" i="1"/>
  <c r="E885" i="1"/>
  <c r="E886" i="1"/>
  <c r="E888" i="1"/>
  <c r="E889" i="1"/>
  <c r="E890" i="1"/>
  <c r="E891" i="1"/>
  <c r="E893" i="1"/>
  <c r="E894" i="1"/>
  <c r="E895" i="1"/>
  <c r="E896" i="1"/>
  <c r="E898" i="1"/>
  <c r="E899" i="1"/>
  <c r="E900" i="1"/>
  <c r="E901" i="1"/>
  <c r="E902" i="1"/>
  <c r="E903" i="1"/>
  <c r="E904" i="1"/>
  <c r="E906" i="1"/>
  <c r="E907" i="1"/>
  <c r="E908" i="1"/>
  <c r="E909" i="1"/>
  <c r="E911" i="1"/>
  <c r="E912" i="1"/>
  <c r="E913" i="1"/>
  <c r="E915" i="1"/>
  <c r="E916" i="1"/>
  <c r="E917" i="1"/>
  <c r="E918" i="1"/>
  <c r="E920" i="1"/>
  <c r="E921" i="1"/>
  <c r="E922" i="1"/>
  <c r="E923" i="1"/>
  <c r="E924" i="1"/>
  <c r="E926" i="1"/>
  <c r="E927" i="1"/>
  <c r="E928" i="1"/>
  <c r="E929" i="1"/>
  <c r="E931" i="1"/>
  <c r="E932" i="1"/>
  <c r="E933" i="1"/>
  <c r="E935" i="1"/>
  <c r="E936" i="1"/>
  <c r="E937" i="1"/>
  <c r="E938" i="1"/>
  <c r="E939" i="1"/>
  <c r="E940" i="1"/>
  <c r="E942" i="1"/>
  <c r="E943" i="1"/>
  <c r="E944" i="1"/>
  <c r="E946" i="1"/>
  <c r="E947" i="1"/>
  <c r="E948" i="1"/>
  <c r="E950" i="1"/>
  <c r="E951" i="1"/>
  <c r="E952" i="1"/>
  <c r="E954" i="1"/>
  <c r="E955" i="1"/>
  <c r="E956" i="1"/>
  <c r="E958" i="1"/>
  <c r="E959" i="1"/>
  <c r="E960" i="1"/>
  <c r="E962" i="1"/>
  <c r="E963" i="1"/>
  <c r="E964" i="1"/>
  <c r="E966" i="1"/>
  <c r="E967" i="1"/>
  <c r="E968" i="1"/>
  <c r="E970" i="1"/>
  <c r="E971" i="1"/>
  <c r="E972" i="1"/>
  <c r="E974" i="1"/>
  <c r="E975" i="1"/>
  <c r="E976" i="1"/>
  <c r="E977" i="1"/>
  <c r="E978" i="1"/>
  <c r="E979" i="1"/>
  <c r="E980" i="1"/>
  <c r="E982" i="1"/>
  <c r="E983" i="1"/>
  <c r="E984" i="1"/>
  <c r="E985" i="1"/>
  <c r="E986" i="1"/>
  <c r="E987" i="1"/>
  <c r="E988" i="1"/>
  <c r="E989" i="1"/>
  <c r="E991" i="1"/>
  <c r="E992" i="1"/>
  <c r="E993" i="1"/>
  <c r="E995" i="1"/>
  <c r="E996" i="1"/>
  <c r="E997" i="1"/>
  <c r="E998" i="1"/>
  <c r="E999" i="1"/>
  <c r="E1000" i="1"/>
  <c r="E1001" i="1"/>
  <c r="E1002" i="1"/>
  <c r="E1004" i="1"/>
  <c r="E1005" i="1"/>
  <c r="E1006" i="1"/>
  <c r="E1008" i="1"/>
  <c r="E1009" i="1"/>
  <c r="E1010" i="1"/>
  <c r="E1012" i="1"/>
  <c r="E1013" i="1"/>
  <c r="E1014" i="1"/>
  <c r="E1015" i="1"/>
  <c r="E1016" i="1"/>
  <c r="E1017" i="1"/>
  <c r="E1018" i="1"/>
  <c r="E1019" i="1"/>
  <c r="E1020" i="1"/>
  <c r="E1021" i="1"/>
  <c r="E1023" i="1"/>
  <c r="E1024" i="1"/>
  <c r="E1025" i="1"/>
  <c r="E1027" i="1"/>
  <c r="E1028" i="1"/>
  <c r="E1029" i="1"/>
  <c r="E1031" i="1"/>
  <c r="E1032" i="1"/>
  <c r="E1033" i="1"/>
  <c r="E1035" i="1"/>
  <c r="E1036" i="1"/>
  <c r="E1037" i="1"/>
  <c r="E1039" i="1"/>
  <c r="E1040" i="1"/>
  <c r="E1041" i="1"/>
  <c r="E1042" i="1"/>
  <c r="E1043" i="1"/>
  <c r="E1044" i="1"/>
  <c r="E1045" i="1"/>
  <c r="E1047" i="1"/>
  <c r="E1048" i="1"/>
  <c r="E1049" i="1"/>
  <c r="E1050" i="1"/>
  <c r="E1052" i="1"/>
  <c r="E1053" i="1"/>
  <c r="E1054" i="1"/>
  <c r="E1055" i="1"/>
  <c r="E1057" i="1"/>
  <c r="E1058" i="1"/>
  <c r="E1059" i="1"/>
  <c r="E1060" i="1"/>
  <c r="E1062" i="1"/>
  <c r="E1063" i="1"/>
  <c r="E1064" i="1"/>
  <c r="E1065" i="1"/>
  <c r="E1067" i="1"/>
  <c r="E1068" i="1"/>
  <c r="E1069" i="1"/>
  <c r="E1070" i="1"/>
  <c r="E1072" i="1"/>
  <c r="E1073" i="1"/>
  <c r="E1074" i="1"/>
  <c r="E1075" i="1"/>
  <c r="E1077" i="1"/>
  <c r="E1078" i="1"/>
  <c r="E1080" i="1"/>
  <c r="E1081" i="1"/>
  <c r="E1082" i="1"/>
  <c r="E1084" i="1"/>
  <c r="E1085" i="1"/>
  <c r="E1086" i="1"/>
  <c r="E1087" i="1"/>
  <c r="E1089" i="1"/>
  <c r="E1090" i="1"/>
  <c r="E1091" i="1"/>
  <c r="E1093" i="1"/>
  <c r="E1094" i="1"/>
  <c r="E1095" i="1"/>
  <c r="E1096" i="1"/>
  <c r="E1097" i="1"/>
  <c r="E1098" i="1"/>
  <c r="E1100" i="1"/>
  <c r="E1101" i="1"/>
  <c r="E1102" i="1"/>
  <c r="E1104" i="1"/>
  <c r="E1105" i="1"/>
  <c r="E1106" i="1"/>
  <c r="E1108" i="1"/>
  <c r="E1109" i="1"/>
  <c r="E1110" i="1"/>
  <c r="E1111" i="1"/>
  <c r="E1113" i="1"/>
  <c r="E1114" i="1"/>
  <c r="E1115" i="1"/>
  <c r="E1117" i="1"/>
  <c r="E1118" i="1"/>
  <c r="E1119" i="1"/>
  <c r="E1120" i="1"/>
  <c r="E1121" i="1"/>
  <c r="E1122" i="1"/>
  <c r="E1124" i="1"/>
  <c r="E1125" i="1"/>
  <c r="E1126" i="1"/>
  <c r="E1127" i="1"/>
  <c r="E1129" i="1"/>
  <c r="E1130" i="1"/>
  <c r="E1131" i="1"/>
  <c r="E1133" i="1"/>
  <c r="E1134" i="1"/>
  <c r="E1135" i="1"/>
  <c r="E1137" i="1"/>
  <c r="E1138" i="1"/>
  <c r="E1139" i="1"/>
  <c r="E1141" i="1"/>
  <c r="E1142" i="1"/>
  <c r="E1143" i="1"/>
  <c r="E1145" i="1"/>
  <c r="E1146" i="1"/>
  <c r="E1147" i="1"/>
  <c r="E1149" i="1"/>
  <c r="E1150" i="1"/>
  <c r="E1151" i="1"/>
  <c r="E1153" i="1"/>
  <c r="E1154" i="1"/>
  <c r="E1155" i="1"/>
  <c r="E1157" i="1"/>
  <c r="E1158" i="1"/>
  <c r="E1159" i="1"/>
  <c r="E1161" i="1"/>
  <c r="E1162" i="1"/>
  <c r="E1163" i="1"/>
  <c r="E1165" i="1"/>
  <c r="E1166" i="1"/>
  <c r="E1167" i="1"/>
  <c r="E1169" i="1"/>
  <c r="E1170" i="1"/>
  <c r="E1171" i="1"/>
  <c r="E1173" i="1"/>
  <c r="E1174" i="1"/>
  <c r="E1175" i="1"/>
  <c r="E1177" i="1"/>
  <c r="E1178" i="1"/>
  <c r="E1179" i="1"/>
  <c r="E1181" i="1"/>
  <c r="E1182" i="1"/>
  <c r="E1183" i="1"/>
  <c r="E1185" i="1"/>
  <c r="E1186" i="1"/>
  <c r="E1187" i="1"/>
  <c r="E1189" i="1"/>
  <c r="E1190" i="1"/>
  <c r="E1191" i="1"/>
  <c r="E1193" i="1"/>
  <c r="E1194" i="1"/>
  <c r="E1195" i="1"/>
  <c r="E1197" i="1"/>
  <c r="E1198" i="1"/>
  <c r="E1199" i="1"/>
  <c r="E1201" i="1"/>
  <c r="E1202" i="1"/>
  <c r="E1203" i="1"/>
  <c r="E1205" i="1"/>
  <c r="E1206" i="1"/>
  <c r="E1207" i="1"/>
  <c r="E1209" i="1"/>
  <c r="E1210" i="1"/>
  <c r="E1211" i="1"/>
  <c r="E1213" i="1"/>
  <c r="E1214" i="1"/>
  <c r="E1215" i="1"/>
  <c r="E1217" i="1"/>
  <c r="E1218" i="1"/>
  <c r="E1219" i="1"/>
  <c r="E1221" i="1"/>
  <c r="E1222" i="1"/>
  <c r="E1223" i="1"/>
  <c r="E1225" i="1"/>
  <c r="E1226" i="1"/>
  <c r="E1227" i="1"/>
  <c r="E1229" i="1"/>
  <c r="E1230" i="1"/>
  <c r="E1231" i="1"/>
  <c r="E1233" i="1"/>
  <c r="E1234" i="1"/>
  <c r="E1235" i="1"/>
  <c r="E1237" i="1"/>
  <c r="E1238" i="1"/>
  <c r="E1239" i="1"/>
  <c r="E1241" i="1"/>
  <c r="E1242" i="1"/>
  <c r="E1243" i="1"/>
  <c r="E1245" i="1"/>
  <c r="E1246" i="1"/>
  <c r="E1247" i="1"/>
  <c r="E1249" i="1"/>
  <c r="E1250" i="1"/>
  <c r="E1251" i="1"/>
  <c r="E1253" i="1"/>
  <c r="E1254" i="1"/>
  <c r="E1255" i="1"/>
  <c r="E1257" i="1"/>
  <c r="E1258" i="1"/>
  <c r="E1259" i="1"/>
  <c r="E1261" i="1"/>
  <c r="E1262" i="1"/>
  <c r="E1263" i="1"/>
  <c r="E1265" i="1"/>
  <c r="E1266" i="1"/>
  <c r="E1267" i="1"/>
  <c r="E1268" i="1"/>
  <c r="E1270" i="1"/>
  <c r="E1271" i="1"/>
  <c r="E1272" i="1"/>
  <c r="E1274" i="1"/>
  <c r="E1275" i="1"/>
  <c r="E1276" i="1"/>
  <c r="E1278" i="1"/>
  <c r="E1279" i="1"/>
  <c r="E1280" i="1"/>
  <c r="E1281" i="1"/>
  <c r="E1283" i="1"/>
  <c r="E1284" i="1"/>
  <c r="E1285" i="1"/>
  <c r="E1286" i="1"/>
  <c r="E1288" i="1"/>
  <c r="E1289" i="1"/>
  <c r="E1290" i="1"/>
  <c r="E1292" i="1"/>
  <c r="E1293" i="1"/>
  <c r="E1294" i="1"/>
  <c r="E1296" i="1"/>
  <c r="E1297" i="1"/>
  <c r="E1298" i="1"/>
  <c r="E1300" i="1"/>
  <c r="E1301" i="1"/>
  <c r="E1302" i="1"/>
  <c r="E1304" i="1"/>
  <c r="E1305" i="1"/>
  <c r="E1306" i="1"/>
  <c r="E1308" i="1"/>
  <c r="E1309" i="1"/>
  <c r="E1310" i="1"/>
  <c r="E1312" i="1"/>
  <c r="E1313" i="1"/>
  <c r="E1314" i="1"/>
  <c r="E1316" i="1"/>
  <c r="E1317" i="1"/>
  <c r="E1318" i="1"/>
  <c r="E1320" i="1"/>
  <c r="E1321" i="1"/>
  <c r="E1322" i="1"/>
  <c r="E1324" i="1"/>
  <c r="E1325" i="1"/>
  <c r="E1326" i="1"/>
  <c r="E1328" i="1"/>
  <c r="E1329" i="1"/>
  <c r="E1330" i="1"/>
  <c r="E1332" i="1"/>
  <c r="E1333" i="1"/>
  <c r="E1334" i="1"/>
  <c r="E1336" i="1"/>
  <c r="E1337" i="1"/>
  <c r="E1338" i="1"/>
  <c r="E1340" i="1"/>
  <c r="E1341" i="1"/>
  <c r="E1342" i="1"/>
  <c r="E1343" i="1"/>
  <c r="E1345" i="1"/>
  <c r="E1346" i="1"/>
  <c r="E1347" i="1"/>
  <c r="E1348" i="1"/>
  <c r="E1350" i="1"/>
  <c r="E1351" i="1"/>
  <c r="E1352" i="1"/>
  <c r="E1354" i="1"/>
  <c r="E1355" i="1"/>
  <c r="E1356" i="1"/>
  <c r="E1358" i="1"/>
  <c r="E1359" i="1"/>
  <c r="E1360" i="1"/>
  <c r="E1362" i="1"/>
  <c r="E1363" i="1"/>
  <c r="E1364" i="1"/>
  <c r="E1366" i="1"/>
  <c r="E1367" i="1"/>
  <c r="E1368" i="1"/>
  <c r="E1370" i="1"/>
  <c r="E1371" i="1"/>
  <c r="E1372" i="1"/>
  <c r="E1374" i="1"/>
  <c r="E1375" i="1"/>
  <c r="E1376" i="1"/>
  <c r="E1378" i="1"/>
  <c r="E1379" i="1"/>
  <c r="E1380" i="1"/>
  <c r="E1382" i="1"/>
  <c r="E1383" i="1"/>
  <c r="E1384" i="1"/>
  <c r="E1385" i="1"/>
  <c r="E1387" i="1"/>
  <c r="E1388" i="1"/>
  <c r="E1389" i="1"/>
  <c r="E1390" i="1"/>
  <c r="E1391" i="1"/>
  <c r="E1393" i="1"/>
  <c r="E1394" i="1"/>
  <c r="E1395" i="1"/>
  <c r="E1397" i="1"/>
  <c r="E1398" i="1"/>
  <c r="E1399" i="1"/>
  <c r="E1401" i="1"/>
  <c r="E1402" i="1"/>
  <c r="E1403" i="1"/>
  <c r="E1405" i="1"/>
  <c r="E1406" i="1"/>
  <c r="E1407" i="1"/>
  <c r="E1409" i="1"/>
  <c r="E1410" i="1"/>
  <c r="E1411" i="1"/>
  <c r="E1413" i="1"/>
  <c r="E1414" i="1"/>
  <c r="E1415" i="1"/>
  <c r="E1416" i="1"/>
  <c r="E1417" i="1"/>
  <c r="E1418" i="1"/>
  <c r="E1419" i="1"/>
  <c r="E1421" i="1"/>
  <c r="E1422" i="1"/>
  <c r="E1423" i="1"/>
  <c r="E1425" i="1"/>
  <c r="E1426" i="1"/>
  <c r="E1427" i="1"/>
  <c r="E1429" i="1"/>
  <c r="E1430" i="1"/>
  <c r="E1431" i="1"/>
  <c r="E1432" i="1"/>
  <c r="E1433" i="1"/>
  <c r="E1434" i="1"/>
  <c r="E1435" i="1"/>
  <c r="E1436" i="1"/>
  <c r="E1438" i="1"/>
  <c r="E1439" i="1"/>
  <c r="E1440" i="1"/>
  <c r="E1442" i="1"/>
  <c r="E1443" i="1"/>
  <c r="E1444" i="1"/>
  <c r="E1445" i="1"/>
  <c r="E1447" i="1"/>
  <c r="E1448" i="1"/>
  <c r="E1449" i="1"/>
  <c r="E1451" i="1"/>
  <c r="E1452" i="1"/>
  <c r="E1453" i="1"/>
  <c r="E1455" i="1"/>
  <c r="E1456" i="1"/>
  <c r="E1457" i="1"/>
  <c r="E1459" i="1"/>
  <c r="E1460" i="1"/>
  <c r="E1461" i="1"/>
  <c r="E1463" i="1"/>
  <c r="E1464" i="1"/>
  <c r="E1465" i="1"/>
  <c r="E1467" i="1"/>
  <c r="E1468" i="1"/>
  <c r="E1469" i="1"/>
  <c r="E1470" i="1"/>
  <c r="E1472" i="1"/>
  <c r="E1473" i="1"/>
  <c r="E1474" i="1"/>
  <c r="E1475" i="1"/>
  <c r="E1477" i="1"/>
  <c r="E1478" i="1"/>
  <c r="E1479" i="1"/>
  <c r="E1481" i="1"/>
  <c r="E1482" i="1"/>
  <c r="E1483" i="1"/>
  <c r="E1485" i="1"/>
  <c r="E1486" i="1"/>
  <c r="E1487" i="1"/>
  <c r="E1489" i="1"/>
  <c r="E1490" i="1"/>
  <c r="E1491" i="1"/>
  <c r="E1493" i="1"/>
  <c r="E1494" i="1"/>
  <c r="E1495" i="1"/>
  <c r="E1496" i="1"/>
  <c r="E1498" i="1"/>
  <c r="E1499" i="1"/>
  <c r="E1500" i="1"/>
  <c r="E1501" i="1"/>
  <c r="E1503" i="1"/>
  <c r="E1504" i="1"/>
  <c r="E1505" i="1"/>
  <c r="E1506" i="1"/>
  <c r="E1507" i="1"/>
  <c r="E1509" i="1"/>
  <c r="E1510" i="1"/>
  <c r="E1511" i="1"/>
  <c r="E1512" i="1"/>
  <c r="E1514" i="1"/>
  <c r="E1515" i="1"/>
  <c r="E1516" i="1"/>
  <c r="E1518" i="1"/>
  <c r="E1519" i="1"/>
  <c r="E1520" i="1"/>
  <c r="E1522" i="1"/>
  <c r="E1523" i="1"/>
  <c r="E1524" i="1"/>
  <c r="E1525" i="1"/>
  <c r="E1527" i="1"/>
  <c r="E1528" i="1"/>
  <c r="E1529" i="1"/>
  <c r="E1530" i="1"/>
  <c r="E1532" i="1"/>
  <c r="E1533" i="1"/>
  <c r="E1534" i="1"/>
  <c r="E1536" i="1"/>
  <c r="E1537" i="1"/>
  <c r="E1538" i="1"/>
  <c r="E1540" i="1"/>
  <c r="E1541" i="1"/>
  <c r="E1542" i="1"/>
  <c r="E1544" i="1"/>
  <c r="E1545" i="1"/>
  <c r="E1546" i="1"/>
  <c r="E1548" i="1"/>
  <c r="E1549" i="1"/>
  <c r="E1550" i="1"/>
  <c r="E1552" i="1"/>
  <c r="E1553" i="1"/>
  <c r="E1554" i="1"/>
  <c r="E1556" i="1"/>
  <c r="E1557" i="1"/>
  <c r="E1558" i="1"/>
  <c r="E1560" i="1"/>
  <c r="E1561" i="1"/>
  <c r="E1562" i="1"/>
  <c r="E1564" i="1"/>
  <c r="E1565" i="1"/>
  <c r="E1566" i="1"/>
  <c r="E1568" i="1"/>
  <c r="E1569" i="1"/>
  <c r="E1571" i="1"/>
  <c r="E1572" i="1"/>
  <c r="E1573" i="1"/>
  <c r="E1575" i="1"/>
  <c r="E157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5" i="1"/>
  <c r="A366" i="1"/>
  <c r="A367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1" i="1"/>
  <c r="A392" i="1"/>
  <c r="A393" i="1"/>
  <c r="A394" i="1"/>
  <c r="A395" i="1"/>
  <c r="A396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7" i="1"/>
  <c r="A888" i="1"/>
  <c r="A889" i="1"/>
  <c r="A890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6" i="1"/>
  <c r="A1047" i="1"/>
  <c r="A1048" i="1"/>
  <c r="A1049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9" i="1"/>
  <c r="A1320" i="1"/>
  <c r="A1321" i="1"/>
  <c r="A1322" i="1"/>
  <c r="A1323" i="1"/>
  <c r="A1324" i="1"/>
  <c r="A1325" i="1"/>
  <c r="A1327" i="1"/>
  <c r="A1328" i="1"/>
  <c r="A1329" i="1"/>
  <c r="A1331" i="1"/>
  <c r="A1332" i="1"/>
  <c r="A1333" i="1"/>
  <c r="A1335" i="1"/>
  <c r="A1336" i="1"/>
  <c r="A1337" i="1"/>
  <c r="A1339" i="1"/>
  <c r="A1340" i="1"/>
  <c r="A1341" i="1"/>
  <c r="A1342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1" i="1"/>
  <c r="A1362" i="1"/>
  <c r="A1363" i="1"/>
  <c r="A1365" i="1"/>
  <c r="A1366" i="1"/>
  <c r="A1367" i="1"/>
  <c r="A1368" i="1"/>
  <c r="A1369" i="1"/>
  <c r="A1370" i="1"/>
  <c r="A1371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6" i="1"/>
  <c r="A1397" i="1"/>
  <c r="A1398" i="1"/>
  <c r="A1399" i="1"/>
  <c r="A1400" i="1"/>
  <c r="A1401" i="1"/>
  <c r="A1402" i="1"/>
  <c r="A1403" i="1"/>
  <c r="A1404" i="1"/>
  <c r="A1405" i="1"/>
  <c r="A1406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70" i="1"/>
  <c r="A1571" i="1"/>
  <c r="A1572" i="1"/>
  <c r="A1574" i="1"/>
  <c r="A1575" i="1"/>
  <c r="A15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2" i="2"/>
  <c r="F2" i="1"/>
</calcChain>
</file>

<file path=xl/connections.xml><?xml version="1.0" encoding="utf-8"?>
<connections xmlns="http://schemas.openxmlformats.org/spreadsheetml/2006/main">
  <connection id="1" name="Sept_2014" type="6" refreshedVersion="5" background="1" saveData="1">
    <textPr codePage="850" sourceFile="C:\Users\User\Documents\seng403_New\2014\Sept_2014.txt" space="1" comma="1" consecutive="1" delimiter=":">
      <textFields count="3">
        <textField/>
        <textField/>
        <textField/>
      </textFields>
    </textPr>
  </connection>
  <connection id="2" name="Sept_2014LOC" type="6" refreshedVersion="5" background="1" saveData="1">
    <textPr codePage="850" sourceFile="C:\Users\User\Documents\seng403_New\2014\Sept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<sst xmlns="http://schemas.openxmlformats.org/spreadsheetml/2006/main" count="3293" uniqueCount="526">
  <si>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</si>
  <si>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</si>
  <si>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</si>
  <si>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</si>
  <si>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</si>
  <si>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</si>
  <si>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</si>
  <si>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Adam</t>
  </si>
  <si>
    <t>Midvidy</t>
  </si>
  <si>
    <t>a658204bcdac48548821db4bb4638511bffaa670</t>
  </si>
  <si>
    <t>2a342fcbbddbf13bc18e5cf36dee2bd35711b8bb</t>
  </si>
  <si>
    <t>src/mongo/base/</t>
  </si>
  <si>
    <t>848117f221ad2830d440abacff47c6cbe72b7540</t>
  </si>
  <si>
    <t>78c5f9dd5ac65eae251df3e87175a0af076d90d9</t>
  </si>
  <si>
    <t>src/mongo/bson/</t>
  </si>
  <si>
    <t>src/mongo/db/index/</t>
  </si>
  <si>
    <t>src/mongo/db/pipeline/</t>
  </si>
  <si>
    <t>src/mongo/db/storage/mmap_v1/btree/</t>
  </si>
  <si>
    <t>src/mongo/db/storage/mmap_v1/</t>
  </si>
  <si>
    <t>src/mongo/db/</t>
  </si>
  <si>
    <t>src/mongo/dbtests/</t>
  </si>
  <si>
    <t>src/mongo/s/</t>
  </si>
  <si>
    <t>src/mongo/scripting/</t>
  </si>
  <si>
    <t>src/mongo/tools/</t>
  </si>
  <si>
    <t>src/mongo/</t>
  </si>
  <si>
    <t>Alvin</t>
  </si>
  <si>
    <t>Richards</t>
  </si>
  <si>
    <t>881b3a97fb5080b4e5d5ce11ad016da73ea23931</t>
  </si>
  <si>
    <t>src/mongo/shell/</t>
  </si>
  <si>
    <t>Amalia</t>
  </si>
  <si>
    <t>Hawkins</t>
  </si>
  <si>
    <t>128ef4c4bcf312fbe6339181e377d12744165cf9</t>
  </si>
  <si>
    <t>jstests/ssl/</t>
  </si>
  <si>
    <t>e402881e004283d292dd3e483a9df1dbd2b066e2</t>
  </si>
  <si>
    <t>jstests/sslSpecial/</t>
  </si>
  <si>
    <t>3a5ea7b224b97b77cc5e21d89a41ebb762cc177c</t>
  </si>
  <si>
    <t>src/mongo/util/net/</t>
  </si>
  <si>
    <t>f23e92530e7356fa1959aac0f15cac526e46109f</t>
  </si>
  <si>
    <t>src/mongo/client/</t>
  </si>
  <si>
    <t>src/mongo/db/auth/</t>
  </si>
  <si>
    <t>0c46836a9befaff86825a8238027c8b4223ca14c</t>
  </si>
  <si>
    <t>6fd2fe648071c2c55d8977b72e9e92907a933958</t>
  </si>
  <si>
    <t>5d580ba3135bc42fa9b3ab9a26243560bf59776e</t>
  </si>
  <si>
    <t>jstests/libs/</t>
  </si>
  <si>
    <t>2a37d7e5df2e31023e86f4f1ef3b9e9e3d6285fe</t>
  </si>
  <si>
    <t>61c7055f1f0a01957b54429211e177545a062bc7</t>
  </si>
  <si>
    <t>01c372ddd6c4e441a5e347e1e450d441b86bcfbf</t>
  </si>
  <si>
    <t>8954a165aa5d0f5da1be734f46341bffd9df31ce</t>
  </si>
  <si>
    <t>688273daf84ed4d856726a80a9c40aa3c41f5b04</t>
  </si>
  <si>
    <t>jstests/core/</t>
  </si>
  <si>
    <t>90202295ec60271830464d0f9829a41dfc2a45b1</t>
  </si>
  <si>
    <t>src/mongo/db/commands/</t>
  </si>
  <si>
    <t>a47da32cea1c07e2e1c23fa16499017fc665a38d</t>
  </si>
  <si>
    <t>4c429ebe0a44521a293103c8e3b2fb90f14f056e</t>
  </si>
  <si>
    <t>c713597e919c39fe2b13cf0ea7aefb53f1291568</t>
  </si>
  <si>
    <t>Andreas</t>
  </si>
  <si>
    <t>Nilsson</t>
  </si>
  <si>
    <t>a553643b019b0f2901a8e6a109482acb5cb0a18f</t>
  </si>
  <si>
    <t>5376c8ad356acc9e43e0b5e1c6cda995ea209ddf</t>
  </si>
  <si>
    <t>src/mongo/crypto/</t>
  </si>
  <si>
    <t>6b20b7dca19f3597978031fb7dc301380b29bf09</t>
  </si>
  <si>
    <t>8e3ce6437f5ddf13eab8b256ee5ff98e5e64d410</t>
  </si>
  <si>
    <t>dedf038860746ad0bed3a6f37ae702587933b5f8</t>
  </si>
  <si>
    <t>src/mongo/s/commands/</t>
  </si>
  <si>
    <t>c9eab15c54d135dcf3357802402b1d8d2855b212</t>
  </si>
  <si>
    <t>ce1b3133897aa1f396a1630413d39a3ce8b026de</t>
  </si>
  <si>
    <t>ac611b47d4f9edc7a576e52735a0edf0bde9f989</t>
  </si>
  <si>
    <t>c14c1f113d56da4e32ac13a123028c916f0c8cff</t>
  </si>
  <si>
    <t>Andrew</t>
  </si>
  <si>
    <t>Morrow</t>
  </si>
  <si>
    <t>f1418a12b5edaa3f056a92c0d4e0a38ea5dde171</t>
  </si>
  <si>
    <t>dafc21d92cc58991cc3539e3085e20b9ce50cc71</t>
  </si>
  <si>
    <t>src/mongo/util/</t>
  </si>
  <si>
    <t>5af296c80a6eed635cde12a1611e357429e201d4</t>
  </si>
  <si>
    <t>src/mongo/platform/</t>
  </si>
  <si>
    <t>7c6fa28264300aa9f8691d4ff21ff40cd56aa605</t>
  </si>
  <si>
    <t>c776c66917b2698442093e65394051bbac81fafb</t>
  </si>
  <si>
    <t>src/mongo/bson/util/</t>
  </si>
  <si>
    <t>8d57e37ff1808f82504081539f49db1e5cf84a19</t>
  </si>
  <si>
    <t>13a652f0186d8aad3db620bd2e381d646e5c79a8</t>
  </si>
  <si>
    <t>site_scons/</t>
  </si>
  <si>
    <t>09878cb3cb2ec6224824b5ebcf8747413e3802e8</t>
  </si>
  <si>
    <t>Andy</t>
  </si>
  <si>
    <t>Schwerin</t>
  </si>
  <si>
    <t>92daab5896113b963f89b93c424e605180002178</t>
  </si>
  <si>
    <t>72f186db7490152b7b2fcf8df924982fc9083270</t>
  </si>
  <si>
    <t>src/mongo/db/repl/</t>
  </si>
  <si>
    <t>5734054edbd36adedb719f8c614fcb81e5b893ac</t>
  </si>
  <si>
    <t>b20a717ed0884b665fbdfbde5ee386e58a498113</t>
  </si>
  <si>
    <t>fa1b332411047150fcf706b3a60398c491b44d84</t>
  </si>
  <si>
    <t>a3c4c0047c58a0d820f4775b5eb230a393ae7bcc</t>
  </si>
  <si>
    <t>src/mongo/db/catalog/</t>
  </si>
  <si>
    <t>src/mongo/db/commands/write_commands/</t>
  </si>
  <si>
    <t>8218e483ed31b5d8392a62cb1bc8c402e8ed0e97</t>
  </si>
  <si>
    <t>f679b4e9b73ab0a6baf9ab9504f66b06863243f1</t>
  </si>
  <si>
    <t>47260bcc495c093e5a2542a3d2ccdd43e796a369</t>
  </si>
  <si>
    <t>c7b0fc8e6a9147f8c66ec212afe314e8b68f5341</t>
  </si>
  <si>
    <t>d427859985fffb76278a104d46a1a913528dbc4a</t>
  </si>
  <si>
    <t>f8a3f964eda2be32154dd8afbfad9bdf6283e82e</t>
  </si>
  <si>
    <t>f082e861661501755b27eee6abf3a4e61e61fdc4</t>
  </si>
  <si>
    <t>2791e15547ab4bd9adf64bdfb0c51b8aed637d38</t>
  </si>
  <si>
    <t>ce737ebed71bc4485180b86832e907d820858664</t>
  </si>
  <si>
    <t>ee28d3ffccd790b16675c3a09644661863965a0c</t>
  </si>
  <si>
    <t>adfc53c325d95826940a60891b11a2199aca4735</t>
  </si>
  <si>
    <t>05df4fe1e691fcc03369ce64ac6d177d50b7778d</t>
  </si>
  <si>
    <t>70fe0aa5dcd4058cb4d4bcff224e853ea92bf74a</t>
  </si>
  <si>
    <t>7dfafabcca497df8e460fb19acd6d06c0de634e3</t>
  </si>
  <si>
    <t>477429055ed16135cb38b236a21f2460acff9979</t>
  </si>
  <si>
    <t>e109345e7e900355b553a898381772bb7b1bd1e0</t>
  </si>
  <si>
    <t>d17d9ed8cddedca193504729d6c7729a0bfa27bc</t>
  </si>
  <si>
    <t>Benety</t>
  </si>
  <si>
    <t>Goh</t>
  </si>
  <si>
    <t>85901e7c7601e6b969d1e553fd2ef92696683c55</t>
  </si>
  <si>
    <t>jstests/tool/</t>
  </si>
  <si>
    <t>195113534141890f15b1db931c7dfa5162dc6049</t>
  </si>
  <si>
    <t>33e5137da184729d0ce8604908c71eb96195a805</t>
  </si>
  <si>
    <t>68881762f612542372f8f55d61db0bf7856da762</t>
  </si>
  <si>
    <t>5886a56330c3775bf5c8bea2a69ec6627822d387</t>
  </si>
  <si>
    <t>05c6ae595922a89b96eb05db229cf02efae2ff89</t>
  </si>
  <si>
    <t>0647e59fb9cbd74b22a841be777badd3b6b6adfa</t>
  </si>
  <si>
    <t>37acdec21b4f8ab951293a0de317bc52b1a9fd65</t>
  </si>
  <si>
    <t>774fbccb99565df3fd30c20325f4f54d667d6477</t>
  </si>
  <si>
    <t>a0aed05f92ea5a179534ff4b6d491abd759ed108</t>
  </si>
  <si>
    <t>src/mongo/util/options_parser/</t>
  </si>
  <si>
    <t>348bacb3695d439ace201c66cdd8c7a467aead58</t>
  </si>
  <si>
    <t>7a188f499b3411c1a4f590bdee8a18f84495af11</t>
  </si>
  <si>
    <t>590801147ad7cb7edd5269fe7a219890acc3ee6b</t>
  </si>
  <si>
    <t>8173a9e16ddb9fc43a2e16de24fcddbf407d6ca1</t>
  </si>
  <si>
    <t>src/mongo/db/storage/rocks/</t>
  </si>
  <si>
    <t>3a0420f1a74cbeefadc7909dbf2e1768200708eb</t>
  </si>
  <si>
    <t>a16933234c892ec4e82d0f8d9e305ba4bd9c32f4</t>
  </si>
  <si>
    <t>Corentin</t>
  </si>
  <si>
    <t>Baron</t>
  </si>
  <si>
    <t>0adbbde35e8ca1696145f21bde5c311b3da6d4e5</t>
  </si>
  <si>
    <t>Dan</t>
  </si>
  <si>
    <t>Pasette</t>
  </si>
  <si>
    <t>78a778b23bed9018e56b8573b052ee2117beac46</t>
  </si>
  <si>
    <t>buildscripts/</t>
  </si>
  <si>
    <t>689c0faf75e0cc3f1663b962c3db55360e0ef3b5</t>
  </si>
  <si>
    <t>jstests/dur/</t>
  </si>
  <si>
    <t>src/mongo/db/storage/mmap_v1/catalog/</t>
  </si>
  <si>
    <t>60d379f9e0c3eaf85850e768328d94c49170a7d7</t>
  </si>
  <si>
    <t>6db1ea0ab3961cfaa994c49036187656b7338adc</t>
  </si>
  <si>
    <t>521a6fffc689322ed2e5a0356d39da4301c93259</t>
  </si>
  <si>
    <t>daveh86</t>
  </si>
  <si>
    <t>b2ea63e14f6e382c42409c8bf6326115fca94888</t>
  </si>
  <si>
    <t>jstests/gle/</t>
  </si>
  <si>
    <t>David</t>
  </si>
  <si>
    <t>Percy</t>
  </si>
  <si>
    <t>532b1595c96eb492f7a9813b855d28919a20dd78</t>
  </si>
  <si>
    <t>ccacca83853931e2d03c8670c1745dfac515e119</t>
  </si>
  <si>
    <t>src/mongo/db/exec/</t>
  </si>
  <si>
    <t>5b5decd541a6449ec4641992ae0ecb89207a0dc0</t>
  </si>
  <si>
    <t>0b167545b6e6a0f8c193d1aab8e094256fc8fa16</t>
  </si>
  <si>
    <t>src/mongo/db/storage/heap1/</t>
  </si>
  <si>
    <t>src/mongo/db/storage/</t>
  </si>
  <si>
    <t>Storch</t>
  </si>
  <si>
    <t>77b00970997d13d0758c745e5a94fc79982d4401</t>
  </si>
  <si>
    <t>jstests/replsets/</t>
  </si>
  <si>
    <t>6572c75e85cd7ec0a3269a13a5290c9a46416a3e</t>
  </si>
  <si>
    <t>jstests/slow2/</t>
  </si>
  <si>
    <t>src/mongo/db/ops/</t>
  </si>
  <si>
    <t>src/mongo/db/query/</t>
  </si>
  <si>
    <t>a7cdcee52937fec949eea4050973bde5c1d825be</t>
  </si>
  <si>
    <t>55415503b722848d51fe45fc2de2d47cee4db952</t>
  </si>
  <si>
    <t>b05a745cd74c4879a08f804b2582900a33786a57</t>
  </si>
  <si>
    <t>8baf068f5c7bcb52c7cc19bd6343fc2569cd92fc</t>
  </si>
  <si>
    <t>27000b67341e508294e37082bc05a0705e4f6b69</t>
  </si>
  <si>
    <t>e079496c239748c95136458c85c23478ee609fdb</t>
  </si>
  <si>
    <t>f5f42d6c684b8e779aef6889b800235d7417afcb</t>
  </si>
  <si>
    <t>e27b158000b01fe4c505961fefe5a77efbfe8a3e</t>
  </si>
  <si>
    <t>d71566a55ebbe76ee7f40fd3f2a2a8cd486b0d16</t>
  </si>
  <si>
    <t>de8ad641914eeb56367d06fd465c17ad5e6a3e26</t>
  </si>
  <si>
    <t>aac8ba84d8fac7dc531a03c63224fdfc8cd3baa3</t>
  </si>
  <si>
    <t>391b1121e36fd85d7e85c4442dccf8367e6da770</t>
  </si>
  <si>
    <t>jstests/auth/</t>
  </si>
  <si>
    <t>jstests/noPassthrough/</t>
  </si>
  <si>
    <t>jstests/noPassthroughWithMongod/</t>
  </si>
  <si>
    <t>jstests/sharding/</t>
  </si>
  <si>
    <t>Eliot</t>
  </si>
  <si>
    <t>Horowitz</t>
  </si>
  <si>
    <t>6354dbac2ec295d31fc72bb5d09258dd83011782</t>
  </si>
  <si>
    <t>7babda888912d6e0bc667540577dcc6e14d405df</t>
  </si>
  <si>
    <t>151dd9ff5f6f4acb99c030dbc533a632412108f9</t>
  </si>
  <si>
    <t>src/mongo/db/concurrency/</t>
  </si>
  <si>
    <t>b66a9da4ec5f345f35ed637a8df34f9fe7be9f11</t>
  </si>
  <si>
    <t>ce9d66b6338187acb14a2509b8d435e7a915e570</t>
  </si>
  <si>
    <t>bd0eed0a669ec9f77cb207d698c6bed002acdd0e</t>
  </si>
  <si>
    <t>bb0a34d80b4b1e555fab5dda4ddac8ae48e99152</t>
  </si>
  <si>
    <t>cce6a04bcb073699a9e16a6ce9eca587060f8c3f</t>
  </si>
  <si>
    <t>b24911bcf66214075d9ca4ed5d202f8205e394c3</t>
  </si>
  <si>
    <t>5395a12bf56f059f36a6216f3e33f557229df996</t>
  </si>
  <si>
    <t>0288d14d9db98039202f7ce642f6d2d48f31db0d</t>
  </si>
  <si>
    <t>5e0edd481d158003b12bafb73db48221a2ade9c4</t>
  </si>
  <si>
    <t>3a90e2c3e464b3d130a18f5c53d5d49dc1a9d48a</t>
  </si>
  <si>
    <t>ab9b20d7dab355f16109a00e65934662f8fb1c78</t>
  </si>
  <si>
    <t>02f67073a00fe436ccadcf08438883423160ba3e</t>
  </si>
  <si>
    <t>jstests/mmap_v1/</t>
  </si>
  <si>
    <t>Eric</t>
  </si>
  <si>
    <t>Milkie</t>
  </si>
  <si>
    <t>070596dd59e3af7bd0ac23071a97ebcfcecc62d7</t>
  </si>
  <si>
    <t>aa656086587c2c5513d884614ae55a38ec838df3</t>
  </si>
  <si>
    <t>ae333bc94a7d89d3220dcae9579fcaf68aa2e290</t>
  </si>
  <si>
    <t>1ba04a9b86b08a31bd6b59a0fb7895034051df9a</t>
  </si>
  <si>
    <t>bb2fa86ebe66f7b13857e4c5bb07583628741eb1</t>
  </si>
  <si>
    <t>bbbc331ac4e263171c4fda427a2649ed69732175</t>
  </si>
  <si>
    <t>e86e08deff7293b5778fad27df9031c013595b12</t>
  </si>
  <si>
    <t>a83553d6bff77a16f797a32c293a6832d4b72743</t>
  </si>
  <si>
    <t>03d22b14a74564e686fad7b75c093eaf8371321b</t>
  </si>
  <si>
    <t>f69fefd9b7d9b2e19af32ab0337650a0fca3344a</t>
  </si>
  <si>
    <t>7e121c042020285789730da5e9ec9c70800585a8</t>
  </si>
  <si>
    <t>d4939de9c4ee3f3fd2d6b3bc55d4414b6d850c66</t>
  </si>
  <si>
    <t>3900c740dc53c3de9fbb5a7168378f5b58699265</t>
  </si>
  <si>
    <t>96f8616e7c078040af55a58859e5a1d563b42120</t>
  </si>
  <si>
    <t>2d8603ecc535b0ff980fe537a7fe16c06d687bb6</t>
  </si>
  <si>
    <t>f7a403b6ef67f6870adde252cf2dd794e8c1604b</t>
  </si>
  <si>
    <t>ff1ee391747092e2d03765402c6ab25ba7e1d538</t>
  </si>
  <si>
    <t>e1c24123e023b47d8b279f77ba00cbf61e5a1347</t>
  </si>
  <si>
    <t>e37df80e25f5f2cffa98c3b36b63974011096daa</t>
  </si>
  <si>
    <t>4ce061a127e9f1fb1d31fbaeb64d1179a319316c</t>
  </si>
  <si>
    <t>da2b649e755ba903e8b38ffb9cf24f3769bcb319</t>
  </si>
  <si>
    <t>Ernie</t>
  </si>
  <si>
    <t>Hershey</t>
  </si>
  <si>
    <t>f7c4d34ddb4a88480a1091d1c39e9db450c2d244</t>
  </si>
  <si>
    <t>rpm/</t>
  </si>
  <si>
    <t>a8828ca2f6d50eb9f183e3bc5d317a7e356083c7</t>
  </si>
  <si>
    <t>033b09c3123669081f980e73f0ea7c24dc6a2aa3</t>
  </si>
  <si>
    <t>1618aca99b214b96aa71be433876cb90ef5bba8b</t>
  </si>
  <si>
    <t>d70194786886cea722d316d07122c71e3403a801</t>
  </si>
  <si>
    <t>fe54163535b0a2ba47f9dfdc6caf6575be9cd899</t>
  </si>
  <si>
    <t>65be70d436feaff4de13f3508e5115eccc14056f</t>
  </si>
  <si>
    <t>097039445a16436ee0e992b1613c7b0b6b269a2d</t>
  </si>
  <si>
    <t>5181c39ebe970ef8053c70e7c283510d8ed2f41a</t>
  </si>
  <si>
    <t>Geert</t>
  </si>
  <si>
    <t>Bosch</t>
  </si>
  <si>
    <t>8e83e72512fcb8eb8f06987927766c0b77cea23e</t>
  </si>
  <si>
    <t>962f959a09b63aa0482d7e0c9bad89363d1e1194</t>
  </si>
  <si>
    <t>9bd9a631a1bfdcb1eb6f8aecd345a225a8e07ec1</t>
  </si>
  <si>
    <t>d16ed5e1c2f73d4d529221045385e16e3bec7e44</t>
  </si>
  <si>
    <t>48b2da7c1c40d4c85e6f82ea041386bd0ee8b4ef</t>
  </si>
  <si>
    <t>86f017917aac53e1adfe991fc21a08416c84d990</t>
  </si>
  <si>
    <t>Greg</t>
  </si>
  <si>
    <t>Studer</t>
  </si>
  <si>
    <t>e88273ac940cdef9e12c94a6bdbd2694b706a635</t>
  </si>
  <si>
    <t>buildscripts/smoke/</t>
  </si>
  <si>
    <t>buildscripts/smoke_config/</t>
  </si>
  <si>
    <t>site_scons/site_tools/</t>
  </si>
  <si>
    <t>4677734e7a065141012c1b63140fd64c8ea3170b</t>
  </si>
  <si>
    <t>fac5571f67e23a1339e20e0621bab0ba2a6b7163</t>
  </si>
  <si>
    <t>a39b938918e09bda67ea9e516101f43b9ef25a51</t>
  </si>
  <si>
    <t>2f7fce0df9e48b804ff560bccd469e2fcad2325f</t>
  </si>
  <si>
    <t>Hannes</t>
  </si>
  <si>
    <t>Magnusson</t>
  </si>
  <si>
    <t>26f7a7f1d5d5a0b88e2b71a1c68b8c8600db7029</t>
  </si>
  <si>
    <t>Hari</t>
  </si>
  <si>
    <t>Khalsa</t>
  </si>
  <si>
    <t>57af98451c500c5d8112cfc5e75917a0e561069f</t>
  </si>
  <si>
    <t>ae200202f572851c22a82372b871f7981c8cea86</t>
  </si>
  <si>
    <t>2cc743d006a03e4da933168d1e70d9c1799df9f4</t>
  </si>
  <si>
    <t>e20de4f8efaa1d052068c7e0163245f403ade216</t>
  </si>
  <si>
    <t>10f6f87c696ad742fa8f68d382531141104083f1</t>
  </si>
  <si>
    <t>1a90996313ec83f0913bf2aef322193b0884f499</t>
  </si>
  <si>
    <t>src/mongo/dbtests/perf/</t>
  </si>
  <si>
    <t>da86d5ed4f14dbd05fa713b530759a11ab9b149c</t>
  </si>
  <si>
    <t>722b37791dc3adececd74894ccb61e3da64ea94e</t>
  </si>
  <si>
    <t>Jason</t>
  </si>
  <si>
    <t>Rassi</t>
  </si>
  <si>
    <t>ed9896eb2b9fc49e005019fbb0dbc411851b1d40</t>
  </si>
  <si>
    <t>ad1dafb013342faae7e998586a0c35b70ba75636</t>
  </si>
  <si>
    <t>ebae193cfdc69cc0da9b5e417a97215747a6248a</t>
  </si>
  <si>
    <t>ba726b4ee22efc2ea9b86b52724e0a4081c16c53</t>
  </si>
  <si>
    <t>30a5dbc6afacecda309816839aa98ac2756dad40</t>
  </si>
  <si>
    <t>266b75ca868a95fd2a4e30e3cf4898de1e13698d</t>
  </si>
  <si>
    <t>3c23add3707d5b0b08c4cf058c2e4963244eff4f</t>
  </si>
  <si>
    <t>Jonathan</t>
  </si>
  <si>
    <t>Reams</t>
  </si>
  <si>
    <t>5e97d1e186374cc0d9fc9de605eec39796d885cf</t>
  </si>
  <si>
    <t>src/mongo/installer/msi/wxs/</t>
  </si>
  <si>
    <t>src/mongo/installer/msi/</t>
  </si>
  <si>
    <t>Kaloian</t>
  </si>
  <si>
    <t>Manassiev</t>
  </si>
  <si>
    <t>f905b0617dd1ed35acb9291edeab95b557388019</t>
  </si>
  <si>
    <t>a1f9188b4d58daa4e80a344116dbd85b636962da</t>
  </si>
  <si>
    <t>f12b81dd15143d62768a4082f11ccc26692d6625</t>
  </si>
  <si>
    <t>bcea622441dc2f689c4651981f9d7929a1dd75b3</t>
  </si>
  <si>
    <t>e671a2c31f6b555254e4ad8265f66578f8c805aa</t>
  </si>
  <si>
    <t>757c4773742ee8597a0e62dd224b40d82d244de6</t>
  </si>
  <si>
    <t>551329f05738f5f5c99df68b0598625ea16db4c6</t>
  </si>
  <si>
    <t>a20269dfb7d287260cd30f10fd2dfeb01a48528f</t>
  </si>
  <si>
    <t>0a75de580ac71fee5e558aca491d7d3c0f6af313</t>
  </si>
  <si>
    <t>63dd64abac9002e71348b7550234131cd01a87f5</t>
  </si>
  <si>
    <t>29e0cbf47cf1b6b0eb62515985bac56e59e1f982</t>
  </si>
  <si>
    <t>6b3ea60ba07c98d6aa69645b398aeade3e165cc4</t>
  </si>
  <si>
    <t>6a6bc5198a694c327901e4685302be20e1b04345</t>
  </si>
  <si>
    <t>986d4a410e55a317da3ed99fe1f4fc21354400ce</t>
  </si>
  <si>
    <t>b94e1e4a6a4c4a583dff33e5147e1091d144b3f1</t>
  </si>
  <si>
    <t>97c7dc7fd949d77c13e5a9a70559376adf36df2e</t>
  </si>
  <si>
    <t>545c26b58fdcf5a725bdda6391937465cb1fd13a</t>
  </si>
  <si>
    <t>85e785fdce07dbb23b49220f4798f4627cf6af79</t>
  </si>
  <si>
    <t>c470db609c0ae232973e7b7cd5c3f98701964a2e</t>
  </si>
  <si>
    <t>1145e75b01f16d8a2d6a576bca75f520d758149a</t>
  </si>
  <si>
    <t>6f413c78ad12d5d054e529e1ef1b6f24a11a63f8</t>
  </si>
  <si>
    <t>jstests/disk/</t>
  </si>
  <si>
    <t>7233460d3b975b4804f7721ce81a92e91033219d</t>
  </si>
  <si>
    <t>b6e5d1e2af49ebb2edfb6522ba744d344b73c4f6</t>
  </si>
  <si>
    <t>b47b91801021f5125fbcee07bf827b237ad1b4ee</t>
  </si>
  <si>
    <t>src/mongo/db/stats/</t>
  </si>
  <si>
    <t>3e5710a29505883143feb0b0883321830c989820</t>
  </si>
  <si>
    <t>2bae1279afcab72bd20967d65c8e350f8c2cffb9</t>
  </si>
  <si>
    <t>22b33f7f67cbe1cbfe0c2eda7f0f42c91e690141</t>
  </si>
  <si>
    <t>51fbe5568f0b76fda292a9864f65299df77b61fa</t>
  </si>
  <si>
    <t>a6b9d6deea3cebc29603f22d29a2e79807ca4dc0</t>
  </si>
  <si>
    <t>Kamran</t>
  </si>
  <si>
    <t>Khan</t>
  </si>
  <si>
    <t>618d0abe400d0e377691e2df5f1da77c7abf642a</t>
  </si>
  <si>
    <t>Mark</t>
  </si>
  <si>
    <t>Benvenuto</t>
  </si>
  <si>
    <t>c9b18a3824573e503d99c6b0f14a1a7d2049b50e</t>
  </si>
  <si>
    <t>2ce51c8e0d4bf84589bffa87e59f2401578c2572</t>
  </si>
  <si>
    <t>e7f18a7e54ea66d0326fb62b9b477a8e9cd23d1c</t>
  </si>
  <si>
    <t>7236ee33103597ccd46f0ba55aae575c2f25dd8b</t>
  </si>
  <si>
    <t>812916f5335f54b1b3944889fedc28b78997ebf3</t>
  </si>
  <si>
    <t>1c49822f7733bb67d33acb7f7675687a2e2248ba</t>
  </si>
  <si>
    <t>621766db5fcc26cf4955ffd8d3733e99a41bb17f</t>
  </si>
  <si>
    <t>69f202039823933c34ad444dd9d0cac5a66095b0</t>
  </si>
  <si>
    <t>5d05a2b0767f2f6122ee509678e0df3fa36f94a7</t>
  </si>
  <si>
    <t>Mathias</t>
  </si>
  <si>
    <t>Stearn</t>
  </si>
  <si>
    <t>52948ec0597a4726021049c9dae6635c5a41d1a4</t>
  </si>
  <si>
    <t>6e93b33179e71abce820e534b3d32f1e593f71ca</t>
  </si>
  <si>
    <t>de87f1d96d26cb16a4e9044b7b1d35b09028ed5d</t>
  </si>
  <si>
    <t>a2aff0106af5f8d5832b30bed5f761602ab169a9</t>
  </si>
  <si>
    <t>89ddd9477913e437a563faec872a397af801575d</t>
  </si>
  <si>
    <t>8e1f5beabfad09c790e46826e8b3c7dcc5070d8d</t>
  </si>
  <si>
    <t>34d01ffe20704eb5504dc526c372d945555dd0e7</t>
  </si>
  <si>
    <t>92bf7260c3dda79abf9f6b2bdf9e7fb827f6743a</t>
  </si>
  <si>
    <t>aa5c0a136c9ab37023d89908c8b02d6d687ed070</t>
  </si>
  <si>
    <t>77b11e686c873ea44e14e6f7419adb24d5f40106</t>
  </si>
  <si>
    <t>69e509c06de65ae0cd49805841e3d6018ac6e6bc</t>
  </si>
  <si>
    <t>matt</t>
  </si>
  <si>
    <t>dannenberg</t>
  </si>
  <si>
    <t>3d18f1de1d12f6093ff807e1178f82fa91b9a53e</t>
  </si>
  <si>
    <t>e569a1e07766cf1cefaf20cae17718465ebb1b66</t>
  </si>
  <si>
    <t>bbee0b72f01f23c5dbd61bfbc87b1c662883e157</t>
  </si>
  <si>
    <t>d5c421f3bd041a78617e3b482807435faf4ca85f</t>
  </si>
  <si>
    <t>481467e24fe3f42672d8bbdac7e6f46ffcd0089f</t>
  </si>
  <si>
    <t>a0f55108e49a4cb3982a5636c2ecdc4ccfe6cf83</t>
  </si>
  <si>
    <t>5377321f964fdd98782b61943d90e828192d1b85</t>
  </si>
  <si>
    <t>0331a4b573409272919aa0bccf4f341455e19985</t>
  </si>
  <si>
    <t>663ac29492288b5d05ea72ac5dbfb885d89c4fe5</t>
  </si>
  <si>
    <t>bf6bb101f374c3fe01daeeef7f761bf1d5063f13</t>
  </si>
  <si>
    <t>d8ca40925a75114e3c1b51a1e22c2426935f92a0</t>
  </si>
  <si>
    <t>fd9c0fd66edec990bd028948db08b62f05fe5bc3</t>
  </si>
  <si>
    <t>0aea353a653082f400a1eece7c8a861038f7aa90</t>
  </si>
  <si>
    <t>1645e89e81ef8446601ce637c5dd3a9b0f124367</t>
  </si>
  <si>
    <t>90ba3df43b62cda410004a9f386f05fb76887d8b</t>
  </si>
  <si>
    <t>a6b0f47462f059726d6c3c06e67c4509e9a1be19</t>
  </si>
  <si>
    <t>c39097add669b8dbd9ec5f6d97bba259aeeac3c8</t>
  </si>
  <si>
    <t>fed9947456d614a1df00673f6eacb622e836ab6d</t>
  </si>
  <si>
    <t>5ec8c6a695f9a9493669030c38b354ab46061175</t>
  </si>
  <si>
    <t>fdea33944c645abbee30477fe7ea9cc6ee4dee1c</t>
  </si>
  <si>
    <t>0b1b335bb81965ee7413e4b67fe959ab3e2ae925</t>
  </si>
  <si>
    <t>1f8841bb7b7d7c2f1b4a5f927f9aa864cb15ff2b</t>
  </si>
  <si>
    <t>fde9b90a89cc867ee624b6e21ef375bdcb626891</t>
  </si>
  <si>
    <t>e0c96975d1e1385b80311468ca493e8424455588</t>
  </si>
  <si>
    <t>c17717babc4f04828779039e0c1091da6b6a33de</t>
  </si>
  <si>
    <t>ceac886bedd13ed50ed925bf7ad1b95211d073cd</t>
  </si>
  <si>
    <t>76712b2f264d657341a4000bfcc089c3f6099555</t>
  </si>
  <si>
    <t>62ff89407231923edd1d14f833a4be8443d3dd44</t>
  </si>
  <si>
    <t>7b48813f82f51f99a0d99d8ca73230757b66b82a</t>
  </si>
  <si>
    <t>1b5faf24beead22310235aae29dd4f879a1e0c3b</t>
  </si>
  <si>
    <t>8ffb9fae4fc1dbc6519bf4b04ac9316616c2efdf</t>
  </si>
  <si>
    <t>fe1c74d2656b3609f529842a7c810034671ddea1</t>
  </si>
  <si>
    <t>42d3aad3c7965204c571de91d0730c2cc36d1c37</t>
  </si>
  <si>
    <t>4da87914c4ad2b3ca34cd0008a57faa2c068db85</t>
  </si>
  <si>
    <t>jstests/multiVersion/</t>
  </si>
  <si>
    <t>9e4b2e503b907836f099fb3ee239e00317e0a01b</t>
  </si>
  <si>
    <t>src/mongo/unittest/</t>
  </si>
  <si>
    <t>795b908290794af543f838cd08a04c4871a54c83</t>
  </si>
  <si>
    <t>d8ceb704b519a0dbd006d0b16bac93e258ce0526</t>
  </si>
  <si>
    <t>10314282f5a097745f2b6dcf672833606e3a8911</t>
  </si>
  <si>
    <t>64a8b31e49f9a9889aca84790a75a3c452f2353d</t>
  </si>
  <si>
    <t>6a6b3550c9a5c40f8a522b7e1a0bc175990fd076</t>
  </si>
  <si>
    <t>2f8c54f26c50bb65a0361b9b858e800eab020de0</t>
  </si>
  <si>
    <t>f8f07097e3e09891dd443baa94660b84b3991b76</t>
  </si>
  <si>
    <t>c5b1069297319a2eec066d56976edb698bec1e47</t>
  </si>
  <si>
    <t>Matt</t>
  </si>
  <si>
    <t>Kangas</t>
  </si>
  <si>
    <t>00e6fb5092a34702fbc4518ef616dd936089f935</t>
  </si>
  <si>
    <t>759b6e8cabfb745b712b5ffd0748561129c3b421</t>
  </si>
  <si>
    <t>src/third_party/s2/util/endian/</t>
  </si>
  <si>
    <t>Max</t>
  </si>
  <si>
    <t>Hirschhorn</t>
  </si>
  <si>
    <t>b5574b7ea9346f89262735b2aafb51680b2d40f6</t>
  </si>
  <si>
    <t>Michael</t>
  </si>
  <si>
    <t>Cahill</t>
  </si>
  <si>
    <t>5c7bc01c21eca31946f476c22e83714f74e4c375</t>
  </si>
  <si>
    <t>Hudson-Doyle</t>
  </si>
  <si>
    <t>09fd21a206f959f6742e92d38b783a3e04e1948b</t>
  </si>
  <si>
    <t>Ivanov</t>
  </si>
  <si>
    <t>6246d74016340261493d6606a6f0a708c39395cc</t>
  </si>
  <si>
    <t>src/mongo/s/write_ops/</t>
  </si>
  <si>
    <t>mike</t>
  </si>
  <si>
    <t>o'brien</t>
  </si>
  <si>
    <t>068b1d23bb513bfc819de61514262a12cb75bcbb</t>
  </si>
  <si>
    <t>2c7d34a2fd4c481c2b41b20403ed844a01d83f43</t>
  </si>
  <si>
    <t>dd758da252c078baa6c7cd078c20740a9df3a27a</t>
  </si>
  <si>
    <t>3cda046b1d3910114eeb593c8e4705eec95393b3</t>
  </si>
  <si>
    <t>Quentin</t>
  </si>
  <si>
    <t>Conner</t>
  </si>
  <si>
    <t>71d4f11c1e15ad22a4691b3ff519afc8e8a604b1</t>
  </si>
  <si>
    <t>Randolph</t>
  </si>
  <si>
    <t>Tan</t>
  </si>
  <si>
    <t>c082c215f671a7b8475d8407ed8f3c37e176e7ad</t>
  </si>
  <si>
    <t>87fa4e16af935e1c9c870878898ce46eacdea4e4</t>
  </si>
  <si>
    <t>Scott</t>
  </si>
  <si>
    <t>Hernandez</t>
  </si>
  <si>
    <t>8da54bf660d2a5095e0e20c94734f784d49f0aeb</t>
  </si>
  <si>
    <t>87252bb93d3ebd5bf4b456d3fc06b4bae763a958</t>
  </si>
  <si>
    <t>41fcb70192d773987cc9635d4f125b6afbf54e1f</t>
  </si>
  <si>
    <t>823486e53a8160d20de06403228bb2c71fb127e1</t>
  </si>
  <si>
    <t>0353f6b389b4cdae93bc34f8c5933431fb46f250</t>
  </si>
  <si>
    <t>sdong</t>
  </si>
  <si>
    <t>859876746f3abcf7a97e150e1179cc70325ea274</t>
  </si>
  <si>
    <t>ce65b2c6197b87b6cfb2e32b4285d0114fff7101</t>
  </si>
  <si>
    <t>3e3732abb5306c881fd6d210e0e7d3c55bdb9c1d</t>
  </si>
  <si>
    <t>Siyuan</t>
  </si>
  <si>
    <t>Zhou</t>
  </si>
  <si>
    <t>556ef3433ea0dc8b43e67cfd178755a8034f2e14</t>
  </si>
  <si>
    <t>src/third_party/s2/</t>
  </si>
  <si>
    <t>a4c1edab3d82ec25bd28f919d2c89c9d2472d9ff</t>
  </si>
  <si>
    <t>src/mongo/db/geo/</t>
  </si>
  <si>
    <t>src/mongo/db/matcher/</t>
  </si>
  <si>
    <t>035b928655398f6884a1404d7876b6cc1bd47e54</t>
  </si>
  <si>
    <t>e986b037f1301fae63938dc9bd933ff8ac25b7d6</t>
  </si>
  <si>
    <t>13617e4a80f2d1be45f2b6f237e0f13b1d1c68a0</t>
  </si>
  <si>
    <t>Spencer</t>
  </si>
  <si>
    <t>T</t>
  </si>
  <si>
    <t>a1fac26d5efd26c9b4cb03729400d3dcfd052560</t>
  </si>
  <si>
    <t>4d0e951ae7831638936948b2cfb702842b24f260</t>
  </si>
  <si>
    <t>96b64712666312fe9103b8f9a5c28e3479ed1d18</t>
  </si>
  <si>
    <t>aeb26b131e973c5215eeff56b0d0e90e7c46a928</t>
  </si>
  <si>
    <t>e869a82e520793a1368ffb15dd0dc6ac38677bb9</t>
  </si>
  <si>
    <t>5da5d98e114e4a024be242b0baea4115bea9e56c</t>
  </si>
  <si>
    <t>fb147e35ef002f9f96a738f76fe12aebb48186d7</t>
  </si>
  <si>
    <t>5dba44d45efad5baec9bc1e5ea6f8ad0700b6059</t>
  </si>
  <si>
    <t>5c3cc4179790190d66a43f8a265b218001704d5e</t>
  </si>
  <si>
    <t>0b6d40412f44f5ecd0ebf92e5da4212c266a2e98</t>
  </si>
  <si>
    <t>1c6debf5f5f434f2198cef6e4141a0505ca1c928</t>
  </si>
  <si>
    <t>9ad364efb8bfd01d5653a8d085e23c70a0dcfb29</t>
  </si>
  <si>
    <t>f526e7e49b63644456b3bc29a4a4e33406ce4b88</t>
  </si>
  <si>
    <t>c4e41a1a67c53af7b271c1ebef47fc9364980920</t>
  </si>
  <si>
    <t>528d27f3a1999b4edc98582e0bc69a179512ae2f</t>
  </si>
  <si>
    <t>fdfcb2b6922bcd64982659f82f1a47cc31de7929</t>
  </si>
  <si>
    <t>93f961084fa9c9969b0a04445d364ea7056d8efc</t>
  </si>
  <si>
    <t>36a6b94c4d6e44b192da3059f6efe42fe4d82f50</t>
  </si>
  <si>
    <t>795a9b5cfa69d414ccffce4e4835eff0aa6974f2</t>
  </si>
  <si>
    <t>4e8a57ccaba7e2635e0b553a8d96566f5d0f18a6</t>
  </si>
  <si>
    <t>c175aede88469969320d4935f3b2afb5a07cd4fc</t>
  </si>
  <si>
    <t>f258721ea54fcd9746f7070ca1f467a8f92b8b83</t>
  </si>
  <si>
    <t>e53157779c08fc5f851bd17440d65cf596ba1f14</t>
  </si>
  <si>
    <t>6bf17f12e3fde9bee14d2bb9c90001080546f867</t>
  </si>
  <si>
    <t>Tyler</t>
  </si>
  <si>
    <t>Brock</t>
  </si>
  <si>
    <t>062e96af5a21d9a4d5f728d903a5e45d52fe8bb5</t>
  </si>
  <si>
    <t>src/third_party/v8/src/</t>
  </si>
  <si>
    <t>28331b4bedcfe300612d38ef2699eee25097c7ac</t>
  </si>
  <si>
    <t>src/third_party/v8-3.25/src/</t>
  </si>
  <si>
    <t>3fe2d4fb37cce8259991f7af8b58d67b357af84e</t>
  </si>
  <si>
    <t>src/third_party/s2/util/math/</t>
  </si>
  <si>
    <t>1c7e562f611f92cc4b6aec07eed4aacbee070155</t>
  </si>
  <si>
    <t>d0afb7a6c1fdfeefbed93bb3a5d3947fdb712ed4</t>
  </si>
  <si>
    <t>db59c175c736609970b52f91e30fc2277e22b25b</t>
  </si>
  <si>
    <t>7f9d45b4ec116acf04333da7ba1e8affffdcfe36</t>
  </si>
  <si>
    <t>Wisdom</t>
  </si>
  <si>
    <t>Omuya</t>
  </si>
  <si>
    <t>353dcccd714fdb3ce872853b0600a0b667267ae6</t>
  </si>
  <si>
    <t>yeaji.shin</t>
  </si>
  <si>
    <t>4f7344088e603ae9e09c4edeabaa7930a3722dc4</t>
  </si>
  <si>
    <t>hash</t>
  </si>
  <si>
    <t>Adam Midvidy</t>
  </si>
  <si>
    <t>Alvin Richards</t>
  </si>
  <si>
    <t>Amalia Hawkins</t>
  </si>
  <si>
    <t>Andreas Nilsson</t>
  </si>
  <si>
    <t>Andrew Morrow</t>
  </si>
  <si>
    <t>Andy Schwerin</t>
  </si>
  <si>
    <t>Benety Goh</t>
  </si>
  <si>
    <t>Corentin Baron</t>
  </si>
  <si>
    <t>Dan Pasette</t>
  </si>
  <si>
    <t xml:space="preserve">daveh86 </t>
  </si>
  <si>
    <t>David Percy</t>
  </si>
  <si>
    <t>David Storch</t>
  </si>
  <si>
    <t>Eliot Horowitz</t>
  </si>
  <si>
    <t>Eric Milkie</t>
  </si>
  <si>
    <t>Ernie Hershey</t>
  </si>
  <si>
    <t>Geert Bosch</t>
  </si>
  <si>
    <t>Greg Studer</t>
  </si>
  <si>
    <t>Hannes Magnusson</t>
  </si>
  <si>
    <t>Hari Khalsa</t>
  </si>
  <si>
    <t>Jason Rassi</t>
  </si>
  <si>
    <t>Jonathan Reams</t>
  </si>
  <si>
    <t>Kaloian Manassiev</t>
  </si>
  <si>
    <t>Kamran Khan</t>
  </si>
  <si>
    <t>Mark Benvenuto</t>
  </si>
  <si>
    <t>Mathias Stearn</t>
  </si>
  <si>
    <t>matt dannenberg</t>
  </si>
  <si>
    <t>Matt Kangas</t>
  </si>
  <si>
    <t>Max Hirschhorn</t>
  </si>
  <si>
    <t>Michael Cahill</t>
  </si>
  <si>
    <t>Michael Hudson-Doyle</t>
  </si>
  <si>
    <t>Michael Ivanov</t>
  </si>
  <si>
    <t>mike o'brien</t>
  </si>
  <si>
    <t>Quentin Conner</t>
  </si>
  <si>
    <t>Randolph Tan</t>
  </si>
  <si>
    <t>Scott Hernandez</t>
  </si>
  <si>
    <t xml:space="preserve">sdong </t>
  </si>
  <si>
    <t>Siyuan Zhou</t>
  </si>
  <si>
    <t>Spencer T</t>
  </si>
  <si>
    <t>Tyler Brock</t>
  </si>
  <si>
    <t>Wisdom Omuya</t>
  </si>
  <si>
    <t xml:space="preserve">yeaji.shin </t>
  </si>
  <si>
    <t>Row Labels</t>
  </si>
  <si>
    <t>(blank)</t>
  </si>
  <si>
    <t>Grand Total</t>
  </si>
  <si>
    <t>Column Labels</t>
  </si>
  <si>
    <t>Sum of 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</si>
</sst>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33078703706" createdVersion="5" refreshedVersion="5" minRefreshableVersion="3" recordCount="1576">
  <cacheSource type="worksheet">
    <worksheetSource ref="A1:F1048576" sheet="Sheet1"/>
  </cacheSource>
  <cacheFields count="6">
    <cacheField name="Contributor Name " numFmtId="0">
      <sharedItems containsBlank="1" count="42">
        <s v="Adam Midvidy"/>
        <s v="Alvin Richards"/>
        <s v="Amalia Hawkins"/>
        <s v="Andreas Nilsson"/>
        <s v="Andrew Morrow"/>
        <s v="Andy Schwerin"/>
        <s v="Benety Goh"/>
        <s v="Corentin Baron"/>
        <s v="Dan Pasette"/>
        <s v="daveh86 "/>
        <s v="David Percy"/>
        <s v="David Storch"/>
        <s v="Eliot Horowitz"/>
        <s v="Eric Milkie"/>
        <s v="Ernie Hershey"/>
        <s v="Geert Bosch"/>
        <s v="Greg Studer"/>
        <s v="Hannes Magnusson"/>
        <s v="Hari Khalsa"/>
        <s v="Jason Rassi"/>
        <s v="Jonathan Reams"/>
        <s v="Kaloian Manassiev"/>
        <s v="Kamran Khan"/>
        <s v="Mark Benvenuto"/>
        <s v="Mathias Stearn"/>
        <s v="matt dannenberg"/>
        <s v="Matt Kangas"/>
        <s v="Max Hirschhorn"/>
        <s v="Michael Cahill"/>
        <s v="Michael Hudson-Doyle"/>
        <s v="Michael Ivanov"/>
        <s v="mike o'brien"/>
        <s v="Quentin Conner"/>
        <s v="Randolph Tan"/>
        <s v="Scott Hernandez"/>
        <s v="sdong "/>
        <s v="Siyuan Zhou"/>
        <s v="Spencer T"/>
        <s v="Tyler Brock"/>
        <s v="Wisdom Omuya"/>
        <s v="yeaji.shin 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70">
        <m/>
        <s v="src/mongo/base/"/>
        <s v="src/mongo/bson/"/>
        <s v="src/mongo/db/index/"/>
        <s v="src/mongo/db/pipeline/"/>
        <s v="src/mongo/db/storage/mmap_v1/btree/"/>
        <s v="src/mongo/db/storage/mmap_v1/"/>
        <s v="src/mongo/db/"/>
        <s v="src/mongo/dbtests/"/>
        <s v="src/mongo/s/"/>
        <s v="src/mongo/scripting/"/>
        <s v="src/mongo/tools/"/>
        <s v="src/mongo/"/>
        <s v="src/mongo/shell/"/>
        <s v="jstests/ssl/"/>
        <s v="jstests/sslSpecial/"/>
        <s v="src/mongo/util/net/"/>
        <s v="src/mongo/client/"/>
        <s v="src/mongo/db/auth/"/>
        <s v="jstests/libs/"/>
        <s v="jstests/core/"/>
        <s v="src/mongo/db/commands/"/>
        <s v="src/mongo/crypto/"/>
        <s v="src/mongo/s/commands/"/>
        <s v="src/mongo/util/"/>
        <s v="src/mongo/platform/"/>
        <s v="src/mongo/bson/util/"/>
        <s v="site_scons/"/>
        <s v="src/mongo/db/repl/"/>
        <s v="src/mongo/db/catalog/"/>
        <s v="src/mongo/db/commands/write_commands/"/>
        <s v="jstests/tool/"/>
        <s v="src/mongo/util/options_parser/"/>
        <s v="src/mongo/db/storage/rocks/"/>
        <s v="buildscripts/"/>
        <s v="jstests/dur/"/>
        <s v="src/mongo/db/storage/mmap_v1/catalog/"/>
        <s v="jstests/gle/"/>
        <s v="src/mongo/db/exec/"/>
        <s v="src/mongo/db/storage/heap1/"/>
        <s v="src/mongo/db/storage/"/>
        <s v="jstests/replsets/"/>
        <s v="jstests/slow2/"/>
        <s v="src/mongo/db/ops/"/>
        <s v="src/mongo/db/query/"/>
        <s v="jstests/auth/"/>
        <s v="jstests/noPassthrough/"/>
        <s v="jstests/noPassthroughWithMongod/"/>
        <s v="jstests/sharding/"/>
        <s v="src/mongo/db/concurrency/"/>
        <s v="jstests/mmap_v1/"/>
        <s v="rpm/"/>
        <s v="buildscripts/smoke/"/>
        <s v="buildscripts/smoke_config/"/>
        <s v="site_scons/site_tools/"/>
        <s v="src/mongo/dbtests/perf/"/>
        <s v="src/mongo/installer/msi/wxs/"/>
        <s v="src/mongo/installer/msi/"/>
        <s v="jstests/disk/"/>
        <s v="src/mongo/db/stats/"/>
        <s v="jstests/multiVersion/"/>
        <s v="src/mongo/unittest/"/>
        <s v="src/third_party/s2/util/endian/"/>
        <s v="src/mongo/s/write_ops/"/>
        <s v="src/third_party/s2/"/>
        <s v="src/mongo/db/geo/"/>
        <s v="src/mongo/db/matcher/"/>
        <s v="src/third_party/v8/src/"/>
        <s v="src/third_party/v8-3.25/src/"/>
        <s v="src/third_party/s2/util/math/"/>
      </sharedItems>
    </cacheField>
    <cacheField name="Total Lines of Code for Commit" numFmtId="0">
      <sharedItems containsBlank="1" containsMixedTypes="1" containsNumber="1" containsInteger="1" minValue="1" maxValue="4617"/>
    </cacheField>
    <cacheField name="LOC Per Component" numFmtId="0">
      <sharedItems containsBlank="1" containsMixedTypes="1" containsNumber="1" minValue="0" maxValue="2520.8820000000001" count="456">
        <e v="#VALUE!"/>
        <n v="0"/>
        <n v="4"/>
        <n v="7.1720000000000006"/>
        <n v="599.16999999999996"/>
        <n v="1.43"/>
        <n v="22.164999999999999"/>
        <n v="20.734999999999999"/>
        <n v="9.2949999999999999"/>
        <n v="48.620000000000005"/>
        <n v="2.86"/>
        <n v="4.29"/>
        <n v="0.71499999999999997"/>
        <n v="2.145"/>
        <n v="265.089"/>
        <n v="53.592000000000006"/>
        <n v="6"/>
        <n v="18.518000000000001"/>
        <n v="10.481"/>
        <n v="17.954000000000001"/>
        <n v="5.92"/>
        <n v="14.059999999999999"/>
        <n v="12.545999999999999"/>
        <n v="21.42"/>
        <n v="11.83"/>
        <n v="118.04"/>
        <n v="58.59"/>
        <n v="2.52"/>
        <n v="28.71"/>
        <n v="60.8"/>
        <n v="9.1999999999999993"/>
        <n v="29.799999999999997"/>
        <n v="2"/>
        <n v="52.887"/>
        <n v="8.0519999999999996"/>
        <n v="39"/>
        <n v="31.152000000000001"/>
        <n v="6.3719999999999999"/>
        <n v="80.240000000000009"/>
        <n v="799.36500000000001"/>
        <n v="1.61"/>
        <n v="2.415"/>
        <n v="7.008"/>
        <n v="8.9760000000000009"/>
        <n v="22"/>
        <n v="6.726"/>
        <n v="10.754"/>
        <n v="20.482000000000003"/>
        <n v="2.84"/>
        <n v="347.19"/>
        <n v="352.87"/>
        <n v="2.13"/>
        <n v="4.26"/>
        <n v="133.66800000000001"/>
        <n v="139.35599999999999"/>
        <n v="42.660000000000004"/>
        <n v="30"/>
        <n v="126.20700000000001"/>
        <n v="201.798"/>
        <n v="3.33"/>
        <n v="0.999"/>
        <n v="18"/>
        <n v="602.822"/>
        <n v="548.02"/>
        <n v="8.1620000000000008"/>
        <n v="5.83"/>
        <n v="868.88900000000001"/>
        <n v="9.8229999999999986"/>
        <n v="13.395"/>
        <n v="21"/>
        <n v="16"/>
        <n v="265"/>
        <n v="21.473000000000003"/>
        <n v="47.633000000000003"/>
        <n v="39.784999999999997"/>
        <n v="20.978999999999999"/>
        <n v="87.912000000000006"/>
        <n v="1.9979999999999998"/>
        <n v="187.88"/>
        <n v="15.400000000000002"/>
        <n v="0.66"/>
        <n v="27"/>
        <n v="77"/>
        <n v="31"/>
        <n v="83"/>
        <n v="55"/>
        <n v="2.25"/>
        <n v="0.85000000000000009"/>
        <n v="5.55"/>
        <n v="38.9"/>
        <n v="2.2999999999999998"/>
        <n v="92.340999999999994"/>
        <n v="14.552000000000001"/>
        <n v="35"/>
        <n v="704"/>
        <n v="382"/>
        <n v="342"/>
        <n v="396"/>
        <n v="10"/>
        <n v="458"/>
        <n v="1051"/>
        <n v="23"/>
        <n v="94"/>
        <n v="901"/>
        <n v="5"/>
        <n v="51"/>
        <n v="164.82499999999999"/>
        <n v="181.828"/>
        <n v="7"/>
        <n v="87"/>
        <n v="48.15"/>
        <n v="58.743000000000002"/>
        <n v="41"/>
        <n v="17"/>
        <n v="44"/>
        <n v="9.0420000000000016"/>
        <n v="23.925000000000001"/>
        <n v="6.7549999999999999"/>
        <n v="3"/>
        <n v="3.464"/>
        <n v="4.5279999999999996"/>
        <n v="16.672000000000001"/>
        <n v="15.295999999999999"/>
        <n v="9"/>
        <n v="87.262"/>
        <n v="44.436000000000007"/>
        <n v="25.116"/>
        <n v="3.7029999999999998"/>
        <n v="11"/>
        <n v="19"/>
        <n v="28"/>
        <n v="16.038"/>
        <n v="7.5900000000000007"/>
        <n v="12.407999999999999"/>
        <n v="2.0459999999999998"/>
        <n v="13.200000000000001"/>
        <n v="4.62"/>
        <n v="9.9"/>
        <n v="73.8"/>
        <n v="4.8380000000000001"/>
        <n v="3.2800000000000002"/>
        <n v="43.361000000000004"/>
        <n v="1.986"/>
        <n v="119.822"/>
        <n v="44.353999999999999"/>
        <n v="100.955"/>
        <n v="19.529"/>
        <n v="259"/>
        <n v="20.826000000000001"/>
        <n v="1.6020000000000001"/>
        <n v="254.71800000000002"/>
        <n v="6.4080000000000004"/>
        <n v="1312.038"/>
        <n v="50.526000000000003"/>
        <n v="12.411000000000001"/>
        <n v="9.4249999999999989"/>
        <n v="3.5620000000000003"/>
        <n v="103.149"/>
        <n v="126.14400000000001"/>
        <n v="53.216999999999999"/>
        <n v="63.728999999999999"/>
        <n v="294.99299999999999"/>
        <n v="13.797000000000001"/>
        <n v="7.2"/>
        <n v="8.7840000000000007"/>
        <n v="116.08800000000001"/>
        <n v="1.3820000000000001"/>
        <n v="277.78200000000004"/>
        <n v="758.71800000000007"/>
        <n v="160.31200000000001"/>
        <n v="63.571999999999996"/>
        <n v="66"/>
        <n v="2520.8820000000001"/>
        <n v="50.786999999999999"/>
        <n v="4.617"/>
        <n v="13.851000000000001"/>
        <n v="189.297"/>
        <n v="64.638000000000005"/>
        <n v="32.319000000000003"/>
        <n v="1662.12"/>
        <n v="36.936"/>
        <n v="9.234"/>
        <n v="394.65900000000005"/>
        <n v="23.687999999999999"/>
        <n v="4.2300000000000004"/>
        <n v="3.7439999999999998"/>
        <n v="57.384"/>
        <n v="10.799999999999999"/>
        <n v="1.335"/>
        <n v="3.66"/>
        <n v="117.327"/>
        <n v="84.710999999999999"/>
        <n v="94.676999999999992"/>
        <n v="133.63499999999999"/>
        <n v="22.196999999999999"/>
        <n v="67.635000000000005"/>
        <n v="432.86399999999998"/>
        <n v="184.233"/>
        <n v="32.549999999999997"/>
        <n v="110.25999999999999"/>
        <n v="7.4"/>
        <n v="621.6"/>
        <n v="124"/>
        <n v="142.428"/>
        <n v="143.286"/>
        <n v="29"/>
        <n v="12"/>
        <n v="61"/>
        <n v="1611"/>
        <n v="47"/>
        <n v="60"/>
        <n v="112"/>
        <n v="252.98400000000001"/>
        <n v="0.76200000000000001"/>
        <n v="66.597999999999999"/>
        <n v="4.3309999999999995"/>
        <n v="154"/>
        <n v="8"/>
        <n v="58.14"/>
        <n v="451.35"/>
        <n v="410"/>
        <n v="159"/>
        <n v="179.816"/>
        <n v="2.0019999999999998"/>
        <n v="7.6580000000000004"/>
        <n v="3.5979999999999999"/>
        <n v="40"/>
        <n v="150"/>
        <n v="12.048"/>
        <n v="86.594999999999999"/>
        <n v="22.087999999999997"/>
        <n v="2.008"/>
        <n v="27.358999999999998"/>
        <n v="39.658000000000001"/>
        <n v="27.108000000000001"/>
        <n v="33.132000000000005"/>
        <n v="12.201000000000001"/>
        <n v="86.652000000000001"/>
        <n v="22.160999999999998"/>
        <n v="1.992"/>
        <n v="24.900000000000002"/>
        <n v="39.591000000000001"/>
        <n v="27.39"/>
        <n v="33.117000000000004"/>
        <n v="252"/>
        <n v="14.196"/>
        <n v="23.712"/>
        <n v="1.0529999999999999"/>
        <n v="46.087999999999994"/>
        <n v="9.8559999999999999"/>
        <n v="2476.9490000000001"/>
        <n v="193.26"/>
        <n v="402.625"/>
        <n v="6.4420000000000002"/>
        <n v="132.06100000000001"/>
        <n v="1.8120000000000001"/>
        <n v="120.498"/>
        <n v="137.25899999999999"/>
        <n v="192.52500000000001"/>
        <n v="146.922"/>
        <n v="4.1680000000000001"/>
        <n v="52.621000000000002"/>
        <n v="166.72"/>
        <n v="91.174999999999997"/>
        <n v="57.831000000000003"/>
        <n v="233.928"/>
        <n v="89.748000000000005"/>
        <n v="120"/>
        <n v="245"/>
        <n v="11.319000000000001"/>
        <n v="76.23"/>
        <n v="141.14099999999999"/>
        <n v="1.617"/>
        <n v="1.758"/>
        <n v="9.3759999999999994"/>
        <n v="5.274"/>
        <n v="495.16999999999996"/>
        <n v="66.804000000000002"/>
        <n v="0.58599999999999997"/>
        <n v="1.1719999999999999"/>
        <n v="258.91199999999998"/>
        <n v="46.872"/>
        <n v="41.664000000000001"/>
        <n v="15.995999999999999"/>
        <n v="2.976"/>
        <n v="4.0919999999999996"/>
        <n v="4.7560000000000002"/>
        <n v="29.683999999999997"/>
        <n v="7.5439999999999996"/>
        <n v="4.5920000000000005"/>
        <n v="113.16"/>
        <n v="3.9359999999999999"/>
        <n v="348"/>
        <n v="2.944"/>
        <n v="5.048"/>
        <n v="31.501999999999999"/>
        <n v="6.4600000000000009"/>
        <n v="22.747"/>
        <n v="497.46699999999998"/>
        <n v="366.91899999999998"/>
        <n v="99.88900000000001"/>
        <n v="46.410000000000004"/>
        <n v="23.520000000000003"/>
        <n v="57.084000000000003"/>
        <n v="13.845000000000001"/>
        <n v="2.907"/>
        <n v="1.5389999999999999"/>
        <n v="2.6789999999999998"/>
        <n v="13.338000000000001"/>
        <n v="36.308999999999997"/>
        <n v="62.414999999999999"/>
        <n v="10.511999999999999"/>
        <n v="60.491999999999997"/>
        <n v="10.436999999999999"/>
        <n v="64.614000000000004"/>
        <n v="11.125"/>
        <n v="13.082999999999998"/>
        <n v="2.21"/>
        <n v="82.704999999999998"/>
        <n v="241"/>
        <n v="0.87"/>
        <n v="3.48"/>
        <n v="69.600000000000009"/>
        <n v="12.875999999999999"/>
        <n v="146"/>
        <n v="20"/>
        <n v="24"/>
        <n v="43.4"/>
        <n v="1.6739999999999999"/>
        <n v="13.391999999999999"/>
        <n v="3.1500000000000004"/>
        <n v="87.821999999999989"/>
        <n v="6.1740000000000004"/>
        <n v="2.6460000000000004"/>
        <n v="22.68"/>
        <n v="90"/>
        <n v="1132.5"/>
        <n v="515.625"/>
        <n v="15"/>
        <n v="114.375"/>
        <n v="2.0910000000000002"/>
        <n v="3.4849999999999999"/>
        <n v="653.08900000000006"/>
        <n v="0.69700000000000006"/>
        <n v="2.7880000000000003"/>
        <n v="23.698"/>
        <n v="4.1820000000000004"/>
        <n v="185"/>
        <n v="521"/>
        <n v="601"/>
        <n v="81"/>
        <n v="8.4150000000000009"/>
        <n v="1.8699999999999999"/>
        <n v="28.05"/>
        <n v="3.4"/>
        <n v="43.01"/>
        <n v="5.6639999999999997"/>
        <n v="2.3279999999999998"/>
        <n v="14.847"/>
        <n v="4.2210000000000001"/>
        <n v="3.51"/>
        <n v="3.05"/>
        <n v="2.6739999999999999"/>
        <n v="2.9819999999999998"/>
        <n v="33.32"/>
        <n v="15.631"/>
        <n v="25.184999999999999"/>
        <n v="7.6589999999999998"/>
        <n v="27.945"/>
        <n v="8.0730000000000004"/>
        <n v="13.12"/>
        <n v="2.8639999999999999"/>
        <n v="15.39"/>
        <n v="242.46"/>
        <n v="8.64"/>
        <n v="2.9699999999999998"/>
        <n v="23.779999999999998"/>
        <n v="140.05599999999998"/>
        <n v="1"/>
        <n v="64"/>
        <n v="13"/>
        <n v="136"/>
        <n v="202"/>
        <n v="394"/>
        <n v="183"/>
        <n v="289"/>
        <n v="84"/>
        <n v="166"/>
        <n v="510"/>
        <n v="26"/>
        <n v="232"/>
        <n v="65"/>
        <n v="107"/>
        <n v="118"/>
        <n v="49"/>
        <n v="57"/>
        <n v="2.79"/>
        <n v="59.147999999999996"/>
        <n v="33"/>
        <n v="1276"/>
        <n v="45.983999999999995"/>
        <n v="1.968"/>
        <n v="27.200000000000003"/>
        <n v="108.664"/>
        <n v="792"/>
        <n v="182"/>
        <n v="68"/>
        <n v="722"/>
        <n v="88"/>
        <n v="82"/>
        <n v="9.3119999999999994"/>
        <n v="6.6719999999999997"/>
        <n v="18.648"/>
        <n v="5.3280000000000003"/>
        <n v="29.139999999999997"/>
        <n v="43"/>
        <n v="320.67899999999997"/>
        <n v="11.988"/>
        <n v="65.224000000000004"/>
        <n v="393.44799999999998"/>
        <n v="66.275999999999996"/>
        <n v="116"/>
        <n v="5.7120000000000006"/>
        <n v="190.51199999999997"/>
        <n v="31.248000000000001"/>
        <n v="34.607999999999997"/>
        <n v="73.248000000000005"/>
        <n v="8.8000000000000007"/>
        <n v="5.28"/>
        <n v="1573.44"/>
        <n v="151.35999999999999"/>
        <n v="20.193999999999999"/>
        <n v="25.76"/>
        <n v="71"/>
        <n v="53"/>
        <n v="880.57500000000005"/>
        <n v="3.54"/>
        <n v="37.145000000000003"/>
        <n v="77.740000000000009"/>
        <n v="14"/>
        <n v="11.925000000000001"/>
        <n v="464.59800000000001"/>
        <n v="93.589999999999989"/>
        <n v="4.3119999999999994"/>
        <n v="2.2650000000000001"/>
        <n v="144.054"/>
        <n v="4.53"/>
        <n v="159.29000000000002"/>
        <n v="10.54"/>
        <n v="103"/>
        <n v="200.46600000000001"/>
        <n v="21.312000000000001"/>
        <n v="258.35199999999998"/>
        <n v="9.3800000000000008"/>
        <n v="1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6">
  <r>
    <x v="0"/>
    <m/>
    <m/>
    <x v="0"/>
    <s v="Total Lines of Code for Commit"/>
    <x v="0"/>
  </r>
  <r>
    <x v="0"/>
    <s v="a658204bcdac48548821db4bb4638511bffaa670"/>
    <m/>
    <x v="0"/>
    <n v="7"/>
    <x v="1"/>
  </r>
  <r>
    <x v="0"/>
    <m/>
    <m/>
    <x v="0"/>
    <n v="7"/>
    <x v="1"/>
  </r>
  <r>
    <x v="0"/>
    <m/>
    <m/>
    <x v="0"/>
    <n v="7"/>
    <x v="1"/>
  </r>
  <r>
    <x v="0"/>
    <s v="2a342fcbbddbf13bc18e5cf36dee2bd35711b8bb"/>
    <m/>
    <x v="0"/>
    <n v="4"/>
    <x v="1"/>
  </r>
  <r>
    <x v="0"/>
    <m/>
    <m/>
    <x v="0"/>
    <n v="4"/>
    <x v="1"/>
  </r>
  <r>
    <x v="0"/>
    <m/>
    <n v="1"/>
    <x v="1"/>
    <n v="4"/>
    <x v="2"/>
  </r>
  <r>
    <x v="0"/>
    <m/>
    <m/>
    <x v="0"/>
    <n v="4"/>
    <x v="1"/>
  </r>
  <r>
    <x v="0"/>
    <s v="848117f221ad2830d440abacff47c6cbe72b7540"/>
    <m/>
    <x v="0"/>
    <n v="44"/>
    <x v="1"/>
  </r>
  <r>
    <x v="0"/>
    <m/>
    <m/>
    <x v="0"/>
    <n v="44"/>
    <x v="1"/>
  </r>
  <r>
    <x v="0"/>
    <m/>
    <n v="0.16300000000000001"/>
    <x v="1"/>
    <n v="44"/>
    <x v="3"/>
  </r>
  <r>
    <x v="0"/>
    <m/>
    <m/>
    <x v="0"/>
    <n v="44"/>
    <x v="1"/>
  </r>
  <r>
    <x v="0"/>
    <s v="78c5f9dd5ac65eae251df3e87175a0af076d90d9"/>
    <m/>
    <x v="0"/>
    <n v="715"/>
    <x v="1"/>
  </r>
  <r>
    <x v="0"/>
    <m/>
    <m/>
    <x v="0"/>
    <n v="715"/>
    <x v="1"/>
  </r>
  <r>
    <x v="0"/>
    <m/>
    <n v="0.83799999999999997"/>
    <x v="2"/>
    <n v="715"/>
    <x v="4"/>
  </r>
  <r>
    <x v="0"/>
    <m/>
    <n v="2E-3"/>
    <x v="3"/>
    <n v="715"/>
    <x v="5"/>
  </r>
  <r>
    <x v="0"/>
    <m/>
    <n v="3.1E-2"/>
    <x v="4"/>
    <n v="715"/>
    <x v="6"/>
  </r>
  <r>
    <x v="0"/>
    <m/>
    <n v="2.9000000000000001E-2"/>
    <x v="5"/>
    <n v="715"/>
    <x v="7"/>
  </r>
  <r>
    <x v="0"/>
    <m/>
    <n v="2E-3"/>
    <x v="6"/>
    <n v="715"/>
    <x v="5"/>
  </r>
  <r>
    <x v="0"/>
    <m/>
    <n v="1.2999999999999999E-2"/>
    <x v="7"/>
    <n v="715"/>
    <x v="8"/>
  </r>
  <r>
    <x v="0"/>
    <m/>
    <n v="6.8000000000000005E-2"/>
    <x v="8"/>
    <n v="715"/>
    <x v="9"/>
  </r>
  <r>
    <x v="0"/>
    <m/>
    <n v="4.0000000000000001E-3"/>
    <x v="9"/>
    <n v="715"/>
    <x v="10"/>
  </r>
  <r>
    <x v="0"/>
    <m/>
    <n v="6.0000000000000001E-3"/>
    <x v="10"/>
    <n v="715"/>
    <x v="11"/>
  </r>
  <r>
    <x v="0"/>
    <m/>
    <n v="1E-3"/>
    <x v="11"/>
    <n v="715"/>
    <x v="12"/>
  </r>
  <r>
    <x v="0"/>
    <m/>
    <n v="3.0000000000000001E-3"/>
    <x v="12"/>
    <n v="715"/>
    <x v="13"/>
  </r>
  <r>
    <x v="1"/>
    <m/>
    <m/>
    <x v="0"/>
    <n v="715"/>
    <x v="1"/>
  </r>
  <r>
    <x v="1"/>
    <s v="881b3a97fb5080b4e5d5ce11ad016da73ea23931"/>
    <m/>
    <x v="0"/>
    <n v="319"/>
    <x v="1"/>
  </r>
  <r>
    <x v="1"/>
    <m/>
    <m/>
    <x v="0"/>
    <n v="319"/>
    <x v="1"/>
  </r>
  <r>
    <x v="1"/>
    <m/>
    <n v="0.83099999999999996"/>
    <x v="10"/>
    <n v="319"/>
    <x v="14"/>
  </r>
  <r>
    <x v="1"/>
    <m/>
    <n v="0.16800000000000001"/>
    <x v="13"/>
    <n v="319"/>
    <x v="15"/>
  </r>
  <r>
    <x v="2"/>
    <m/>
    <m/>
    <x v="0"/>
    <n v="319"/>
    <x v="1"/>
  </r>
  <r>
    <x v="2"/>
    <s v="128ef4c4bcf312fbe6339181e377d12744165cf9"/>
    <m/>
    <x v="0"/>
    <n v="6"/>
    <x v="1"/>
  </r>
  <r>
    <x v="2"/>
    <m/>
    <m/>
    <x v="0"/>
    <n v="6"/>
    <x v="1"/>
  </r>
  <r>
    <x v="2"/>
    <m/>
    <n v="1"/>
    <x v="14"/>
    <n v="6"/>
    <x v="16"/>
  </r>
  <r>
    <x v="2"/>
    <m/>
    <m/>
    <x v="0"/>
    <n v="6"/>
    <x v="1"/>
  </r>
  <r>
    <x v="2"/>
    <s v="e402881e004283d292dd3e483a9df1dbd2b066e2"/>
    <m/>
    <x v="0"/>
    <n v="6"/>
    <x v="1"/>
  </r>
  <r>
    <x v="2"/>
    <m/>
    <m/>
    <x v="0"/>
    <n v="6"/>
    <x v="1"/>
  </r>
  <r>
    <x v="2"/>
    <m/>
    <n v="1"/>
    <x v="15"/>
    <n v="6"/>
    <x v="16"/>
  </r>
  <r>
    <x v="2"/>
    <m/>
    <m/>
    <x v="0"/>
    <n v="6"/>
    <x v="1"/>
  </r>
  <r>
    <x v="2"/>
    <s v="3a5ea7b224b97b77cc5e21d89a41ebb762cc177c"/>
    <m/>
    <x v="0"/>
    <n v="47"/>
    <x v="1"/>
  </r>
  <r>
    <x v="2"/>
    <m/>
    <m/>
    <x v="0"/>
    <n v="47"/>
    <x v="1"/>
  </r>
  <r>
    <x v="2"/>
    <m/>
    <n v="0.39400000000000002"/>
    <x v="14"/>
    <n v="47"/>
    <x v="17"/>
  </r>
  <r>
    <x v="2"/>
    <m/>
    <n v="0.223"/>
    <x v="13"/>
    <n v="47"/>
    <x v="18"/>
  </r>
  <r>
    <x v="2"/>
    <m/>
    <n v="0.38200000000000001"/>
    <x v="16"/>
    <n v="47"/>
    <x v="19"/>
  </r>
  <r>
    <x v="2"/>
    <m/>
    <m/>
    <x v="0"/>
    <n v="47"/>
    <x v="1"/>
  </r>
  <r>
    <x v="2"/>
    <s v="f23e92530e7356fa1959aac0f15cac526e46109f"/>
    <m/>
    <x v="0"/>
    <n v="20"/>
    <x v="1"/>
  </r>
  <r>
    <x v="2"/>
    <m/>
    <m/>
    <x v="0"/>
    <n v="20"/>
    <x v="1"/>
  </r>
  <r>
    <x v="2"/>
    <m/>
    <n v="0.29599999999999999"/>
    <x v="17"/>
    <n v="20"/>
    <x v="20"/>
  </r>
  <r>
    <x v="2"/>
    <m/>
    <n v="0.70299999999999996"/>
    <x v="18"/>
    <n v="20"/>
    <x v="21"/>
  </r>
  <r>
    <x v="2"/>
    <m/>
    <m/>
    <x v="0"/>
    <n v="20"/>
    <x v="1"/>
  </r>
  <r>
    <x v="2"/>
    <s v="0c46836a9befaff86825a8238027c8b4223ca14c"/>
    <m/>
    <x v="0"/>
    <n v="34"/>
    <x v="1"/>
  </r>
  <r>
    <x v="2"/>
    <m/>
    <m/>
    <x v="0"/>
    <n v="34"/>
    <x v="1"/>
  </r>
  <r>
    <x v="2"/>
    <m/>
    <n v="0.36899999999999999"/>
    <x v="13"/>
    <n v="34"/>
    <x v="22"/>
  </r>
  <r>
    <x v="2"/>
    <m/>
    <n v="0.63"/>
    <x v="16"/>
    <n v="34"/>
    <x v="23"/>
  </r>
  <r>
    <x v="2"/>
    <m/>
    <m/>
    <x v="0"/>
    <n v="34"/>
    <x v="1"/>
  </r>
  <r>
    <x v="2"/>
    <s v="6fd2fe648071c2c55d8977b72e9e92907a933958"/>
    <m/>
    <x v="0"/>
    <n v="130"/>
    <x v="1"/>
  </r>
  <r>
    <x v="2"/>
    <m/>
    <m/>
    <x v="0"/>
    <n v="130"/>
    <x v="1"/>
  </r>
  <r>
    <x v="2"/>
    <m/>
    <n v="9.0999999999999998E-2"/>
    <x v="17"/>
    <n v="130"/>
    <x v="24"/>
  </r>
  <r>
    <x v="2"/>
    <m/>
    <n v="0.90800000000000003"/>
    <x v="16"/>
    <n v="130"/>
    <x v="25"/>
  </r>
  <r>
    <x v="2"/>
    <m/>
    <m/>
    <x v="0"/>
    <n v="130"/>
    <x v="1"/>
  </r>
  <r>
    <x v="2"/>
    <s v="5d580ba3135bc42fa9b3ab9a26243560bf59776e"/>
    <m/>
    <x v="0"/>
    <n v="90"/>
    <x v="1"/>
  </r>
  <r>
    <x v="2"/>
    <m/>
    <m/>
    <x v="0"/>
    <n v="90"/>
    <x v="1"/>
  </r>
  <r>
    <x v="2"/>
    <m/>
    <n v="0.65100000000000002"/>
    <x v="19"/>
    <n v="90"/>
    <x v="26"/>
  </r>
  <r>
    <x v="2"/>
    <m/>
    <n v="2.8000000000000001E-2"/>
    <x v="14"/>
    <n v="90"/>
    <x v="27"/>
  </r>
  <r>
    <x v="2"/>
    <m/>
    <n v="0.31900000000000001"/>
    <x v="16"/>
    <n v="90"/>
    <x v="28"/>
  </r>
  <r>
    <x v="2"/>
    <m/>
    <m/>
    <x v="0"/>
    <n v="90"/>
    <x v="1"/>
  </r>
  <r>
    <x v="2"/>
    <s v="2a37d7e5df2e31023e86f4f1ef3b9e9e3d6285fe"/>
    <m/>
    <x v="0"/>
    <n v="100"/>
    <x v="1"/>
  </r>
  <r>
    <x v="2"/>
    <m/>
    <m/>
    <x v="0"/>
    <n v="100"/>
    <x v="1"/>
  </r>
  <r>
    <x v="2"/>
    <m/>
    <n v="0.60799999999999998"/>
    <x v="19"/>
    <n v="100"/>
    <x v="29"/>
  </r>
  <r>
    <x v="2"/>
    <m/>
    <n v="9.1999999999999998E-2"/>
    <x v="14"/>
    <n v="100"/>
    <x v="30"/>
  </r>
  <r>
    <x v="2"/>
    <m/>
    <n v="0.29799999999999999"/>
    <x v="16"/>
    <n v="100"/>
    <x v="31"/>
  </r>
  <r>
    <x v="2"/>
    <m/>
    <m/>
    <x v="0"/>
    <n v="100"/>
    <x v="1"/>
  </r>
  <r>
    <x v="2"/>
    <s v="61c7055f1f0a01957b54429211e177545a062bc7"/>
    <m/>
    <x v="0"/>
    <n v="2"/>
    <x v="1"/>
  </r>
  <r>
    <x v="2"/>
    <m/>
    <m/>
    <x v="0"/>
    <n v="2"/>
    <x v="1"/>
  </r>
  <r>
    <x v="2"/>
    <m/>
    <n v="1"/>
    <x v="18"/>
    <n v="2"/>
    <x v="32"/>
  </r>
  <r>
    <x v="2"/>
    <m/>
    <m/>
    <x v="0"/>
    <n v="2"/>
    <x v="1"/>
  </r>
  <r>
    <x v="2"/>
    <s v="01c372ddd6c4e441a5e347e1e450d441b86bcfbf"/>
    <m/>
    <x v="0"/>
    <n v="61"/>
    <x v="1"/>
  </r>
  <r>
    <x v="2"/>
    <m/>
    <m/>
    <x v="0"/>
    <n v="61"/>
    <x v="1"/>
  </r>
  <r>
    <x v="2"/>
    <m/>
    <n v="0.86699999999999999"/>
    <x v="19"/>
    <n v="61"/>
    <x v="33"/>
  </r>
  <r>
    <x v="2"/>
    <m/>
    <n v="0.13200000000000001"/>
    <x v="14"/>
    <n v="61"/>
    <x v="34"/>
  </r>
  <r>
    <x v="2"/>
    <m/>
    <m/>
    <x v="0"/>
    <n v="61"/>
    <x v="1"/>
  </r>
  <r>
    <x v="2"/>
    <s v="8954a165aa5d0f5da1be734f46341bffd9df31ce"/>
    <m/>
    <x v="0"/>
    <n v="39"/>
    <x v="1"/>
  </r>
  <r>
    <x v="2"/>
    <m/>
    <m/>
    <x v="0"/>
    <n v="39"/>
    <x v="1"/>
  </r>
  <r>
    <x v="2"/>
    <m/>
    <n v="1"/>
    <x v="16"/>
    <n v="39"/>
    <x v="35"/>
  </r>
  <r>
    <x v="2"/>
    <m/>
    <m/>
    <x v="0"/>
    <n v="39"/>
    <x v="1"/>
  </r>
  <r>
    <x v="2"/>
    <s v="688273daf84ed4d856726a80a9c40aa3c41f5b04"/>
    <m/>
    <x v="0"/>
    <n v="4"/>
    <x v="1"/>
  </r>
  <r>
    <x v="2"/>
    <m/>
    <m/>
    <x v="0"/>
    <n v="4"/>
    <x v="1"/>
  </r>
  <r>
    <x v="2"/>
    <m/>
    <n v="1"/>
    <x v="20"/>
    <n v="4"/>
    <x v="2"/>
  </r>
  <r>
    <x v="2"/>
    <m/>
    <m/>
    <x v="0"/>
    <n v="4"/>
    <x v="1"/>
  </r>
  <r>
    <x v="2"/>
    <s v="90202295ec60271830464d0f9829a41dfc2a45b1"/>
    <m/>
    <x v="0"/>
    <n v="118"/>
    <x v="1"/>
  </r>
  <r>
    <x v="2"/>
    <m/>
    <m/>
    <x v="0"/>
    <n v="118"/>
    <x v="1"/>
  </r>
  <r>
    <x v="2"/>
    <m/>
    <n v="0.26400000000000001"/>
    <x v="20"/>
    <n v="118"/>
    <x v="36"/>
  </r>
  <r>
    <x v="2"/>
    <m/>
    <n v="5.3999999999999999E-2"/>
    <x v="18"/>
    <n v="118"/>
    <x v="37"/>
  </r>
  <r>
    <x v="2"/>
    <m/>
    <n v="0.68"/>
    <x v="21"/>
    <n v="118"/>
    <x v="38"/>
  </r>
  <r>
    <x v="2"/>
    <m/>
    <m/>
    <x v="0"/>
    <n v="118"/>
    <x v="1"/>
  </r>
  <r>
    <x v="2"/>
    <s v="a47da32cea1c07e2e1c23fa16499017fc665a38d"/>
    <m/>
    <x v="0"/>
    <n v="805"/>
    <x v="1"/>
  </r>
  <r>
    <x v="2"/>
    <m/>
    <m/>
    <x v="0"/>
    <n v="805"/>
    <x v="1"/>
  </r>
  <r>
    <x v="2"/>
    <m/>
    <n v="0.99299999999999999"/>
    <x v="7"/>
    <n v="805"/>
    <x v="39"/>
  </r>
  <r>
    <x v="2"/>
    <m/>
    <n v="2E-3"/>
    <x v="9"/>
    <n v="805"/>
    <x v="40"/>
  </r>
  <r>
    <x v="2"/>
    <m/>
    <n v="3.0000000000000001E-3"/>
    <x v="12"/>
    <n v="805"/>
    <x v="41"/>
  </r>
  <r>
    <x v="2"/>
    <m/>
    <m/>
    <x v="0"/>
    <n v="805"/>
    <x v="1"/>
  </r>
  <r>
    <x v="2"/>
    <s v="4c429ebe0a44521a293103c8e3b2fb90f14f056e"/>
    <m/>
    <x v="0"/>
    <n v="16"/>
    <x v="1"/>
  </r>
  <r>
    <x v="2"/>
    <m/>
    <m/>
    <x v="0"/>
    <n v="16"/>
    <x v="1"/>
  </r>
  <r>
    <x v="2"/>
    <m/>
    <n v="0.438"/>
    <x v="14"/>
    <n v="16"/>
    <x v="42"/>
  </r>
  <r>
    <x v="2"/>
    <m/>
    <n v="0.56100000000000005"/>
    <x v="16"/>
    <n v="16"/>
    <x v="43"/>
  </r>
  <r>
    <x v="2"/>
    <m/>
    <m/>
    <x v="0"/>
    <n v="16"/>
    <x v="1"/>
  </r>
  <r>
    <x v="2"/>
    <s v="c713597e919c39fe2b13cf0ea7aefb53f1291568"/>
    <m/>
    <x v="0"/>
    <n v="22"/>
    <x v="1"/>
  </r>
  <r>
    <x v="2"/>
    <m/>
    <m/>
    <x v="0"/>
    <n v="22"/>
    <x v="1"/>
  </r>
  <r>
    <x v="2"/>
    <m/>
    <n v="1"/>
    <x v="7"/>
    <n v="22"/>
    <x v="44"/>
  </r>
  <r>
    <x v="3"/>
    <m/>
    <m/>
    <x v="0"/>
    <n v="22"/>
    <x v="1"/>
  </r>
  <r>
    <x v="3"/>
    <s v="a553643b019b0f2901a8e6a109482acb5cb0a18f"/>
    <m/>
    <x v="0"/>
    <n v="38"/>
    <x v="1"/>
  </r>
  <r>
    <x v="3"/>
    <m/>
    <m/>
    <x v="0"/>
    <n v="38"/>
    <x v="1"/>
  </r>
  <r>
    <x v="3"/>
    <m/>
    <n v="0.17699999999999999"/>
    <x v="18"/>
    <n v="38"/>
    <x v="45"/>
  </r>
  <r>
    <x v="3"/>
    <m/>
    <n v="0.28299999999999997"/>
    <x v="21"/>
    <n v="38"/>
    <x v="46"/>
  </r>
  <r>
    <x v="3"/>
    <m/>
    <n v="0.53900000000000003"/>
    <x v="11"/>
    <n v="38"/>
    <x v="47"/>
  </r>
  <r>
    <x v="3"/>
    <m/>
    <m/>
    <x v="0"/>
    <n v="38"/>
    <x v="1"/>
  </r>
  <r>
    <x v="3"/>
    <s v="5376c8ad356acc9e43e0b5e1c6cda995ea209ddf"/>
    <m/>
    <x v="0"/>
    <n v="710"/>
    <x v="1"/>
  </r>
  <r>
    <x v="3"/>
    <m/>
    <m/>
    <x v="0"/>
    <n v="710"/>
    <x v="1"/>
  </r>
  <r>
    <x v="3"/>
    <m/>
    <n v="4.0000000000000001E-3"/>
    <x v="17"/>
    <n v="710"/>
    <x v="48"/>
  </r>
  <r>
    <x v="3"/>
    <m/>
    <n v="0.48899999999999999"/>
    <x v="22"/>
    <n v="710"/>
    <x v="49"/>
  </r>
  <r>
    <x v="3"/>
    <m/>
    <n v="0.497"/>
    <x v="18"/>
    <n v="710"/>
    <x v="50"/>
  </r>
  <r>
    <x v="3"/>
    <m/>
    <n v="3.0000000000000001E-3"/>
    <x v="21"/>
    <n v="710"/>
    <x v="51"/>
  </r>
  <r>
    <x v="3"/>
    <m/>
    <n v="6.0000000000000001E-3"/>
    <x v="12"/>
    <n v="710"/>
    <x v="52"/>
  </r>
  <r>
    <x v="3"/>
    <m/>
    <m/>
    <x v="0"/>
    <n v="710"/>
    <x v="1"/>
  </r>
  <r>
    <x v="3"/>
    <s v="6b20b7dca19f3597978031fb7dc301380b29bf09"/>
    <m/>
    <x v="0"/>
    <n v="316"/>
    <x v="1"/>
  </r>
  <r>
    <x v="3"/>
    <m/>
    <m/>
    <x v="0"/>
    <n v="316"/>
    <x v="1"/>
  </r>
  <r>
    <x v="3"/>
    <m/>
    <n v="0.42299999999999999"/>
    <x v="17"/>
    <n v="316"/>
    <x v="53"/>
  </r>
  <r>
    <x v="3"/>
    <m/>
    <n v="0.441"/>
    <x v="18"/>
    <n v="316"/>
    <x v="54"/>
  </r>
  <r>
    <x v="3"/>
    <m/>
    <n v="0.13500000000000001"/>
    <x v="21"/>
    <n v="316"/>
    <x v="55"/>
  </r>
  <r>
    <x v="3"/>
    <m/>
    <m/>
    <x v="0"/>
    <n v="316"/>
    <x v="1"/>
  </r>
  <r>
    <x v="3"/>
    <s v="8e3ce6437f5ddf13eab8b256ee5ff98e5e64d410"/>
    <m/>
    <x v="0"/>
    <n v="30"/>
    <x v="1"/>
  </r>
  <r>
    <x v="3"/>
    <m/>
    <m/>
    <x v="0"/>
    <n v="30"/>
    <x v="1"/>
  </r>
  <r>
    <x v="3"/>
    <m/>
    <n v="1"/>
    <x v="17"/>
    <n v="30"/>
    <x v="56"/>
  </r>
  <r>
    <x v="3"/>
    <m/>
    <m/>
    <x v="0"/>
    <n v="30"/>
    <x v="1"/>
  </r>
  <r>
    <x v="3"/>
    <s v="dedf038860746ad0bed3a6f37ae702587933b5f8"/>
    <m/>
    <x v="0"/>
    <n v="333"/>
    <x v="1"/>
  </r>
  <r>
    <x v="3"/>
    <m/>
    <m/>
    <x v="0"/>
    <n v="333"/>
    <x v="1"/>
  </r>
  <r>
    <x v="3"/>
    <m/>
    <n v="0.379"/>
    <x v="18"/>
    <n v="333"/>
    <x v="57"/>
  </r>
  <r>
    <x v="3"/>
    <m/>
    <n v="0.60599999999999998"/>
    <x v="21"/>
    <n v="333"/>
    <x v="58"/>
  </r>
  <r>
    <x v="3"/>
    <m/>
    <n v="0.01"/>
    <x v="7"/>
    <n v="333"/>
    <x v="59"/>
  </r>
  <r>
    <x v="3"/>
    <m/>
    <n v="3.0000000000000001E-3"/>
    <x v="23"/>
    <n v="333"/>
    <x v="60"/>
  </r>
  <r>
    <x v="3"/>
    <m/>
    <m/>
    <x v="0"/>
    <n v="333"/>
    <x v="1"/>
  </r>
  <r>
    <x v="3"/>
    <s v="c9eab15c54d135dcf3357802402b1d8d2855b212"/>
    <m/>
    <x v="0"/>
    <n v="18"/>
    <x v="1"/>
  </r>
  <r>
    <x v="3"/>
    <m/>
    <m/>
    <x v="0"/>
    <n v="18"/>
    <x v="1"/>
  </r>
  <r>
    <x v="3"/>
    <m/>
    <n v="1"/>
    <x v="18"/>
    <n v="18"/>
    <x v="61"/>
  </r>
  <r>
    <x v="3"/>
    <m/>
    <m/>
    <x v="0"/>
    <n v="18"/>
    <x v="1"/>
  </r>
  <r>
    <x v="3"/>
    <s v="ce1b3133897aa1f396a1630413d39a3ce8b026de"/>
    <m/>
    <x v="0"/>
    <n v="6"/>
    <x v="1"/>
  </r>
  <r>
    <x v="3"/>
    <m/>
    <m/>
    <x v="0"/>
    <n v="6"/>
    <x v="1"/>
  </r>
  <r>
    <x v="3"/>
    <m/>
    <n v="1"/>
    <x v="18"/>
    <n v="6"/>
    <x v="16"/>
  </r>
  <r>
    <x v="3"/>
    <m/>
    <m/>
    <x v="0"/>
    <n v="6"/>
    <x v="1"/>
  </r>
  <r>
    <x v="3"/>
    <s v="ac611b47d4f9edc7a576e52735a0edf0bde9f989"/>
    <m/>
    <x v="0"/>
    <n v="1166"/>
    <x v="1"/>
  </r>
  <r>
    <x v="3"/>
    <m/>
    <m/>
    <x v="0"/>
    <n v="1166"/>
    <x v="1"/>
  </r>
  <r>
    <x v="3"/>
    <m/>
    <n v="0.51700000000000002"/>
    <x v="17"/>
    <n v="1166"/>
    <x v="62"/>
  </r>
  <r>
    <x v="3"/>
    <m/>
    <n v="0.47"/>
    <x v="18"/>
    <n v="1166"/>
    <x v="63"/>
  </r>
  <r>
    <x v="3"/>
    <m/>
    <n v="7.0000000000000001E-3"/>
    <x v="21"/>
    <n v="1166"/>
    <x v="64"/>
  </r>
  <r>
    <x v="3"/>
    <m/>
    <n v="5.0000000000000001E-3"/>
    <x v="12"/>
    <n v="1166"/>
    <x v="65"/>
  </r>
  <r>
    <x v="3"/>
    <m/>
    <m/>
    <x v="0"/>
    <n v="1166"/>
    <x v="1"/>
  </r>
  <r>
    <x v="3"/>
    <s v="c14c1f113d56da4e32ac13a123028c916f0c8cff"/>
    <m/>
    <x v="0"/>
    <n v="893"/>
    <x v="1"/>
  </r>
  <r>
    <x v="3"/>
    <m/>
    <m/>
    <x v="0"/>
    <n v="893"/>
    <x v="1"/>
  </r>
  <r>
    <x v="3"/>
    <m/>
    <n v="0.97299999999999998"/>
    <x v="17"/>
    <n v="893"/>
    <x v="66"/>
  </r>
  <r>
    <x v="3"/>
    <m/>
    <n v="1.0999999999999999E-2"/>
    <x v="18"/>
    <n v="893"/>
    <x v="67"/>
  </r>
  <r>
    <x v="3"/>
    <m/>
    <n v="1.4999999999999999E-2"/>
    <x v="12"/>
    <n v="893"/>
    <x v="68"/>
  </r>
  <r>
    <x v="4"/>
    <m/>
    <m/>
    <x v="0"/>
    <n v="893"/>
    <x v="1"/>
  </r>
  <r>
    <x v="4"/>
    <s v="f1418a12b5edaa3f056a92c0d4e0a38ea5dde171"/>
    <m/>
    <x v="0"/>
    <n v="21"/>
    <x v="1"/>
  </r>
  <r>
    <x v="4"/>
    <m/>
    <m/>
    <x v="0"/>
    <n v="21"/>
    <x v="1"/>
  </r>
  <r>
    <x v="4"/>
    <m/>
    <n v="1"/>
    <x v="2"/>
    <n v="21"/>
    <x v="69"/>
  </r>
  <r>
    <x v="4"/>
    <m/>
    <m/>
    <x v="0"/>
    <n v="21"/>
    <x v="1"/>
  </r>
  <r>
    <x v="4"/>
    <s v="dafc21d92cc58991cc3539e3085e20b9ce50cc71"/>
    <m/>
    <x v="0"/>
    <n v="16"/>
    <x v="1"/>
  </r>
  <r>
    <x v="4"/>
    <m/>
    <m/>
    <x v="0"/>
    <n v="16"/>
    <x v="1"/>
  </r>
  <r>
    <x v="4"/>
    <m/>
    <n v="1"/>
    <x v="24"/>
    <n v="16"/>
    <x v="70"/>
  </r>
  <r>
    <x v="4"/>
    <m/>
    <m/>
    <x v="0"/>
    <n v="16"/>
    <x v="1"/>
  </r>
  <r>
    <x v="4"/>
    <s v="5af296c80a6eed635cde12a1611e357429e201d4"/>
    <m/>
    <x v="0"/>
    <n v="2"/>
    <x v="1"/>
  </r>
  <r>
    <x v="4"/>
    <m/>
    <m/>
    <x v="0"/>
    <n v="2"/>
    <x v="1"/>
  </r>
  <r>
    <x v="4"/>
    <m/>
    <n v="1"/>
    <x v="25"/>
    <n v="2"/>
    <x v="32"/>
  </r>
  <r>
    <x v="4"/>
    <m/>
    <m/>
    <x v="0"/>
    <n v="2"/>
    <x v="1"/>
  </r>
  <r>
    <x v="4"/>
    <s v="7c6fa28264300aa9f8691d4ff21ff40cd56aa605"/>
    <m/>
    <x v="0"/>
    <n v="265"/>
    <x v="1"/>
  </r>
  <r>
    <x v="4"/>
    <m/>
    <m/>
    <x v="0"/>
    <n v="265"/>
    <x v="1"/>
  </r>
  <r>
    <x v="4"/>
    <m/>
    <n v="1"/>
    <x v="25"/>
    <n v="265"/>
    <x v="71"/>
  </r>
  <r>
    <x v="4"/>
    <m/>
    <m/>
    <x v="0"/>
    <n v="265"/>
    <x v="1"/>
  </r>
  <r>
    <x v="4"/>
    <s v="c776c66917b2698442093e65394051bbac81fafb"/>
    <m/>
    <x v="0"/>
    <n v="109"/>
    <x v="1"/>
  </r>
  <r>
    <x v="4"/>
    <m/>
    <m/>
    <x v="0"/>
    <n v="109"/>
    <x v="1"/>
  </r>
  <r>
    <x v="4"/>
    <m/>
    <n v="0.19700000000000001"/>
    <x v="26"/>
    <n v="109"/>
    <x v="72"/>
  </r>
  <r>
    <x v="4"/>
    <m/>
    <n v="0.437"/>
    <x v="2"/>
    <n v="109"/>
    <x v="73"/>
  </r>
  <r>
    <x v="4"/>
    <m/>
    <n v="0.36499999999999999"/>
    <x v="25"/>
    <n v="109"/>
    <x v="74"/>
  </r>
  <r>
    <x v="4"/>
    <m/>
    <m/>
    <x v="0"/>
    <n v="109"/>
    <x v="1"/>
  </r>
  <r>
    <x v="4"/>
    <s v="8d57e37ff1808f82504081539f49db1e5cf84a19"/>
    <m/>
    <x v="0"/>
    <n v="111"/>
    <x v="1"/>
  </r>
  <r>
    <x v="4"/>
    <m/>
    <m/>
    <x v="0"/>
    <n v="111"/>
    <x v="1"/>
  </r>
  <r>
    <x v="4"/>
    <m/>
    <n v="0.189"/>
    <x v="26"/>
    <n v="111"/>
    <x v="75"/>
  </r>
  <r>
    <x v="4"/>
    <m/>
    <n v="0.79200000000000004"/>
    <x v="2"/>
    <n v="111"/>
    <x v="76"/>
  </r>
  <r>
    <x v="4"/>
    <m/>
    <n v="1.7999999999999999E-2"/>
    <x v="5"/>
    <n v="111"/>
    <x v="77"/>
  </r>
  <r>
    <x v="4"/>
    <m/>
    <m/>
    <x v="0"/>
    <n v="111"/>
    <x v="1"/>
  </r>
  <r>
    <x v="4"/>
    <s v="13a652f0186d8aad3db620bd2e381d646e5c79a8"/>
    <m/>
    <x v="0"/>
    <n v="6"/>
    <x v="1"/>
  </r>
  <r>
    <x v="4"/>
    <m/>
    <m/>
    <x v="0"/>
    <n v="6"/>
    <x v="1"/>
  </r>
  <r>
    <x v="4"/>
    <m/>
    <n v="1"/>
    <x v="27"/>
    <n v="6"/>
    <x v="16"/>
  </r>
  <r>
    <x v="4"/>
    <m/>
    <m/>
    <x v="0"/>
    <n v="6"/>
    <x v="1"/>
  </r>
  <r>
    <x v="4"/>
    <s v="09878cb3cb2ec6224824b5ebcf8747413e3802e8"/>
    <m/>
    <x v="0"/>
    <n v="220"/>
    <x v="1"/>
  </r>
  <r>
    <x v="4"/>
    <m/>
    <m/>
    <x v="0"/>
    <n v="220"/>
    <x v="1"/>
  </r>
  <r>
    <x v="4"/>
    <m/>
    <n v="0.85399999999999998"/>
    <x v="1"/>
    <n v="220"/>
    <x v="78"/>
  </r>
  <r>
    <x v="4"/>
    <m/>
    <n v="7.0000000000000007E-2"/>
    <x v="7"/>
    <n v="220"/>
    <x v="79"/>
  </r>
  <r>
    <x v="4"/>
    <m/>
    <n v="3.0000000000000001E-3"/>
    <x v="25"/>
    <n v="220"/>
    <x v="80"/>
  </r>
  <r>
    <x v="4"/>
    <m/>
    <n v="7.0000000000000007E-2"/>
    <x v="16"/>
    <n v="220"/>
    <x v="79"/>
  </r>
  <r>
    <x v="5"/>
    <m/>
    <m/>
    <x v="0"/>
    <n v="220"/>
    <x v="1"/>
  </r>
  <r>
    <x v="5"/>
    <s v="92daab5896113b963f89b93c424e605180002178"/>
    <m/>
    <x v="0"/>
    <n v="27"/>
    <x v="1"/>
  </r>
  <r>
    <x v="5"/>
    <m/>
    <m/>
    <x v="0"/>
    <n v="27"/>
    <x v="1"/>
  </r>
  <r>
    <x v="5"/>
    <m/>
    <n v="1"/>
    <x v="16"/>
    <n v="27"/>
    <x v="81"/>
  </r>
  <r>
    <x v="5"/>
    <m/>
    <m/>
    <x v="0"/>
    <n v="27"/>
    <x v="1"/>
  </r>
  <r>
    <x v="5"/>
    <s v="72f186db7490152b7b2fcf8df924982fc9083270"/>
    <m/>
    <x v="0"/>
    <n v="77"/>
    <x v="1"/>
  </r>
  <r>
    <x v="5"/>
    <m/>
    <m/>
    <x v="0"/>
    <n v="77"/>
    <x v="1"/>
  </r>
  <r>
    <x v="5"/>
    <m/>
    <n v="1"/>
    <x v="28"/>
    <n v="77"/>
    <x v="82"/>
  </r>
  <r>
    <x v="5"/>
    <m/>
    <m/>
    <x v="0"/>
    <n v="77"/>
    <x v="1"/>
  </r>
  <r>
    <x v="5"/>
    <s v="5734054edbd36adedb719f8c614fcb81e5b893ac"/>
    <m/>
    <x v="0"/>
    <n v="31"/>
    <x v="1"/>
  </r>
  <r>
    <x v="5"/>
    <m/>
    <m/>
    <x v="0"/>
    <n v="31"/>
    <x v="1"/>
  </r>
  <r>
    <x v="5"/>
    <m/>
    <n v="1"/>
    <x v="28"/>
    <n v="31"/>
    <x v="83"/>
  </r>
  <r>
    <x v="5"/>
    <m/>
    <m/>
    <x v="0"/>
    <n v="31"/>
    <x v="1"/>
  </r>
  <r>
    <x v="5"/>
    <s v="b20a717ed0884b665fbdfbde5ee386e58a498113"/>
    <m/>
    <x v="0"/>
    <n v="83"/>
    <x v="1"/>
  </r>
  <r>
    <x v="5"/>
    <m/>
    <m/>
    <x v="0"/>
    <n v="83"/>
    <x v="1"/>
  </r>
  <r>
    <x v="5"/>
    <m/>
    <n v="1"/>
    <x v="28"/>
    <n v="83"/>
    <x v="84"/>
  </r>
  <r>
    <x v="5"/>
    <m/>
    <m/>
    <x v="0"/>
    <n v="83"/>
    <x v="1"/>
  </r>
  <r>
    <x v="5"/>
    <s v="fa1b332411047150fcf706b3a60398c491b44d84"/>
    <m/>
    <x v="0"/>
    <n v="55"/>
    <x v="1"/>
  </r>
  <r>
    <x v="5"/>
    <m/>
    <m/>
    <x v="0"/>
    <n v="55"/>
    <x v="1"/>
  </r>
  <r>
    <x v="5"/>
    <m/>
    <n v="1"/>
    <x v="28"/>
    <n v="55"/>
    <x v="85"/>
  </r>
  <r>
    <x v="5"/>
    <m/>
    <m/>
    <x v="0"/>
    <n v="55"/>
    <x v="1"/>
  </r>
  <r>
    <x v="5"/>
    <s v="a3c4c0047c58a0d820f4775b5eb230a393ae7bcc"/>
    <m/>
    <x v="0"/>
    <n v="50"/>
    <x v="1"/>
  </r>
  <r>
    <x v="5"/>
    <m/>
    <m/>
    <x v="0"/>
    <n v="50"/>
    <x v="1"/>
  </r>
  <r>
    <x v="5"/>
    <m/>
    <n v="4.4999999999999998E-2"/>
    <x v="29"/>
    <n v="50"/>
    <x v="86"/>
  </r>
  <r>
    <x v="5"/>
    <m/>
    <n v="1.7000000000000001E-2"/>
    <x v="30"/>
    <n v="50"/>
    <x v="87"/>
  </r>
  <r>
    <x v="5"/>
    <m/>
    <n v="0.111"/>
    <x v="21"/>
    <n v="50"/>
    <x v="88"/>
  </r>
  <r>
    <x v="5"/>
    <m/>
    <n v="0.77800000000000002"/>
    <x v="7"/>
    <n v="50"/>
    <x v="89"/>
  </r>
  <r>
    <x v="5"/>
    <m/>
    <n v="4.5999999999999999E-2"/>
    <x v="9"/>
    <n v="50"/>
    <x v="90"/>
  </r>
  <r>
    <x v="5"/>
    <m/>
    <m/>
    <x v="0"/>
    <n v="50"/>
    <x v="1"/>
  </r>
  <r>
    <x v="5"/>
    <s v="8218e483ed31b5d8392a62cb1bc8c402e8ed0e97"/>
    <m/>
    <x v="0"/>
    <n v="107"/>
    <x v="1"/>
  </r>
  <r>
    <x v="5"/>
    <m/>
    <m/>
    <x v="0"/>
    <n v="107"/>
    <x v="1"/>
  </r>
  <r>
    <x v="5"/>
    <m/>
    <n v="0.86299999999999999"/>
    <x v="18"/>
    <n v="107"/>
    <x v="91"/>
  </r>
  <r>
    <x v="5"/>
    <m/>
    <n v="0.13600000000000001"/>
    <x v="21"/>
    <n v="107"/>
    <x v="92"/>
  </r>
  <r>
    <x v="5"/>
    <m/>
    <m/>
    <x v="0"/>
    <n v="107"/>
    <x v="1"/>
  </r>
  <r>
    <x v="5"/>
    <s v="f679b4e9b73ab0a6baf9ab9504f66b06863243f1"/>
    <m/>
    <x v="0"/>
    <n v="35"/>
    <x v="1"/>
  </r>
  <r>
    <x v="5"/>
    <m/>
    <m/>
    <x v="0"/>
    <n v="35"/>
    <x v="1"/>
  </r>
  <r>
    <x v="5"/>
    <m/>
    <n v="1"/>
    <x v="28"/>
    <n v="35"/>
    <x v="93"/>
  </r>
  <r>
    <x v="5"/>
    <m/>
    <m/>
    <x v="0"/>
    <n v="35"/>
    <x v="1"/>
  </r>
  <r>
    <x v="5"/>
    <s v="47260bcc495c093e5a2542a3d2ccdd43e796a369"/>
    <m/>
    <x v="0"/>
    <n v="6"/>
    <x v="1"/>
  </r>
  <r>
    <x v="5"/>
    <m/>
    <m/>
    <x v="0"/>
    <n v="6"/>
    <x v="1"/>
  </r>
  <r>
    <x v="5"/>
    <m/>
    <n v="1"/>
    <x v="28"/>
    <n v="6"/>
    <x v="16"/>
  </r>
  <r>
    <x v="5"/>
    <m/>
    <m/>
    <x v="0"/>
    <n v="6"/>
    <x v="1"/>
  </r>
  <r>
    <x v="5"/>
    <s v="c7b0fc8e6a9147f8c66ec212afe314e8b68f5341"/>
    <m/>
    <x v="0"/>
    <n v="23"/>
    <x v="1"/>
  </r>
  <r>
    <x v="5"/>
    <m/>
    <m/>
    <x v="0"/>
    <n v="23"/>
    <x v="1"/>
  </r>
  <r>
    <x v="5"/>
    <m/>
    <m/>
    <x v="0"/>
    <n v="23"/>
    <x v="1"/>
  </r>
  <r>
    <x v="5"/>
    <s v="d427859985fffb76278a104d46a1a913528dbc4a"/>
    <m/>
    <x v="0"/>
    <n v="704"/>
    <x v="1"/>
  </r>
  <r>
    <x v="5"/>
    <m/>
    <m/>
    <x v="0"/>
    <n v="704"/>
    <x v="1"/>
  </r>
  <r>
    <x v="5"/>
    <m/>
    <n v="1"/>
    <x v="28"/>
    <n v="704"/>
    <x v="94"/>
  </r>
  <r>
    <x v="5"/>
    <m/>
    <m/>
    <x v="0"/>
    <n v="704"/>
    <x v="1"/>
  </r>
  <r>
    <x v="5"/>
    <s v="f8a3f964eda2be32154dd8afbfad9bdf6283e82e"/>
    <m/>
    <x v="0"/>
    <n v="382"/>
    <x v="1"/>
  </r>
  <r>
    <x v="5"/>
    <m/>
    <m/>
    <x v="0"/>
    <n v="382"/>
    <x v="1"/>
  </r>
  <r>
    <x v="5"/>
    <m/>
    <n v="1"/>
    <x v="28"/>
    <n v="382"/>
    <x v="95"/>
  </r>
  <r>
    <x v="5"/>
    <m/>
    <m/>
    <x v="0"/>
    <n v="382"/>
    <x v="1"/>
  </r>
  <r>
    <x v="5"/>
    <s v="f082e861661501755b27eee6abf3a4e61e61fdc4"/>
    <m/>
    <x v="0"/>
    <n v="342"/>
    <x v="1"/>
  </r>
  <r>
    <x v="5"/>
    <m/>
    <m/>
    <x v="0"/>
    <n v="342"/>
    <x v="1"/>
  </r>
  <r>
    <x v="5"/>
    <m/>
    <n v="1"/>
    <x v="28"/>
    <n v="342"/>
    <x v="96"/>
  </r>
  <r>
    <x v="5"/>
    <m/>
    <m/>
    <x v="0"/>
    <n v="342"/>
    <x v="1"/>
  </r>
  <r>
    <x v="5"/>
    <s v="2791e15547ab4bd9adf64bdfb0c51b8aed637d38"/>
    <m/>
    <x v="0"/>
    <n v="396"/>
    <x v="1"/>
  </r>
  <r>
    <x v="5"/>
    <m/>
    <m/>
    <x v="0"/>
    <n v="396"/>
    <x v="1"/>
  </r>
  <r>
    <x v="5"/>
    <m/>
    <n v="1"/>
    <x v="28"/>
    <n v="396"/>
    <x v="97"/>
  </r>
  <r>
    <x v="5"/>
    <m/>
    <m/>
    <x v="0"/>
    <n v="396"/>
    <x v="1"/>
  </r>
  <r>
    <x v="5"/>
    <s v="ce737ebed71bc4485180b86832e907d820858664"/>
    <m/>
    <x v="0"/>
    <n v="10"/>
    <x v="1"/>
  </r>
  <r>
    <x v="5"/>
    <m/>
    <m/>
    <x v="0"/>
    <n v="10"/>
    <x v="1"/>
  </r>
  <r>
    <x v="5"/>
    <m/>
    <n v="1"/>
    <x v="28"/>
    <n v="10"/>
    <x v="98"/>
  </r>
  <r>
    <x v="5"/>
    <m/>
    <m/>
    <x v="0"/>
    <n v="10"/>
    <x v="1"/>
  </r>
  <r>
    <x v="5"/>
    <s v="ee28d3ffccd790b16675c3a09644661863965a0c"/>
    <m/>
    <x v="0"/>
    <n v="2"/>
    <x v="1"/>
  </r>
  <r>
    <x v="5"/>
    <m/>
    <m/>
    <x v="0"/>
    <n v="2"/>
    <x v="1"/>
  </r>
  <r>
    <x v="5"/>
    <m/>
    <n v="1"/>
    <x v="28"/>
    <n v="2"/>
    <x v="32"/>
  </r>
  <r>
    <x v="5"/>
    <m/>
    <m/>
    <x v="0"/>
    <n v="2"/>
    <x v="1"/>
  </r>
  <r>
    <x v="5"/>
    <s v="adfc53c325d95826940a60891b11a2199aca4735"/>
    <m/>
    <x v="0"/>
    <n v="458"/>
    <x v="1"/>
  </r>
  <r>
    <x v="5"/>
    <m/>
    <m/>
    <x v="0"/>
    <n v="458"/>
    <x v="1"/>
  </r>
  <r>
    <x v="5"/>
    <m/>
    <n v="1"/>
    <x v="28"/>
    <n v="458"/>
    <x v="99"/>
  </r>
  <r>
    <x v="5"/>
    <m/>
    <m/>
    <x v="0"/>
    <n v="458"/>
    <x v="1"/>
  </r>
  <r>
    <x v="5"/>
    <s v="05df4fe1e691fcc03369ce64ac6d177d50b7778d"/>
    <m/>
    <x v="0"/>
    <n v="1051"/>
    <x v="1"/>
  </r>
  <r>
    <x v="5"/>
    <m/>
    <m/>
    <x v="0"/>
    <n v="1051"/>
    <x v="1"/>
  </r>
  <r>
    <x v="5"/>
    <m/>
    <n v="1"/>
    <x v="28"/>
    <n v="1051"/>
    <x v="100"/>
  </r>
  <r>
    <x v="5"/>
    <m/>
    <m/>
    <x v="0"/>
    <n v="1051"/>
    <x v="1"/>
  </r>
  <r>
    <x v="5"/>
    <s v="70fe0aa5dcd4058cb4d4bcff224e853ea92bf74a"/>
    <m/>
    <x v="0"/>
    <n v="4"/>
    <x v="1"/>
  </r>
  <r>
    <x v="5"/>
    <m/>
    <m/>
    <x v="0"/>
    <n v="4"/>
    <x v="1"/>
  </r>
  <r>
    <x v="5"/>
    <m/>
    <n v="1"/>
    <x v="28"/>
    <n v="4"/>
    <x v="2"/>
  </r>
  <r>
    <x v="5"/>
    <m/>
    <m/>
    <x v="0"/>
    <n v="4"/>
    <x v="1"/>
  </r>
  <r>
    <x v="5"/>
    <s v="7dfafabcca497df8e460fb19acd6d06c0de634e3"/>
    <m/>
    <x v="0"/>
    <n v="23"/>
    <x v="1"/>
  </r>
  <r>
    <x v="5"/>
    <m/>
    <m/>
    <x v="0"/>
    <n v="23"/>
    <x v="1"/>
  </r>
  <r>
    <x v="5"/>
    <m/>
    <n v="1"/>
    <x v="28"/>
    <n v="23"/>
    <x v="101"/>
  </r>
  <r>
    <x v="5"/>
    <m/>
    <m/>
    <x v="0"/>
    <n v="23"/>
    <x v="1"/>
  </r>
  <r>
    <x v="5"/>
    <s v="477429055ed16135cb38b236a21f2460acff9979"/>
    <m/>
    <x v="0"/>
    <n v="6"/>
    <x v="1"/>
  </r>
  <r>
    <x v="5"/>
    <m/>
    <m/>
    <x v="0"/>
    <n v="6"/>
    <x v="1"/>
  </r>
  <r>
    <x v="5"/>
    <m/>
    <n v="1"/>
    <x v="28"/>
    <n v="6"/>
    <x v="16"/>
  </r>
  <r>
    <x v="5"/>
    <m/>
    <m/>
    <x v="0"/>
    <n v="6"/>
    <x v="1"/>
  </r>
  <r>
    <x v="5"/>
    <s v="e109345e7e900355b553a898381772bb7b1bd1e0"/>
    <m/>
    <x v="0"/>
    <n v="94"/>
    <x v="1"/>
  </r>
  <r>
    <x v="5"/>
    <m/>
    <m/>
    <x v="0"/>
    <n v="94"/>
    <x v="1"/>
  </r>
  <r>
    <x v="5"/>
    <m/>
    <n v="1"/>
    <x v="28"/>
    <n v="94"/>
    <x v="102"/>
  </r>
  <r>
    <x v="5"/>
    <m/>
    <m/>
    <x v="0"/>
    <n v="94"/>
    <x v="1"/>
  </r>
  <r>
    <x v="5"/>
    <s v="d17d9ed8cddedca193504729d6c7729a0bfa27bc"/>
    <m/>
    <x v="0"/>
    <n v="901"/>
    <x v="1"/>
  </r>
  <r>
    <x v="5"/>
    <m/>
    <m/>
    <x v="0"/>
    <n v="901"/>
    <x v="1"/>
  </r>
  <r>
    <x v="5"/>
    <m/>
    <n v="1"/>
    <x v="28"/>
    <n v="901"/>
    <x v="103"/>
  </r>
  <r>
    <x v="6"/>
    <m/>
    <m/>
    <x v="0"/>
    <n v="901"/>
    <x v="1"/>
  </r>
  <r>
    <x v="6"/>
    <s v="85901e7c7601e6b969d1e553fd2ef92696683c55"/>
    <m/>
    <x v="0"/>
    <n v="5"/>
    <x v="1"/>
  </r>
  <r>
    <x v="6"/>
    <m/>
    <m/>
    <x v="0"/>
    <n v="5"/>
    <x v="1"/>
  </r>
  <r>
    <x v="6"/>
    <m/>
    <n v="1"/>
    <x v="31"/>
    <n v="5"/>
    <x v="104"/>
  </r>
  <r>
    <x v="6"/>
    <m/>
    <m/>
    <x v="0"/>
    <n v="5"/>
    <x v="1"/>
  </r>
  <r>
    <x v="6"/>
    <s v="195113534141890f15b1db931c7dfa5162dc6049"/>
    <m/>
    <x v="0"/>
    <n v="51"/>
    <x v="1"/>
  </r>
  <r>
    <x v="6"/>
    <m/>
    <m/>
    <x v="0"/>
    <n v="51"/>
    <x v="1"/>
  </r>
  <r>
    <x v="6"/>
    <m/>
    <n v="1"/>
    <x v="31"/>
    <n v="51"/>
    <x v="105"/>
  </r>
  <r>
    <x v="6"/>
    <m/>
    <m/>
    <x v="0"/>
    <n v="51"/>
    <x v="1"/>
  </r>
  <r>
    <x v="6"/>
    <s v="33e5137da184729d0ce8604908c71eb96195a805"/>
    <m/>
    <x v="0"/>
    <n v="347"/>
    <x v="1"/>
  </r>
  <r>
    <x v="6"/>
    <m/>
    <m/>
    <x v="0"/>
    <n v="347"/>
    <x v="1"/>
  </r>
  <r>
    <x v="6"/>
    <m/>
    <n v="0.47499999999999998"/>
    <x v="31"/>
    <n v="347"/>
    <x v="106"/>
  </r>
  <r>
    <x v="6"/>
    <m/>
    <n v="0.52400000000000002"/>
    <x v="11"/>
    <n v="347"/>
    <x v="107"/>
  </r>
  <r>
    <x v="6"/>
    <m/>
    <m/>
    <x v="0"/>
    <n v="347"/>
    <x v="1"/>
  </r>
  <r>
    <x v="6"/>
    <s v="68881762f612542372f8f55d61db0bf7856da762"/>
    <m/>
    <x v="0"/>
    <n v="7"/>
    <x v="1"/>
  </r>
  <r>
    <x v="6"/>
    <m/>
    <m/>
    <x v="0"/>
    <n v="7"/>
    <x v="1"/>
  </r>
  <r>
    <x v="6"/>
    <m/>
    <n v="1"/>
    <x v="24"/>
    <n v="7"/>
    <x v="108"/>
  </r>
  <r>
    <x v="6"/>
    <m/>
    <m/>
    <x v="0"/>
    <n v="7"/>
    <x v="1"/>
  </r>
  <r>
    <x v="6"/>
    <s v="5886a56330c3775bf5c8bea2a69ec6627822d387"/>
    <m/>
    <x v="0"/>
    <n v="87"/>
    <x v="1"/>
  </r>
  <r>
    <x v="6"/>
    <m/>
    <m/>
    <x v="0"/>
    <n v="87"/>
    <x v="1"/>
  </r>
  <r>
    <x v="6"/>
    <m/>
    <n v="1"/>
    <x v="11"/>
    <n v="87"/>
    <x v="109"/>
  </r>
  <r>
    <x v="6"/>
    <m/>
    <m/>
    <x v="0"/>
    <n v="87"/>
    <x v="1"/>
  </r>
  <r>
    <x v="6"/>
    <s v="05c6ae595922a89b96eb05db229cf02efae2ff89"/>
    <m/>
    <x v="0"/>
    <n v="107"/>
    <x v="1"/>
  </r>
  <r>
    <x v="6"/>
    <m/>
    <m/>
    <x v="0"/>
    <n v="107"/>
    <x v="1"/>
  </r>
  <r>
    <x v="6"/>
    <m/>
    <n v="0.45"/>
    <x v="20"/>
    <n v="107"/>
    <x v="110"/>
  </r>
  <r>
    <x v="6"/>
    <m/>
    <n v="0.54900000000000004"/>
    <x v="21"/>
    <n v="107"/>
    <x v="111"/>
  </r>
  <r>
    <x v="6"/>
    <m/>
    <m/>
    <x v="0"/>
    <n v="107"/>
    <x v="1"/>
  </r>
  <r>
    <x v="6"/>
    <s v="0647e59fb9cbd74b22a841be777badd3b6b6adfa"/>
    <m/>
    <x v="0"/>
    <n v="41"/>
    <x v="1"/>
  </r>
  <r>
    <x v="6"/>
    <m/>
    <m/>
    <x v="0"/>
    <n v="41"/>
    <x v="1"/>
  </r>
  <r>
    <x v="6"/>
    <m/>
    <n v="1"/>
    <x v="11"/>
    <n v="41"/>
    <x v="112"/>
  </r>
  <r>
    <x v="6"/>
    <m/>
    <m/>
    <x v="0"/>
    <n v="41"/>
    <x v="1"/>
  </r>
  <r>
    <x v="6"/>
    <s v="37acdec21b4f8ab951293a0de317bc52b1a9fd65"/>
    <m/>
    <x v="0"/>
    <n v="17"/>
    <x v="1"/>
  </r>
  <r>
    <x v="6"/>
    <m/>
    <m/>
    <x v="0"/>
    <n v="17"/>
    <x v="1"/>
  </r>
  <r>
    <x v="6"/>
    <m/>
    <n v="1"/>
    <x v="11"/>
    <n v="17"/>
    <x v="113"/>
  </r>
  <r>
    <x v="6"/>
    <m/>
    <m/>
    <x v="0"/>
    <n v="17"/>
    <x v="1"/>
  </r>
  <r>
    <x v="6"/>
    <s v="774fbccb99565df3fd30c20325f4f54d667d6477"/>
    <m/>
    <x v="0"/>
    <n v="44"/>
    <x v="1"/>
  </r>
  <r>
    <x v="6"/>
    <m/>
    <m/>
    <x v="0"/>
    <n v="44"/>
    <x v="1"/>
  </r>
  <r>
    <x v="6"/>
    <m/>
    <n v="1"/>
    <x v="11"/>
    <n v="44"/>
    <x v="114"/>
  </r>
  <r>
    <x v="6"/>
    <m/>
    <m/>
    <x v="0"/>
    <n v="44"/>
    <x v="1"/>
  </r>
  <r>
    <x v="6"/>
    <s v="a0aed05f92ea5a179534ff4b6d491abd759ed108"/>
    <m/>
    <x v="0"/>
    <n v="33"/>
    <x v="1"/>
  </r>
  <r>
    <x v="6"/>
    <m/>
    <m/>
    <x v="0"/>
    <n v="33"/>
    <x v="1"/>
  </r>
  <r>
    <x v="6"/>
    <m/>
    <n v="0.27400000000000002"/>
    <x v="11"/>
    <n v="33"/>
    <x v="115"/>
  </r>
  <r>
    <x v="6"/>
    <m/>
    <n v="0.72499999999999998"/>
    <x v="32"/>
    <n v="33"/>
    <x v="116"/>
  </r>
  <r>
    <x v="6"/>
    <m/>
    <m/>
    <x v="0"/>
    <n v="33"/>
    <x v="1"/>
  </r>
  <r>
    <x v="6"/>
    <s v="348bacb3695d439ace201c66cdd8c7a467aead58"/>
    <m/>
    <x v="0"/>
    <n v="10"/>
    <x v="1"/>
  </r>
  <r>
    <x v="6"/>
    <m/>
    <m/>
    <x v="0"/>
    <n v="10"/>
    <x v="1"/>
  </r>
  <r>
    <x v="6"/>
    <m/>
    <n v="1"/>
    <x v="11"/>
    <n v="10"/>
    <x v="98"/>
  </r>
  <r>
    <x v="6"/>
    <m/>
    <m/>
    <x v="0"/>
    <n v="10"/>
    <x v="1"/>
  </r>
  <r>
    <x v="6"/>
    <s v="7a188f499b3411c1a4f590bdee8a18f84495af11"/>
    <m/>
    <x v="0"/>
    <n v="7"/>
    <x v="1"/>
  </r>
  <r>
    <x v="6"/>
    <m/>
    <m/>
    <x v="0"/>
    <n v="7"/>
    <x v="1"/>
  </r>
  <r>
    <x v="6"/>
    <m/>
    <n v="0.96499999999999997"/>
    <x v="11"/>
    <n v="7"/>
    <x v="117"/>
  </r>
  <r>
    <x v="6"/>
    <m/>
    <m/>
    <x v="0"/>
    <n v="7"/>
    <x v="1"/>
  </r>
  <r>
    <x v="6"/>
    <s v="590801147ad7cb7edd5269fe7a219890acc3ee6b"/>
    <m/>
    <x v="0"/>
    <n v="5"/>
    <x v="1"/>
  </r>
  <r>
    <x v="6"/>
    <m/>
    <m/>
    <x v="0"/>
    <n v="5"/>
    <x v="1"/>
  </r>
  <r>
    <x v="6"/>
    <m/>
    <m/>
    <x v="0"/>
    <n v="5"/>
    <x v="1"/>
  </r>
  <r>
    <x v="6"/>
    <s v="8173a9e16ddb9fc43a2e16de24fcddbf407d6ca1"/>
    <m/>
    <x v="0"/>
    <n v="41"/>
    <x v="1"/>
  </r>
  <r>
    <x v="6"/>
    <m/>
    <m/>
    <x v="0"/>
    <n v="41"/>
    <x v="1"/>
  </r>
  <r>
    <x v="6"/>
    <m/>
    <n v="1"/>
    <x v="33"/>
    <n v="41"/>
    <x v="112"/>
  </r>
  <r>
    <x v="6"/>
    <m/>
    <m/>
    <x v="0"/>
    <n v="41"/>
    <x v="1"/>
  </r>
  <r>
    <x v="6"/>
    <s v="3a0420f1a74cbeefadc7909dbf2e1768200708eb"/>
    <m/>
    <x v="0"/>
    <n v="3"/>
    <x v="1"/>
  </r>
  <r>
    <x v="6"/>
    <m/>
    <m/>
    <x v="0"/>
    <n v="3"/>
    <x v="1"/>
  </r>
  <r>
    <x v="6"/>
    <m/>
    <n v="1"/>
    <x v="33"/>
    <n v="3"/>
    <x v="118"/>
  </r>
  <r>
    <x v="6"/>
    <m/>
    <m/>
    <x v="0"/>
    <n v="3"/>
    <x v="1"/>
  </r>
  <r>
    <x v="6"/>
    <s v="a16933234c892ec4e82d0f8d9e305ba4bd9c32f4"/>
    <m/>
    <x v="0"/>
    <n v="4"/>
    <x v="1"/>
  </r>
  <r>
    <x v="6"/>
    <m/>
    <m/>
    <x v="0"/>
    <n v="4"/>
    <x v="1"/>
  </r>
  <r>
    <x v="6"/>
    <m/>
    <n v="1"/>
    <x v="33"/>
    <n v="4"/>
    <x v="2"/>
  </r>
  <r>
    <x v="7"/>
    <m/>
    <m/>
    <x v="0"/>
    <n v="4"/>
    <x v="1"/>
  </r>
  <r>
    <x v="7"/>
    <s v="0adbbde35e8ca1696145f21bde5c311b3da6d4e5"/>
    <m/>
    <x v="0"/>
    <n v="22"/>
    <x v="1"/>
  </r>
  <r>
    <x v="7"/>
    <m/>
    <m/>
    <x v="0"/>
    <n v="22"/>
    <x v="1"/>
  </r>
  <r>
    <x v="7"/>
    <m/>
    <n v="1"/>
    <x v="24"/>
    <n v="22"/>
    <x v="44"/>
  </r>
  <r>
    <x v="8"/>
    <m/>
    <m/>
    <x v="0"/>
    <n v="22"/>
    <x v="1"/>
  </r>
  <r>
    <x v="8"/>
    <s v="78a778b23bed9018e56b8573b052ee2117beac46"/>
    <m/>
    <x v="0"/>
    <n v="8"/>
    <x v="1"/>
  </r>
  <r>
    <x v="8"/>
    <m/>
    <m/>
    <x v="0"/>
    <n v="8"/>
    <x v="1"/>
  </r>
  <r>
    <x v="8"/>
    <m/>
    <n v="0.433"/>
    <x v="34"/>
    <n v="8"/>
    <x v="119"/>
  </r>
  <r>
    <x v="8"/>
    <m/>
    <n v="0.56599999999999995"/>
    <x v="13"/>
    <n v="8"/>
    <x v="120"/>
  </r>
  <r>
    <x v="8"/>
    <m/>
    <m/>
    <x v="0"/>
    <n v="8"/>
    <x v="1"/>
  </r>
  <r>
    <x v="8"/>
    <s v="689c0faf75e0cc3f1663b962c3db55360e0ef3b5"/>
    <m/>
    <x v="0"/>
    <n v="32"/>
    <x v="1"/>
  </r>
  <r>
    <x v="8"/>
    <m/>
    <m/>
    <x v="0"/>
    <n v="32"/>
    <x v="1"/>
  </r>
  <r>
    <x v="8"/>
    <m/>
    <n v="0.52100000000000002"/>
    <x v="35"/>
    <n v="32"/>
    <x v="121"/>
  </r>
  <r>
    <x v="8"/>
    <m/>
    <n v="0.47799999999999998"/>
    <x v="36"/>
    <n v="32"/>
    <x v="122"/>
  </r>
  <r>
    <x v="8"/>
    <m/>
    <m/>
    <x v="0"/>
    <n v="32"/>
    <x v="1"/>
  </r>
  <r>
    <x v="8"/>
    <s v="60d379f9e0c3eaf85850e768328d94c49170a7d7"/>
    <m/>
    <x v="0"/>
    <n v="18"/>
    <x v="1"/>
  </r>
  <r>
    <x v="8"/>
    <m/>
    <m/>
    <x v="0"/>
    <n v="18"/>
    <x v="1"/>
  </r>
  <r>
    <x v="8"/>
    <m/>
    <n v="1"/>
    <x v="36"/>
    <n v="18"/>
    <x v="61"/>
  </r>
  <r>
    <x v="8"/>
    <m/>
    <m/>
    <x v="0"/>
    <n v="18"/>
    <x v="1"/>
  </r>
  <r>
    <x v="8"/>
    <s v="6db1ea0ab3961cfaa994c49036187656b7338adc"/>
    <m/>
    <x v="0"/>
    <n v="9"/>
    <x v="1"/>
  </r>
  <r>
    <x v="8"/>
    <m/>
    <m/>
    <x v="0"/>
    <n v="9"/>
    <x v="1"/>
  </r>
  <r>
    <x v="8"/>
    <m/>
    <n v="1"/>
    <x v="7"/>
    <n v="9"/>
    <x v="123"/>
  </r>
  <r>
    <x v="8"/>
    <m/>
    <m/>
    <x v="0"/>
    <n v="9"/>
    <x v="1"/>
  </r>
  <r>
    <x v="8"/>
    <s v="521a6fffc689322ed2e5a0356d39da4301c93259"/>
    <m/>
    <x v="0"/>
    <n v="6"/>
    <x v="1"/>
  </r>
  <r>
    <x v="8"/>
    <m/>
    <m/>
    <x v="0"/>
    <n v="6"/>
    <x v="1"/>
  </r>
  <r>
    <x v="8"/>
    <m/>
    <n v="1"/>
    <x v="21"/>
    <n v="6"/>
    <x v="16"/>
  </r>
  <r>
    <x v="9"/>
    <m/>
    <m/>
    <x v="0"/>
    <n v="6"/>
    <x v="1"/>
  </r>
  <r>
    <x v="9"/>
    <s v="b2ea63e14f6e382c42409c8bf6326115fca94888"/>
    <m/>
    <x v="0"/>
    <n v="161"/>
    <x v="1"/>
  </r>
  <r>
    <x v="9"/>
    <m/>
    <m/>
    <x v="0"/>
    <n v="161"/>
    <x v="1"/>
  </r>
  <r>
    <x v="9"/>
    <m/>
    <n v="0.54200000000000004"/>
    <x v="20"/>
    <n v="161"/>
    <x v="124"/>
  </r>
  <r>
    <x v="9"/>
    <m/>
    <n v="0.27600000000000002"/>
    <x v="37"/>
    <n v="161"/>
    <x v="125"/>
  </r>
  <r>
    <x v="9"/>
    <m/>
    <n v="0.156"/>
    <x v="7"/>
    <n v="161"/>
    <x v="126"/>
  </r>
  <r>
    <x v="9"/>
    <m/>
    <n v="2.3E-2"/>
    <x v="9"/>
    <n v="161"/>
    <x v="127"/>
  </r>
  <r>
    <x v="10"/>
    <m/>
    <m/>
    <x v="0"/>
    <n v="161"/>
    <x v="1"/>
  </r>
  <r>
    <x v="10"/>
    <s v="532b1595c96eb492f7a9813b855d28919a20dd78"/>
    <m/>
    <x v="0"/>
    <n v="11"/>
    <x v="1"/>
  </r>
  <r>
    <x v="10"/>
    <m/>
    <m/>
    <x v="0"/>
    <n v="11"/>
    <x v="1"/>
  </r>
  <r>
    <x v="10"/>
    <m/>
    <n v="1"/>
    <x v="7"/>
    <n v="11"/>
    <x v="128"/>
  </r>
  <r>
    <x v="10"/>
    <m/>
    <m/>
    <x v="0"/>
    <n v="11"/>
    <x v="1"/>
  </r>
  <r>
    <x v="10"/>
    <s v="ccacca83853931e2d03c8670c1745dfac515e119"/>
    <m/>
    <x v="0"/>
    <n v="19"/>
    <x v="1"/>
  </r>
  <r>
    <x v="10"/>
    <m/>
    <m/>
    <x v="0"/>
    <n v="19"/>
    <x v="1"/>
  </r>
  <r>
    <x v="10"/>
    <m/>
    <n v="1"/>
    <x v="38"/>
    <n v="19"/>
    <x v="129"/>
  </r>
  <r>
    <x v="10"/>
    <m/>
    <m/>
    <x v="0"/>
    <n v="19"/>
    <x v="1"/>
  </r>
  <r>
    <x v="10"/>
    <s v="5b5decd541a6449ec4641992ae0ecb89207a0dc0"/>
    <m/>
    <x v="0"/>
    <n v="28"/>
    <x v="1"/>
  </r>
  <r>
    <x v="10"/>
    <m/>
    <m/>
    <x v="0"/>
    <n v="28"/>
    <x v="1"/>
  </r>
  <r>
    <x v="10"/>
    <m/>
    <n v="1"/>
    <x v="33"/>
    <n v="28"/>
    <x v="130"/>
  </r>
  <r>
    <x v="10"/>
    <m/>
    <m/>
    <x v="0"/>
    <n v="28"/>
    <x v="1"/>
  </r>
  <r>
    <x v="10"/>
    <s v="0b167545b6e6a0f8c193d1aab8e094256fc8fa16"/>
    <m/>
    <x v="0"/>
    <n v="66"/>
    <x v="1"/>
  </r>
  <r>
    <x v="10"/>
    <m/>
    <m/>
    <x v="0"/>
    <n v="66"/>
    <x v="1"/>
  </r>
  <r>
    <x v="10"/>
    <m/>
    <n v="0.24299999999999999"/>
    <x v="38"/>
    <n v="66"/>
    <x v="131"/>
  </r>
  <r>
    <x v="10"/>
    <m/>
    <n v="0.115"/>
    <x v="3"/>
    <n v="66"/>
    <x v="132"/>
  </r>
  <r>
    <x v="10"/>
    <m/>
    <n v="0.188"/>
    <x v="39"/>
    <n v="66"/>
    <x v="133"/>
  </r>
  <r>
    <x v="10"/>
    <m/>
    <n v="3.1E-2"/>
    <x v="5"/>
    <n v="66"/>
    <x v="134"/>
  </r>
  <r>
    <x v="10"/>
    <m/>
    <n v="0.2"/>
    <x v="6"/>
    <n v="66"/>
    <x v="135"/>
  </r>
  <r>
    <x v="10"/>
    <m/>
    <n v="7.0000000000000007E-2"/>
    <x v="33"/>
    <n v="66"/>
    <x v="136"/>
  </r>
  <r>
    <x v="10"/>
    <m/>
    <n v="0.15"/>
    <x v="40"/>
    <n v="66"/>
    <x v="137"/>
  </r>
  <r>
    <x v="11"/>
    <m/>
    <m/>
    <x v="0"/>
    <n v="66"/>
    <x v="1"/>
  </r>
  <r>
    <x v="11"/>
    <s v="77b00970997d13d0758c745e5a94fc79982d4401"/>
    <m/>
    <x v="0"/>
    <n v="82"/>
    <x v="1"/>
  </r>
  <r>
    <x v="11"/>
    <m/>
    <m/>
    <x v="0"/>
    <n v="82"/>
    <x v="1"/>
  </r>
  <r>
    <x v="11"/>
    <m/>
    <n v="0.9"/>
    <x v="41"/>
    <n v="82"/>
    <x v="138"/>
  </r>
  <r>
    <x v="11"/>
    <m/>
    <n v="5.8999999999999997E-2"/>
    <x v="21"/>
    <n v="82"/>
    <x v="139"/>
  </r>
  <r>
    <x v="11"/>
    <m/>
    <n v="0.04"/>
    <x v="23"/>
    <n v="82"/>
    <x v="140"/>
  </r>
  <r>
    <x v="11"/>
    <m/>
    <m/>
    <x v="0"/>
    <n v="82"/>
    <x v="1"/>
  </r>
  <r>
    <x v="11"/>
    <s v="6572c75e85cd7ec0a3269a13a5290c9a46416a3e"/>
    <m/>
    <x v="0"/>
    <n v="331"/>
    <x v="1"/>
  </r>
  <r>
    <x v="11"/>
    <m/>
    <m/>
    <x v="0"/>
    <n v="331"/>
    <x v="1"/>
  </r>
  <r>
    <x v="11"/>
    <m/>
    <n v="0.13100000000000001"/>
    <x v="20"/>
    <n v="331"/>
    <x v="141"/>
  </r>
  <r>
    <x v="11"/>
    <m/>
    <n v="6.0000000000000001E-3"/>
    <x v="42"/>
    <n v="331"/>
    <x v="142"/>
  </r>
  <r>
    <x v="11"/>
    <m/>
    <n v="0.36199999999999999"/>
    <x v="30"/>
    <n v="331"/>
    <x v="143"/>
  </r>
  <r>
    <x v="11"/>
    <m/>
    <n v="0.13400000000000001"/>
    <x v="38"/>
    <n v="331"/>
    <x v="144"/>
  </r>
  <r>
    <x v="11"/>
    <m/>
    <n v="0.30499999999999999"/>
    <x v="43"/>
    <n v="331"/>
    <x v="145"/>
  </r>
  <r>
    <x v="11"/>
    <m/>
    <n v="5.8999999999999997E-2"/>
    <x v="44"/>
    <n v="331"/>
    <x v="146"/>
  </r>
  <r>
    <x v="11"/>
    <m/>
    <m/>
    <x v="0"/>
    <n v="331"/>
    <x v="1"/>
  </r>
  <r>
    <x v="11"/>
    <s v="a7cdcee52937fec949eea4050973bde5c1d825be"/>
    <m/>
    <x v="0"/>
    <n v="259"/>
    <x v="1"/>
  </r>
  <r>
    <x v="11"/>
    <m/>
    <m/>
    <x v="0"/>
    <n v="259"/>
    <x v="1"/>
  </r>
  <r>
    <x v="11"/>
    <m/>
    <n v="1"/>
    <x v="38"/>
    <n v="259"/>
    <x v="147"/>
  </r>
  <r>
    <x v="11"/>
    <m/>
    <m/>
    <x v="0"/>
    <n v="259"/>
    <x v="1"/>
  </r>
  <r>
    <x v="11"/>
    <s v="55415503b722848d51fe45fc2de2d47cee4db952"/>
    <m/>
    <x v="0"/>
    <n v="27"/>
    <x v="1"/>
  </r>
  <r>
    <x v="11"/>
    <m/>
    <m/>
    <x v="0"/>
    <n v="27"/>
    <x v="1"/>
  </r>
  <r>
    <x v="11"/>
    <m/>
    <n v="1"/>
    <x v="44"/>
    <n v="27"/>
    <x v="81"/>
  </r>
  <r>
    <x v="11"/>
    <m/>
    <m/>
    <x v="0"/>
    <n v="27"/>
    <x v="1"/>
  </r>
  <r>
    <x v="11"/>
    <s v="b05a745cd74c4879a08f804b2582900a33786a57"/>
    <m/>
    <x v="0"/>
    <n v="1602"/>
    <x v="1"/>
  </r>
  <r>
    <x v="11"/>
    <m/>
    <m/>
    <x v="0"/>
    <n v="1602"/>
    <x v="1"/>
  </r>
  <r>
    <x v="11"/>
    <m/>
    <n v="1.2999999999999999E-2"/>
    <x v="20"/>
    <n v="1602"/>
    <x v="148"/>
  </r>
  <r>
    <x v="11"/>
    <m/>
    <n v="1E-3"/>
    <x v="42"/>
    <n v="1602"/>
    <x v="149"/>
  </r>
  <r>
    <x v="11"/>
    <m/>
    <n v="0.159"/>
    <x v="21"/>
    <n v="1602"/>
    <x v="150"/>
  </r>
  <r>
    <x v="11"/>
    <m/>
    <n v="4.0000000000000001E-3"/>
    <x v="38"/>
    <n v="1602"/>
    <x v="151"/>
  </r>
  <r>
    <x v="11"/>
    <m/>
    <n v="0.81899999999999995"/>
    <x v="44"/>
    <n v="1602"/>
    <x v="152"/>
  </r>
  <r>
    <x v="11"/>
    <m/>
    <n v="0"/>
    <x v="12"/>
    <n v="1602"/>
    <x v="1"/>
  </r>
  <r>
    <x v="11"/>
    <m/>
    <m/>
    <x v="0"/>
    <n v="1602"/>
    <x v="1"/>
  </r>
  <r>
    <x v="11"/>
    <s v="8baf068f5c7bcb52c7cc19bd6343fc2569cd92fc"/>
    <m/>
    <x v="0"/>
    <n v="63"/>
    <x v="1"/>
  </r>
  <r>
    <x v="11"/>
    <m/>
    <m/>
    <x v="0"/>
    <n v="63"/>
    <x v="1"/>
  </r>
  <r>
    <x v="11"/>
    <m/>
    <n v="0.80200000000000005"/>
    <x v="44"/>
    <n v="63"/>
    <x v="153"/>
  </r>
  <r>
    <x v="11"/>
    <m/>
    <n v="0.19700000000000001"/>
    <x v="8"/>
    <n v="63"/>
    <x v="154"/>
  </r>
  <r>
    <x v="11"/>
    <m/>
    <m/>
    <x v="0"/>
    <n v="63"/>
    <x v="1"/>
  </r>
  <r>
    <x v="11"/>
    <s v="27000b67341e508294e37082bc05a0705e4f6b69"/>
    <m/>
    <x v="0"/>
    <n v="10"/>
    <x v="1"/>
  </r>
  <r>
    <x v="11"/>
    <m/>
    <m/>
    <x v="0"/>
    <n v="10"/>
    <x v="1"/>
  </r>
  <r>
    <x v="11"/>
    <m/>
    <n v="1"/>
    <x v="21"/>
    <n v="10"/>
    <x v="98"/>
  </r>
  <r>
    <x v="11"/>
    <m/>
    <m/>
    <x v="0"/>
    <n v="10"/>
    <x v="1"/>
  </r>
  <r>
    <x v="11"/>
    <s v="e079496c239748c95136458c85c23478ee609fdb"/>
    <m/>
    <x v="0"/>
    <n v="13"/>
    <x v="1"/>
  </r>
  <r>
    <x v="11"/>
    <m/>
    <m/>
    <x v="0"/>
    <n v="13"/>
    <x v="1"/>
  </r>
  <r>
    <x v="11"/>
    <m/>
    <n v="0.72499999999999998"/>
    <x v="38"/>
    <n v="13"/>
    <x v="155"/>
  </r>
  <r>
    <x v="11"/>
    <m/>
    <n v="0.27400000000000002"/>
    <x v="44"/>
    <n v="13"/>
    <x v="156"/>
  </r>
  <r>
    <x v="11"/>
    <m/>
    <m/>
    <x v="0"/>
    <n v="13"/>
    <x v="1"/>
  </r>
  <r>
    <x v="11"/>
    <s v="f5f42d6c684b8e779aef6889b800235d7417afcb"/>
    <m/>
    <x v="0"/>
    <n v="657"/>
    <x v="1"/>
  </r>
  <r>
    <x v="11"/>
    <m/>
    <m/>
    <x v="0"/>
    <n v="657"/>
    <x v="1"/>
  </r>
  <r>
    <x v="11"/>
    <m/>
    <n v="0.157"/>
    <x v="41"/>
    <n v="657"/>
    <x v="157"/>
  </r>
  <r>
    <x v="11"/>
    <m/>
    <n v="0.192"/>
    <x v="30"/>
    <n v="657"/>
    <x v="158"/>
  </r>
  <r>
    <x v="11"/>
    <m/>
    <n v="8.1000000000000003E-2"/>
    <x v="21"/>
    <n v="657"/>
    <x v="159"/>
  </r>
  <r>
    <x v="11"/>
    <m/>
    <n v="9.7000000000000003E-2"/>
    <x v="38"/>
    <n v="657"/>
    <x v="160"/>
  </r>
  <r>
    <x v="11"/>
    <m/>
    <n v="0.44900000000000001"/>
    <x v="43"/>
    <n v="657"/>
    <x v="161"/>
  </r>
  <r>
    <x v="11"/>
    <m/>
    <n v="2.1000000000000001E-2"/>
    <x v="44"/>
    <n v="657"/>
    <x v="162"/>
  </r>
  <r>
    <x v="11"/>
    <m/>
    <m/>
    <x v="0"/>
    <n v="657"/>
    <x v="1"/>
  </r>
  <r>
    <x v="11"/>
    <s v="e27b158000b01fe4c505961fefe5a77efbfe8a3e"/>
    <m/>
    <x v="0"/>
    <n v="16"/>
    <x v="1"/>
  </r>
  <r>
    <x v="11"/>
    <m/>
    <m/>
    <x v="0"/>
    <n v="16"/>
    <x v="1"/>
  </r>
  <r>
    <x v="11"/>
    <m/>
    <n v="0.45"/>
    <x v="20"/>
    <n v="16"/>
    <x v="163"/>
  </r>
  <r>
    <x v="11"/>
    <m/>
    <n v="0.54900000000000004"/>
    <x v="21"/>
    <n v="16"/>
    <x v="164"/>
  </r>
  <r>
    <x v="11"/>
    <m/>
    <m/>
    <x v="0"/>
    <n v="16"/>
    <x v="1"/>
  </r>
  <r>
    <x v="11"/>
    <s v="d71566a55ebbe76ee7f40fd3f2a2a8cd486b0d16"/>
    <m/>
    <x v="0"/>
    <n v="1382"/>
    <x v="1"/>
  </r>
  <r>
    <x v="11"/>
    <m/>
    <m/>
    <x v="0"/>
    <n v="1382"/>
    <x v="1"/>
  </r>
  <r>
    <x v="11"/>
    <m/>
    <n v="8.4000000000000005E-2"/>
    <x v="20"/>
    <n v="1382"/>
    <x v="165"/>
  </r>
  <r>
    <x v="11"/>
    <m/>
    <n v="1E-3"/>
    <x v="42"/>
    <n v="1382"/>
    <x v="166"/>
  </r>
  <r>
    <x v="11"/>
    <m/>
    <n v="0.20100000000000001"/>
    <x v="21"/>
    <n v="1382"/>
    <x v="167"/>
  </r>
  <r>
    <x v="11"/>
    <m/>
    <n v="0.54900000000000004"/>
    <x v="38"/>
    <n v="1382"/>
    <x v="168"/>
  </r>
  <r>
    <x v="11"/>
    <m/>
    <n v="0.11600000000000001"/>
    <x v="44"/>
    <n v="1382"/>
    <x v="169"/>
  </r>
  <r>
    <x v="11"/>
    <m/>
    <n v="4.5999999999999999E-2"/>
    <x v="8"/>
    <n v="1382"/>
    <x v="170"/>
  </r>
  <r>
    <x v="11"/>
    <m/>
    <m/>
    <x v="0"/>
    <n v="1382"/>
    <x v="1"/>
  </r>
  <r>
    <x v="11"/>
    <s v="de8ad641914eeb56367d06fd465c17ad5e6a3e26"/>
    <m/>
    <x v="0"/>
    <n v="6"/>
    <x v="1"/>
  </r>
  <r>
    <x v="11"/>
    <m/>
    <m/>
    <x v="0"/>
    <n v="6"/>
    <x v="1"/>
  </r>
  <r>
    <x v="11"/>
    <m/>
    <n v="1"/>
    <x v="44"/>
    <n v="6"/>
    <x v="16"/>
  </r>
  <r>
    <x v="11"/>
    <m/>
    <m/>
    <x v="0"/>
    <n v="6"/>
    <x v="1"/>
  </r>
  <r>
    <x v="11"/>
    <s v="aac8ba84d8fac7dc531a03c63224fdfc8cd3baa3"/>
    <m/>
    <x v="0"/>
    <n v="66"/>
    <x v="1"/>
  </r>
  <r>
    <x v="11"/>
    <m/>
    <m/>
    <x v="0"/>
    <n v="66"/>
    <x v="1"/>
  </r>
  <r>
    <x v="11"/>
    <m/>
    <n v="1"/>
    <x v="44"/>
    <n v="66"/>
    <x v="171"/>
  </r>
  <r>
    <x v="11"/>
    <m/>
    <m/>
    <x v="0"/>
    <n v="66"/>
    <x v="1"/>
  </r>
  <r>
    <x v="11"/>
    <s v="391b1121e36fd85d7e85c4442dccf8367e6da770"/>
    <m/>
    <x v="0"/>
    <n v="4617"/>
    <x v="1"/>
  </r>
  <r>
    <x v="11"/>
    <m/>
    <m/>
    <x v="0"/>
    <n v="4617"/>
    <x v="1"/>
  </r>
  <r>
    <x v="11"/>
    <m/>
    <n v="0"/>
    <x v="45"/>
    <n v="4617"/>
    <x v="1"/>
  </r>
  <r>
    <x v="11"/>
    <m/>
    <n v="0.54600000000000004"/>
    <x v="20"/>
    <n v="4617"/>
    <x v="172"/>
  </r>
  <r>
    <x v="11"/>
    <m/>
    <n v="1.0999999999999999E-2"/>
    <x v="19"/>
    <n v="4617"/>
    <x v="173"/>
  </r>
  <r>
    <x v="11"/>
    <m/>
    <n v="1E-3"/>
    <x v="46"/>
    <n v="4617"/>
    <x v="174"/>
  </r>
  <r>
    <x v="11"/>
    <m/>
    <n v="3.0000000000000001E-3"/>
    <x v="47"/>
    <n v="4617"/>
    <x v="175"/>
  </r>
  <r>
    <x v="11"/>
    <m/>
    <n v="4.1000000000000002E-2"/>
    <x v="48"/>
    <n v="4617"/>
    <x v="176"/>
  </r>
  <r>
    <x v="11"/>
    <m/>
    <n v="1.4E-2"/>
    <x v="17"/>
    <n v="4617"/>
    <x v="177"/>
  </r>
  <r>
    <x v="11"/>
    <m/>
    <n v="0"/>
    <x v="21"/>
    <n v="4617"/>
    <x v="1"/>
  </r>
  <r>
    <x v="11"/>
    <m/>
    <n v="7.0000000000000001E-3"/>
    <x v="38"/>
    <n v="4617"/>
    <x v="178"/>
  </r>
  <r>
    <x v="11"/>
    <m/>
    <n v="0"/>
    <x v="4"/>
    <n v="4617"/>
    <x v="1"/>
  </r>
  <r>
    <x v="11"/>
    <m/>
    <n v="0.36"/>
    <x v="44"/>
    <n v="4617"/>
    <x v="179"/>
  </r>
  <r>
    <x v="11"/>
    <m/>
    <n v="8.0000000000000002E-3"/>
    <x v="8"/>
    <n v="4617"/>
    <x v="180"/>
  </r>
  <r>
    <x v="11"/>
    <m/>
    <n v="0"/>
    <x v="9"/>
    <n v="4617"/>
    <x v="1"/>
  </r>
  <r>
    <x v="11"/>
    <m/>
    <n v="2E-3"/>
    <x v="13"/>
    <n v="4617"/>
    <x v="181"/>
  </r>
  <r>
    <x v="12"/>
    <m/>
    <m/>
    <x v="0"/>
    <n v="4617"/>
    <x v="1"/>
  </r>
  <r>
    <x v="12"/>
    <s v="6354dbac2ec295d31fc72bb5d09258dd83011782"/>
    <m/>
    <x v="0"/>
    <n v="4"/>
    <x v="1"/>
  </r>
  <r>
    <x v="12"/>
    <m/>
    <m/>
    <x v="0"/>
    <n v="4"/>
    <x v="1"/>
  </r>
  <r>
    <x v="12"/>
    <m/>
    <n v="1"/>
    <x v="34"/>
    <n v="4"/>
    <x v="2"/>
  </r>
  <r>
    <x v="12"/>
    <m/>
    <m/>
    <x v="0"/>
    <n v="4"/>
    <x v="1"/>
  </r>
  <r>
    <x v="12"/>
    <s v="7babda888912d6e0bc667540577dcc6e14d405df"/>
    <m/>
    <x v="0"/>
    <n v="423"/>
    <x v="1"/>
  </r>
  <r>
    <x v="12"/>
    <m/>
    <m/>
    <x v="0"/>
    <n v="423"/>
    <x v="1"/>
  </r>
  <r>
    <x v="12"/>
    <m/>
    <n v="0.93300000000000005"/>
    <x v="11"/>
    <n v="423"/>
    <x v="182"/>
  </r>
  <r>
    <x v="12"/>
    <m/>
    <n v="5.6000000000000001E-2"/>
    <x v="32"/>
    <n v="423"/>
    <x v="183"/>
  </r>
  <r>
    <x v="12"/>
    <m/>
    <n v="0.01"/>
    <x v="12"/>
    <n v="423"/>
    <x v="184"/>
  </r>
  <r>
    <x v="12"/>
    <m/>
    <m/>
    <x v="0"/>
    <n v="423"/>
    <x v="1"/>
  </r>
  <r>
    <x v="12"/>
    <s v="151dd9ff5f6f4acb99c030dbc533a632412108f9"/>
    <m/>
    <x v="0"/>
    <n v="5"/>
    <x v="1"/>
  </r>
  <r>
    <x v="12"/>
    <m/>
    <m/>
    <x v="0"/>
    <n v="5"/>
    <x v="1"/>
  </r>
  <r>
    <x v="12"/>
    <m/>
    <n v="1"/>
    <x v="49"/>
    <n v="5"/>
    <x v="104"/>
  </r>
  <r>
    <x v="12"/>
    <m/>
    <m/>
    <x v="0"/>
    <n v="5"/>
    <x v="1"/>
  </r>
  <r>
    <x v="12"/>
    <s v="b66a9da4ec5f345f35ed637a8df34f9fe7be9f11"/>
    <m/>
    <x v="0"/>
    <n v="72"/>
    <x v="1"/>
  </r>
  <r>
    <x v="12"/>
    <m/>
    <m/>
    <x v="0"/>
    <n v="72"/>
    <x v="1"/>
  </r>
  <r>
    <x v="12"/>
    <m/>
    <n v="5.1999999999999998E-2"/>
    <x v="29"/>
    <n v="72"/>
    <x v="185"/>
  </r>
  <r>
    <x v="12"/>
    <m/>
    <n v="0.79700000000000004"/>
    <x v="49"/>
    <n v="72"/>
    <x v="186"/>
  </r>
  <r>
    <x v="12"/>
    <m/>
    <n v="0.15"/>
    <x v="7"/>
    <n v="72"/>
    <x v="187"/>
  </r>
  <r>
    <x v="12"/>
    <m/>
    <m/>
    <x v="0"/>
    <n v="72"/>
    <x v="1"/>
  </r>
  <r>
    <x v="12"/>
    <s v="ce9d66b6338187acb14a2509b8d435e7a915e570"/>
    <m/>
    <x v="0"/>
    <n v="5"/>
    <x v="1"/>
  </r>
  <r>
    <x v="12"/>
    <m/>
    <m/>
    <x v="0"/>
    <n v="5"/>
    <x v="1"/>
  </r>
  <r>
    <x v="12"/>
    <m/>
    <n v="0.26700000000000002"/>
    <x v="5"/>
    <n v="5"/>
    <x v="188"/>
  </r>
  <r>
    <x v="12"/>
    <m/>
    <n v="0.73199999999999998"/>
    <x v="6"/>
    <n v="5"/>
    <x v="189"/>
  </r>
  <r>
    <x v="12"/>
    <m/>
    <m/>
    <x v="0"/>
    <n v="5"/>
    <x v="1"/>
  </r>
  <r>
    <x v="12"/>
    <s v="bd0eed0a669ec9f77cb207d698c6bed002acdd0e"/>
    <m/>
    <x v="0"/>
    <n v="453"/>
    <x v="1"/>
  </r>
  <r>
    <x v="12"/>
    <m/>
    <m/>
    <x v="0"/>
    <n v="453"/>
    <x v="1"/>
  </r>
  <r>
    <x v="12"/>
    <m/>
    <n v="0.25900000000000001"/>
    <x v="39"/>
    <n v="453"/>
    <x v="190"/>
  </r>
  <r>
    <x v="12"/>
    <m/>
    <n v="0.187"/>
    <x v="5"/>
    <n v="453"/>
    <x v="191"/>
  </r>
  <r>
    <x v="12"/>
    <m/>
    <n v="0.20899999999999999"/>
    <x v="6"/>
    <n v="453"/>
    <x v="192"/>
  </r>
  <r>
    <x v="12"/>
    <m/>
    <n v="0.29499999999999998"/>
    <x v="40"/>
    <n v="453"/>
    <x v="193"/>
  </r>
  <r>
    <x v="12"/>
    <m/>
    <n v="4.9000000000000002E-2"/>
    <x v="7"/>
    <n v="453"/>
    <x v="194"/>
  </r>
  <r>
    <x v="12"/>
    <m/>
    <m/>
    <x v="0"/>
    <n v="453"/>
    <x v="1"/>
  </r>
  <r>
    <x v="12"/>
    <s v="bb0a34d80b4b1e555fab5dda4ddac8ae48e99152"/>
    <m/>
    <x v="0"/>
    <n v="501"/>
    <x v="1"/>
  </r>
  <r>
    <x v="12"/>
    <m/>
    <m/>
    <x v="0"/>
    <n v="501"/>
    <x v="1"/>
  </r>
  <r>
    <x v="12"/>
    <m/>
    <n v="0.13500000000000001"/>
    <x v="39"/>
    <n v="501"/>
    <x v="195"/>
  </r>
  <r>
    <x v="12"/>
    <m/>
    <n v="0.86399999999999999"/>
    <x v="40"/>
    <n v="501"/>
    <x v="196"/>
  </r>
  <r>
    <x v="12"/>
    <m/>
    <m/>
    <x v="0"/>
    <n v="501"/>
    <x v="1"/>
  </r>
  <r>
    <x v="12"/>
    <s v="cce6a04bcb073699a9e16a6ce9eca587060f8c3f"/>
    <m/>
    <x v="0"/>
    <n v="217"/>
    <x v="1"/>
  </r>
  <r>
    <x v="12"/>
    <m/>
    <m/>
    <x v="0"/>
    <n v="217"/>
    <x v="1"/>
  </r>
  <r>
    <x v="12"/>
    <m/>
    <n v="0.84899999999999998"/>
    <x v="39"/>
    <n v="217"/>
    <x v="197"/>
  </r>
  <r>
    <x v="12"/>
    <m/>
    <n v="0.15"/>
    <x v="40"/>
    <n v="217"/>
    <x v="198"/>
  </r>
  <r>
    <x v="12"/>
    <m/>
    <m/>
    <x v="0"/>
    <n v="217"/>
    <x v="1"/>
  </r>
  <r>
    <x v="12"/>
    <s v="b24911bcf66214075d9ca4ed5d202f8205e394c3"/>
    <m/>
    <x v="0"/>
    <n v="740"/>
    <x v="1"/>
  </r>
  <r>
    <x v="12"/>
    <m/>
    <m/>
    <x v="0"/>
    <n v="740"/>
    <x v="1"/>
  </r>
  <r>
    <x v="12"/>
    <m/>
    <n v="0.14899999999999999"/>
    <x v="39"/>
    <n v="740"/>
    <x v="199"/>
  </r>
  <r>
    <x v="12"/>
    <m/>
    <n v="0.01"/>
    <x v="5"/>
    <n v="740"/>
    <x v="200"/>
  </r>
  <r>
    <x v="12"/>
    <m/>
    <n v="0.84"/>
    <x v="40"/>
    <n v="740"/>
    <x v="201"/>
  </r>
  <r>
    <x v="12"/>
    <m/>
    <m/>
    <x v="0"/>
    <n v="740"/>
    <x v="1"/>
  </r>
  <r>
    <x v="12"/>
    <s v="5395a12bf56f059f36a6216f3e33f557229df996"/>
    <m/>
    <x v="0"/>
    <n v="30"/>
    <x v="1"/>
  </r>
  <r>
    <x v="12"/>
    <m/>
    <m/>
    <x v="0"/>
    <n v="30"/>
    <x v="1"/>
  </r>
  <r>
    <x v="12"/>
    <m/>
    <n v="1"/>
    <x v="40"/>
    <n v="30"/>
    <x v="56"/>
  </r>
  <r>
    <x v="12"/>
    <m/>
    <m/>
    <x v="0"/>
    <n v="30"/>
    <x v="1"/>
  </r>
  <r>
    <x v="12"/>
    <s v="0288d14d9db98039202f7ce642f6d2d48f31db0d"/>
    <m/>
    <x v="0"/>
    <n v="44"/>
    <x v="1"/>
  </r>
  <r>
    <x v="12"/>
    <m/>
    <m/>
    <x v="0"/>
    <n v="44"/>
    <x v="1"/>
  </r>
  <r>
    <x v="12"/>
    <m/>
    <n v="1"/>
    <x v="39"/>
    <n v="44"/>
    <x v="114"/>
  </r>
  <r>
    <x v="12"/>
    <m/>
    <m/>
    <x v="0"/>
    <n v="44"/>
    <x v="1"/>
  </r>
  <r>
    <x v="12"/>
    <s v="5e0edd481d158003b12bafb73db48221a2ade9c4"/>
    <m/>
    <x v="0"/>
    <n v="124"/>
    <x v="1"/>
  </r>
  <r>
    <x v="12"/>
    <m/>
    <m/>
    <x v="0"/>
    <n v="124"/>
    <x v="1"/>
  </r>
  <r>
    <x v="12"/>
    <m/>
    <n v="1"/>
    <x v="38"/>
    <n v="124"/>
    <x v="202"/>
  </r>
  <r>
    <x v="12"/>
    <m/>
    <m/>
    <x v="0"/>
    <n v="124"/>
    <x v="1"/>
  </r>
  <r>
    <x v="12"/>
    <s v="3a90e2c3e464b3d130a18f5c53d5d49dc1a9d48a"/>
    <m/>
    <x v="0"/>
    <n v="18"/>
    <x v="1"/>
  </r>
  <r>
    <x v="12"/>
    <m/>
    <m/>
    <x v="0"/>
    <n v="18"/>
    <x v="1"/>
  </r>
  <r>
    <x v="12"/>
    <m/>
    <n v="1"/>
    <x v="21"/>
    <n v="18"/>
    <x v="61"/>
  </r>
  <r>
    <x v="12"/>
    <m/>
    <m/>
    <x v="0"/>
    <n v="18"/>
    <x v="1"/>
  </r>
  <r>
    <x v="12"/>
    <s v="ab9b20d7dab355f16109a00e65934662f8fb1c78"/>
    <m/>
    <x v="0"/>
    <n v="3"/>
    <x v="1"/>
  </r>
  <r>
    <x v="12"/>
    <m/>
    <m/>
    <x v="0"/>
    <n v="3"/>
    <x v="1"/>
  </r>
  <r>
    <x v="12"/>
    <m/>
    <n v="1"/>
    <x v="29"/>
    <n v="3"/>
    <x v="118"/>
  </r>
  <r>
    <x v="12"/>
    <m/>
    <m/>
    <x v="0"/>
    <n v="3"/>
    <x v="1"/>
  </r>
  <r>
    <x v="12"/>
    <s v="02f67073a00fe436ccadcf08438883423160ba3e"/>
    <m/>
    <x v="0"/>
    <n v="286"/>
    <x v="1"/>
  </r>
  <r>
    <x v="12"/>
    <m/>
    <m/>
    <x v="0"/>
    <n v="286"/>
    <x v="1"/>
  </r>
  <r>
    <x v="12"/>
    <m/>
    <n v="0.498"/>
    <x v="20"/>
    <n v="286"/>
    <x v="203"/>
  </r>
  <r>
    <x v="12"/>
    <m/>
    <n v="0.501"/>
    <x v="50"/>
    <n v="286"/>
    <x v="204"/>
  </r>
  <r>
    <x v="13"/>
    <m/>
    <m/>
    <x v="0"/>
    <n v="286"/>
    <x v="1"/>
  </r>
  <r>
    <x v="13"/>
    <s v="070596dd59e3af7bd0ac23071a97ebcfcecc62d7"/>
    <m/>
    <x v="0"/>
    <n v="29"/>
    <x v="1"/>
  </r>
  <r>
    <x v="13"/>
    <m/>
    <m/>
    <x v="0"/>
    <n v="29"/>
    <x v="1"/>
  </r>
  <r>
    <x v="13"/>
    <m/>
    <n v="1"/>
    <x v="14"/>
    <n v="29"/>
    <x v="205"/>
  </r>
  <r>
    <x v="13"/>
    <m/>
    <m/>
    <x v="0"/>
    <n v="29"/>
    <x v="1"/>
  </r>
  <r>
    <x v="13"/>
    <s v="aa656086587c2c5513d884614ae55a38ec838df3"/>
    <m/>
    <x v="0"/>
    <n v="12"/>
    <x v="1"/>
  </r>
  <r>
    <x v="13"/>
    <m/>
    <m/>
    <x v="0"/>
    <n v="12"/>
    <x v="1"/>
  </r>
  <r>
    <x v="13"/>
    <m/>
    <n v="1"/>
    <x v="28"/>
    <n v="12"/>
    <x v="206"/>
  </r>
  <r>
    <x v="13"/>
    <m/>
    <m/>
    <x v="0"/>
    <n v="12"/>
    <x v="1"/>
  </r>
  <r>
    <x v="13"/>
    <s v="ae333bc94a7d89d3220dcae9579fcaf68aa2e290"/>
    <m/>
    <x v="0"/>
    <n v="2"/>
    <x v="1"/>
  </r>
  <r>
    <x v="13"/>
    <m/>
    <m/>
    <x v="0"/>
    <n v="2"/>
    <x v="1"/>
  </r>
  <r>
    <x v="13"/>
    <m/>
    <n v="1"/>
    <x v="28"/>
    <n v="2"/>
    <x v="32"/>
  </r>
  <r>
    <x v="13"/>
    <m/>
    <m/>
    <x v="0"/>
    <n v="2"/>
    <x v="1"/>
  </r>
  <r>
    <x v="13"/>
    <s v="1ba04a9b86b08a31bd6b59a0fb7895034051df9a"/>
    <m/>
    <x v="0"/>
    <n v="61"/>
    <x v="1"/>
  </r>
  <r>
    <x v="13"/>
    <m/>
    <m/>
    <x v="0"/>
    <n v="61"/>
    <x v="1"/>
  </r>
  <r>
    <x v="13"/>
    <m/>
    <n v="1"/>
    <x v="28"/>
    <n v="61"/>
    <x v="207"/>
  </r>
  <r>
    <x v="13"/>
    <m/>
    <m/>
    <x v="0"/>
    <n v="61"/>
    <x v="1"/>
  </r>
  <r>
    <x v="13"/>
    <s v="bb2fa86ebe66f7b13857e4c5bb07583628741eb1"/>
    <m/>
    <x v="0"/>
    <n v="3"/>
    <x v="1"/>
  </r>
  <r>
    <x v="13"/>
    <m/>
    <m/>
    <x v="0"/>
    <n v="3"/>
    <x v="1"/>
  </r>
  <r>
    <x v="13"/>
    <m/>
    <n v="1"/>
    <x v="28"/>
    <n v="3"/>
    <x v="118"/>
  </r>
  <r>
    <x v="13"/>
    <m/>
    <m/>
    <x v="0"/>
    <n v="3"/>
    <x v="1"/>
  </r>
  <r>
    <x v="13"/>
    <s v="bbbc331ac4e263171c4fda427a2649ed69732175"/>
    <m/>
    <x v="0"/>
    <n v="10"/>
    <x v="1"/>
  </r>
  <r>
    <x v="13"/>
    <m/>
    <m/>
    <x v="0"/>
    <n v="10"/>
    <x v="1"/>
  </r>
  <r>
    <x v="13"/>
    <m/>
    <n v="1"/>
    <x v="28"/>
    <n v="10"/>
    <x v="98"/>
  </r>
  <r>
    <x v="13"/>
    <m/>
    <m/>
    <x v="0"/>
    <n v="10"/>
    <x v="1"/>
  </r>
  <r>
    <x v="13"/>
    <s v="e86e08deff7293b5778fad27df9031c013595b12"/>
    <m/>
    <x v="0"/>
    <n v="1611"/>
    <x v="1"/>
  </r>
  <r>
    <x v="13"/>
    <m/>
    <m/>
    <x v="0"/>
    <n v="1611"/>
    <x v="1"/>
  </r>
  <r>
    <x v="13"/>
    <m/>
    <n v="1"/>
    <x v="28"/>
    <n v="1611"/>
    <x v="208"/>
  </r>
  <r>
    <x v="13"/>
    <m/>
    <m/>
    <x v="0"/>
    <n v="1611"/>
    <x v="1"/>
  </r>
  <r>
    <x v="13"/>
    <s v="a83553d6bff77a16f797a32c293a6832d4b72743"/>
    <m/>
    <x v="0"/>
    <n v="34"/>
    <x v="1"/>
  </r>
  <r>
    <x v="13"/>
    <m/>
    <m/>
    <x v="0"/>
    <n v="34"/>
    <x v="1"/>
  </r>
  <r>
    <x v="13"/>
    <m/>
    <n v="0.36899999999999999"/>
    <x v="13"/>
    <n v="34"/>
    <x v="22"/>
  </r>
  <r>
    <x v="13"/>
    <m/>
    <n v="0.63"/>
    <x v="16"/>
    <n v="34"/>
    <x v="23"/>
  </r>
  <r>
    <x v="13"/>
    <m/>
    <m/>
    <x v="0"/>
    <n v="34"/>
    <x v="1"/>
  </r>
  <r>
    <x v="13"/>
    <s v="03d22b14a74564e686fad7b75c093eaf8371321b"/>
    <m/>
    <x v="0"/>
    <n v="47"/>
    <x v="1"/>
  </r>
  <r>
    <x v="13"/>
    <m/>
    <m/>
    <x v="0"/>
    <n v="47"/>
    <x v="1"/>
  </r>
  <r>
    <x v="13"/>
    <m/>
    <n v="1"/>
    <x v="28"/>
    <n v="47"/>
    <x v="209"/>
  </r>
  <r>
    <x v="13"/>
    <m/>
    <m/>
    <x v="0"/>
    <n v="47"/>
    <x v="1"/>
  </r>
  <r>
    <x v="13"/>
    <s v="f69fefd9b7d9b2e19af32ab0337650a0fca3344a"/>
    <m/>
    <x v="0"/>
    <n v="60"/>
    <x v="1"/>
  </r>
  <r>
    <x v="13"/>
    <m/>
    <m/>
    <x v="0"/>
    <n v="60"/>
    <x v="1"/>
  </r>
  <r>
    <x v="13"/>
    <m/>
    <n v="1"/>
    <x v="28"/>
    <n v="60"/>
    <x v="210"/>
  </r>
  <r>
    <x v="13"/>
    <m/>
    <m/>
    <x v="0"/>
    <n v="60"/>
    <x v="1"/>
  </r>
  <r>
    <x v="13"/>
    <s v="7e121c042020285789730da5e9ec9c70800585a8"/>
    <m/>
    <x v="0"/>
    <n v="112"/>
    <x v="1"/>
  </r>
  <r>
    <x v="13"/>
    <m/>
    <m/>
    <x v="0"/>
    <n v="112"/>
    <x v="1"/>
  </r>
  <r>
    <x v="13"/>
    <m/>
    <n v="1"/>
    <x v="28"/>
    <n v="112"/>
    <x v="211"/>
  </r>
  <r>
    <x v="13"/>
    <m/>
    <m/>
    <x v="0"/>
    <n v="112"/>
    <x v="1"/>
  </r>
  <r>
    <x v="13"/>
    <s v="d4939de9c4ee3f3fd2d6b3bc55d4414b6d850c66"/>
    <m/>
    <x v="0"/>
    <n v="254"/>
    <x v="1"/>
  </r>
  <r>
    <x v="13"/>
    <m/>
    <m/>
    <x v="0"/>
    <n v="254"/>
    <x v="1"/>
  </r>
  <r>
    <x v="13"/>
    <m/>
    <n v="0.996"/>
    <x v="28"/>
    <n v="254"/>
    <x v="212"/>
  </r>
  <r>
    <x v="13"/>
    <m/>
    <n v="3.0000000000000001E-3"/>
    <x v="12"/>
    <n v="254"/>
    <x v="213"/>
  </r>
  <r>
    <x v="13"/>
    <m/>
    <m/>
    <x v="0"/>
    <n v="254"/>
    <x v="1"/>
  </r>
  <r>
    <x v="13"/>
    <s v="3900c740dc53c3de9fbb5a7168378f5b58699265"/>
    <m/>
    <x v="0"/>
    <n v="71"/>
    <x v="1"/>
  </r>
  <r>
    <x v="13"/>
    <m/>
    <m/>
    <x v="0"/>
    <n v="71"/>
    <x v="1"/>
  </r>
  <r>
    <x v="13"/>
    <m/>
    <n v="0.93799999999999994"/>
    <x v="28"/>
    <n v="71"/>
    <x v="214"/>
  </r>
  <r>
    <x v="13"/>
    <m/>
    <n v="6.0999999999999999E-2"/>
    <x v="6"/>
    <n v="71"/>
    <x v="215"/>
  </r>
  <r>
    <x v="13"/>
    <m/>
    <m/>
    <x v="0"/>
    <n v="71"/>
    <x v="1"/>
  </r>
  <r>
    <x v="13"/>
    <s v="96f8616e7c078040af55a58859e5a1d563b42120"/>
    <m/>
    <x v="0"/>
    <n v="154"/>
    <x v="1"/>
  </r>
  <r>
    <x v="13"/>
    <m/>
    <m/>
    <x v="0"/>
    <n v="154"/>
    <x v="1"/>
  </r>
  <r>
    <x v="13"/>
    <m/>
    <n v="1"/>
    <x v="28"/>
    <n v="154"/>
    <x v="216"/>
  </r>
  <r>
    <x v="13"/>
    <m/>
    <m/>
    <x v="0"/>
    <n v="154"/>
    <x v="1"/>
  </r>
  <r>
    <x v="13"/>
    <s v="2d8603ecc535b0ff980fe537a7fe16c06d687bb6"/>
    <m/>
    <x v="0"/>
    <n v="8"/>
    <x v="1"/>
  </r>
  <r>
    <x v="13"/>
    <m/>
    <m/>
    <x v="0"/>
    <n v="8"/>
    <x v="1"/>
  </r>
  <r>
    <x v="13"/>
    <m/>
    <n v="1"/>
    <x v="46"/>
    <n v="8"/>
    <x v="217"/>
  </r>
  <r>
    <x v="13"/>
    <m/>
    <m/>
    <x v="0"/>
    <n v="8"/>
    <x v="1"/>
  </r>
  <r>
    <x v="13"/>
    <s v="f7a403b6ef67f6870adde252cf2dd794e8c1604b"/>
    <m/>
    <x v="0"/>
    <n v="510"/>
    <x v="1"/>
  </r>
  <r>
    <x v="13"/>
    <m/>
    <m/>
    <x v="0"/>
    <n v="510"/>
    <x v="1"/>
  </r>
  <r>
    <x v="13"/>
    <m/>
    <n v="0.114"/>
    <x v="41"/>
    <n v="510"/>
    <x v="218"/>
  </r>
  <r>
    <x v="13"/>
    <m/>
    <n v="0.88500000000000001"/>
    <x v="28"/>
    <n v="510"/>
    <x v="219"/>
  </r>
  <r>
    <x v="13"/>
    <m/>
    <m/>
    <x v="0"/>
    <n v="510"/>
    <x v="1"/>
  </r>
  <r>
    <x v="13"/>
    <s v="ff1ee391747092e2d03765402c6ab25ba7e1d538"/>
    <m/>
    <x v="0"/>
    <n v="410"/>
    <x v="1"/>
  </r>
  <r>
    <x v="13"/>
    <m/>
    <m/>
    <x v="0"/>
    <n v="410"/>
    <x v="1"/>
  </r>
  <r>
    <x v="13"/>
    <m/>
    <n v="1"/>
    <x v="28"/>
    <n v="410"/>
    <x v="220"/>
  </r>
  <r>
    <x v="13"/>
    <m/>
    <m/>
    <x v="0"/>
    <n v="410"/>
    <x v="1"/>
  </r>
  <r>
    <x v="13"/>
    <s v="e1c24123e023b47d8b279f77ba00cbf61e5a1347"/>
    <m/>
    <x v="0"/>
    <n v="6"/>
    <x v="1"/>
  </r>
  <r>
    <x v="13"/>
    <m/>
    <m/>
    <x v="0"/>
    <n v="6"/>
    <x v="1"/>
  </r>
  <r>
    <x v="13"/>
    <m/>
    <n v="1"/>
    <x v="28"/>
    <n v="6"/>
    <x v="16"/>
  </r>
  <r>
    <x v="13"/>
    <m/>
    <m/>
    <x v="0"/>
    <n v="6"/>
    <x v="1"/>
  </r>
  <r>
    <x v="13"/>
    <s v="e37df80e25f5f2cffa98c3b36b63974011096daa"/>
    <m/>
    <x v="0"/>
    <n v="159"/>
    <x v="1"/>
  </r>
  <r>
    <x v="13"/>
    <m/>
    <m/>
    <x v="0"/>
    <n v="159"/>
    <x v="1"/>
  </r>
  <r>
    <x v="13"/>
    <m/>
    <n v="1"/>
    <x v="28"/>
    <n v="159"/>
    <x v="221"/>
  </r>
  <r>
    <x v="13"/>
    <m/>
    <m/>
    <x v="0"/>
    <n v="159"/>
    <x v="1"/>
  </r>
  <r>
    <x v="13"/>
    <s v="4ce061a127e9f1fb1d31fbaeb64d1179a319316c"/>
    <m/>
    <x v="0"/>
    <n v="182"/>
    <x v="1"/>
  </r>
  <r>
    <x v="13"/>
    <m/>
    <m/>
    <x v="0"/>
    <n v="182"/>
    <x v="1"/>
  </r>
  <r>
    <x v="13"/>
    <m/>
    <n v="0.98799999999999999"/>
    <x v="28"/>
    <n v="182"/>
    <x v="222"/>
  </r>
  <r>
    <x v="13"/>
    <m/>
    <n v="1.0999999999999999E-2"/>
    <x v="24"/>
    <n v="182"/>
    <x v="223"/>
  </r>
  <r>
    <x v="13"/>
    <m/>
    <m/>
    <x v="0"/>
    <n v="182"/>
    <x v="1"/>
  </r>
  <r>
    <x v="13"/>
    <s v="da2b649e755ba903e8b38ffb9cf24f3769bcb319"/>
    <m/>
    <x v="0"/>
    <n v="5"/>
    <x v="1"/>
  </r>
  <r>
    <x v="13"/>
    <m/>
    <m/>
    <x v="0"/>
    <n v="5"/>
    <x v="1"/>
  </r>
  <r>
    <x v="13"/>
    <m/>
    <n v="1"/>
    <x v="28"/>
    <n v="5"/>
    <x v="104"/>
  </r>
  <r>
    <x v="14"/>
    <m/>
    <m/>
    <x v="0"/>
    <n v="5"/>
    <x v="1"/>
  </r>
  <r>
    <x v="14"/>
    <s v="f7c4d34ddb4a88480a1091d1c39e9db450c2d244"/>
    <m/>
    <x v="0"/>
    <n v="14"/>
    <x v="1"/>
  </r>
  <r>
    <x v="14"/>
    <m/>
    <m/>
    <x v="0"/>
    <n v="14"/>
    <x v="1"/>
  </r>
  <r>
    <x v="14"/>
    <m/>
    <n v="0.54700000000000004"/>
    <x v="51"/>
    <n v="14"/>
    <x v="224"/>
  </r>
  <r>
    <x v="14"/>
    <m/>
    <n v="0.25700000000000001"/>
    <x v="24"/>
    <n v="14"/>
    <x v="225"/>
  </r>
  <r>
    <x v="14"/>
    <m/>
    <m/>
    <x v="0"/>
    <n v="14"/>
    <x v="1"/>
  </r>
  <r>
    <x v="14"/>
    <s v="a8828ca2f6d50eb9f183e3bc5d317a7e356083c7"/>
    <m/>
    <x v="0"/>
    <n v="14"/>
    <x v="1"/>
  </r>
  <r>
    <x v="14"/>
    <m/>
    <m/>
    <x v="0"/>
    <n v="14"/>
    <x v="1"/>
  </r>
  <r>
    <x v="14"/>
    <m/>
    <n v="0.54700000000000004"/>
    <x v="51"/>
    <n v="14"/>
    <x v="224"/>
  </r>
  <r>
    <x v="14"/>
    <m/>
    <n v="0.25700000000000001"/>
    <x v="24"/>
    <n v="14"/>
    <x v="225"/>
  </r>
  <r>
    <x v="14"/>
    <m/>
    <m/>
    <x v="0"/>
    <n v="14"/>
    <x v="1"/>
  </r>
  <r>
    <x v="14"/>
    <s v="033b09c3123669081f980e73f0ea7c24dc6a2aa3"/>
    <m/>
    <x v="0"/>
    <n v="2"/>
    <x v="1"/>
  </r>
  <r>
    <x v="14"/>
    <m/>
    <m/>
    <x v="0"/>
    <n v="2"/>
    <x v="1"/>
  </r>
  <r>
    <x v="14"/>
    <m/>
    <n v="1"/>
    <x v="34"/>
    <n v="2"/>
    <x v="32"/>
  </r>
  <r>
    <x v="14"/>
    <m/>
    <m/>
    <x v="0"/>
    <n v="2"/>
    <x v="1"/>
  </r>
  <r>
    <x v="14"/>
    <s v="1618aca99b214b96aa71be433876cb90ef5bba8b"/>
    <m/>
    <x v="0"/>
    <n v="40"/>
    <x v="1"/>
  </r>
  <r>
    <x v="14"/>
    <m/>
    <m/>
    <x v="0"/>
    <n v="40"/>
    <x v="1"/>
  </r>
  <r>
    <x v="14"/>
    <m/>
    <n v="1"/>
    <x v="51"/>
    <n v="40"/>
    <x v="226"/>
  </r>
  <r>
    <x v="14"/>
    <m/>
    <m/>
    <x v="0"/>
    <n v="40"/>
    <x v="1"/>
  </r>
  <r>
    <x v="14"/>
    <s v="d70194786886cea722d316d07122c71e3403a801"/>
    <m/>
    <x v="0"/>
    <n v="66"/>
    <x v="1"/>
  </r>
  <r>
    <x v="14"/>
    <m/>
    <m/>
    <x v="0"/>
    <n v="66"/>
    <x v="1"/>
  </r>
  <r>
    <x v="14"/>
    <m/>
    <n v="1"/>
    <x v="34"/>
    <n v="66"/>
    <x v="171"/>
  </r>
  <r>
    <x v="14"/>
    <m/>
    <m/>
    <x v="0"/>
    <n v="66"/>
    <x v="1"/>
  </r>
  <r>
    <x v="14"/>
    <s v="fe54163535b0a2ba47f9dfdc6caf6575be9cd899"/>
    <m/>
    <x v="0"/>
    <n v="150"/>
    <x v="1"/>
  </r>
  <r>
    <x v="14"/>
    <m/>
    <m/>
    <x v="0"/>
    <n v="150"/>
    <x v="1"/>
  </r>
  <r>
    <x v="14"/>
    <m/>
    <n v="1"/>
    <x v="51"/>
    <n v="150"/>
    <x v="227"/>
  </r>
  <r>
    <x v="14"/>
    <m/>
    <m/>
    <x v="0"/>
    <n v="150"/>
    <x v="1"/>
  </r>
  <r>
    <x v="14"/>
    <s v="65be70d436feaff4de13f3508e5115eccc14056f"/>
    <m/>
    <x v="0"/>
    <n v="3"/>
    <x v="1"/>
  </r>
  <r>
    <x v="14"/>
    <m/>
    <m/>
    <x v="0"/>
    <n v="3"/>
    <x v="1"/>
  </r>
  <r>
    <x v="14"/>
    <m/>
    <n v="1"/>
    <x v="51"/>
    <n v="3"/>
    <x v="118"/>
  </r>
  <r>
    <x v="14"/>
    <m/>
    <m/>
    <x v="0"/>
    <n v="3"/>
    <x v="1"/>
  </r>
  <r>
    <x v="14"/>
    <s v="097039445a16436ee0e992b1613c7b0b6b269a2d"/>
    <m/>
    <x v="0"/>
    <n v="9"/>
    <x v="1"/>
  </r>
  <r>
    <x v="14"/>
    <m/>
    <m/>
    <x v="0"/>
    <n v="9"/>
    <x v="1"/>
  </r>
  <r>
    <x v="14"/>
    <m/>
    <n v="1"/>
    <x v="34"/>
    <n v="9"/>
    <x v="123"/>
  </r>
  <r>
    <x v="14"/>
    <m/>
    <m/>
    <x v="0"/>
    <n v="9"/>
    <x v="1"/>
  </r>
  <r>
    <x v="14"/>
    <s v="5181c39ebe970ef8053c70e7c283510d8ed2f41a"/>
    <m/>
    <x v="0"/>
    <n v="4"/>
    <x v="1"/>
  </r>
  <r>
    <x v="14"/>
    <m/>
    <m/>
    <x v="0"/>
    <n v="4"/>
    <x v="1"/>
  </r>
  <r>
    <x v="14"/>
    <m/>
    <n v="1"/>
    <x v="34"/>
    <n v="4"/>
    <x v="2"/>
  </r>
  <r>
    <x v="15"/>
    <m/>
    <m/>
    <x v="0"/>
    <n v="4"/>
    <x v="1"/>
  </r>
  <r>
    <x v="15"/>
    <s v="8e83e72512fcb8eb8f06987927766c0b77cea23e"/>
    <m/>
    <x v="0"/>
    <n v="251"/>
    <x v="1"/>
  </r>
  <r>
    <x v="15"/>
    <m/>
    <m/>
    <x v="0"/>
    <n v="251"/>
    <x v="1"/>
  </r>
  <r>
    <x v="15"/>
    <m/>
    <n v="4.8000000000000001E-2"/>
    <x v="30"/>
    <n v="251"/>
    <x v="228"/>
  </r>
  <r>
    <x v="15"/>
    <m/>
    <n v="0.34499999999999997"/>
    <x v="21"/>
    <n v="251"/>
    <x v="229"/>
  </r>
  <r>
    <x v="15"/>
    <m/>
    <n v="8.7999999999999995E-2"/>
    <x v="49"/>
    <n v="251"/>
    <x v="230"/>
  </r>
  <r>
    <x v="15"/>
    <m/>
    <n v="8.0000000000000002E-3"/>
    <x v="38"/>
    <n v="251"/>
    <x v="231"/>
  </r>
  <r>
    <x v="15"/>
    <m/>
    <n v="0.109"/>
    <x v="28"/>
    <n v="251"/>
    <x v="232"/>
  </r>
  <r>
    <x v="15"/>
    <m/>
    <n v="0.158"/>
    <x v="7"/>
    <n v="251"/>
    <x v="233"/>
  </r>
  <r>
    <x v="15"/>
    <m/>
    <n v="0.108"/>
    <x v="8"/>
    <n v="251"/>
    <x v="234"/>
  </r>
  <r>
    <x v="15"/>
    <m/>
    <n v="0.13200000000000001"/>
    <x v="9"/>
    <n v="251"/>
    <x v="235"/>
  </r>
  <r>
    <x v="15"/>
    <m/>
    <m/>
    <x v="0"/>
    <n v="251"/>
    <x v="1"/>
  </r>
  <r>
    <x v="15"/>
    <s v="962f959a09b63aa0482d7e0c9bad89363d1e1194"/>
    <m/>
    <x v="0"/>
    <n v="249"/>
    <x v="1"/>
  </r>
  <r>
    <x v="15"/>
    <m/>
    <m/>
    <x v="0"/>
    <n v="249"/>
    <x v="1"/>
  </r>
  <r>
    <x v="15"/>
    <m/>
    <n v="4.9000000000000002E-2"/>
    <x v="30"/>
    <n v="249"/>
    <x v="236"/>
  </r>
  <r>
    <x v="15"/>
    <m/>
    <n v="0.34799999999999998"/>
    <x v="21"/>
    <n v="249"/>
    <x v="237"/>
  </r>
  <r>
    <x v="15"/>
    <m/>
    <n v="8.8999999999999996E-2"/>
    <x v="49"/>
    <n v="249"/>
    <x v="238"/>
  </r>
  <r>
    <x v="15"/>
    <m/>
    <n v="8.0000000000000002E-3"/>
    <x v="38"/>
    <n v="249"/>
    <x v="239"/>
  </r>
  <r>
    <x v="15"/>
    <m/>
    <n v="0.1"/>
    <x v="28"/>
    <n v="249"/>
    <x v="240"/>
  </r>
  <r>
    <x v="15"/>
    <m/>
    <n v="0.159"/>
    <x v="7"/>
    <n v="249"/>
    <x v="241"/>
  </r>
  <r>
    <x v="15"/>
    <m/>
    <n v="0.11"/>
    <x v="8"/>
    <n v="249"/>
    <x v="242"/>
  </r>
  <r>
    <x v="15"/>
    <m/>
    <n v="0.13300000000000001"/>
    <x v="9"/>
    <n v="249"/>
    <x v="243"/>
  </r>
  <r>
    <x v="15"/>
    <m/>
    <m/>
    <x v="0"/>
    <n v="249"/>
    <x v="1"/>
  </r>
  <r>
    <x v="15"/>
    <s v="9bd9a631a1bfdcb1eb6f8aecd345a225a8e07ec1"/>
    <m/>
    <x v="0"/>
    <n v="252"/>
    <x v="1"/>
  </r>
  <r>
    <x v="15"/>
    <m/>
    <m/>
    <x v="0"/>
    <n v="252"/>
    <x v="1"/>
  </r>
  <r>
    <x v="15"/>
    <m/>
    <n v="1"/>
    <x v="49"/>
    <n v="252"/>
    <x v="244"/>
  </r>
  <r>
    <x v="15"/>
    <m/>
    <m/>
    <x v="0"/>
    <n v="252"/>
    <x v="1"/>
  </r>
  <r>
    <x v="15"/>
    <s v="d16ed5e1c2f73d4d529221045385e16e3bec7e44"/>
    <m/>
    <x v="0"/>
    <n v="39"/>
    <x v="1"/>
  </r>
  <r>
    <x v="15"/>
    <m/>
    <m/>
    <x v="0"/>
    <n v="39"/>
    <x v="1"/>
  </r>
  <r>
    <x v="15"/>
    <m/>
    <n v="0.36399999999999999"/>
    <x v="38"/>
    <n v="39"/>
    <x v="245"/>
  </r>
  <r>
    <x v="15"/>
    <m/>
    <n v="0.60799999999999998"/>
    <x v="43"/>
    <n v="39"/>
    <x v="246"/>
  </r>
  <r>
    <x v="15"/>
    <m/>
    <n v="2.7E-2"/>
    <x v="8"/>
    <n v="39"/>
    <x v="247"/>
  </r>
  <r>
    <x v="15"/>
    <m/>
    <m/>
    <x v="0"/>
    <n v="39"/>
    <x v="1"/>
  </r>
  <r>
    <x v="15"/>
    <s v="48b2da7c1c40d4c85e6f82ea041386bd0ee8b4ef"/>
    <m/>
    <x v="0"/>
    <n v="4"/>
    <x v="1"/>
  </r>
  <r>
    <x v="15"/>
    <m/>
    <m/>
    <x v="0"/>
    <n v="4"/>
    <x v="1"/>
  </r>
  <r>
    <x v="15"/>
    <m/>
    <n v="1"/>
    <x v="49"/>
    <n v="4"/>
    <x v="2"/>
  </r>
  <r>
    <x v="15"/>
    <m/>
    <m/>
    <x v="0"/>
    <n v="4"/>
    <x v="1"/>
  </r>
  <r>
    <x v="15"/>
    <s v="86f017917aac53e1adfe991fc21a08416c84d990"/>
    <m/>
    <x v="0"/>
    <n v="56"/>
    <x v="1"/>
  </r>
  <r>
    <x v="15"/>
    <m/>
    <m/>
    <x v="0"/>
    <n v="56"/>
    <x v="1"/>
  </r>
  <r>
    <x v="15"/>
    <m/>
    <n v="0.82299999999999995"/>
    <x v="38"/>
    <n v="56"/>
    <x v="248"/>
  </r>
  <r>
    <x v="15"/>
    <m/>
    <n v="0.17599999999999999"/>
    <x v="40"/>
    <n v="56"/>
    <x v="249"/>
  </r>
  <r>
    <x v="16"/>
    <m/>
    <m/>
    <x v="0"/>
    <n v="56"/>
    <x v="1"/>
  </r>
  <r>
    <x v="16"/>
    <s v="e88273ac940cdef9e12c94a6bdbd2694b706a635"/>
    <m/>
    <x v="0"/>
    <n v="3221"/>
    <x v="1"/>
  </r>
  <r>
    <x v="16"/>
    <m/>
    <m/>
    <x v="0"/>
    <n v="3221"/>
    <x v="1"/>
  </r>
  <r>
    <x v="16"/>
    <m/>
    <n v="0.76900000000000002"/>
    <x v="52"/>
    <n v="3221"/>
    <x v="250"/>
  </r>
  <r>
    <x v="16"/>
    <m/>
    <n v="0.06"/>
    <x v="53"/>
    <n v="3221"/>
    <x v="251"/>
  </r>
  <r>
    <x v="16"/>
    <m/>
    <n v="0.125"/>
    <x v="34"/>
    <n v="3221"/>
    <x v="252"/>
  </r>
  <r>
    <x v="16"/>
    <m/>
    <n v="2E-3"/>
    <x v="48"/>
    <n v="3221"/>
    <x v="253"/>
  </r>
  <r>
    <x v="16"/>
    <m/>
    <n v="4.1000000000000002E-2"/>
    <x v="54"/>
    <n v="3221"/>
    <x v="254"/>
  </r>
  <r>
    <x v="16"/>
    <m/>
    <m/>
    <x v="0"/>
    <n v="3221"/>
    <x v="1"/>
  </r>
  <r>
    <x v="16"/>
    <s v="4677734e7a065141012c1b63140fd64c8ea3170b"/>
    <m/>
    <x v="0"/>
    <n v="3221"/>
    <x v="1"/>
  </r>
  <r>
    <x v="16"/>
    <m/>
    <m/>
    <x v="0"/>
    <n v="3221"/>
    <x v="1"/>
  </r>
  <r>
    <x v="16"/>
    <m/>
    <n v="0.76900000000000002"/>
    <x v="52"/>
    <n v="3221"/>
    <x v="250"/>
  </r>
  <r>
    <x v="16"/>
    <m/>
    <n v="0.06"/>
    <x v="53"/>
    <n v="3221"/>
    <x v="251"/>
  </r>
  <r>
    <x v="16"/>
    <m/>
    <n v="0.125"/>
    <x v="34"/>
    <n v="3221"/>
    <x v="252"/>
  </r>
  <r>
    <x v="16"/>
    <m/>
    <n v="2E-3"/>
    <x v="48"/>
    <n v="3221"/>
    <x v="253"/>
  </r>
  <r>
    <x v="16"/>
    <m/>
    <n v="4.1000000000000002E-2"/>
    <x v="54"/>
    <n v="3221"/>
    <x v="254"/>
  </r>
  <r>
    <x v="16"/>
    <m/>
    <m/>
    <x v="0"/>
    <n v="3221"/>
    <x v="1"/>
  </r>
  <r>
    <x v="16"/>
    <s v="fac5571f67e23a1339e20e0621bab0ba2a6b7163"/>
    <m/>
    <x v="0"/>
    <n v="3221"/>
    <x v="1"/>
  </r>
  <r>
    <x v="16"/>
    <m/>
    <m/>
    <x v="0"/>
    <n v="3221"/>
    <x v="1"/>
  </r>
  <r>
    <x v="16"/>
    <m/>
    <n v="0.76900000000000002"/>
    <x v="52"/>
    <n v="3221"/>
    <x v="250"/>
  </r>
  <r>
    <x v="16"/>
    <m/>
    <n v="0.06"/>
    <x v="53"/>
    <n v="3221"/>
    <x v="251"/>
  </r>
  <r>
    <x v="16"/>
    <m/>
    <n v="0.125"/>
    <x v="34"/>
    <n v="3221"/>
    <x v="252"/>
  </r>
  <r>
    <x v="16"/>
    <m/>
    <n v="2E-3"/>
    <x v="48"/>
    <n v="3221"/>
    <x v="253"/>
  </r>
  <r>
    <x v="16"/>
    <m/>
    <n v="4.1000000000000002E-2"/>
    <x v="54"/>
    <n v="3221"/>
    <x v="254"/>
  </r>
  <r>
    <x v="16"/>
    <m/>
    <m/>
    <x v="0"/>
    <n v="3221"/>
    <x v="1"/>
  </r>
  <r>
    <x v="16"/>
    <s v="a39b938918e09bda67ea9e516101f43b9ef25a51"/>
    <m/>
    <x v="0"/>
    <n v="453"/>
    <x v="1"/>
  </r>
  <r>
    <x v="16"/>
    <m/>
    <m/>
    <x v="0"/>
    <n v="453"/>
    <x v="1"/>
  </r>
  <r>
    <x v="16"/>
    <m/>
    <n v="4.0000000000000001E-3"/>
    <x v="38"/>
    <n v="453"/>
    <x v="255"/>
  </r>
  <r>
    <x v="16"/>
    <m/>
    <n v="0.26600000000000001"/>
    <x v="7"/>
    <n v="453"/>
    <x v="256"/>
  </r>
  <r>
    <x v="16"/>
    <m/>
    <n v="0.30299999999999999"/>
    <x v="8"/>
    <n v="453"/>
    <x v="257"/>
  </r>
  <r>
    <x v="16"/>
    <m/>
    <n v="0.42499999999999999"/>
    <x v="9"/>
    <n v="453"/>
    <x v="258"/>
  </r>
  <r>
    <x v="16"/>
    <m/>
    <m/>
    <x v="0"/>
    <n v="453"/>
    <x v="1"/>
  </r>
  <r>
    <x v="16"/>
    <s v="2f7fce0df9e48b804ff560bccd469e2fcad2325f"/>
    <m/>
    <x v="0"/>
    <n v="521"/>
    <x v="1"/>
  </r>
  <r>
    <x v="16"/>
    <m/>
    <m/>
    <x v="0"/>
    <n v="521"/>
    <x v="1"/>
  </r>
  <r>
    <x v="16"/>
    <m/>
    <n v="0.28199999999999997"/>
    <x v="48"/>
    <n v="521"/>
    <x v="259"/>
  </r>
  <r>
    <x v="16"/>
    <m/>
    <n v="8.0000000000000002E-3"/>
    <x v="21"/>
    <n v="521"/>
    <x v="260"/>
  </r>
  <r>
    <x v="16"/>
    <m/>
    <n v="0.10100000000000001"/>
    <x v="38"/>
    <n v="521"/>
    <x v="261"/>
  </r>
  <r>
    <x v="16"/>
    <m/>
    <n v="0.32"/>
    <x v="44"/>
    <n v="521"/>
    <x v="262"/>
  </r>
  <r>
    <x v="16"/>
    <m/>
    <n v="0.17499999999999999"/>
    <x v="7"/>
    <n v="521"/>
    <x v="263"/>
  </r>
  <r>
    <x v="16"/>
    <m/>
    <n v="0.111"/>
    <x v="9"/>
    <n v="521"/>
    <x v="264"/>
  </r>
  <r>
    <x v="17"/>
    <m/>
    <m/>
    <x v="0"/>
    <n v="521"/>
    <x v="1"/>
  </r>
  <r>
    <x v="17"/>
    <s v="26f7a7f1d5d5a0b88e2b71a1c68b8c8600db7029"/>
    <m/>
    <x v="0"/>
    <n v="2"/>
    <x v="1"/>
  </r>
  <r>
    <x v="17"/>
    <m/>
    <m/>
    <x v="0"/>
    <n v="2"/>
    <x v="1"/>
  </r>
  <r>
    <x v="17"/>
    <m/>
    <n v="1"/>
    <x v="17"/>
    <n v="2"/>
    <x v="32"/>
  </r>
  <r>
    <x v="18"/>
    <m/>
    <m/>
    <x v="0"/>
    <n v="2"/>
    <x v="1"/>
  </r>
  <r>
    <x v="18"/>
    <s v="57af98451c500c5d8112cfc5e75917a0e561069f"/>
    <m/>
    <x v="0"/>
    <n v="324"/>
    <x v="1"/>
  </r>
  <r>
    <x v="18"/>
    <m/>
    <m/>
    <x v="0"/>
    <n v="324"/>
    <x v="1"/>
  </r>
  <r>
    <x v="18"/>
    <m/>
    <n v="0.72199999999999998"/>
    <x v="49"/>
    <n v="324"/>
    <x v="265"/>
  </r>
  <r>
    <x v="18"/>
    <m/>
    <n v="0.27700000000000002"/>
    <x v="44"/>
    <n v="324"/>
    <x v="266"/>
  </r>
  <r>
    <x v="18"/>
    <m/>
    <m/>
    <x v="0"/>
    <n v="324"/>
    <x v="1"/>
  </r>
  <r>
    <x v="18"/>
    <s v="ae200202f572851c22a82372b871f7981c8cea86"/>
    <m/>
    <x v="0"/>
    <n v="120"/>
    <x v="1"/>
  </r>
  <r>
    <x v="18"/>
    <m/>
    <m/>
    <x v="0"/>
    <n v="120"/>
    <x v="1"/>
  </r>
  <r>
    <x v="18"/>
    <m/>
    <n v="1"/>
    <x v="49"/>
    <n v="120"/>
    <x v="267"/>
  </r>
  <r>
    <x v="18"/>
    <m/>
    <m/>
    <x v="0"/>
    <n v="120"/>
    <x v="1"/>
  </r>
  <r>
    <x v="18"/>
    <s v="2cc743d006a03e4da933168d1e70d9c1799df9f4"/>
    <m/>
    <x v="0"/>
    <n v="10"/>
    <x v="1"/>
  </r>
  <r>
    <x v="18"/>
    <m/>
    <m/>
    <x v="0"/>
    <n v="10"/>
    <x v="1"/>
  </r>
  <r>
    <x v="18"/>
    <m/>
    <n v="1"/>
    <x v="49"/>
    <n v="10"/>
    <x v="98"/>
  </r>
  <r>
    <x v="18"/>
    <m/>
    <m/>
    <x v="0"/>
    <n v="10"/>
    <x v="1"/>
  </r>
  <r>
    <x v="18"/>
    <s v="e20de4f8efaa1d052068c7e0163245f403ade216"/>
    <m/>
    <x v="0"/>
    <n v="245"/>
    <x v="1"/>
  </r>
  <r>
    <x v="18"/>
    <m/>
    <m/>
    <x v="0"/>
    <n v="245"/>
    <x v="1"/>
  </r>
  <r>
    <x v="18"/>
    <m/>
    <n v="1"/>
    <x v="49"/>
    <n v="245"/>
    <x v="268"/>
  </r>
  <r>
    <x v="18"/>
    <m/>
    <m/>
    <x v="0"/>
    <n v="245"/>
    <x v="1"/>
  </r>
  <r>
    <x v="18"/>
    <s v="10f6f87c696ad742fa8f68d382531141104083f1"/>
    <m/>
    <x v="0"/>
    <n v="231"/>
    <x v="1"/>
  </r>
  <r>
    <x v="18"/>
    <m/>
    <m/>
    <x v="0"/>
    <n v="231"/>
    <x v="1"/>
  </r>
  <r>
    <x v="18"/>
    <m/>
    <n v="4.9000000000000002E-2"/>
    <x v="21"/>
    <n v="231"/>
    <x v="269"/>
  </r>
  <r>
    <x v="18"/>
    <m/>
    <n v="0.33"/>
    <x v="44"/>
    <n v="231"/>
    <x v="270"/>
  </r>
  <r>
    <x v="18"/>
    <m/>
    <n v="0.61099999999999999"/>
    <x v="7"/>
    <n v="231"/>
    <x v="271"/>
  </r>
  <r>
    <x v="18"/>
    <m/>
    <n v="7.0000000000000001E-3"/>
    <x v="8"/>
    <n v="231"/>
    <x v="272"/>
  </r>
  <r>
    <x v="18"/>
    <m/>
    <m/>
    <x v="0"/>
    <n v="231"/>
    <x v="1"/>
  </r>
  <r>
    <x v="18"/>
    <s v="1a90996313ec83f0913bf2aef322193b0884f499"/>
    <m/>
    <x v="0"/>
    <n v="586"/>
    <x v="1"/>
  </r>
  <r>
    <x v="18"/>
    <m/>
    <m/>
    <x v="0"/>
    <n v="586"/>
    <x v="1"/>
  </r>
  <r>
    <x v="18"/>
    <m/>
    <n v="3.0000000000000001E-3"/>
    <x v="18"/>
    <n v="586"/>
    <x v="273"/>
  </r>
  <r>
    <x v="18"/>
    <m/>
    <n v="1.6E-2"/>
    <x v="21"/>
    <n v="586"/>
    <x v="274"/>
  </r>
  <r>
    <x v="18"/>
    <m/>
    <n v="3.0000000000000001E-3"/>
    <x v="4"/>
    <n v="586"/>
    <x v="273"/>
  </r>
  <r>
    <x v="18"/>
    <m/>
    <n v="8.9999999999999993E-3"/>
    <x v="28"/>
    <n v="586"/>
    <x v="275"/>
  </r>
  <r>
    <x v="18"/>
    <m/>
    <n v="0.84499999999999997"/>
    <x v="7"/>
    <n v="586"/>
    <x v="276"/>
  </r>
  <r>
    <x v="18"/>
    <m/>
    <n v="3.0000000000000001E-3"/>
    <x v="55"/>
    <n v="586"/>
    <x v="273"/>
  </r>
  <r>
    <x v="18"/>
    <m/>
    <n v="0.114"/>
    <x v="8"/>
    <n v="586"/>
    <x v="277"/>
  </r>
  <r>
    <x v="18"/>
    <m/>
    <n v="1E-3"/>
    <x v="11"/>
    <n v="586"/>
    <x v="278"/>
  </r>
  <r>
    <x v="18"/>
    <m/>
    <n v="2E-3"/>
    <x v="12"/>
    <n v="586"/>
    <x v="279"/>
  </r>
  <r>
    <x v="18"/>
    <m/>
    <m/>
    <x v="0"/>
    <n v="586"/>
    <x v="1"/>
  </r>
  <r>
    <x v="18"/>
    <s v="da86d5ed4f14dbd05fa713b530759a11ab9b149c"/>
    <m/>
    <x v="0"/>
    <n v="372"/>
    <x v="1"/>
  </r>
  <r>
    <x v="18"/>
    <m/>
    <m/>
    <x v="0"/>
    <n v="372"/>
    <x v="1"/>
  </r>
  <r>
    <x v="18"/>
    <m/>
    <n v="0.69599999999999995"/>
    <x v="18"/>
    <n v="372"/>
    <x v="280"/>
  </r>
  <r>
    <x v="18"/>
    <m/>
    <n v="0.126"/>
    <x v="21"/>
    <n v="372"/>
    <x v="281"/>
  </r>
  <r>
    <x v="18"/>
    <m/>
    <n v="0.112"/>
    <x v="28"/>
    <n v="372"/>
    <x v="282"/>
  </r>
  <r>
    <x v="18"/>
    <m/>
    <n v="4.2999999999999997E-2"/>
    <x v="7"/>
    <n v="372"/>
    <x v="283"/>
  </r>
  <r>
    <x v="18"/>
    <m/>
    <n v="8.0000000000000002E-3"/>
    <x v="8"/>
    <n v="372"/>
    <x v="284"/>
  </r>
  <r>
    <x v="18"/>
    <m/>
    <n v="1.0999999999999999E-2"/>
    <x v="11"/>
    <n v="372"/>
    <x v="285"/>
  </r>
  <r>
    <x v="18"/>
    <m/>
    <m/>
    <x v="0"/>
    <n v="372"/>
    <x v="1"/>
  </r>
  <r>
    <x v="18"/>
    <s v="722b37791dc3adececd74894ccb61e3da64ea94e"/>
    <m/>
    <x v="0"/>
    <n v="164"/>
    <x v="1"/>
  </r>
  <r>
    <x v="18"/>
    <m/>
    <m/>
    <x v="0"/>
    <n v="164"/>
    <x v="1"/>
  </r>
  <r>
    <x v="18"/>
    <m/>
    <n v="2.9000000000000001E-2"/>
    <x v="29"/>
    <n v="164"/>
    <x v="286"/>
  </r>
  <r>
    <x v="18"/>
    <m/>
    <n v="0.18099999999999999"/>
    <x v="30"/>
    <n v="164"/>
    <x v="287"/>
  </r>
  <r>
    <x v="18"/>
    <m/>
    <n v="4.5999999999999999E-2"/>
    <x v="21"/>
    <n v="164"/>
    <x v="288"/>
  </r>
  <r>
    <x v="18"/>
    <m/>
    <n v="2.8000000000000001E-2"/>
    <x v="28"/>
    <n v="164"/>
    <x v="289"/>
  </r>
  <r>
    <x v="18"/>
    <m/>
    <n v="0.69"/>
    <x v="7"/>
    <n v="164"/>
    <x v="290"/>
  </r>
  <r>
    <x v="18"/>
    <m/>
    <n v="2.4E-2"/>
    <x v="9"/>
    <n v="164"/>
    <x v="291"/>
  </r>
  <r>
    <x v="19"/>
    <m/>
    <m/>
    <x v="0"/>
    <n v="164"/>
    <x v="1"/>
  </r>
  <r>
    <x v="19"/>
    <s v="ed9896eb2b9fc49e005019fbb0dbc411851b1d40"/>
    <m/>
    <x v="0"/>
    <n v="16"/>
    <x v="1"/>
  </r>
  <r>
    <x v="19"/>
    <m/>
    <m/>
    <x v="0"/>
    <n v="16"/>
    <x v="1"/>
  </r>
  <r>
    <x v="19"/>
    <m/>
    <n v="1"/>
    <x v="44"/>
    <n v="16"/>
    <x v="70"/>
  </r>
  <r>
    <x v="19"/>
    <m/>
    <m/>
    <x v="0"/>
    <n v="16"/>
    <x v="1"/>
  </r>
  <r>
    <x v="19"/>
    <s v="ad1dafb013342faae7e998586a0c35b70ba75636"/>
    <m/>
    <x v="0"/>
    <n v="348"/>
    <x v="1"/>
  </r>
  <r>
    <x v="19"/>
    <m/>
    <m/>
    <x v="0"/>
    <n v="348"/>
    <x v="1"/>
  </r>
  <r>
    <x v="19"/>
    <m/>
    <n v="1"/>
    <x v="44"/>
    <n v="348"/>
    <x v="292"/>
  </r>
  <r>
    <x v="19"/>
    <m/>
    <m/>
    <x v="0"/>
    <n v="348"/>
    <x v="1"/>
  </r>
  <r>
    <x v="19"/>
    <s v="ebae193cfdc69cc0da9b5e417a97215747a6248a"/>
    <m/>
    <x v="0"/>
    <n v="29"/>
    <x v="1"/>
  </r>
  <r>
    <x v="19"/>
    <m/>
    <m/>
    <x v="0"/>
    <n v="29"/>
    <x v="1"/>
  </r>
  <r>
    <x v="19"/>
    <m/>
    <n v="1"/>
    <x v="24"/>
    <n v="29"/>
    <x v="205"/>
  </r>
  <r>
    <x v="19"/>
    <m/>
    <m/>
    <x v="0"/>
    <n v="29"/>
    <x v="1"/>
  </r>
  <r>
    <x v="19"/>
    <s v="ba726b4ee22efc2ea9b86b52724e0a4081c16c53"/>
    <m/>
    <x v="0"/>
    <n v="2"/>
    <x v="1"/>
  </r>
  <r>
    <x v="19"/>
    <m/>
    <m/>
    <x v="0"/>
    <n v="2"/>
    <x v="1"/>
  </r>
  <r>
    <x v="19"/>
    <m/>
    <n v="1"/>
    <x v="38"/>
    <n v="2"/>
    <x v="32"/>
  </r>
  <r>
    <x v="19"/>
    <m/>
    <m/>
    <x v="0"/>
    <n v="2"/>
    <x v="1"/>
  </r>
  <r>
    <x v="19"/>
    <s v="30a5dbc6afacecda309816839aa98ac2756dad40"/>
    <m/>
    <x v="0"/>
    <n v="8"/>
    <x v="1"/>
  </r>
  <r>
    <x v="19"/>
    <m/>
    <m/>
    <x v="0"/>
    <n v="8"/>
    <x v="1"/>
  </r>
  <r>
    <x v="19"/>
    <m/>
    <n v="0.36799999999999999"/>
    <x v="21"/>
    <n v="8"/>
    <x v="293"/>
  </r>
  <r>
    <x v="19"/>
    <m/>
    <n v="0.63100000000000001"/>
    <x v="38"/>
    <n v="8"/>
    <x v="294"/>
  </r>
  <r>
    <x v="19"/>
    <m/>
    <m/>
    <x v="0"/>
    <n v="8"/>
    <x v="1"/>
  </r>
  <r>
    <x v="19"/>
    <s v="266b75ca868a95fd2a4e30e3cf4898de1e13698d"/>
    <m/>
    <x v="0"/>
    <n v="38"/>
    <x v="1"/>
  </r>
  <r>
    <x v="19"/>
    <m/>
    <m/>
    <x v="0"/>
    <n v="38"/>
    <x v="1"/>
  </r>
  <r>
    <x v="19"/>
    <m/>
    <n v="0.82899999999999996"/>
    <x v="21"/>
    <n v="38"/>
    <x v="295"/>
  </r>
  <r>
    <x v="19"/>
    <m/>
    <n v="0.17"/>
    <x v="44"/>
    <n v="38"/>
    <x v="296"/>
  </r>
  <r>
    <x v="19"/>
    <m/>
    <m/>
    <x v="0"/>
    <n v="38"/>
    <x v="1"/>
  </r>
  <r>
    <x v="19"/>
    <s v="3c23add3707d5b0b08c4cf058c2e4963244eff4f"/>
    <m/>
    <x v="0"/>
    <n v="989"/>
    <x v="1"/>
  </r>
  <r>
    <x v="19"/>
    <m/>
    <m/>
    <x v="0"/>
    <n v="989"/>
    <x v="1"/>
  </r>
  <r>
    <x v="19"/>
    <m/>
    <n v="2.3E-2"/>
    <x v="20"/>
    <n v="989"/>
    <x v="297"/>
  </r>
  <r>
    <x v="19"/>
    <m/>
    <n v="0.503"/>
    <x v="21"/>
    <n v="989"/>
    <x v="298"/>
  </r>
  <r>
    <x v="19"/>
    <m/>
    <n v="0.371"/>
    <x v="38"/>
    <n v="989"/>
    <x v="299"/>
  </r>
  <r>
    <x v="19"/>
    <m/>
    <n v="0.10100000000000001"/>
    <x v="44"/>
    <n v="989"/>
    <x v="300"/>
  </r>
  <r>
    <x v="20"/>
    <m/>
    <m/>
    <x v="0"/>
    <n v="989"/>
    <x v="1"/>
  </r>
  <r>
    <x v="20"/>
    <s v="5e97d1e186374cc0d9fc9de605eec39796d885cf"/>
    <m/>
    <x v="0"/>
    <n v="70"/>
    <x v="1"/>
  </r>
  <r>
    <x v="20"/>
    <m/>
    <m/>
    <x v="0"/>
    <n v="70"/>
    <x v="1"/>
  </r>
  <r>
    <x v="20"/>
    <m/>
    <n v="0.66300000000000003"/>
    <x v="56"/>
    <n v="70"/>
    <x v="301"/>
  </r>
  <r>
    <x v="20"/>
    <m/>
    <n v="0.33600000000000002"/>
    <x v="57"/>
    <n v="70"/>
    <x v="302"/>
  </r>
  <r>
    <x v="21"/>
    <m/>
    <m/>
    <x v="0"/>
    <n v="70"/>
    <x v="1"/>
  </r>
  <r>
    <x v="21"/>
    <s v="f905b0617dd1ed35acb9291edeab95b557388019"/>
    <m/>
    <x v="0"/>
    <n v="71"/>
    <x v="1"/>
  </r>
  <r>
    <x v="21"/>
    <m/>
    <m/>
    <x v="0"/>
    <n v="71"/>
    <x v="1"/>
  </r>
  <r>
    <x v="21"/>
    <m/>
    <n v="0.80400000000000005"/>
    <x v="29"/>
    <n v="71"/>
    <x v="303"/>
  </r>
  <r>
    <x v="21"/>
    <m/>
    <n v="0.19500000000000001"/>
    <x v="7"/>
    <n v="71"/>
    <x v="304"/>
  </r>
  <r>
    <x v="21"/>
    <m/>
    <m/>
    <x v="0"/>
    <n v="71"/>
    <x v="1"/>
  </r>
  <r>
    <x v="21"/>
    <s v="a1f9188b4d58daa4e80a344116dbd85b636962da"/>
    <m/>
    <x v="0"/>
    <n v="57"/>
    <x v="1"/>
  </r>
  <r>
    <x v="21"/>
    <m/>
    <m/>
    <x v="0"/>
    <n v="57"/>
    <x v="1"/>
  </r>
  <r>
    <x v="21"/>
    <m/>
    <n v="5.0999999999999997E-2"/>
    <x v="17"/>
    <n v="57"/>
    <x v="305"/>
  </r>
  <r>
    <x v="21"/>
    <m/>
    <n v="2.7E-2"/>
    <x v="38"/>
    <n v="57"/>
    <x v="306"/>
  </r>
  <r>
    <x v="21"/>
    <m/>
    <n v="4.7E-2"/>
    <x v="4"/>
    <n v="57"/>
    <x v="307"/>
  </r>
  <r>
    <x v="21"/>
    <m/>
    <n v="0.23400000000000001"/>
    <x v="7"/>
    <n v="57"/>
    <x v="308"/>
  </r>
  <r>
    <x v="21"/>
    <m/>
    <n v="0.63700000000000001"/>
    <x v="9"/>
    <n v="57"/>
    <x v="309"/>
  </r>
  <r>
    <x v="21"/>
    <m/>
    <m/>
    <x v="0"/>
    <n v="57"/>
    <x v="1"/>
  </r>
  <r>
    <x v="21"/>
    <s v="f12b81dd15143d62768a4082f11ccc26692d6625"/>
    <m/>
    <x v="0"/>
    <n v="73"/>
    <x v="1"/>
  </r>
  <r>
    <x v="21"/>
    <m/>
    <m/>
    <x v="0"/>
    <n v="73"/>
    <x v="1"/>
  </r>
  <r>
    <x v="21"/>
    <m/>
    <n v="0.85499999999999998"/>
    <x v="29"/>
    <n v="73"/>
    <x v="310"/>
  </r>
  <r>
    <x v="21"/>
    <m/>
    <n v="0.14399999999999999"/>
    <x v="7"/>
    <n v="73"/>
    <x v="311"/>
  </r>
  <r>
    <x v="21"/>
    <m/>
    <m/>
    <x v="0"/>
    <n v="73"/>
    <x v="1"/>
  </r>
  <r>
    <x v="21"/>
    <s v="bcea622441dc2f689c4651981f9d7929a1dd75b3"/>
    <m/>
    <x v="0"/>
    <n v="6"/>
    <x v="1"/>
  </r>
  <r>
    <x v="21"/>
    <m/>
    <m/>
    <x v="0"/>
    <n v="6"/>
    <x v="1"/>
  </r>
  <r>
    <x v="21"/>
    <m/>
    <n v="1"/>
    <x v="29"/>
    <n v="6"/>
    <x v="16"/>
  </r>
  <r>
    <x v="21"/>
    <m/>
    <m/>
    <x v="0"/>
    <n v="6"/>
    <x v="1"/>
  </r>
  <r>
    <x v="21"/>
    <s v="e671a2c31f6b555254e4ad8265f66578f8c805aa"/>
    <m/>
    <x v="0"/>
    <n v="71"/>
    <x v="1"/>
  </r>
  <r>
    <x v="21"/>
    <m/>
    <m/>
    <x v="0"/>
    <n v="71"/>
    <x v="1"/>
  </r>
  <r>
    <x v="21"/>
    <m/>
    <n v="0.85199999999999998"/>
    <x v="29"/>
    <n v="71"/>
    <x v="312"/>
  </r>
  <r>
    <x v="21"/>
    <m/>
    <n v="0.14699999999999999"/>
    <x v="7"/>
    <n v="71"/>
    <x v="313"/>
  </r>
  <r>
    <x v="21"/>
    <m/>
    <m/>
    <x v="0"/>
    <n v="71"/>
    <x v="1"/>
  </r>
  <r>
    <x v="21"/>
    <s v="757c4773742ee8597a0e62dd224b40d82d244de6"/>
    <m/>
    <x v="0"/>
    <n v="89"/>
    <x v="1"/>
  </r>
  <r>
    <x v="21"/>
    <m/>
    <m/>
    <x v="0"/>
    <n v="89"/>
    <x v="1"/>
  </r>
  <r>
    <x v="21"/>
    <m/>
    <n v="0.72599999999999998"/>
    <x v="21"/>
    <n v="89"/>
    <x v="314"/>
  </r>
  <r>
    <x v="21"/>
    <m/>
    <n v="0.125"/>
    <x v="38"/>
    <n v="89"/>
    <x v="315"/>
  </r>
  <r>
    <x v="21"/>
    <m/>
    <n v="0.14699999999999999"/>
    <x v="44"/>
    <n v="89"/>
    <x v="316"/>
  </r>
  <r>
    <x v="21"/>
    <m/>
    <m/>
    <x v="0"/>
    <n v="89"/>
    <x v="1"/>
  </r>
  <r>
    <x v="21"/>
    <s v="551329f05738f5f5c99df68b0598625ea16db4c6"/>
    <m/>
    <x v="0"/>
    <n v="85"/>
    <x v="1"/>
  </r>
  <r>
    <x v="21"/>
    <m/>
    <m/>
    <x v="0"/>
    <n v="85"/>
    <x v="1"/>
  </r>
  <r>
    <x v="21"/>
    <m/>
    <n v="2.5999999999999999E-2"/>
    <x v="7"/>
    <n v="85"/>
    <x v="317"/>
  </r>
  <r>
    <x v="21"/>
    <m/>
    <n v="0.97299999999999998"/>
    <x v="9"/>
    <n v="85"/>
    <x v="318"/>
  </r>
  <r>
    <x v="21"/>
    <m/>
    <m/>
    <x v="0"/>
    <n v="85"/>
    <x v="1"/>
  </r>
  <r>
    <x v="21"/>
    <s v="a20269dfb7d287260cd30f10fd2dfeb01a48528f"/>
    <m/>
    <x v="0"/>
    <n v="241"/>
    <x v="1"/>
  </r>
  <r>
    <x v="21"/>
    <m/>
    <m/>
    <x v="0"/>
    <n v="241"/>
    <x v="1"/>
  </r>
  <r>
    <x v="21"/>
    <m/>
    <n v="1"/>
    <x v="12"/>
    <n v="241"/>
    <x v="319"/>
  </r>
  <r>
    <x v="21"/>
    <m/>
    <m/>
    <x v="0"/>
    <n v="241"/>
    <x v="1"/>
  </r>
  <r>
    <x v="21"/>
    <s v="0a75de580ac71fee5e558aca491d7d3c0f6af313"/>
    <m/>
    <x v="0"/>
    <n v="87"/>
    <x v="1"/>
  </r>
  <r>
    <x v="21"/>
    <m/>
    <m/>
    <x v="0"/>
    <n v="87"/>
    <x v="1"/>
  </r>
  <r>
    <x v="21"/>
    <m/>
    <n v="0.01"/>
    <x v="28"/>
    <n v="87"/>
    <x v="320"/>
  </r>
  <r>
    <x v="21"/>
    <m/>
    <n v="0.04"/>
    <x v="11"/>
    <n v="87"/>
    <x v="321"/>
  </r>
  <r>
    <x v="21"/>
    <m/>
    <n v="0.8"/>
    <x v="24"/>
    <n v="87"/>
    <x v="322"/>
  </r>
  <r>
    <x v="21"/>
    <m/>
    <n v="0.14799999999999999"/>
    <x v="12"/>
    <n v="87"/>
    <x v="323"/>
  </r>
  <r>
    <x v="21"/>
    <m/>
    <m/>
    <x v="0"/>
    <n v="87"/>
    <x v="1"/>
  </r>
  <r>
    <x v="21"/>
    <s v="63dd64abac9002e71348b7550234131cd01a87f5"/>
    <m/>
    <x v="0"/>
    <n v="146"/>
    <x v="1"/>
  </r>
  <r>
    <x v="21"/>
    <m/>
    <m/>
    <x v="0"/>
    <n v="146"/>
    <x v="1"/>
  </r>
  <r>
    <x v="21"/>
    <m/>
    <n v="1"/>
    <x v="5"/>
    <n v="146"/>
    <x v="324"/>
  </r>
  <r>
    <x v="21"/>
    <m/>
    <m/>
    <x v="0"/>
    <n v="146"/>
    <x v="1"/>
  </r>
  <r>
    <x v="21"/>
    <s v="29e0cbf47cf1b6b0eb62515985bac56e59e1f982"/>
    <m/>
    <x v="0"/>
    <n v="9"/>
    <x v="1"/>
  </r>
  <r>
    <x v="21"/>
    <m/>
    <m/>
    <x v="0"/>
    <n v="9"/>
    <x v="1"/>
  </r>
  <r>
    <x v="21"/>
    <m/>
    <n v="1"/>
    <x v="8"/>
    <n v="9"/>
    <x v="123"/>
  </r>
  <r>
    <x v="21"/>
    <m/>
    <m/>
    <x v="0"/>
    <n v="9"/>
    <x v="1"/>
  </r>
  <r>
    <x v="21"/>
    <s v="6b3ea60ba07c98d6aa69645b398aeade3e165cc4"/>
    <m/>
    <x v="0"/>
    <n v="12"/>
    <x v="1"/>
  </r>
  <r>
    <x v="21"/>
    <m/>
    <m/>
    <x v="0"/>
    <n v="12"/>
    <x v="1"/>
  </r>
  <r>
    <x v="21"/>
    <m/>
    <n v="1"/>
    <x v="49"/>
    <n v="12"/>
    <x v="206"/>
  </r>
  <r>
    <x v="21"/>
    <m/>
    <m/>
    <x v="0"/>
    <n v="12"/>
    <x v="1"/>
  </r>
  <r>
    <x v="21"/>
    <s v="6a6bc5198a694c327901e4685302be20e1b04345"/>
    <m/>
    <x v="0"/>
    <n v="17"/>
    <x v="1"/>
  </r>
  <r>
    <x v="21"/>
    <m/>
    <m/>
    <x v="0"/>
    <n v="17"/>
    <x v="1"/>
  </r>
  <r>
    <x v="21"/>
    <m/>
    <n v="1"/>
    <x v="49"/>
    <n v="17"/>
    <x v="113"/>
  </r>
  <r>
    <x v="21"/>
    <m/>
    <m/>
    <x v="0"/>
    <n v="17"/>
    <x v="1"/>
  </r>
  <r>
    <x v="21"/>
    <s v="986d4a410e55a317da3ed99fe1f4fc21354400ce"/>
    <m/>
    <x v="0"/>
    <n v="20"/>
    <x v="1"/>
  </r>
  <r>
    <x v="21"/>
    <m/>
    <m/>
    <x v="0"/>
    <n v="20"/>
    <x v="1"/>
  </r>
  <r>
    <x v="21"/>
    <m/>
    <n v="1"/>
    <x v="49"/>
    <n v="20"/>
    <x v="325"/>
  </r>
  <r>
    <x v="21"/>
    <m/>
    <m/>
    <x v="0"/>
    <n v="20"/>
    <x v="1"/>
  </r>
  <r>
    <x v="21"/>
    <s v="b94e1e4a6a4c4a583dff33e5147e1091d144b3f1"/>
    <m/>
    <x v="0"/>
    <n v="16"/>
    <x v="1"/>
  </r>
  <r>
    <x v="21"/>
    <m/>
    <m/>
    <x v="0"/>
    <n v="16"/>
    <x v="1"/>
  </r>
  <r>
    <x v="21"/>
    <m/>
    <n v="1"/>
    <x v="28"/>
    <n v="16"/>
    <x v="70"/>
  </r>
  <r>
    <x v="21"/>
    <m/>
    <m/>
    <x v="0"/>
    <n v="16"/>
    <x v="1"/>
  </r>
  <r>
    <x v="21"/>
    <s v="97c7dc7fd949d77c13e5a9a70559376adf36df2e"/>
    <m/>
    <x v="0"/>
    <n v="19"/>
    <x v="1"/>
  </r>
  <r>
    <x v="21"/>
    <m/>
    <m/>
    <x v="0"/>
    <n v="19"/>
    <x v="1"/>
  </r>
  <r>
    <x v="21"/>
    <m/>
    <n v="1"/>
    <x v="49"/>
    <n v="19"/>
    <x v="129"/>
  </r>
  <r>
    <x v="21"/>
    <m/>
    <m/>
    <x v="0"/>
    <n v="19"/>
    <x v="1"/>
  </r>
  <r>
    <x v="21"/>
    <s v="545c26b58fdcf5a725bdda6391937465cb1fd13a"/>
    <m/>
    <x v="0"/>
    <n v="24"/>
    <x v="1"/>
  </r>
  <r>
    <x v="21"/>
    <m/>
    <m/>
    <x v="0"/>
    <n v="24"/>
    <x v="1"/>
  </r>
  <r>
    <x v="21"/>
    <m/>
    <n v="1"/>
    <x v="8"/>
    <n v="24"/>
    <x v="326"/>
  </r>
  <r>
    <x v="21"/>
    <m/>
    <m/>
    <x v="0"/>
    <n v="24"/>
    <x v="1"/>
  </r>
  <r>
    <x v="21"/>
    <s v="85e785fdce07dbb23b49220f4798f4627cf6af79"/>
    <m/>
    <x v="0"/>
    <n v="62"/>
    <x v="1"/>
  </r>
  <r>
    <x v="21"/>
    <m/>
    <m/>
    <x v="0"/>
    <n v="62"/>
    <x v="1"/>
  </r>
  <r>
    <x v="21"/>
    <m/>
    <n v="0.7"/>
    <x v="49"/>
    <n v="62"/>
    <x v="327"/>
  </r>
  <r>
    <x v="21"/>
    <m/>
    <n v="2.7E-2"/>
    <x v="39"/>
    <n v="62"/>
    <x v="328"/>
  </r>
  <r>
    <x v="21"/>
    <m/>
    <n v="2.7E-2"/>
    <x v="6"/>
    <n v="62"/>
    <x v="328"/>
  </r>
  <r>
    <x v="21"/>
    <m/>
    <n v="2.7E-2"/>
    <x v="33"/>
    <n v="62"/>
    <x v="328"/>
  </r>
  <r>
    <x v="21"/>
    <m/>
    <n v="0.216"/>
    <x v="40"/>
    <n v="62"/>
    <x v="329"/>
  </r>
  <r>
    <x v="21"/>
    <m/>
    <m/>
    <x v="0"/>
    <n v="62"/>
    <x v="1"/>
  </r>
  <r>
    <x v="21"/>
    <s v="c470db609c0ae232973e7b7cd5c3f98701964a2e"/>
    <m/>
    <x v="0"/>
    <n v="126"/>
    <x v="1"/>
  </r>
  <r>
    <x v="21"/>
    <m/>
    <m/>
    <x v="0"/>
    <n v="126"/>
    <x v="1"/>
  </r>
  <r>
    <x v="21"/>
    <m/>
    <n v="2.5000000000000001E-2"/>
    <x v="18"/>
    <n v="126"/>
    <x v="330"/>
  </r>
  <r>
    <x v="21"/>
    <m/>
    <n v="0.69699999999999995"/>
    <x v="49"/>
    <n v="126"/>
    <x v="331"/>
  </r>
  <r>
    <x v="21"/>
    <m/>
    <n v="4.9000000000000002E-2"/>
    <x v="28"/>
    <n v="126"/>
    <x v="332"/>
  </r>
  <r>
    <x v="21"/>
    <m/>
    <n v="2.1000000000000001E-2"/>
    <x v="6"/>
    <n v="126"/>
    <x v="333"/>
  </r>
  <r>
    <x v="21"/>
    <m/>
    <n v="0.18"/>
    <x v="8"/>
    <n v="126"/>
    <x v="334"/>
  </r>
  <r>
    <x v="21"/>
    <m/>
    <n v="2.5000000000000001E-2"/>
    <x v="9"/>
    <n v="126"/>
    <x v="330"/>
  </r>
  <r>
    <x v="21"/>
    <m/>
    <m/>
    <x v="0"/>
    <n v="126"/>
    <x v="1"/>
  </r>
  <r>
    <x v="21"/>
    <s v="1145e75b01f16d8a2d6a576bca75f520d758149a"/>
    <m/>
    <x v="0"/>
    <n v="20"/>
    <x v="1"/>
  </r>
  <r>
    <x v="21"/>
    <m/>
    <m/>
    <x v="0"/>
    <n v="20"/>
    <x v="1"/>
  </r>
  <r>
    <x v="21"/>
    <m/>
    <n v="1"/>
    <x v="7"/>
    <n v="20"/>
    <x v="325"/>
  </r>
  <r>
    <x v="21"/>
    <m/>
    <m/>
    <x v="0"/>
    <n v="20"/>
    <x v="1"/>
  </r>
  <r>
    <x v="21"/>
    <s v="6f413c78ad12d5d054e529e1ef1b6f24a11a63f8"/>
    <m/>
    <x v="0"/>
    <n v="1875"/>
    <x v="1"/>
  </r>
  <r>
    <x v="21"/>
    <m/>
    <m/>
    <x v="0"/>
    <n v="1875"/>
    <x v="1"/>
  </r>
  <r>
    <x v="21"/>
    <m/>
    <n v="0"/>
    <x v="58"/>
    <n v="1875"/>
    <x v="1"/>
  </r>
  <r>
    <x v="21"/>
    <m/>
    <n v="4.8000000000000001E-2"/>
    <x v="21"/>
    <n v="1875"/>
    <x v="335"/>
  </r>
  <r>
    <x v="21"/>
    <m/>
    <n v="0.60399999999999998"/>
    <x v="49"/>
    <n v="1875"/>
    <x v="336"/>
  </r>
  <r>
    <x v="21"/>
    <m/>
    <n v="0.27500000000000002"/>
    <x v="6"/>
    <n v="1875"/>
    <x v="337"/>
  </r>
  <r>
    <x v="21"/>
    <m/>
    <n v="8.0000000000000002E-3"/>
    <x v="7"/>
    <n v="1875"/>
    <x v="338"/>
  </r>
  <r>
    <x v="21"/>
    <m/>
    <n v="6.0999999999999999E-2"/>
    <x v="8"/>
    <n v="1875"/>
    <x v="339"/>
  </r>
  <r>
    <x v="21"/>
    <m/>
    <m/>
    <x v="0"/>
    <n v="1875"/>
    <x v="1"/>
  </r>
  <r>
    <x v="21"/>
    <s v="7233460d3b975b4804f7721ce81a92e91033219d"/>
    <m/>
    <x v="0"/>
    <n v="20"/>
    <x v="1"/>
  </r>
  <r>
    <x v="21"/>
    <m/>
    <m/>
    <x v="0"/>
    <n v="20"/>
    <x v="1"/>
  </r>
  <r>
    <x v="21"/>
    <m/>
    <n v="1"/>
    <x v="7"/>
    <n v="20"/>
    <x v="325"/>
  </r>
  <r>
    <x v="21"/>
    <m/>
    <m/>
    <x v="0"/>
    <n v="20"/>
    <x v="1"/>
  </r>
  <r>
    <x v="21"/>
    <s v="b6e5d1e2af49ebb2edfb6522ba744d344b73c4f6"/>
    <m/>
    <x v="0"/>
    <n v="5"/>
    <x v="1"/>
  </r>
  <r>
    <x v="21"/>
    <m/>
    <m/>
    <x v="0"/>
    <n v="5"/>
    <x v="1"/>
  </r>
  <r>
    <x v="21"/>
    <m/>
    <n v="1"/>
    <x v="49"/>
    <n v="5"/>
    <x v="104"/>
  </r>
  <r>
    <x v="21"/>
    <m/>
    <m/>
    <x v="0"/>
    <n v="5"/>
    <x v="1"/>
  </r>
  <r>
    <x v="21"/>
    <s v="b47b91801021f5125fbcee07bf827b237ad1b4ee"/>
    <m/>
    <x v="0"/>
    <n v="697"/>
    <x v="1"/>
  </r>
  <r>
    <x v="21"/>
    <m/>
    <m/>
    <x v="0"/>
    <n v="697"/>
    <x v="1"/>
  </r>
  <r>
    <x v="21"/>
    <m/>
    <n v="3.0000000000000001E-3"/>
    <x v="18"/>
    <n v="697"/>
    <x v="340"/>
  </r>
  <r>
    <x v="21"/>
    <m/>
    <n v="5.0000000000000001E-3"/>
    <x v="29"/>
    <n v="697"/>
    <x v="341"/>
  </r>
  <r>
    <x v="21"/>
    <m/>
    <n v="0.93700000000000006"/>
    <x v="49"/>
    <n v="697"/>
    <x v="342"/>
  </r>
  <r>
    <x v="21"/>
    <m/>
    <n v="1E-3"/>
    <x v="59"/>
    <n v="697"/>
    <x v="343"/>
  </r>
  <r>
    <x v="21"/>
    <m/>
    <n v="4.0000000000000001E-3"/>
    <x v="36"/>
    <n v="697"/>
    <x v="344"/>
  </r>
  <r>
    <x v="21"/>
    <m/>
    <n v="5.0000000000000001E-3"/>
    <x v="6"/>
    <n v="697"/>
    <x v="341"/>
  </r>
  <r>
    <x v="21"/>
    <m/>
    <n v="3.4000000000000002E-2"/>
    <x v="7"/>
    <n v="697"/>
    <x v="345"/>
  </r>
  <r>
    <x v="21"/>
    <m/>
    <n v="6.0000000000000001E-3"/>
    <x v="8"/>
    <n v="697"/>
    <x v="346"/>
  </r>
  <r>
    <x v="21"/>
    <m/>
    <m/>
    <x v="0"/>
    <n v="697"/>
    <x v="1"/>
  </r>
  <r>
    <x v="21"/>
    <s v="3e5710a29505883143feb0b0883321830c989820"/>
    <m/>
    <x v="0"/>
    <n v="185"/>
    <x v="1"/>
  </r>
  <r>
    <x v="21"/>
    <m/>
    <m/>
    <x v="0"/>
    <n v="185"/>
    <x v="1"/>
  </r>
  <r>
    <x v="21"/>
    <m/>
    <n v="1"/>
    <x v="49"/>
    <n v="185"/>
    <x v="347"/>
  </r>
  <r>
    <x v="21"/>
    <m/>
    <m/>
    <x v="0"/>
    <n v="185"/>
    <x v="1"/>
  </r>
  <r>
    <x v="21"/>
    <s v="2bae1279afcab72bd20967d65c8e350f8c2cffb9"/>
    <m/>
    <x v="0"/>
    <n v="521"/>
    <x v="1"/>
  </r>
  <r>
    <x v="21"/>
    <m/>
    <m/>
    <x v="0"/>
    <n v="521"/>
    <x v="1"/>
  </r>
  <r>
    <x v="21"/>
    <m/>
    <n v="1"/>
    <x v="49"/>
    <n v="521"/>
    <x v="348"/>
  </r>
  <r>
    <x v="21"/>
    <m/>
    <m/>
    <x v="0"/>
    <n v="521"/>
    <x v="1"/>
  </r>
  <r>
    <x v="21"/>
    <s v="22b33f7f67cbe1cbfe0c2eda7f0f42c91e690141"/>
    <m/>
    <x v="0"/>
    <n v="601"/>
    <x v="1"/>
  </r>
  <r>
    <x v="21"/>
    <m/>
    <m/>
    <x v="0"/>
    <n v="601"/>
    <x v="1"/>
  </r>
  <r>
    <x v="21"/>
    <m/>
    <n v="1"/>
    <x v="49"/>
    <n v="601"/>
    <x v="349"/>
  </r>
  <r>
    <x v="21"/>
    <m/>
    <m/>
    <x v="0"/>
    <n v="601"/>
    <x v="1"/>
  </r>
  <r>
    <x v="21"/>
    <s v="51fbe5568f0b76fda292a9864f65299df77b61fa"/>
    <m/>
    <x v="0"/>
    <n v="81"/>
    <x v="1"/>
  </r>
  <r>
    <x v="21"/>
    <m/>
    <m/>
    <x v="0"/>
    <n v="81"/>
    <x v="1"/>
  </r>
  <r>
    <x v="21"/>
    <m/>
    <n v="1"/>
    <x v="49"/>
    <n v="81"/>
    <x v="350"/>
  </r>
  <r>
    <x v="21"/>
    <m/>
    <m/>
    <x v="0"/>
    <n v="81"/>
    <x v="1"/>
  </r>
  <r>
    <x v="21"/>
    <s v="a6b9d6deea3cebc29603f22d29a2e79807ca4dc0"/>
    <m/>
    <x v="0"/>
    <n v="85"/>
    <x v="1"/>
  </r>
  <r>
    <x v="21"/>
    <m/>
    <m/>
    <x v="0"/>
    <n v="85"/>
    <x v="1"/>
  </r>
  <r>
    <x v="21"/>
    <m/>
    <n v="9.9000000000000005E-2"/>
    <x v="29"/>
    <n v="85"/>
    <x v="351"/>
  </r>
  <r>
    <x v="21"/>
    <m/>
    <n v="2.1999999999999999E-2"/>
    <x v="39"/>
    <n v="85"/>
    <x v="352"/>
  </r>
  <r>
    <x v="21"/>
    <m/>
    <n v="0.33"/>
    <x v="6"/>
    <n v="85"/>
    <x v="353"/>
  </r>
  <r>
    <x v="21"/>
    <m/>
    <n v="0.04"/>
    <x v="33"/>
    <n v="85"/>
    <x v="354"/>
  </r>
  <r>
    <x v="21"/>
    <m/>
    <n v="0.50600000000000001"/>
    <x v="40"/>
    <n v="85"/>
    <x v="355"/>
  </r>
  <r>
    <x v="22"/>
    <m/>
    <m/>
    <x v="0"/>
    <n v="85"/>
    <x v="1"/>
  </r>
  <r>
    <x v="22"/>
    <s v="618d0abe400d0e377691e2df5f1da77c7abf642a"/>
    <m/>
    <x v="0"/>
    <n v="8"/>
    <x v="1"/>
  </r>
  <r>
    <x v="22"/>
    <m/>
    <m/>
    <x v="0"/>
    <n v="8"/>
    <x v="1"/>
  </r>
  <r>
    <x v="22"/>
    <m/>
    <n v="0.70799999999999996"/>
    <x v="49"/>
    <n v="8"/>
    <x v="356"/>
  </r>
  <r>
    <x v="22"/>
    <m/>
    <n v="0.29099999999999998"/>
    <x v="39"/>
    <n v="8"/>
    <x v="357"/>
  </r>
  <r>
    <x v="23"/>
    <m/>
    <m/>
    <x v="0"/>
    <n v="8"/>
    <x v="1"/>
  </r>
  <r>
    <x v="23"/>
    <s v="c9b18a3824573e503d99c6b0f14a1a7d2049b50e"/>
    <m/>
    <x v="0"/>
    <n v="21"/>
    <x v="1"/>
  </r>
  <r>
    <x v="23"/>
    <m/>
    <m/>
    <x v="0"/>
    <n v="21"/>
    <x v="1"/>
  </r>
  <r>
    <x v="23"/>
    <m/>
    <n v="0.70699999999999996"/>
    <x v="34"/>
    <n v="21"/>
    <x v="358"/>
  </r>
  <r>
    <x v="23"/>
    <m/>
    <n v="0.20100000000000001"/>
    <x v="12"/>
    <n v="21"/>
    <x v="359"/>
  </r>
  <r>
    <x v="23"/>
    <m/>
    <m/>
    <x v="0"/>
    <n v="21"/>
    <x v="1"/>
  </r>
  <r>
    <x v="23"/>
    <s v="2ce51c8e0d4bf84589bffa87e59f2401578c2572"/>
    <m/>
    <x v="0"/>
    <n v="10"/>
    <x v="1"/>
  </r>
  <r>
    <x v="23"/>
    <m/>
    <m/>
    <x v="0"/>
    <n v="10"/>
    <x v="1"/>
  </r>
  <r>
    <x v="23"/>
    <m/>
    <n v="0.35099999999999998"/>
    <x v="34"/>
    <n v="10"/>
    <x v="360"/>
  </r>
  <r>
    <x v="23"/>
    <m/>
    <n v="0.30499999999999999"/>
    <x v="12"/>
    <n v="10"/>
    <x v="361"/>
  </r>
  <r>
    <x v="23"/>
    <m/>
    <m/>
    <x v="0"/>
    <n v="10"/>
    <x v="1"/>
  </r>
  <r>
    <x v="23"/>
    <s v="e7f18a7e54ea66d0326fb62b9b477a8e9cd23d1c"/>
    <m/>
    <x v="0"/>
    <n v="10"/>
    <x v="1"/>
  </r>
  <r>
    <x v="23"/>
    <m/>
    <m/>
    <x v="0"/>
    <n v="10"/>
    <x v="1"/>
  </r>
  <r>
    <x v="23"/>
    <m/>
    <n v="0.35099999999999998"/>
    <x v="34"/>
    <n v="10"/>
    <x v="360"/>
  </r>
  <r>
    <x v="23"/>
    <m/>
    <n v="0.30499999999999999"/>
    <x v="12"/>
    <n v="10"/>
    <x v="361"/>
  </r>
  <r>
    <x v="23"/>
    <m/>
    <m/>
    <x v="0"/>
    <n v="10"/>
    <x v="1"/>
  </r>
  <r>
    <x v="23"/>
    <s v="7236ee33103597ccd46f0ba55aae575c2f25dd8b"/>
    <m/>
    <x v="0"/>
    <n v="7"/>
    <x v="1"/>
  </r>
  <r>
    <x v="23"/>
    <m/>
    <m/>
    <x v="0"/>
    <n v="7"/>
    <x v="1"/>
  </r>
  <r>
    <x v="23"/>
    <m/>
    <n v="0.38200000000000001"/>
    <x v="34"/>
    <n v="7"/>
    <x v="362"/>
  </r>
  <r>
    <x v="23"/>
    <m/>
    <n v="0.42599999999999999"/>
    <x v="12"/>
    <n v="7"/>
    <x v="363"/>
  </r>
  <r>
    <x v="23"/>
    <m/>
    <m/>
    <x v="0"/>
    <n v="7"/>
    <x v="1"/>
  </r>
  <r>
    <x v="23"/>
    <s v="812916f5335f54b1b3944889fedc28b78997ebf3"/>
    <m/>
    <x v="0"/>
    <n v="7"/>
    <x v="1"/>
  </r>
  <r>
    <x v="23"/>
    <m/>
    <m/>
    <x v="0"/>
    <n v="7"/>
    <x v="1"/>
  </r>
  <r>
    <x v="23"/>
    <m/>
    <n v="0.38200000000000001"/>
    <x v="34"/>
    <n v="7"/>
    <x v="362"/>
  </r>
  <r>
    <x v="23"/>
    <m/>
    <n v="0.42599999999999999"/>
    <x v="12"/>
    <n v="7"/>
    <x v="363"/>
  </r>
  <r>
    <x v="23"/>
    <m/>
    <m/>
    <x v="0"/>
    <n v="7"/>
    <x v="1"/>
  </r>
  <r>
    <x v="23"/>
    <s v="1c49822f7733bb67d33acb7f7675687a2e2248ba"/>
    <m/>
    <x v="0"/>
    <n v="2"/>
    <x v="1"/>
  </r>
  <r>
    <x v="23"/>
    <m/>
    <m/>
    <x v="0"/>
    <n v="2"/>
    <x v="1"/>
  </r>
  <r>
    <x v="23"/>
    <m/>
    <m/>
    <x v="0"/>
    <n v="2"/>
    <x v="1"/>
  </r>
  <r>
    <x v="23"/>
    <s v="621766db5fcc26cf4955ffd8d3733e99a41bb17f"/>
    <m/>
    <x v="0"/>
    <n v="23"/>
    <x v="1"/>
  </r>
  <r>
    <x v="23"/>
    <m/>
    <m/>
    <x v="0"/>
    <n v="23"/>
    <x v="1"/>
  </r>
  <r>
    <x v="23"/>
    <m/>
    <n v="1"/>
    <x v="24"/>
    <n v="23"/>
    <x v="101"/>
  </r>
  <r>
    <x v="23"/>
    <m/>
    <m/>
    <x v="0"/>
    <n v="23"/>
    <x v="1"/>
  </r>
  <r>
    <x v="23"/>
    <s v="69f202039823933c34ad444dd9d0cac5a66095b0"/>
    <m/>
    <x v="0"/>
    <n v="49"/>
    <x v="1"/>
  </r>
  <r>
    <x v="23"/>
    <m/>
    <m/>
    <x v="0"/>
    <n v="49"/>
    <x v="1"/>
  </r>
  <r>
    <x v="23"/>
    <m/>
    <n v="0.68"/>
    <x v="28"/>
    <n v="49"/>
    <x v="364"/>
  </r>
  <r>
    <x v="23"/>
    <m/>
    <n v="0.31900000000000001"/>
    <x v="7"/>
    <n v="49"/>
    <x v="365"/>
  </r>
  <r>
    <x v="23"/>
    <m/>
    <m/>
    <x v="0"/>
    <n v="49"/>
    <x v="1"/>
  </r>
  <r>
    <x v="23"/>
    <s v="5d05a2b0767f2f6122ee509678e0df3fa36f94a7"/>
    <m/>
    <x v="0"/>
    <n v="2"/>
    <x v="1"/>
  </r>
  <r>
    <x v="23"/>
    <m/>
    <m/>
    <x v="0"/>
    <n v="2"/>
    <x v="1"/>
  </r>
  <r>
    <x v="23"/>
    <m/>
    <n v="1"/>
    <x v="11"/>
    <n v="2"/>
    <x v="32"/>
  </r>
  <r>
    <x v="24"/>
    <m/>
    <m/>
    <x v="0"/>
    <n v="2"/>
    <x v="1"/>
  </r>
  <r>
    <x v="24"/>
    <s v="52948ec0597a4726021049c9dae6635c5a41d1a4"/>
    <m/>
    <x v="0"/>
    <n v="69"/>
    <x v="1"/>
  </r>
  <r>
    <x v="24"/>
    <m/>
    <m/>
    <x v="0"/>
    <n v="69"/>
    <x v="1"/>
  </r>
  <r>
    <x v="24"/>
    <m/>
    <n v="0.36499999999999999"/>
    <x v="17"/>
    <n v="69"/>
    <x v="366"/>
  </r>
  <r>
    <x v="24"/>
    <m/>
    <n v="0.111"/>
    <x v="4"/>
    <n v="69"/>
    <x v="367"/>
  </r>
  <r>
    <x v="24"/>
    <m/>
    <n v="0.40500000000000003"/>
    <x v="8"/>
    <n v="69"/>
    <x v="368"/>
  </r>
  <r>
    <x v="24"/>
    <m/>
    <n v="0.11700000000000001"/>
    <x v="9"/>
    <n v="69"/>
    <x v="369"/>
  </r>
  <r>
    <x v="24"/>
    <m/>
    <m/>
    <x v="0"/>
    <n v="69"/>
    <x v="1"/>
  </r>
  <r>
    <x v="24"/>
    <s v="6e93b33179e71abce820e534b3d32f1e593f71ca"/>
    <m/>
    <x v="0"/>
    <n v="2"/>
    <x v="1"/>
  </r>
  <r>
    <x v="24"/>
    <m/>
    <m/>
    <x v="0"/>
    <n v="2"/>
    <x v="1"/>
  </r>
  <r>
    <x v="24"/>
    <m/>
    <n v="1"/>
    <x v="13"/>
    <n v="2"/>
    <x v="32"/>
  </r>
  <r>
    <x v="24"/>
    <m/>
    <m/>
    <x v="0"/>
    <n v="2"/>
    <x v="1"/>
  </r>
  <r>
    <x v="24"/>
    <s v="de87f1d96d26cb16a4e9044b7b1d35b09028ed5d"/>
    <m/>
    <x v="0"/>
    <n v="4"/>
    <x v="1"/>
  </r>
  <r>
    <x v="24"/>
    <m/>
    <m/>
    <x v="0"/>
    <n v="4"/>
    <x v="1"/>
  </r>
  <r>
    <x v="24"/>
    <m/>
    <n v="1"/>
    <x v="7"/>
    <n v="4"/>
    <x v="2"/>
  </r>
  <r>
    <x v="24"/>
    <m/>
    <m/>
    <x v="0"/>
    <n v="4"/>
    <x v="1"/>
  </r>
  <r>
    <x v="24"/>
    <s v="a2aff0106af5f8d5832b30bed5f761602ab169a9"/>
    <m/>
    <x v="0"/>
    <n v="16"/>
    <x v="1"/>
  </r>
  <r>
    <x v="24"/>
    <m/>
    <m/>
    <x v="0"/>
    <n v="16"/>
    <x v="1"/>
  </r>
  <r>
    <x v="24"/>
    <m/>
    <n v="0.82"/>
    <x v="28"/>
    <n v="16"/>
    <x v="370"/>
  </r>
  <r>
    <x v="24"/>
    <m/>
    <n v="0.17899999999999999"/>
    <x v="8"/>
    <n v="16"/>
    <x v="371"/>
  </r>
  <r>
    <x v="24"/>
    <m/>
    <m/>
    <x v="0"/>
    <n v="16"/>
    <x v="1"/>
  </r>
  <r>
    <x v="24"/>
    <s v="89ddd9477913e437a563faec872a397af801575d"/>
    <m/>
    <x v="0"/>
    <n v="6"/>
    <x v="1"/>
  </r>
  <r>
    <x v="24"/>
    <m/>
    <m/>
    <x v="0"/>
    <n v="6"/>
    <x v="1"/>
  </r>
  <r>
    <x v="24"/>
    <m/>
    <n v="1"/>
    <x v="21"/>
    <n v="6"/>
    <x v="16"/>
  </r>
  <r>
    <x v="24"/>
    <m/>
    <m/>
    <x v="0"/>
    <n v="6"/>
    <x v="1"/>
  </r>
  <r>
    <x v="24"/>
    <s v="8e1f5beabfad09c790e46826e8b3c7dcc5070d8d"/>
    <m/>
    <x v="0"/>
    <n v="270"/>
    <x v="1"/>
  </r>
  <r>
    <x v="24"/>
    <m/>
    <m/>
    <x v="0"/>
    <n v="270"/>
    <x v="1"/>
  </r>
  <r>
    <x v="24"/>
    <m/>
    <n v="5.7000000000000002E-2"/>
    <x v="35"/>
    <n v="270"/>
    <x v="372"/>
  </r>
  <r>
    <x v="24"/>
    <m/>
    <n v="0.89800000000000002"/>
    <x v="19"/>
    <n v="270"/>
    <x v="373"/>
  </r>
  <r>
    <x v="24"/>
    <m/>
    <n v="3.2000000000000001E-2"/>
    <x v="6"/>
    <n v="270"/>
    <x v="374"/>
  </r>
  <r>
    <x v="24"/>
    <m/>
    <n v="1.0999999999999999E-2"/>
    <x v="13"/>
    <n v="270"/>
    <x v="375"/>
  </r>
  <r>
    <x v="24"/>
    <m/>
    <m/>
    <x v="0"/>
    <n v="270"/>
    <x v="1"/>
  </r>
  <r>
    <x v="24"/>
    <s v="34d01ffe20704eb5504dc526c372d945555dd0e7"/>
    <m/>
    <x v="0"/>
    <n v="164"/>
    <x v="1"/>
  </r>
  <r>
    <x v="24"/>
    <m/>
    <m/>
    <x v="0"/>
    <n v="164"/>
    <x v="1"/>
  </r>
  <r>
    <x v="24"/>
    <m/>
    <n v="0.14499999999999999"/>
    <x v="8"/>
    <n v="164"/>
    <x v="376"/>
  </r>
  <r>
    <x v="24"/>
    <m/>
    <n v="0.85399999999999998"/>
    <x v="24"/>
    <n v="164"/>
    <x v="377"/>
  </r>
  <r>
    <x v="24"/>
    <m/>
    <m/>
    <x v="0"/>
    <n v="164"/>
    <x v="1"/>
  </r>
  <r>
    <x v="24"/>
    <s v="92bf7260c3dda79abf9f6b2bdf9e7fb827f6743a"/>
    <m/>
    <x v="0"/>
    <n v="1"/>
    <x v="1"/>
  </r>
  <r>
    <x v="24"/>
    <m/>
    <m/>
    <x v="0"/>
    <n v="1"/>
    <x v="1"/>
  </r>
  <r>
    <x v="24"/>
    <m/>
    <n v="1"/>
    <x v="21"/>
    <n v="1"/>
    <x v="378"/>
  </r>
  <r>
    <x v="24"/>
    <m/>
    <m/>
    <x v="0"/>
    <n v="1"/>
    <x v="1"/>
  </r>
  <r>
    <x v="24"/>
    <s v="aa5c0a136c9ab37023d89908c8b02d6d687ed070"/>
    <m/>
    <x v="0"/>
    <n v="30"/>
    <x v="1"/>
  </r>
  <r>
    <x v="24"/>
    <m/>
    <m/>
    <x v="0"/>
    <n v="30"/>
    <x v="1"/>
  </r>
  <r>
    <x v="24"/>
    <m/>
    <n v="1"/>
    <x v="21"/>
    <n v="30"/>
    <x v="56"/>
  </r>
  <r>
    <x v="24"/>
    <m/>
    <m/>
    <x v="0"/>
    <n v="30"/>
    <x v="1"/>
  </r>
  <r>
    <x v="24"/>
    <s v="77b11e686c873ea44e14e6f7419adb24d5f40106"/>
    <m/>
    <x v="0"/>
    <n v="64"/>
    <x v="1"/>
  </r>
  <r>
    <x v="24"/>
    <m/>
    <m/>
    <x v="0"/>
    <n v="64"/>
    <x v="1"/>
  </r>
  <r>
    <x v="24"/>
    <m/>
    <n v="1"/>
    <x v="6"/>
    <n v="64"/>
    <x v="379"/>
  </r>
  <r>
    <x v="24"/>
    <m/>
    <m/>
    <x v="0"/>
    <n v="64"/>
    <x v="1"/>
  </r>
  <r>
    <x v="24"/>
    <s v="69e509c06de65ae0cd49805841e3d6018ac6e6bc"/>
    <m/>
    <x v="0"/>
    <n v="13"/>
    <x v="1"/>
  </r>
  <r>
    <x v="24"/>
    <m/>
    <m/>
    <x v="0"/>
    <n v="13"/>
    <x v="1"/>
  </r>
  <r>
    <x v="24"/>
    <m/>
    <n v="1"/>
    <x v="21"/>
    <n v="13"/>
    <x v="380"/>
  </r>
  <r>
    <x v="25"/>
    <m/>
    <m/>
    <x v="0"/>
    <n v="13"/>
    <x v="1"/>
  </r>
  <r>
    <x v="25"/>
    <s v="3d18f1de1d12f6093ff807e1178f82fa91b9a53e"/>
    <m/>
    <x v="0"/>
    <n v="136"/>
    <x v="1"/>
  </r>
  <r>
    <x v="25"/>
    <m/>
    <m/>
    <x v="0"/>
    <n v="136"/>
    <x v="1"/>
  </r>
  <r>
    <x v="25"/>
    <m/>
    <n v="1"/>
    <x v="28"/>
    <n v="136"/>
    <x v="381"/>
  </r>
  <r>
    <x v="25"/>
    <m/>
    <m/>
    <x v="0"/>
    <n v="136"/>
    <x v="1"/>
  </r>
  <r>
    <x v="25"/>
    <s v="e569a1e07766cf1cefaf20cae17718465ebb1b66"/>
    <m/>
    <x v="0"/>
    <n v="202"/>
    <x v="1"/>
  </r>
  <r>
    <x v="25"/>
    <m/>
    <m/>
    <x v="0"/>
    <n v="202"/>
    <x v="1"/>
  </r>
  <r>
    <x v="25"/>
    <m/>
    <n v="1"/>
    <x v="28"/>
    <n v="202"/>
    <x v="382"/>
  </r>
  <r>
    <x v="25"/>
    <m/>
    <m/>
    <x v="0"/>
    <n v="202"/>
    <x v="1"/>
  </r>
  <r>
    <x v="25"/>
    <s v="bbee0b72f01f23c5dbd61bfbc87b1c662883e157"/>
    <m/>
    <x v="0"/>
    <n v="394"/>
    <x v="1"/>
  </r>
  <r>
    <x v="25"/>
    <m/>
    <m/>
    <x v="0"/>
    <n v="394"/>
    <x v="1"/>
  </r>
  <r>
    <x v="25"/>
    <m/>
    <n v="1"/>
    <x v="28"/>
    <n v="394"/>
    <x v="383"/>
  </r>
  <r>
    <x v="25"/>
    <m/>
    <m/>
    <x v="0"/>
    <n v="394"/>
    <x v="1"/>
  </r>
  <r>
    <x v="25"/>
    <s v="d5c421f3bd041a78617e3b482807435faf4ca85f"/>
    <m/>
    <x v="0"/>
    <n v="17"/>
    <x v="1"/>
  </r>
  <r>
    <x v="25"/>
    <m/>
    <m/>
    <x v="0"/>
    <n v="17"/>
    <x v="1"/>
  </r>
  <r>
    <x v="25"/>
    <m/>
    <n v="1"/>
    <x v="28"/>
    <n v="17"/>
    <x v="113"/>
  </r>
  <r>
    <x v="25"/>
    <m/>
    <m/>
    <x v="0"/>
    <n v="17"/>
    <x v="1"/>
  </r>
  <r>
    <x v="25"/>
    <s v="481467e24fe3f42672d8bbdac7e6f46ffcd0089f"/>
    <m/>
    <x v="0"/>
    <n v="1"/>
    <x v="1"/>
  </r>
  <r>
    <x v="25"/>
    <m/>
    <m/>
    <x v="0"/>
    <n v="1"/>
    <x v="1"/>
  </r>
  <r>
    <x v="25"/>
    <m/>
    <n v="1"/>
    <x v="46"/>
    <n v="1"/>
    <x v="378"/>
  </r>
  <r>
    <x v="25"/>
    <m/>
    <m/>
    <x v="0"/>
    <n v="1"/>
    <x v="1"/>
  </r>
  <r>
    <x v="25"/>
    <s v="a0f55108e49a4cb3982a5636c2ecdc4ccfe6cf83"/>
    <m/>
    <x v="0"/>
    <n v="15"/>
    <x v="1"/>
  </r>
  <r>
    <x v="25"/>
    <m/>
    <m/>
    <x v="0"/>
    <n v="15"/>
    <x v="1"/>
  </r>
  <r>
    <x v="25"/>
    <m/>
    <n v="1"/>
    <x v="28"/>
    <n v="15"/>
    <x v="338"/>
  </r>
  <r>
    <x v="25"/>
    <m/>
    <m/>
    <x v="0"/>
    <n v="15"/>
    <x v="1"/>
  </r>
  <r>
    <x v="25"/>
    <s v="5377321f964fdd98782b61943d90e828192d1b85"/>
    <m/>
    <x v="0"/>
    <n v="183"/>
    <x v="1"/>
  </r>
  <r>
    <x v="25"/>
    <m/>
    <m/>
    <x v="0"/>
    <n v="183"/>
    <x v="1"/>
  </r>
  <r>
    <x v="25"/>
    <m/>
    <n v="1"/>
    <x v="28"/>
    <n v="183"/>
    <x v="384"/>
  </r>
  <r>
    <x v="25"/>
    <m/>
    <m/>
    <x v="0"/>
    <n v="183"/>
    <x v="1"/>
  </r>
  <r>
    <x v="25"/>
    <s v="0331a4b573409272919aa0bccf4f341455e19985"/>
    <m/>
    <x v="0"/>
    <n v="15"/>
    <x v="1"/>
  </r>
  <r>
    <x v="25"/>
    <m/>
    <m/>
    <x v="0"/>
    <n v="15"/>
    <x v="1"/>
  </r>
  <r>
    <x v="25"/>
    <m/>
    <n v="1"/>
    <x v="28"/>
    <n v="15"/>
    <x v="338"/>
  </r>
  <r>
    <x v="25"/>
    <m/>
    <m/>
    <x v="0"/>
    <n v="15"/>
    <x v="1"/>
  </r>
  <r>
    <x v="25"/>
    <s v="663ac29492288b5d05ea72ac5dbfb885d89c4fe5"/>
    <m/>
    <x v="0"/>
    <n v="17"/>
    <x v="1"/>
  </r>
  <r>
    <x v="25"/>
    <m/>
    <m/>
    <x v="0"/>
    <n v="17"/>
    <x v="1"/>
  </r>
  <r>
    <x v="25"/>
    <m/>
    <n v="1"/>
    <x v="28"/>
    <n v="17"/>
    <x v="113"/>
  </r>
  <r>
    <x v="25"/>
    <m/>
    <m/>
    <x v="0"/>
    <n v="17"/>
    <x v="1"/>
  </r>
  <r>
    <x v="25"/>
    <s v="bf6bb101f374c3fe01daeeef7f761bf1d5063f13"/>
    <m/>
    <x v="0"/>
    <n v="289"/>
    <x v="1"/>
  </r>
  <r>
    <x v="25"/>
    <m/>
    <m/>
    <x v="0"/>
    <n v="289"/>
    <x v="1"/>
  </r>
  <r>
    <x v="25"/>
    <m/>
    <n v="1"/>
    <x v="28"/>
    <n v="289"/>
    <x v="385"/>
  </r>
  <r>
    <x v="25"/>
    <m/>
    <m/>
    <x v="0"/>
    <n v="289"/>
    <x v="1"/>
  </r>
  <r>
    <x v="25"/>
    <s v="d8ca40925a75114e3c1b51a1e22c2426935f92a0"/>
    <m/>
    <x v="0"/>
    <n v="84"/>
    <x v="1"/>
  </r>
  <r>
    <x v="25"/>
    <m/>
    <m/>
    <x v="0"/>
    <n v="84"/>
    <x v="1"/>
  </r>
  <r>
    <x v="25"/>
    <m/>
    <n v="1"/>
    <x v="28"/>
    <n v="84"/>
    <x v="386"/>
  </r>
  <r>
    <x v="25"/>
    <m/>
    <m/>
    <x v="0"/>
    <n v="84"/>
    <x v="1"/>
  </r>
  <r>
    <x v="25"/>
    <s v="fd9c0fd66edec990bd028948db08b62f05fe5bc3"/>
    <m/>
    <x v="0"/>
    <n v="166"/>
    <x v="1"/>
  </r>
  <r>
    <x v="25"/>
    <m/>
    <m/>
    <x v="0"/>
    <n v="166"/>
    <x v="1"/>
  </r>
  <r>
    <x v="25"/>
    <m/>
    <n v="1"/>
    <x v="28"/>
    <n v="166"/>
    <x v="387"/>
  </r>
  <r>
    <x v="25"/>
    <m/>
    <m/>
    <x v="0"/>
    <n v="166"/>
    <x v="1"/>
  </r>
  <r>
    <x v="25"/>
    <s v="0aea353a653082f400a1eece7c8a861038f7aa90"/>
    <m/>
    <x v="0"/>
    <n v="510"/>
    <x v="1"/>
  </r>
  <r>
    <x v="25"/>
    <m/>
    <m/>
    <x v="0"/>
    <n v="510"/>
    <x v="1"/>
  </r>
  <r>
    <x v="25"/>
    <m/>
    <n v="1"/>
    <x v="28"/>
    <n v="510"/>
    <x v="388"/>
  </r>
  <r>
    <x v="25"/>
    <m/>
    <m/>
    <x v="0"/>
    <n v="510"/>
    <x v="1"/>
  </r>
  <r>
    <x v="25"/>
    <s v="1645e89e81ef8446601ce637c5dd3a9b0f124367"/>
    <m/>
    <x v="0"/>
    <n v="26"/>
    <x v="1"/>
  </r>
  <r>
    <x v="25"/>
    <m/>
    <m/>
    <x v="0"/>
    <n v="26"/>
    <x v="1"/>
  </r>
  <r>
    <x v="25"/>
    <m/>
    <n v="1"/>
    <x v="28"/>
    <n v="26"/>
    <x v="389"/>
  </r>
  <r>
    <x v="25"/>
    <m/>
    <m/>
    <x v="0"/>
    <n v="26"/>
    <x v="1"/>
  </r>
  <r>
    <x v="25"/>
    <s v="90ba3df43b62cda410004a9f386f05fb76887d8b"/>
    <m/>
    <x v="0"/>
    <n v="232"/>
    <x v="1"/>
  </r>
  <r>
    <x v="25"/>
    <m/>
    <m/>
    <x v="0"/>
    <n v="232"/>
    <x v="1"/>
  </r>
  <r>
    <x v="25"/>
    <m/>
    <n v="1"/>
    <x v="28"/>
    <n v="232"/>
    <x v="390"/>
  </r>
  <r>
    <x v="25"/>
    <m/>
    <m/>
    <x v="0"/>
    <n v="232"/>
    <x v="1"/>
  </r>
  <r>
    <x v="25"/>
    <s v="a6b0f47462f059726d6c3c06e67c4509e9a1be19"/>
    <m/>
    <x v="0"/>
    <n v="3"/>
    <x v="1"/>
  </r>
  <r>
    <x v="25"/>
    <m/>
    <m/>
    <x v="0"/>
    <n v="3"/>
    <x v="1"/>
  </r>
  <r>
    <x v="25"/>
    <m/>
    <n v="1"/>
    <x v="28"/>
    <n v="3"/>
    <x v="118"/>
  </r>
  <r>
    <x v="25"/>
    <m/>
    <m/>
    <x v="0"/>
    <n v="3"/>
    <x v="1"/>
  </r>
  <r>
    <x v="25"/>
    <s v="c39097add669b8dbd9ec5f6d97bba259aeeac3c8"/>
    <m/>
    <x v="0"/>
    <n v="65"/>
    <x v="1"/>
  </r>
  <r>
    <x v="25"/>
    <m/>
    <m/>
    <x v="0"/>
    <n v="65"/>
    <x v="1"/>
  </r>
  <r>
    <x v="25"/>
    <m/>
    <n v="1"/>
    <x v="28"/>
    <n v="65"/>
    <x v="391"/>
  </r>
  <r>
    <x v="25"/>
    <m/>
    <m/>
    <x v="0"/>
    <n v="65"/>
    <x v="1"/>
  </r>
  <r>
    <x v="25"/>
    <s v="fed9947456d614a1df00673f6eacb622e836ab6d"/>
    <m/>
    <x v="0"/>
    <n v="22"/>
    <x v="1"/>
  </r>
  <r>
    <x v="25"/>
    <m/>
    <m/>
    <x v="0"/>
    <n v="22"/>
    <x v="1"/>
  </r>
  <r>
    <x v="25"/>
    <m/>
    <n v="1"/>
    <x v="28"/>
    <n v="22"/>
    <x v="44"/>
  </r>
  <r>
    <x v="25"/>
    <m/>
    <m/>
    <x v="0"/>
    <n v="22"/>
    <x v="1"/>
  </r>
  <r>
    <x v="25"/>
    <s v="5ec8c6a695f9a9493669030c38b354ab46061175"/>
    <m/>
    <x v="0"/>
    <n v="94"/>
    <x v="1"/>
  </r>
  <r>
    <x v="25"/>
    <m/>
    <m/>
    <x v="0"/>
    <n v="94"/>
    <x v="1"/>
  </r>
  <r>
    <x v="25"/>
    <m/>
    <n v="1"/>
    <x v="28"/>
    <n v="94"/>
    <x v="102"/>
  </r>
  <r>
    <x v="25"/>
    <m/>
    <m/>
    <x v="0"/>
    <n v="94"/>
    <x v="1"/>
  </r>
  <r>
    <x v="25"/>
    <s v="fdea33944c645abbee30477fe7ea9cc6ee4dee1c"/>
    <m/>
    <x v="0"/>
    <n v="10"/>
    <x v="1"/>
  </r>
  <r>
    <x v="25"/>
    <m/>
    <m/>
    <x v="0"/>
    <n v="10"/>
    <x v="1"/>
  </r>
  <r>
    <x v="25"/>
    <m/>
    <n v="1"/>
    <x v="28"/>
    <n v="10"/>
    <x v="98"/>
  </r>
  <r>
    <x v="25"/>
    <m/>
    <m/>
    <x v="0"/>
    <n v="10"/>
    <x v="1"/>
  </r>
  <r>
    <x v="25"/>
    <s v="0b1b335bb81965ee7413e4b67fe959ab3e2ae925"/>
    <m/>
    <x v="0"/>
    <n v="16"/>
    <x v="1"/>
  </r>
  <r>
    <x v="25"/>
    <m/>
    <m/>
    <x v="0"/>
    <n v="16"/>
    <x v="1"/>
  </r>
  <r>
    <x v="25"/>
    <m/>
    <n v="1"/>
    <x v="28"/>
    <n v="16"/>
    <x v="70"/>
  </r>
  <r>
    <x v="25"/>
    <m/>
    <m/>
    <x v="0"/>
    <n v="16"/>
    <x v="1"/>
  </r>
  <r>
    <x v="25"/>
    <s v="1f8841bb7b7d7c2f1b4a5f927f9aa864cb15ff2b"/>
    <m/>
    <x v="0"/>
    <n v="21"/>
    <x v="1"/>
  </r>
  <r>
    <x v="25"/>
    <m/>
    <m/>
    <x v="0"/>
    <n v="21"/>
    <x v="1"/>
  </r>
  <r>
    <x v="25"/>
    <m/>
    <n v="1"/>
    <x v="28"/>
    <n v="21"/>
    <x v="69"/>
  </r>
  <r>
    <x v="25"/>
    <m/>
    <m/>
    <x v="0"/>
    <n v="21"/>
    <x v="1"/>
  </r>
  <r>
    <x v="25"/>
    <s v="fde9b90a89cc867ee624b6e21ef375bdcb626891"/>
    <m/>
    <x v="0"/>
    <n v="2"/>
    <x v="1"/>
  </r>
  <r>
    <x v="25"/>
    <m/>
    <m/>
    <x v="0"/>
    <n v="2"/>
    <x v="1"/>
  </r>
  <r>
    <x v="25"/>
    <m/>
    <n v="1"/>
    <x v="28"/>
    <n v="2"/>
    <x v="32"/>
  </r>
  <r>
    <x v="25"/>
    <m/>
    <m/>
    <x v="0"/>
    <n v="2"/>
    <x v="1"/>
  </r>
  <r>
    <x v="25"/>
    <s v="e0c96975d1e1385b80311468ca493e8424455588"/>
    <m/>
    <x v="0"/>
    <n v="107"/>
    <x v="1"/>
  </r>
  <r>
    <x v="25"/>
    <m/>
    <m/>
    <x v="0"/>
    <n v="107"/>
    <x v="1"/>
  </r>
  <r>
    <x v="25"/>
    <m/>
    <n v="1"/>
    <x v="28"/>
    <n v="107"/>
    <x v="392"/>
  </r>
  <r>
    <x v="25"/>
    <m/>
    <m/>
    <x v="0"/>
    <n v="107"/>
    <x v="1"/>
  </r>
  <r>
    <x v="25"/>
    <s v="c17717babc4f04828779039e0c1091da6b6a33de"/>
    <m/>
    <x v="0"/>
    <n v="5"/>
    <x v="1"/>
  </r>
  <r>
    <x v="25"/>
    <m/>
    <m/>
    <x v="0"/>
    <n v="5"/>
    <x v="1"/>
  </r>
  <r>
    <x v="25"/>
    <m/>
    <n v="1"/>
    <x v="28"/>
    <n v="5"/>
    <x v="104"/>
  </r>
  <r>
    <x v="25"/>
    <m/>
    <m/>
    <x v="0"/>
    <n v="5"/>
    <x v="1"/>
  </r>
  <r>
    <x v="25"/>
    <s v="ceac886bedd13ed50ed925bf7ad1b95211d073cd"/>
    <m/>
    <x v="0"/>
    <n v="118"/>
    <x v="1"/>
  </r>
  <r>
    <x v="25"/>
    <m/>
    <m/>
    <x v="0"/>
    <n v="118"/>
    <x v="1"/>
  </r>
  <r>
    <x v="25"/>
    <m/>
    <n v="1"/>
    <x v="28"/>
    <n v="118"/>
    <x v="393"/>
  </r>
  <r>
    <x v="25"/>
    <m/>
    <m/>
    <x v="0"/>
    <n v="118"/>
    <x v="1"/>
  </r>
  <r>
    <x v="25"/>
    <s v="76712b2f264d657341a4000bfcc089c3f6099555"/>
    <m/>
    <x v="0"/>
    <n v="2"/>
    <x v="1"/>
  </r>
  <r>
    <x v="25"/>
    <m/>
    <m/>
    <x v="0"/>
    <n v="2"/>
    <x v="1"/>
  </r>
  <r>
    <x v="25"/>
    <m/>
    <n v="1"/>
    <x v="28"/>
    <n v="2"/>
    <x v="32"/>
  </r>
  <r>
    <x v="25"/>
    <m/>
    <m/>
    <x v="0"/>
    <n v="2"/>
    <x v="1"/>
  </r>
  <r>
    <x v="25"/>
    <s v="62ff89407231923edd1d14f833a4be8443d3dd44"/>
    <m/>
    <x v="0"/>
    <n v="49"/>
    <x v="1"/>
  </r>
  <r>
    <x v="25"/>
    <m/>
    <m/>
    <x v="0"/>
    <n v="49"/>
    <x v="1"/>
  </r>
  <r>
    <x v="25"/>
    <m/>
    <n v="1"/>
    <x v="28"/>
    <n v="49"/>
    <x v="394"/>
  </r>
  <r>
    <x v="25"/>
    <m/>
    <m/>
    <x v="0"/>
    <n v="49"/>
    <x v="1"/>
  </r>
  <r>
    <x v="25"/>
    <s v="7b48813f82f51f99a0d99d8ca73230757b66b82a"/>
    <m/>
    <x v="0"/>
    <n v="57"/>
    <x v="1"/>
  </r>
  <r>
    <x v="25"/>
    <m/>
    <m/>
    <x v="0"/>
    <n v="57"/>
    <x v="1"/>
  </r>
  <r>
    <x v="25"/>
    <m/>
    <n v="1"/>
    <x v="28"/>
    <n v="57"/>
    <x v="395"/>
  </r>
  <r>
    <x v="25"/>
    <m/>
    <m/>
    <x v="0"/>
    <n v="57"/>
    <x v="1"/>
  </r>
  <r>
    <x v="25"/>
    <s v="1b5faf24beead22310235aae29dd4f879a1e0c3b"/>
    <m/>
    <x v="0"/>
    <n v="16"/>
    <x v="1"/>
  </r>
  <r>
    <x v="25"/>
    <m/>
    <m/>
    <x v="0"/>
    <n v="16"/>
    <x v="1"/>
  </r>
  <r>
    <x v="25"/>
    <m/>
    <n v="1"/>
    <x v="28"/>
    <n v="16"/>
    <x v="70"/>
  </r>
  <r>
    <x v="25"/>
    <m/>
    <m/>
    <x v="0"/>
    <n v="16"/>
    <x v="1"/>
  </r>
  <r>
    <x v="25"/>
    <s v="8ffb9fae4fc1dbc6519bf4b04ac9316616c2efdf"/>
    <m/>
    <x v="0"/>
    <n v="62"/>
    <x v="1"/>
  </r>
  <r>
    <x v="25"/>
    <m/>
    <m/>
    <x v="0"/>
    <n v="62"/>
    <x v="1"/>
  </r>
  <r>
    <x v="25"/>
    <m/>
    <n v="4.4999999999999998E-2"/>
    <x v="44"/>
    <n v="62"/>
    <x v="396"/>
  </r>
  <r>
    <x v="25"/>
    <m/>
    <n v="0.95399999999999996"/>
    <x v="28"/>
    <n v="62"/>
    <x v="397"/>
  </r>
  <r>
    <x v="25"/>
    <m/>
    <m/>
    <x v="0"/>
    <n v="62"/>
    <x v="1"/>
  </r>
  <r>
    <x v="25"/>
    <s v="fe1c74d2656b3609f529842a7c810034671ddea1"/>
    <m/>
    <x v="0"/>
    <n v="33"/>
    <x v="1"/>
  </r>
  <r>
    <x v="25"/>
    <m/>
    <m/>
    <x v="0"/>
    <n v="33"/>
    <x v="1"/>
  </r>
  <r>
    <x v="25"/>
    <m/>
    <n v="1"/>
    <x v="28"/>
    <n v="33"/>
    <x v="398"/>
  </r>
  <r>
    <x v="25"/>
    <m/>
    <m/>
    <x v="0"/>
    <n v="33"/>
    <x v="1"/>
  </r>
  <r>
    <x v="25"/>
    <s v="42d3aad3c7965204c571de91d0730c2cc36d1c37"/>
    <m/>
    <x v="0"/>
    <n v="1276"/>
    <x v="1"/>
  </r>
  <r>
    <x v="25"/>
    <m/>
    <m/>
    <x v="0"/>
    <n v="1276"/>
    <x v="1"/>
  </r>
  <r>
    <x v="25"/>
    <m/>
    <n v="1"/>
    <x v="28"/>
    <n v="1276"/>
    <x v="399"/>
  </r>
  <r>
    <x v="25"/>
    <m/>
    <m/>
    <x v="0"/>
    <n v="1276"/>
    <x v="1"/>
  </r>
  <r>
    <x v="25"/>
    <s v="4da87914c4ad2b3ca34cd0008a57faa2c068db85"/>
    <m/>
    <x v="0"/>
    <n v="48"/>
    <x v="1"/>
  </r>
  <r>
    <x v="25"/>
    <m/>
    <m/>
    <x v="0"/>
    <n v="48"/>
    <x v="1"/>
  </r>
  <r>
    <x v="25"/>
    <m/>
    <n v="0.95799999999999996"/>
    <x v="60"/>
    <n v="48"/>
    <x v="400"/>
  </r>
  <r>
    <x v="25"/>
    <m/>
    <n v="4.1000000000000002E-2"/>
    <x v="13"/>
    <n v="48"/>
    <x v="401"/>
  </r>
  <r>
    <x v="25"/>
    <m/>
    <m/>
    <x v="0"/>
    <n v="48"/>
    <x v="1"/>
  </r>
  <r>
    <x v="25"/>
    <s v="9e4b2e503b907836f099fb3ee239e00317e0a01b"/>
    <m/>
    <x v="0"/>
    <n v="136"/>
    <x v="1"/>
  </r>
  <r>
    <x v="25"/>
    <m/>
    <m/>
    <x v="0"/>
    <n v="136"/>
    <x v="1"/>
  </r>
  <r>
    <x v="25"/>
    <m/>
    <n v="0.2"/>
    <x v="28"/>
    <n v="136"/>
    <x v="402"/>
  </r>
  <r>
    <x v="25"/>
    <m/>
    <n v="0.79900000000000004"/>
    <x v="61"/>
    <n v="136"/>
    <x v="403"/>
  </r>
  <r>
    <x v="25"/>
    <m/>
    <m/>
    <x v="0"/>
    <n v="136"/>
    <x v="1"/>
  </r>
  <r>
    <x v="25"/>
    <s v="795b908290794af543f838cd08a04c4871a54c83"/>
    <m/>
    <x v="0"/>
    <n v="792"/>
    <x v="1"/>
  </r>
  <r>
    <x v="25"/>
    <m/>
    <m/>
    <x v="0"/>
    <n v="792"/>
    <x v="1"/>
  </r>
  <r>
    <x v="25"/>
    <m/>
    <n v="1"/>
    <x v="28"/>
    <n v="792"/>
    <x v="404"/>
  </r>
  <r>
    <x v="25"/>
    <m/>
    <m/>
    <x v="0"/>
    <n v="792"/>
    <x v="1"/>
  </r>
  <r>
    <x v="25"/>
    <s v="d8ceb704b519a0dbd006d0b16bac93e258ce0526"/>
    <m/>
    <x v="0"/>
    <n v="182"/>
    <x v="1"/>
  </r>
  <r>
    <x v="25"/>
    <m/>
    <m/>
    <x v="0"/>
    <n v="182"/>
    <x v="1"/>
  </r>
  <r>
    <x v="25"/>
    <m/>
    <n v="1"/>
    <x v="28"/>
    <n v="182"/>
    <x v="405"/>
  </r>
  <r>
    <x v="25"/>
    <m/>
    <m/>
    <x v="0"/>
    <n v="182"/>
    <x v="1"/>
  </r>
  <r>
    <x v="25"/>
    <s v="10314282f5a097745f2b6dcf672833606e3a8911"/>
    <m/>
    <x v="0"/>
    <n v="68"/>
    <x v="1"/>
  </r>
  <r>
    <x v="25"/>
    <m/>
    <m/>
    <x v="0"/>
    <n v="68"/>
    <x v="1"/>
  </r>
  <r>
    <x v="25"/>
    <m/>
    <n v="1"/>
    <x v="28"/>
    <n v="68"/>
    <x v="406"/>
  </r>
  <r>
    <x v="25"/>
    <m/>
    <m/>
    <x v="0"/>
    <n v="68"/>
    <x v="1"/>
  </r>
  <r>
    <x v="25"/>
    <s v="64a8b31e49f9a9889aca84790a75a3c452f2353d"/>
    <m/>
    <x v="0"/>
    <n v="722"/>
    <x v="1"/>
  </r>
  <r>
    <x v="25"/>
    <m/>
    <m/>
    <x v="0"/>
    <n v="722"/>
    <x v="1"/>
  </r>
  <r>
    <x v="25"/>
    <m/>
    <n v="1"/>
    <x v="28"/>
    <n v="722"/>
    <x v="407"/>
  </r>
  <r>
    <x v="25"/>
    <m/>
    <m/>
    <x v="0"/>
    <n v="722"/>
    <x v="1"/>
  </r>
  <r>
    <x v="25"/>
    <s v="6a6b3550c9a5c40f8a522b7e1a0bc175990fd076"/>
    <m/>
    <x v="0"/>
    <n v="30"/>
    <x v="1"/>
  </r>
  <r>
    <x v="25"/>
    <m/>
    <m/>
    <x v="0"/>
    <n v="30"/>
    <x v="1"/>
  </r>
  <r>
    <x v="25"/>
    <m/>
    <n v="1"/>
    <x v="28"/>
    <n v="30"/>
    <x v="56"/>
  </r>
  <r>
    <x v="25"/>
    <m/>
    <m/>
    <x v="0"/>
    <n v="30"/>
    <x v="1"/>
  </r>
  <r>
    <x v="25"/>
    <s v="2f8c54f26c50bb65a0361b9b858e800eab020de0"/>
    <m/>
    <x v="0"/>
    <n v="88"/>
    <x v="1"/>
  </r>
  <r>
    <x v="25"/>
    <m/>
    <m/>
    <x v="0"/>
    <n v="88"/>
    <x v="1"/>
  </r>
  <r>
    <x v="25"/>
    <m/>
    <n v="1"/>
    <x v="28"/>
    <n v="88"/>
    <x v="408"/>
  </r>
  <r>
    <x v="25"/>
    <m/>
    <m/>
    <x v="0"/>
    <n v="88"/>
    <x v="1"/>
  </r>
  <r>
    <x v="25"/>
    <s v="f8f07097e3e09891dd443baa94660b84b3991b76"/>
    <m/>
    <x v="0"/>
    <n v="6"/>
    <x v="1"/>
  </r>
  <r>
    <x v="25"/>
    <m/>
    <m/>
    <x v="0"/>
    <n v="6"/>
    <x v="1"/>
  </r>
  <r>
    <x v="25"/>
    <m/>
    <n v="1"/>
    <x v="28"/>
    <n v="6"/>
    <x v="16"/>
  </r>
  <r>
    <x v="25"/>
    <m/>
    <m/>
    <x v="0"/>
    <n v="6"/>
    <x v="1"/>
  </r>
  <r>
    <x v="25"/>
    <s v="c5b1069297319a2eec066d56976edb698bec1e47"/>
    <m/>
    <x v="0"/>
    <n v="82"/>
    <x v="1"/>
  </r>
  <r>
    <x v="25"/>
    <m/>
    <m/>
    <x v="0"/>
    <n v="82"/>
    <x v="1"/>
  </r>
  <r>
    <x v="25"/>
    <m/>
    <n v="1"/>
    <x v="28"/>
    <n v="82"/>
    <x v="409"/>
  </r>
  <r>
    <x v="26"/>
    <m/>
    <m/>
    <x v="0"/>
    <n v="82"/>
    <x v="1"/>
  </r>
  <r>
    <x v="26"/>
    <s v="00e6fb5092a34702fbc4518ef616dd936089f935"/>
    <m/>
    <x v="0"/>
    <n v="15"/>
    <x v="1"/>
  </r>
  <r>
    <x v="26"/>
    <m/>
    <m/>
    <x v="0"/>
    <n v="15"/>
    <x v="1"/>
  </r>
  <r>
    <x v="26"/>
    <m/>
    <n v="1"/>
    <x v="6"/>
    <n v="15"/>
    <x v="338"/>
  </r>
  <r>
    <x v="26"/>
    <m/>
    <m/>
    <x v="0"/>
    <n v="15"/>
    <x v="1"/>
  </r>
  <r>
    <x v="26"/>
    <s v="759b6e8cabfb745b712b5ffd0748561129c3b421"/>
    <m/>
    <x v="0"/>
    <n v="4"/>
    <x v="1"/>
  </r>
  <r>
    <x v="26"/>
    <m/>
    <m/>
    <x v="0"/>
    <n v="4"/>
    <x v="1"/>
  </r>
  <r>
    <x v="26"/>
    <m/>
    <n v="1"/>
    <x v="62"/>
    <n v="4"/>
    <x v="2"/>
  </r>
  <r>
    <x v="27"/>
    <m/>
    <m/>
    <x v="0"/>
    <n v="4"/>
    <x v="1"/>
  </r>
  <r>
    <x v="27"/>
    <s v="b5574b7ea9346f89262735b2aafb51680b2d40f6"/>
    <m/>
    <x v="0"/>
    <n v="4"/>
    <x v="1"/>
  </r>
  <r>
    <x v="27"/>
    <m/>
    <m/>
    <x v="0"/>
    <n v="4"/>
    <x v="1"/>
  </r>
  <r>
    <x v="27"/>
    <m/>
    <n v="1"/>
    <x v="5"/>
    <n v="4"/>
    <x v="2"/>
  </r>
  <r>
    <x v="28"/>
    <m/>
    <m/>
    <x v="0"/>
    <n v="4"/>
    <x v="1"/>
  </r>
  <r>
    <x v="28"/>
    <s v="5c7bc01c21eca31946f476c22e83714f74e4c375"/>
    <m/>
    <x v="0"/>
    <n v="28"/>
    <x v="1"/>
  </r>
  <r>
    <x v="28"/>
    <m/>
    <m/>
    <x v="0"/>
    <n v="28"/>
    <x v="1"/>
  </r>
  <r>
    <x v="28"/>
    <m/>
    <n v="1"/>
    <x v="21"/>
    <n v="28"/>
    <x v="130"/>
  </r>
  <r>
    <x v="29"/>
    <m/>
    <m/>
    <x v="0"/>
    <n v="28"/>
    <x v="1"/>
  </r>
  <r>
    <x v="29"/>
    <s v="09fd21a206f959f6742e92d38b783a3e04e1948b"/>
    <m/>
    <x v="0"/>
    <n v="5"/>
    <x v="1"/>
  </r>
  <r>
    <x v="29"/>
    <m/>
    <m/>
    <x v="0"/>
    <n v="5"/>
    <x v="1"/>
  </r>
  <r>
    <x v="29"/>
    <m/>
    <n v="1"/>
    <x v="10"/>
    <n v="5"/>
    <x v="104"/>
  </r>
  <r>
    <x v="30"/>
    <m/>
    <m/>
    <x v="0"/>
    <n v="5"/>
    <x v="1"/>
  </r>
  <r>
    <x v="30"/>
    <s v="6246d74016340261493d6606a6f0a708c39395cc"/>
    <m/>
    <x v="0"/>
    <n v="16"/>
    <x v="1"/>
  </r>
  <r>
    <x v="30"/>
    <m/>
    <m/>
    <x v="0"/>
    <n v="16"/>
    <x v="1"/>
  </r>
  <r>
    <x v="30"/>
    <m/>
    <n v="0.58199999999999996"/>
    <x v="20"/>
    <n v="16"/>
    <x v="410"/>
  </r>
  <r>
    <x v="30"/>
    <m/>
    <n v="0.41699999999999998"/>
    <x v="63"/>
    <n v="16"/>
    <x v="411"/>
  </r>
  <r>
    <x v="31"/>
    <m/>
    <m/>
    <x v="0"/>
    <n v="16"/>
    <x v="1"/>
  </r>
  <r>
    <x v="31"/>
    <s v="068b1d23bb513bfc819de61514262a12cb75bcbb"/>
    <m/>
    <x v="0"/>
    <n v="24"/>
    <x v="1"/>
  </r>
  <r>
    <x v="31"/>
    <m/>
    <m/>
    <x v="0"/>
    <n v="24"/>
    <x v="1"/>
  </r>
  <r>
    <x v="31"/>
    <m/>
    <n v="0.77700000000000002"/>
    <x v="56"/>
    <n v="24"/>
    <x v="412"/>
  </r>
  <r>
    <x v="31"/>
    <m/>
    <n v="0.222"/>
    <x v="57"/>
    <n v="24"/>
    <x v="413"/>
  </r>
  <r>
    <x v="31"/>
    <m/>
    <m/>
    <x v="0"/>
    <n v="24"/>
    <x v="1"/>
  </r>
  <r>
    <x v="31"/>
    <s v="2c7d34a2fd4c481c2b41b20403ed844a01d83f43"/>
    <m/>
    <x v="0"/>
    <n v="31"/>
    <x v="1"/>
  </r>
  <r>
    <x v="31"/>
    <m/>
    <m/>
    <x v="0"/>
    <n v="31"/>
    <x v="1"/>
  </r>
  <r>
    <x v="31"/>
    <m/>
    <n v="0.94"/>
    <x v="12"/>
    <n v="31"/>
    <x v="414"/>
  </r>
  <r>
    <x v="31"/>
    <m/>
    <m/>
    <x v="0"/>
    <n v="31"/>
    <x v="1"/>
  </r>
  <r>
    <x v="31"/>
    <s v="dd758da252c078baa6c7cd078c20740a9df3a27a"/>
    <m/>
    <x v="0"/>
    <n v="6"/>
    <x v="1"/>
  </r>
  <r>
    <x v="31"/>
    <m/>
    <m/>
    <x v="0"/>
    <n v="6"/>
    <x v="1"/>
  </r>
  <r>
    <x v="31"/>
    <m/>
    <n v="1"/>
    <x v="31"/>
    <n v="6"/>
    <x v="16"/>
  </r>
  <r>
    <x v="31"/>
    <m/>
    <m/>
    <x v="0"/>
    <n v="6"/>
    <x v="1"/>
  </r>
  <r>
    <x v="31"/>
    <s v="3cda046b1d3910114eeb593c8e4705eec95393b3"/>
    <m/>
    <x v="0"/>
    <n v="4"/>
    <x v="1"/>
  </r>
  <r>
    <x v="31"/>
    <m/>
    <m/>
    <x v="0"/>
    <n v="4"/>
    <x v="1"/>
  </r>
  <r>
    <x v="31"/>
    <m/>
    <n v="1"/>
    <x v="31"/>
    <n v="4"/>
    <x v="2"/>
  </r>
  <r>
    <x v="32"/>
    <m/>
    <m/>
    <x v="0"/>
    <n v="4"/>
    <x v="1"/>
  </r>
  <r>
    <x v="32"/>
    <s v="71d4f11c1e15ad22a4691b3ff519afc8e8a604b1"/>
    <m/>
    <x v="0"/>
    <n v="43"/>
    <x v="1"/>
  </r>
  <r>
    <x v="32"/>
    <m/>
    <m/>
    <x v="0"/>
    <n v="43"/>
    <x v="1"/>
  </r>
  <r>
    <x v="32"/>
    <m/>
    <n v="1"/>
    <x v="13"/>
    <n v="43"/>
    <x v="415"/>
  </r>
  <r>
    <x v="33"/>
    <m/>
    <m/>
    <x v="0"/>
    <n v="43"/>
    <x v="1"/>
  </r>
  <r>
    <x v="33"/>
    <s v="c082c215f671a7b8475d8407ed8f3c37e176e7ad"/>
    <m/>
    <x v="0"/>
    <n v="5"/>
    <x v="1"/>
  </r>
  <r>
    <x v="33"/>
    <m/>
    <m/>
    <x v="0"/>
    <n v="5"/>
    <x v="1"/>
  </r>
  <r>
    <x v="33"/>
    <m/>
    <n v="1"/>
    <x v="9"/>
    <n v="5"/>
    <x v="104"/>
  </r>
  <r>
    <x v="33"/>
    <m/>
    <m/>
    <x v="0"/>
    <n v="5"/>
    <x v="1"/>
  </r>
  <r>
    <x v="33"/>
    <s v="87fa4e16af935e1c9c870878898ce46eacdea4e4"/>
    <m/>
    <x v="0"/>
    <n v="7"/>
    <x v="1"/>
  </r>
  <r>
    <x v="33"/>
    <m/>
    <m/>
    <x v="0"/>
    <n v="7"/>
    <x v="1"/>
  </r>
  <r>
    <x v="33"/>
    <m/>
    <n v="1"/>
    <x v="17"/>
    <n v="7"/>
    <x v="108"/>
  </r>
  <r>
    <x v="34"/>
    <m/>
    <m/>
    <x v="0"/>
    <n v="7"/>
    <x v="1"/>
  </r>
  <r>
    <x v="34"/>
    <s v="8da54bf660d2a5095e0e20c94734f784d49f0aeb"/>
    <m/>
    <x v="0"/>
    <n v="9"/>
    <x v="1"/>
  </r>
  <r>
    <x v="34"/>
    <m/>
    <m/>
    <x v="0"/>
    <n v="9"/>
    <x v="1"/>
  </r>
  <r>
    <x v="34"/>
    <m/>
    <n v="1"/>
    <x v="41"/>
    <n v="9"/>
    <x v="123"/>
  </r>
  <r>
    <x v="34"/>
    <m/>
    <m/>
    <x v="0"/>
    <n v="9"/>
    <x v="1"/>
  </r>
  <r>
    <x v="34"/>
    <s v="87252bb93d3ebd5bf4b456d3fc06b4bae763a958"/>
    <m/>
    <x v="0"/>
    <n v="2"/>
    <x v="1"/>
  </r>
  <r>
    <x v="34"/>
    <m/>
    <m/>
    <x v="0"/>
    <n v="2"/>
    <x v="1"/>
  </r>
  <r>
    <x v="34"/>
    <m/>
    <n v="1"/>
    <x v="41"/>
    <n v="2"/>
    <x v="32"/>
  </r>
  <r>
    <x v="34"/>
    <m/>
    <m/>
    <x v="0"/>
    <n v="2"/>
    <x v="1"/>
  </r>
  <r>
    <x v="34"/>
    <s v="41fcb70192d773987cc9635d4f125b6afbf54e1f"/>
    <m/>
    <x v="0"/>
    <n v="333"/>
    <x v="1"/>
  </r>
  <r>
    <x v="34"/>
    <m/>
    <m/>
    <x v="0"/>
    <n v="333"/>
    <x v="1"/>
  </r>
  <r>
    <x v="34"/>
    <m/>
    <n v="0.96299999999999997"/>
    <x v="41"/>
    <n v="333"/>
    <x v="416"/>
  </r>
  <r>
    <x v="34"/>
    <m/>
    <n v="3.5999999999999997E-2"/>
    <x v="13"/>
    <n v="333"/>
    <x v="417"/>
  </r>
  <r>
    <x v="34"/>
    <m/>
    <m/>
    <x v="0"/>
    <n v="333"/>
    <x v="1"/>
  </r>
  <r>
    <x v="34"/>
    <s v="823486e53a8160d20de06403228bb2c71fb127e1"/>
    <m/>
    <x v="0"/>
    <n v="526"/>
    <x v="1"/>
  </r>
  <r>
    <x v="34"/>
    <m/>
    <m/>
    <x v="0"/>
    <n v="526"/>
    <x v="1"/>
  </r>
  <r>
    <x v="34"/>
    <m/>
    <n v="0.124"/>
    <x v="41"/>
    <n v="526"/>
    <x v="418"/>
  </r>
  <r>
    <x v="34"/>
    <m/>
    <n v="0.748"/>
    <x v="28"/>
    <n v="526"/>
    <x v="419"/>
  </r>
  <r>
    <x v="34"/>
    <m/>
    <n v="0.126"/>
    <x v="13"/>
    <n v="526"/>
    <x v="420"/>
  </r>
  <r>
    <x v="34"/>
    <m/>
    <m/>
    <x v="0"/>
    <n v="526"/>
    <x v="1"/>
  </r>
  <r>
    <x v="34"/>
    <s v="0353f6b389b4cdae93bc34f8c5933431fb46f250"/>
    <m/>
    <x v="0"/>
    <n v="20"/>
    <x v="1"/>
  </r>
  <r>
    <x v="34"/>
    <m/>
    <m/>
    <x v="0"/>
    <n v="20"/>
    <x v="1"/>
  </r>
  <r>
    <x v="34"/>
    <m/>
    <n v="1"/>
    <x v="43"/>
    <n v="20"/>
    <x v="325"/>
  </r>
  <r>
    <x v="35"/>
    <m/>
    <m/>
    <x v="0"/>
    <n v="20"/>
    <x v="1"/>
  </r>
  <r>
    <x v="35"/>
    <s v="859876746f3abcf7a97e150e1179cc70325ea274"/>
    <m/>
    <x v="0"/>
    <n v="5"/>
    <x v="1"/>
  </r>
  <r>
    <x v="35"/>
    <m/>
    <m/>
    <x v="0"/>
    <n v="5"/>
    <x v="1"/>
  </r>
  <r>
    <x v="35"/>
    <m/>
    <n v="1"/>
    <x v="33"/>
    <n v="5"/>
    <x v="104"/>
  </r>
  <r>
    <x v="35"/>
    <m/>
    <m/>
    <x v="0"/>
    <n v="5"/>
    <x v="1"/>
  </r>
  <r>
    <x v="35"/>
    <s v="ce65b2c6197b87b6cfb2e32b4285d0114fff7101"/>
    <m/>
    <x v="0"/>
    <n v="2"/>
    <x v="1"/>
  </r>
  <r>
    <x v="35"/>
    <m/>
    <m/>
    <x v="0"/>
    <n v="2"/>
    <x v="1"/>
  </r>
  <r>
    <x v="35"/>
    <m/>
    <n v="1"/>
    <x v="33"/>
    <n v="2"/>
    <x v="32"/>
  </r>
  <r>
    <x v="35"/>
    <m/>
    <m/>
    <x v="0"/>
    <n v="2"/>
    <x v="1"/>
  </r>
  <r>
    <x v="35"/>
    <s v="3e3732abb5306c881fd6d210e0e7d3c55bdb9c1d"/>
    <m/>
    <x v="0"/>
    <n v="116"/>
    <x v="1"/>
  </r>
  <r>
    <x v="35"/>
    <m/>
    <m/>
    <x v="0"/>
    <n v="116"/>
    <x v="1"/>
  </r>
  <r>
    <x v="35"/>
    <m/>
    <n v="1"/>
    <x v="33"/>
    <n v="116"/>
    <x v="421"/>
  </r>
  <r>
    <x v="36"/>
    <m/>
    <m/>
    <x v="0"/>
    <n v="116"/>
    <x v="1"/>
  </r>
  <r>
    <x v="36"/>
    <s v="556ef3433ea0dc8b43e67cfd178755a8034f2e14"/>
    <m/>
    <x v="0"/>
    <n v="12"/>
    <x v="1"/>
  </r>
  <r>
    <x v="36"/>
    <m/>
    <m/>
    <x v="0"/>
    <n v="12"/>
    <x v="1"/>
  </r>
  <r>
    <x v="36"/>
    <m/>
    <n v="1"/>
    <x v="64"/>
    <n v="12"/>
    <x v="206"/>
  </r>
  <r>
    <x v="36"/>
    <m/>
    <m/>
    <x v="0"/>
    <n v="12"/>
    <x v="1"/>
  </r>
  <r>
    <x v="36"/>
    <s v="a4c1edab3d82ec25bd28f919d2c89c9d2472d9ff"/>
    <m/>
    <x v="0"/>
    <n v="336"/>
    <x v="1"/>
  </r>
  <r>
    <x v="36"/>
    <m/>
    <m/>
    <x v="0"/>
    <n v="336"/>
    <x v="1"/>
  </r>
  <r>
    <x v="36"/>
    <m/>
    <n v="1.7000000000000001E-2"/>
    <x v="20"/>
    <n v="336"/>
    <x v="422"/>
  </r>
  <r>
    <x v="36"/>
    <m/>
    <n v="0.56699999999999995"/>
    <x v="65"/>
    <n v="336"/>
    <x v="423"/>
  </r>
  <r>
    <x v="36"/>
    <m/>
    <n v="9.2999999999999999E-2"/>
    <x v="3"/>
    <n v="336"/>
    <x v="424"/>
  </r>
  <r>
    <x v="36"/>
    <m/>
    <n v="0.10299999999999999"/>
    <x v="66"/>
    <n v="336"/>
    <x v="425"/>
  </r>
  <r>
    <x v="36"/>
    <m/>
    <n v="0.218"/>
    <x v="64"/>
    <n v="336"/>
    <x v="426"/>
  </r>
  <r>
    <x v="36"/>
    <m/>
    <m/>
    <x v="0"/>
    <n v="336"/>
    <x v="1"/>
  </r>
  <r>
    <x v="36"/>
    <s v="035b928655398f6884a1404d7876b6cc1bd47e54"/>
    <m/>
    <x v="0"/>
    <n v="11"/>
    <x v="1"/>
  </r>
  <r>
    <x v="36"/>
    <m/>
    <m/>
    <x v="0"/>
    <n v="11"/>
    <x v="1"/>
  </r>
  <r>
    <x v="36"/>
    <m/>
    <n v="1"/>
    <x v="20"/>
    <n v="11"/>
    <x v="128"/>
  </r>
  <r>
    <x v="36"/>
    <m/>
    <m/>
    <x v="0"/>
    <n v="11"/>
    <x v="1"/>
  </r>
  <r>
    <x v="36"/>
    <s v="e986b037f1301fae63938dc9bd933ff8ac25b7d6"/>
    <m/>
    <x v="0"/>
    <n v="64"/>
    <x v="1"/>
  </r>
  <r>
    <x v="36"/>
    <m/>
    <m/>
    <x v="0"/>
    <n v="64"/>
    <x v="1"/>
  </r>
  <r>
    <x v="36"/>
    <m/>
    <n v="1"/>
    <x v="48"/>
    <n v="64"/>
    <x v="379"/>
  </r>
  <r>
    <x v="36"/>
    <m/>
    <m/>
    <x v="0"/>
    <n v="64"/>
    <x v="1"/>
  </r>
  <r>
    <x v="36"/>
    <s v="13617e4a80f2d1be45f2b6f237e0f13b1d1c68a0"/>
    <m/>
    <x v="0"/>
    <n v="1760"/>
    <x v="1"/>
  </r>
  <r>
    <x v="36"/>
    <m/>
    <m/>
    <x v="0"/>
    <n v="1760"/>
    <x v="1"/>
  </r>
  <r>
    <x v="36"/>
    <m/>
    <n v="5.0000000000000001E-3"/>
    <x v="20"/>
    <n v="1760"/>
    <x v="427"/>
  </r>
  <r>
    <x v="36"/>
    <m/>
    <n v="3.0000000000000001E-3"/>
    <x v="21"/>
    <n v="1760"/>
    <x v="428"/>
  </r>
  <r>
    <x v="36"/>
    <m/>
    <n v="5.0000000000000001E-3"/>
    <x v="38"/>
    <n v="1760"/>
    <x v="427"/>
  </r>
  <r>
    <x v="36"/>
    <m/>
    <n v="0.89400000000000002"/>
    <x v="65"/>
    <n v="1760"/>
    <x v="429"/>
  </r>
  <r>
    <x v="36"/>
    <m/>
    <n v="5.0000000000000001E-3"/>
    <x v="3"/>
    <n v="1760"/>
    <x v="427"/>
  </r>
  <r>
    <x v="36"/>
    <m/>
    <n v="8.5999999999999993E-2"/>
    <x v="66"/>
    <n v="1760"/>
    <x v="430"/>
  </r>
  <r>
    <x v="37"/>
    <m/>
    <m/>
    <x v="0"/>
    <n v="1760"/>
    <x v="1"/>
  </r>
  <r>
    <x v="37"/>
    <s v="a1fac26d5efd26c9b4cb03729400d3dcfd052560"/>
    <m/>
    <x v="0"/>
    <n v="2"/>
    <x v="1"/>
  </r>
  <r>
    <x v="37"/>
    <m/>
    <m/>
    <x v="0"/>
    <n v="2"/>
    <x v="1"/>
  </r>
  <r>
    <x v="37"/>
    <m/>
    <n v="1"/>
    <x v="28"/>
    <n v="2"/>
    <x v="32"/>
  </r>
  <r>
    <x v="37"/>
    <m/>
    <m/>
    <x v="0"/>
    <n v="2"/>
    <x v="1"/>
  </r>
  <r>
    <x v="37"/>
    <s v="4d0e951ae7831638936948b2cfb702842b24f260"/>
    <m/>
    <x v="0"/>
    <n v="46"/>
    <x v="1"/>
  </r>
  <r>
    <x v="37"/>
    <m/>
    <m/>
    <x v="0"/>
    <n v="46"/>
    <x v="1"/>
  </r>
  <r>
    <x v="37"/>
    <m/>
    <n v="0.439"/>
    <x v="14"/>
    <n v="46"/>
    <x v="431"/>
  </r>
  <r>
    <x v="37"/>
    <m/>
    <n v="0.56000000000000005"/>
    <x v="15"/>
    <n v="46"/>
    <x v="432"/>
  </r>
  <r>
    <x v="37"/>
    <m/>
    <m/>
    <x v="0"/>
    <n v="46"/>
    <x v="1"/>
  </r>
  <r>
    <x v="37"/>
    <s v="96b64712666312fe9103b8f9a5c28e3479ed1d18"/>
    <m/>
    <x v="0"/>
    <n v="18"/>
    <x v="1"/>
  </r>
  <r>
    <x v="37"/>
    <m/>
    <m/>
    <x v="0"/>
    <n v="18"/>
    <x v="1"/>
  </r>
  <r>
    <x v="37"/>
    <m/>
    <n v="1"/>
    <x v="28"/>
    <n v="18"/>
    <x v="61"/>
  </r>
  <r>
    <x v="37"/>
    <m/>
    <m/>
    <x v="0"/>
    <n v="18"/>
    <x v="1"/>
  </r>
  <r>
    <x v="37"/>
    <s v="aeb26b131e973c5215eeff56b0d0e90e7c46a928"/>
    <m/>
    <x v="0"/>
    <n v="30"/>
    <x v="1"/>
  </r>
  <r>
    <x v="37"/>
    <m/>
    <m/>
    <x v="0"/>
    <n v="30"/>
    <x v="1"/>
  </r>
  <r>
    <x v="37"/>
    <m/>
    <n v="1"/>
    <x v="28"/>
    <n v="30"/>
    <x v="56"/>
  </r>
  <r>
    <x v="37"/>
    <m/>
    <m/>
    <x v="0"/>
    <n v="30"/>
    <x v="1"/>
  </r>
  <r>
    <x v="37"/>
    <s v="e869a82e520793a1368ffb15dd0dc6ac38677bb9"/>
    <m/>
    <x v="0"/>
    <n v="71"/>
    <x v="1"/>
  </r>
  <r>
    <x v="37"/>
    <m/>
    <m/>
    <x v="0"/>
    <n v="71"/>
    <x v="1"/>
  </r>
  <r>
    <x v="37"/>
    <m/>
    <n v="1"/>
    <x v="28"/>
    <n v="71"/>
    <x v="433"/>
  </r>
  <r>
    <x v="37"/>
    <m/>
    <m/>
    <x v="0"/>
    <n v="71"/>
    <x v="1"/>
  </r>
  <r>
    <x v="37"/>
    <s v="5da5d98e114e4a024be242b0baea4115bea9e56c"/>
    <m/>
    <x v="0"/>
    <n v="53"/>
    <x v="1"/>
  </r>
  <r>
    <x v="37"/>
    <m/>
    <m/>
    <x v="0"/>
    <n v="53"/>
    <x v="1"/>
  </r>
  <r>
    <x v="37"/>
    <m/>
    <n v="1"/>
    <x v="28"/>
    <n v="53"/>
    <x v="434"/>
  </r>
  <r>
    <x v="37"/>
    <m/>
    <m/>
    <x v="0"/>
    <n v="53"/>
    <x v="1"/>
  </r>
  <r>
    <x v="37"/>
    <s v="fb147e35ef002f9f96a738f76fe12aebb48186d7"/>
    <m/>
    <x v="0"/>
    <n v="5"/>
    <x v="1"/>
  </r>
  <r>
    <x v="37"/>
    <m/>
    <m/>
    <x v="0"/>
    <n v="5"/>
    <x v="1"/>
  </r>
  <r>
    <x v="37"/>
    <m/>
    <n v="1"/>
    <x v="28"/>
    <n v="5"/>
    <x v="104"/>
  </r>
  <r>
    <x v="37"/>
    <m/>
    <m/>
    <x v="0"/>
    <n v="5"/>
    <x v="1"/>
  </r>
  <r>
    <x v="37"/>
    <s v="5dba44d45efad5baec9bc1e5ea6f8ad0700b6059"/>
    <m/>
    <x v="0"/>
    <n v="885"/>
    <x v="1"/>
  </r>
  <r>
    <x v="37"/>
    <m/>
    <m/>
    <x v="0"/>
    <n v="885"/>
    <x v="1"/>
  </r>
  <r>
    <x v="37"/>
    <m/>
    <n v="0.995"/>
    <x v="28"/>
    <n v="885"/>
    <x v="435"/>
  </r>
  <r>
    <x v="37"/>
    <m/>
    <n v="4.0000000000000001E-3"/>
    <x v="13"/>
    <n v="885"/>
    <x v="436"/>
  </r>
  <r>
    <x v="37"/>
    <m/>
    <m/>
    <x v="0"/>
    <n v="885"/>
    <x v="1"/>
  </r>
  <r>
    <x v="37"/>
    <s v="5c3cc4179790190d66a43f8a265b218001704d5e"/>
    <m/>
    <x v="0"/>
    <n v="115"/>
    <x v="1"/>
  </r>
  <r>
    <x v="37"/>
    <m/>
    <m/>
    <x v="0"/>
    <n v="115"/>
    <x v="1"/>
  </r>
  <r>
    <x v="37"/>
    <m/>
    <n v="0.32300000000000001"/>
    <x v="21"/>
    <n v="115"/>
    <x v="437"/>
  </r>
  <r>
    <x v="37"/>
    <m/>
    <n v="0.67600000000000005"/>
    <x v="28"/>
    <n v="115"/>
    <x v="438"/>
  </r>
  <r>
    <x v="37"/>
    <m/>
    <m/>
    <x v="0"/>
    <n v="115"/>
    <x v="1"/>
  </r>
  <r>
    <x v="37"/>
    <s v="0b6d40412f44f5ecd0ebf92e5da4212c266a2e98"/>
    <m/>
    <x v="0"/>
    <n v="13"/>
    <x v="1"/>
  </r>
  <r>
    <x v="37"/>
    <m/>
    <m/>
    <x v="0"/>
    <n v="13"/>
    <x v="1"/>
  </r>
  <r>
    <x v="37"/>
    <m/>
    <n v="1"/>
    <x v="9"/>
    <n v="13"/>
    <x v="380"/>
  </r>
  <r>
    <x v="37"/>
    <m/>
    <m/>
    <x v="0"/>
    <n v="13"/>
    <x v="1"/>
  </r>
  <r>
    <x v="37"/>
    <s v="1c6debf5f5f434f2198cef6e4141a0505ca1c928"/>
    <m/>
    <x v="0"/>
    <n v="14"/>
    <x v="1"/>
  </r>
  <r>
    <x v="37"/>
    <m/>
    <m/>
    <x v="0"/>
    <n v="14"/>
    <x v="1"/>
  </r>
  <r>
    <x v="37"/>
    <m/>
    <n v="1"/>
    <x v="28"/>
    <n v="14"/>
    <x v="439"/>
  </r>
  <r>
    <x v="37"/>
    <m/>
    <m/>
    <x v="0"/>
    <n v="14"/>
    <x v="1"/>
  </r>
  <r>
    <x v="37"/>
    <s v="9ad364efb8bfd01d5653a8d085e23c70a0dcfb29"/>
    <m/>
    <x v="0"/>
    <n v="8"/>
    <x v="1"/>
  </r>
  <r>
    <x v="37"/>
    <m/>
    <m/>
    <x v="0"/>
    <n v="8"/>
    <x v="1"/>
  </r>
  <r>
    <x v="37"/>
    <m/>
    <n v="1"/>
    <x v="29"/>
    <n v="8"/>
    <x v="217"/>
  </r>
  <r>
    <x v="37"/>
    <m/>
    <m/>
    <x v="0"/>
    <n v="8"/>
    <x v="1"/>
  </r>
  <r>
    <x v="37"/>
    <s v="f526e7e49b63644456b3bc29a4a4e33406ce4b88"/>
    <m/>
    <x v="0"/>
    <n v="2"/>
    <x v="1"/>
  </r>
  <r>
    <x v="37"/>
    <m/>
    <m/>
    <x v="0"/>
    <n v="2"/>
    <x v="1"/>
  </r>
  <r>
    <x v="37"/>
    <m/>
    <n v="1"/>
    <x v="28"/>
    <n v="2"/>
    <x v="32"/>
  </r>
  <r>
    <x v="37"/>
    <m/>
    <m/>
    <x v="0"/>
    <n v="2"/>
    <x v="1"/>
  </r>
  <r>
    <x v="37"/>
    <s v="c4e41a1a67c53af7b271c1ebef47fc9364980920"/>
    <m/>
    <x v="0"/>
    <n v="477"/>
    <x v="1"/>
  </r>
  <r>
    <x v="37"/>
    <m/>
    <m/>
    <x v="0"/>
    <n v="477"/>
    <x v="1"/>
  </r>
  <r>
    <x v="37"/>
    <m/>
    <n v="2.5000000000000001E-2"/>
    <x v="49"/>
    <n v="477"/>
    <x v="440"/>
  </r>
  <r>
    <x v="37"/>
    <m/>
    <n v="0.97399999999999998"/>
    <x v="28"/>
    <n v="477"/>
    <x v="441"/>
  </r>
  <r>
    <x v="37"/>
    <m/>
    <m/>
    <x v="0"/>
    <n v="477"/>
    <x v="1"/>
  </r>
  <r>
    <x v="37"/>
    <s v="528d27f3a1999b4edc98582e0bc69a179512ae2f"/>
    <m/>
    <x v="0"/>
    <n v="98"/>
    <x v="1"/>
  </r>
  <r>
    <x v="37"/>
    <m/>
    <m/>
    <x v="0"/>
    <n v="98"/>
    <x v="1"/>
  </r>
  <r>
    <x v="37"/>
    <m/>
    <n v="0.95499999999999996"/>
    <x v="28"/>
    <n v="98"/>
    <x v="442"/>
  </r>
  <r>
    <x v="37"/>
    <m/>
    <n v="4.3999999999999997E-2"/>
    <x v="7"/>
    <n v="98"/>
    <x v="443"/>
  </r>
  <r>
    <x v="37"/>
    <m/>
    <m/>
    <x v="0"/>
    <n v="98"/>
    <x v="1"/>
  </r>
  <r>
    <x v="37"/>
    <s v="fdfcb2b6922bcd64982659f82f1a47cc31de7929"/>
    <m/>
    <x v="0"/>
    <n v="151"/>
    <x v="1"/>
  </r>
  <r>
    <x v="37"/>
    <m/>
    <m/>
    <x v="0"/>
    <n v="151"/>
    <x v="1"/>
  </r>
  <r>
    <x v="37"/>
    <m/>
    <n v="1.4999999999999999E-2"/>
    <x v="21"/>
    <n v="151"/>
    <x v="444"/>
  </r>
  <r>
    <x v="37"/>
    <m/>
    <n v="0.95399999999999996"/>
    <x v="28"/>
    <n v="151"/>
    <x v="445"/>
  </r>
  <r>
    <x v="37"/>
    <m/>
    <n v="0.03"/>
    <x v="9"/>
    <n v="151"/>
    <x v="446"/>
  </r>
  <r>
    <x v="37"/>
    <m/>
    <m/>
    <x v="0"/>
    <n v="151"/>
    <x v="1"/>
  </r>
  <r>
    <x v="37"/>
    <s v="93f961084fa9c9969b0a04445d364ea7056d8efc"/>
    <m/>
    <x v="0"/>
    <n v="170"/>
    <x v="1"/>
  </r>
  <r>
    <x v="37"/>
    <m/>
    <m/>
    <x v="0"/>
    <n v="170"/>
    <x v="1"/>
  </r>
  <r>
    <x v="37"/>
    <m/>
    <n v="0.93700000000000006"/>
    <x v="28"/>
    <n v="170"/>
    <x v="447"/>
  </r>
  <r>
    <x v="37"/>
    <m/>
    <n v="6.2E-2"/>
    <x v="7"/>
    <n v="170"/>
    <x v="448"/>
  </r>
  <r>
    <x v="37"/>
    <m/>
    <m/>
    <x v="0"/>
    <n v="170"/>
    <x v="1"/>
  </r>
  <r>
    <x v="37"/>
    <s v="36a6b94c4d6e44b192da3059f6efe42fe4d82f50"/>
    <m/>
    <x v="0"/>
    <n v="2"/>
    <x v="1"/>
  </r>
  <r>
    <x v="37"/>
    <m/>
    <m/>
    <x v="0"/>
    <n v="2"/>
    <x v="1"/>
  </r>
  <r>
    <x v="37"/>
    <m/>
    <n v="1"/>
    <x v="49"/>
    <n v="2"/>
    <x v="32"/>
  </r>
  <r>
    <x v="37"/>
    <m/>
    <m/>
    <x v="0"/>
    <n v="2"/>
    <x v="1"/>
  </r>
  <r>
    <x v="37"/>
    <s v="795a9b5cfa69d414ccffce4e4835eff0aa6974f2"/>
    <m/>
    <x v="0"/>
    <n v="103"/>
    <x v="1"/>
  </r>
  <r>
    <x v="37"/>
    <m/>
    <m/>
    <x v="0"/>
    <n v="103"/>
    <x v="1"/>
  </r>
  <r>
    <x v="37"/>
    <m/>
    <n v="1"/>
    <x v="28"/>
    <n v="103"/>
    <x v="449"/>
  </r>
  <r>
    <x v="37"/>
    <m/>
    <m/>
    <x v="0"/>
    <n v="103"/>
    <x v="1"/>
  </r>
  <r>
    <x v="37"/>
    <s v="4e8a57ccaba7e2635e0b553a8d96566f5d0f18a6"/>
    <m/>
    <x v="0"/>
    <n v="222"/>
    <x v="1"/>
  </r>
  <r>
    <x v="37"/>
    <m/>
    <m/>
    <x v="0"/>
    <n v="222"/>
    <x v="1"/>
  </r>
  <r>
    <x v="37"/>
    <m/>
    <n v="0.90300000000000002"/>
    <x v="28"/>
    <n v="222"/>
    <x v="450"/>
  </r>
  <r>
    <x v="37"/>
    <m/>
    <n v="9.6000000000000002E-2"/>
    <x v="7"/>
    <n v="222"/>
    <x v="451"/>
  </r>
  <r>
    <x v="37"/>
    <m/>
    <m/>
    <x v="0"/>
    <n v="222"/>
    <x v="1"/>
  </r>
  <r>
    <x v="37"/>
    <s v="c175aede88469969320d4935f3b2afb5a07cd4fc"/>
    <m/>
    <x v="0"/>
    <n v="268"/>
    <x v="1"/>
  </r>
  <r>
    <x v="37"/>
    <m/>
    <m/>
    <x v="0"/>
    <n v="268"/>
    <x v="1"/>
  </r>
  <r>
    <x v="37"/>
    <m/>
    <n v="0.96399999999999997"/>
    <x v="28"/>
    <n v="268"/>
    <x v="452"/>
  </r>
  <r>
    <x v="37"/>
    <m/>
    <n v="3.5000000000000003E-2"/>
    <x v="7"/>
    <n v="268"/>
    <x v="453"/>
  </r>
  <r>
    <x v="37"/>
    <m/>
    <m/>
    <x v="0"/>
    <n v="268"/>
    <x v="1"/>
  </r>
  <r>
    <x v="37"/>
    <s v="f258721ea54fcd9746f7070ca1f467a8f92b8b83"/>
    <m/>
    <x v="0"/>
    <n v="126"/>
    <x v="1"/>
  </r>
  <r>
    <x v="37"/>
    <m/>
    <m/>
    <x v="0"/>
    <n v="126"/>
    <x v="1"/>
  </r>
  <r>
    <x v="37"/>
    <m/>
    <n v="1"/>
    <x v="28"/>
    <n v="126"/>
    <x v="454"/>
  </r>
  <r>
    <x v="37"/>
    <m/>
    <m/>
    <x v="0"/>
    <n v="126"/>
    <x v="1"/>
  </r>
  <r>
    <x v="37"/>
    <s v="e53157779c08fc5f851bd17440d65cf596ba1f14"/>
    <m/>
    <x v="0"/>
    <n v="4"/>
    <x v="1"/>
  </r>
  <r>
    <x v="37"/>
    <m/>
    <m/>
    <x v="0"/>
    <n v="4"/>
    <x v="1"/>
  </r>
  <r>
    <x v="37"/>
    <m/>
    <n v="1"/>
    <x v="28"/>
    <n v="4"/>
    <x v="2"/>
  </r>
  <r>
    <x v="37"/>
    <m/>
    <m/>
    <x v="0"/>
    <n v="4"/>
    <x v="1"/>
  </r>
  <r>
    <x v="37"/>
    <s v="6bf17f12e3fde9bee14d2bb9c90001080546f867"/>
    <m/>
    <x v="0"/>
    <n v="7"/>
    <x v="1"/>
  </r>
  <r>
    <x v="37"/>
    <m/>
    <m/>
    <x v="0"/>
    <n v="7"/>
    <x v="1"/>
  </r>
  <r>
    <x v="37"/>
    <m/>
    <n v="1"/>
    <x v="28"/>
    <n v="7"/>
    <x v="108"/>
  </r>
  <r>
    <x v="38"/>
    <m/>
    <m/>
    <x v="0"/>
    <n v="7"/>
    <x v="1"/>
  </r>
  <r>
    <x v="38"/>
    <s v="062e96af5a21d9a4d5f728d903a5e45d52fe8bb5"/>
    <m/>
    <x v="0"/>
    <n v="8"/>
    <x v="1"/>
  </r>
  <r>
    <x v="38"/>
    <m/>
    <m/>
    <x v="0"/>
    <n v="8"/>
    <x v="1"/>
  </r>
  <r>
    <x v="38"/>
    <m/>
    <n v="1"/>
    <x v="67"/>
    <n v="8"/>
    <x v="217"/>
  </r>
  <r>
    <x v="38"/>
    <m/>
    <m/>
    <x v="0"/>
    <n v="8"/>
    <x v="1"/>
  </r>
  <r>
    <x v="38"/>
    <s v="28331b4bedcfe300612d38ef2699eee25097c7ac"/>
    <m/>
    <x v="0"/>
    <n v="15"/>
    <x v="1"/>
  </r>
  <r>
    <x v="38"/>
    <m/>
    <m/>
    <x v="0"/>
    <n v="15"/>
    <x v="1"/>
  </r>
  <r>
    <x v="38"/>
    <m/>
    <n v="1"/>
    <x v="68"/>
    <n v="15"/>
    <x v="338"/>
  </r>
  <r>
    <x v="38"/>
    <m/>
    <m/>
    <x v="0"/>
    <n v="15"/>
    <x v="1"/>
  </r>
  <r>
    <x v="38"/>
    <s v="3fe2d4fb37cce8259991f7af8b58d67b357af84e"/>
    <m/>
    <x v="0"/>
    <n v="16"/>
    <x v="1"/>
  </r>
  <r>
    <x v="38"/>
    <m/>
    <m/>
    <x v="0"/>
    <n v="16"/>
    <x v="1"/>
  </r>
  <r>
    <x v="38"/>
    <m/>
    <n v="1"/>
    <x v="69"/>
    <n v="16"/>
    <x v="70"/>
  </r>
  <r>
    <x v="38"/>
    <m/>
    <m/>
    <x v="0"/>
    <n v="16"/>
    <x v="1"/>
  </r>
  <r>
    <x v="38"/>
    <s v="1c7e562f611f92cc4b6aec07eed4aacbee070155"/>
    <m/>
    <x v="0"/>
    <n v="7"/>
    <x v="1"/>
  </r>
  <r>
    <x v="38"/>
    <m/>
    <m/>
    <x v="0"/>
    <n v="7"/>
    <x v="1"/>
  </r>
  <r>
    <x v="38"/>
    <m/>
    <n v="1"/>
    <x v="64"/>
    <n v="7"/>
    <x v="108"/>
  </r>
  <r>
    <x v="38"/>
    <m/>
    <m/>
    <x v="0"/>
    <n v="7"/>
    <x v="1"/>
  </r>
  <r>
    <x v="38"/>
    <s v="d0afb7a6c1fdfeefbed93bb3a5d3947fdb712ed4"/>
    <m/>
    <x v="0"/>
    <n v="3"/>
    <x v="1"/>
  </r>
  <r>
    <x v="38"/>
    <m/>
    <m/>
    <x v="0"/>
    <n v="3"/>
    <x v="1"/>
  </r>
  <r>
    <x v="38"/>
    <m/>
    <n v="1"/>
    <x v="8"/>
    <n v="3"/>
    <x v="118"/>
  </r>
  <r>
    <x v="38"/>
    <m/>
    <m/>
    <x v="0"/>
    <n v="3"/>
    <x v="1"/>
  </r>
  <r>
    <x v="38"/>
    <s v="db59c175c736609970b52f91e30fc2277e22b25b"/>
    <m/>
    <x v="0"/>
    <n v="5"/>
    <x v="1"/>
  </r>
  <r>
    <x v="38"/>
    <m/>
    <m/>
    <x v="0"/>
    <n v="5"/>
    <x v="1"/>
  </r>
  <r>
    <x v="38"/>
    <m/>
    <n v="1"/>
    <x v="17"/>
    <n v="5"/>
    <x v="104"/>
  </r>
  <r>
    <x v="38"/>
    <m/>
    <m/>
    <x v="0"/>
    <n v="5"/>
    <x v="1"/>
  </r>
  <r>
    <x v="38"/>
    <s v="7f9d45b4ec116acf04333da7ba1e8affffdcfe36"/>
    <m/>
    <x v="0"/>
    <n v="4"/>
    <x v="1"/>
  </r>
  <r>
    <x v="38"/>
    <m/>
    <m/>
    <x v="0"/>
    <n v="4"/>
    <x v="1"/>
  </r>
  <r>
    <x v="39"/>
    <m/>
    <m/>
    <x v="0"/>
    <n v="4"/>
    <x v="1"/>
  </r>
  <r>
    <x v="39"/>
    <s v="353dcccd714fdb3ce872853b0600a0b667267ae6"/>
    <m/>
    <x v="0"/>
    <n v="64"/>
    <x v="1"/>
  </r>
  <r>
    <x v="39"/>
    <m/>
    <m/>
    <x v="0"/>
    <n v="64"/>
    <x v="1"/>
  </r>
  <r>
    <x v="39"/>
    <m/>
    <n v="1"/>
    <x v="6"/>
    <n v="64"/>
    <x v="379"/>
  </r>
  <r>
    <x v="40"/>
    <m/>
    <m/>
    <x v="0"/>
    <n v="64"/>
    <x v="1"/>
  </r>
  <r>
    <x v="40"/>
    <s v="4f7344088e603ae9e09c4edeabaa7930a3722dc4"/>
    <m/>
    <x v="0"/>
    <n v="7"/>
    <x v="1"/>
  </r>
  <r>
    <x v="40"/>
    <m/>
    <m/>
    <x v="0"/>
    <n v="7"/>
    <x v="1"/>
  </r>
  <r>
    <x v="40"/>
    <m/>
    <n v="1"/>
    <x v="13"/>
    <n v="7"/>
    <x v="108"/>
  </r>
  <r>
    <x v="41"/>
    <m/>
    <m/>
    <x v="0"/>
    <m/>
    <x v="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R75" firstHeaderRow="1" firstDataRow="2" firstDataCol="1"/>
  <pivotFields count="6">
    <pivotField axis="axisCol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axis="axisRow" showAll="0">
      <items count="71">
        <item x="34"/>
        <item x="52"/>
        <item x="53"/>
        <item x="45"/>
        <item x="20"/>
        <item x="58"/>
        <item x="35"/>
        <item x="37"/>
        <item x="19"/>
        <item x="50"/>
        <item x="60"/>
        <item x="46"/>
        <item x="47"/>
        <item x="41"/>
        <item x="48"/>
        <item x="42"/>
        <item x="14"/>
        <item x="15"/>
        <item x="31"/>
        <item x="51"/>
        <item x="27"/>
        <item x="54"/>
        <item x="12"/>
        <item x="1"/>
        <item x="2"/>
        <item x="26"/>
        <item x="17"/>
        <item x="22"/>
        <item x="7"/>
        <item x="18"/>
        <item x="29"/>
        <item x="21"/>
        <item x="30"/>
        <item x="49"/>
        <item x="38"/>
        <item x="65"/>
        <item x="3"/>
        <item x="66"/>
        <item x="43"/>
        <item x="4"/>
        <item x="44"/>
        <item x="28"/>
        <item x="59"/>
        <item x="40"/>
        <item x="39"/>
        <item x="6"/>
        <item x="5"/>
        <item x="36"/>
        <item x="33"/>
        <item x="8"/>
        <item x="55"/>
        <item x="57"/>
        <item x="56"/>
        <item x="25"/>
        <item x="9"/>
        <item x="23"/>
        <item x="63"/>
        <item x="10"/>
        <item x="13"/>
        <item x="11"/>
        <item x="61"/>
        <item x="24"/>
        <item x="16"/>
        <item x="32"/>
        <item x="64"/>
        <item x="62"/>
        <item x="69"/>
        <item x="67"/>
        <item x="68"/>
        <item x="0"/>
        <item t="default"/>
      </items>
    </pivotField>
    <pivotField showAll="0"/>
    <pivotField dataField="1" showAll="0">
      <items count="457">
        <item x="1"/>
        <item x="278"/>
        <item x="80"/>
        <item x="343"/>
        <item x="12"/>
        <item x="213"/>
        <item x="87"/>
        <item x="320"/>
        <item x="60"/>
        <item x="378"/>
        <item x="247"/>
        <item x="279"/>
        <item x="188"/>
        <item x="166"/>
        <item x="5"/>
        <item x="306"/>
        <item x="149"/>
        <item x="40"/>
        <item x="272"/>
        <item x="328"/>
        <item x="273"/>
        <item x="255"/>
        <item x="352"/>
        <item x="401"/>
        <item x="142"/>
        <item x="239"/>
        <item x="77"/>
        <item x="32"/>
        <item x="223"/>
        <item x="231"/>
        <item x="134"/>
        <item x="340"/>
        <item x="51"/>
        <item x="13"/>
        <item x="317"/>
        <item x="86"/>
        <item x="444"/>
        <item x="90"/>
        <item x="357"/>
        <item x="41"/>
        <item x="27"/>
        <item x="333"/>
        <item x="362"/>
        <item x="307"/>
        <item x="344"/>
        <item x="396"/>
        <item x="48"/>
        <item x="10"/>
        <item x="371"/>
        <item x="305"/>
        <item x="293"/>
        <item x="375"/>
        <item x="284"/>
        <item x="363"/>
        <item x="118"/>
        <item x="361"/>
        <item x="330"/>
        <item x="140"/>
        <item x="59"/>
        <item x="354"/>
        <item x="119"/>
        <item x="321"/>
        <item x="341"/>
        <item x="360"/>
        <item x="436"/>
        <item x="156"/>
        <item x="225"/>
        <item x="189"/>
        <item x="127"/>
        <item x="185"/>
        <item x="291"/>
        <item x="2"/>
        <item x="285"/>
        <item x="260"/>
        <item x="346"/>
        <item x="359"/>
        <item x="184"/>
        <item x="52"/>
        <item x="11"/>
        <item x="443"/>
        <item x="215"/>
        <item x="120"/>
        <item x="446"/>
        <item x="289"/>
        <item x="174"/>
        <item x="136"/>
        <item x="286"/>
        <item x="139"/>
        <item x="104"/>
        <item x="294"/>
        <item x="275"/>
        <item x="428"/>
        <item x="413"/>
        <item x="88"/>
        <item x="356"/>
        <item x="422"/>
        <item x="65"/>
        <item x="20"/>
        <item x="16"/>
        <item x="332"/>
        <item x="37"/>
        <item x="151"/>
        <item x="253"/>
        <item x="296"/>
        <item x="411"/>
        <item x="45"/>
        <item x="117"/>
        <item x="108"/>
        <item x="42"/>
        <item x="3"/>
        <item x="163"/>
        <item x="200"/>
        <item x="288"/>
        <item x="132"/>
        <item x="224"/>
        <item x="367"/>
        <item x="217"/>
        <item x="34"/>
        <item x="369"/>
        <item x="64"/>
        <item x="351"/>
        <item x="374"/>
        <item x="164"/>
        <item x="427"/>
        <item x="43"/>
        <item x="123"/>
        <item x="115"/>
        <item x="30"/>
        <item x="181"/>
        <item x="8"/>
        <item x="410"/>
        <item x="274"/>
        <item x="453"/>
        <item x="155"/>
        <item x="67"/>
        <item x="249"/>
        <item x="137"/>
        <item x="98"/>
        <item x="313"/>
        <item x="18"/>
        <item x="311"/>
        <item x="448"/>
        <item x="46"/>
        <item x="187"/>
        <item x="128"/>
        <item x="315"/>
        <item x="269"/>
        <item x="24"/>
        <item x="440"/>
        <item x="417"/>
        <item x="206"/>
        <item x="228"/>
        <item x="236"/>
        <item x="133"/>
        <item x="154"/>
        <item x="22"/>
        <item x="323"/>
        <item x="380"/>
        <item x="316"/>
        <item x="370"/>
        <item x="135"/>
        <item x="308"/>
        <item x="329"/>
        <item x="68"/>
        <item x="162"/>
        <item x="304"/>
        <item x="175"/>
        <item x="439"/>
        <item x="21"/>
        <item x="245"/>
        <item x="92"/>
        <item x="358"/>
        <item x="338"/>
        <item x="122"/>
        <item x="372"/>
        <item x="79"/>
        <item x="365"/>
        <item x="283"/>
        <item x="70"/>
        <item x="131"/>
        <item x="121"/>
        <item x="113"/>
        <item x="19"/>
        <item x="61"/>
        <item x="17"/>
        <item x="412"/>
        <item x="129"/>
        <item x="146"/>
        <item x="325"/>
        <item x="431"/>
        <item x="47"/>
        <item x="7"/>
        <item x="148"/>
        <item x="75"/>
        <item x="69"/>
        <item x="451"/>
        <item x="23"/>
        <item x="72"/>
        <item x="44"/>
        <item x="230"/>
        <item x="238"/>
        <item x="6"/>
        <item x="194"/>
        <item x="334"/>
        <item x="297"/>
        <item x="101"/>
        <item x="302"/>
        <item x="183"/>
        <item x="345"/>
        <item x="246"/>
        <item x="376"/>
        <item x="116"/>
        <item x="326"/>
        <item x="240"/>
        <item x="126"/>
        <item x="366"/>
        <item x="432"/>
        <item x="389"/>
        <item x="81"/>
        <item x="234"/>
        <item x="402"/>
        <item x="232"/>
        <item x="242"/>
        <item x="368"/>
        <item x="130"/>
        <item x="353"/>
        <item x="28"/>
        <item x="205"/>
        <item x="414"/>
        <item x="287"/>
        <item x="31"/>
        <item x="56"/>
        <item x="83"/>
        <item x="36"/>
        <item x="424"/>
        <item x="295"/>
        <item x="178"/>
        <item x="198"/>
        <item x="398"/>
        <item x="243"/>
        <item x="235"/>
        <item x="364"/>
        <item x="425"/>
        <item x="93"/>
        <item x="309"/>
        <item x="180"/>
        <item x="437"/>
        <item x="89"/>
        <item x="35"/>
        <item x="241"/>
        <item x="233"/>
        <item x="74"/>
        <item x="226"/>
        <item x="112"/>
        <item x="282"/>
        <item x="55"/>
        <item x="415"/>
        <item x="355"/>
        <item x="141"/>
        <item x="327"/>
        <item x="114"/>
        <item x="144"/>
        <item x="125"/>
        <item x="400"/>
        <item x="248"/>
        <item x="301"/>
        <item x="281"/>
        <item x="209"/>
        <item x="73"/>
        <item x="110"/>
        <item x="9"/>
        <item x="394"/>
        <item x="153"/>
        <item x="173"/>
        <item x="105"/>
        <item x="261"/>
        <item x="33"/>
        <item x="434"/>
        <item x="159"/>
        <item x="15"/>
        <item x="85"/>
        <item x="395"/>
        <item x="303"/>
        <item x="186"/>
        <item x="264"/>
        <item x="218"/>
        <item x="26"/>
        <item x="111"/>
        <item x="397"/>
        <item x="210"/>
        <item x="312"/>
        <item x="29"/>
        <item x="207"/>
        <item x="310"/>
        <item x="170"/>
        <item x="160"/>
        <item x="379"/>
        <item x="314"/>
        <item x="177"/>
        <item x="391"/>
        <item x="418"/>
        <item x="171"/>
        <item x="420"/>
        <item x="214"/>
        <item x="277"/>
        <item x="195"/>
        <item x="406"/>
        <item x="322"/>
        <item x="433"/>
        <item x="426"/>
        <item x="138"/>
        <item x="270"/>
        <item x="82"/>
        <item x="438"/>
        <item x="38"/>
        <item x="350"/>
        <item x="409"/>
        <item x="318"/>
        <item x="84"/>
        <item x="386"/>
        <item x="191"/>
        <item x="229"/>
        <item x="237"/>
        <item x="109"/>
        <item x="124"/>
        <item x="331"/>
        <item x="76"/>
        <item x="408"/>
        <item x="266"/>
        <item x="335"/>
        <item x="263"/>
        <item x="91"/>
        <item x="442"/>
        <item x="102"/>
        <item x="192"/>
        <item x="300"/>
        <item x="145"/>
        <item x="449"/>
        <item x="157"/>
        <item x="392"/>
        <item x="403"/>
        <item x="199"/>
        <item x="211"/>
        <item x="290"/>
        <item x="339"/>
        <item x="421"/>
        <item x="165"/>
        <item x="190"/>
        <item x="393"/>
        <item x="25"/>
        <item x="143"/>
        <item x="267"/>
        <item x="256"/>
        <item x="202"/>
        <item x="454"/>
        <item x="158"/>
        <item x="57"/>
        <item x="254"/>
        <item x="193"/>
        <item x="53"/>
        <item x="381"/>
        <item x="257"/>
        <item x="54"/>
        <item x="377"/>
        <item x="271"/>
        <item x="203"/>
        <item x="204"/>
        <item x="445"/>
        <item x="324"/>
        <item x="259"/>
        <item x="227"/>
        <item x="430"/>
        <item x="216"/>
        <item x="221"/>
        <item x="447"/>
        <item x="169"/>
        <item x="106"/>
        <item x="387"/>
        <item x="262"/>
        <item x="222"/>
        <item x="107"/>
        <item x="405"/>
        <item x="384"/>
        <item x="197"/>
        <item x="347"/>
        <item x="78"/>
        <item x="176"/>
        <item x="423"/>
        <item x="258"/>
        <item x="251"/>
        <item x="450"/>
        <item x="58"/>
        <item x="382"/>
        <item x="390"/>
        <item x="265"/>
        <item x="319"/>
        <item x="373"/>
        <item x="268"/>
        <item x="244"/>
        <item x="212"/>
        <item x="150"/>
        <item x="452"/>
        <item x="280"/>
        <item x="147"/>
        <item x="71"/>
        <item x="14"/>
        <item x="167"/>
        <item x="385"/>
        <item x="161"/>
        <item x="416"/>
        <item x="96"/>
        <item x="49"/>
        <item x="292"/>
        <item x="50"/>
        <item x="299"/>
        <item x="95"/>
        <item x="419"/>
        <item x="383"/>
        <item x="182"/>
        <item x="97"/>
        <item x="252"/>
        <item x="220"/>
        <item x="196"/>
        <item x="219"/>
        <item x="99"/>
        <item x="441"/>
        <item x="276"/>
        <item x="298"/>
        <item x="388"/>
        <item x="337"/>
        <item x="348"/>
        <item x="63"/>
        <item x="4"/>
        <item x="349"/>
        <item x="62"/>
        <item x="201"/>
        <item x="342"/>
        <item x="94"/>
        <item x="407"/>
        <item x="168"/>
        <item x="404"/>
        <item x="39"/>
        <item x="66"/>
        <item x="435"/>
        <item x="103"/>
        <item x="100"/>
        <item x="336"/>
        <item x="399"/>
        <item x="152"/>
        <item x="429"/>
        <item x="208"/>
        <item x="179"/>
        <item x="250"/>
        <item x="172"/>
        <item x="0"/>
        <item x="455"/>
        <item t="default"/>
      </items>
    </pivotField>
  </pivotFields>
  <rowFields count="1">
    <field x="3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0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ept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pt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L150"/>
  <sheetViews>
    <sheetView tabSelected="1" topLeftCell="AP66" zoomScale="70" zoomScaleNormal="70" workbookViewId="0">
      <selection activeCell="AZ150" sqref="AY81:AZ150"/>
    </sheetView>
  </sheetViews>
  <sheetFormatPr defaultRowHeight="15" x14ac:dyDescent="0.25"/>
  <cols>
    <col min="1" max="1" width="42.140625" customWidth="1"/>
    <col min="2" max="2" width="16.28515625" bestFit="1" customWidth="1"/>
    <col min="3" max="3" width="13.5703125" bestFit="1" customWidth="1"/>
    <col min="4" max="4" width="15.140625" bestFit="1" customWidth="1"/>
    <col min="5" max="5" width="15.42578125" bestFit="1" customWidth="1"/>
    <col min="6" max="6" width="15.7109375" bestFit="1" customWidth="1"/>
    <col min="7" max="7" width="14.28515625" bestFit="1" customWidth="1"/>
    <col min="8" max="8" width="11.42578125" bestFit="1" customWidth="1"/>
    <col min="9" max="9" width="14.42578125" bestFit="1" customWidth="1"/>
    <col min="10" max="10" width="11.5703125" bestFit="1" customWidth="1"/>
    <col min="11" max="11" width="8.85546875" bestFit="1" customWidth="1"/>
    <col min="12" max="12" width="11.28515625" bestFit="1" customWidth="1"/>
    <col min="13" max="13" width="12" bestFit="1" customWidth="1"/>
    <col min="14" max="14" width="13.5703125" bestFit="1" customWidth="1"/>
    <col min="15" max="15" width="10.28515625" bestFit="1" customWidth="1"/>
    <col min="16" max="16" width="13.42578125" bestFit="1" customWidth="1"/>
    <col min="17" max="17" width="11.7109375" bestFit="1" customWidth="1"/>
    <col min="18" max="18" width="11.5703125" bestFit="1" customWidth="1"/>
    <col min="19" max="19" width="18.42578125" bestFit="1" customWidth="1"/>
    <col min="20" max="21" width="10.7109375" bestFit="1" customWidth="1"/>
    <col min="22" max="22" width="15.42578125" bestFit="1" customWidth="1"/>
    <col min="23" max="23" width="17.7109375" bestFit="1" customWidth="1"/>
    <col min="24" max="24" width="12.5703125" bestFit="1" customWidth="1"/>
    <col min="25" max="25" width="15.85546875" bestFit="1" customWidth="1"/>
    <col min="26" max="26" width="14.42578125" bestFit="1" customWidth="1"/>
    <col min="27" max="27" width="16.42578125" bestFit="1" customWidth="1"/>
    <col min="28" max="28" width="11.85546875" bestFit="1" customWidth="1"/>
    <col min="29" max="29" width="15" bestFit="1" customWidth="1"/>
    <col min="30" max="30" width="13.7109375" bestFit="1" customWidth="1"/>
    <col min="31" max="31" width="21.5703125" bestFit="1" customWidth="1"/>
    <col min="32" max="32" width="14.5703125" bestFit="1" customWidth="1"/>
    <col min="33" max="33" width="12.28515625" bestFit="1" customWidth="1"/>
    <col min="34" max="34" width="15.28515625" bestFit="1" customWidth="1"/>
    <col min="35" max="35" width="13.140625" bestFit="1" customWidth="1"/>
    <col min="36" max="36" width="15.5703125" bestFit="1" customWidth="1"/>
    <col min="37" max="37" width="6.7109375" bestFit="1" customWidth="1"/>
    <col min="38" max="38" width="11.7109375" bestFit="1" customWidth="1"/>
    <col min="39" max="39" width="9.5703125" bestFit="1" customWidth="1"/>
    <col min="40" max="40" width="10.7109375" bestFit="1" customWidth="1"/>
    <col min="41" max="41" width="15.28515625" bestFit="1" customWidth="1"/>
    <col min="42" max="42" width="10" bestFit="1" customWidth="1"/>
    <col min="43" max="43" width="7.28515625" bestFit="1" customWidth="1"/>
    <col min="44" max="44" width="11.28515625" bestFit="1" customWidth="1"/>
    <col min="47" max="47" width="42.140625" bestFit="1" customWidth="1"/>
    <col min="48" max="48" width="14" bestFit="1" customWidth="1"/>
  </cols>
  <sheetData>
    <row r="3" spans="1:90" x14ac:dyDescent="0.25">
      <c r="A3" s="3" t="s">
        <v>525</v>
      </c>
      <c r="B3" s="3" t="s">
        <v>524</v>
      </c>
      <c r="AU3" t="s">
        <v>525</v>
      </c>
      <c r="AV3" t="s">
        <v>524</v>
      </c>
    </row>
    <row r="4" spans="1:90" x14ac:dyDescent="0.25">
      <c r="A4" s="3" t="s">
        <v>521</v>
      </c>
      <c r="B4" t="s">
        <v>480</v>
      </c>
      <c r="C4" t="s">
        <v>481</v>
      </c>
      <c r="D4" t="s">
        <v>482</v>
      </c>
      <c r="E4" t="s">
        <v>483</v>
      </c>
      <c r="F4" t="s">
        <v>484</v>
      </c>
      <c r="G4" t="s">
        <v>485</v>
      </c>
      <c r="H4" t="s">
        <v>486</v>
      </c>
      <c r="I4" t="s">
        <v>487</v>
      </c>
      <c r="J4" t="s">
        <v>488</v>
      </c>
      <c r="K4" t="s">
        <v>489</v>
      </c>
      <c r="L4" t="s">
        <v>490</v>
      </c>
      <c r="M4" t="s">
        <v>491</v>
      </c>
      <c r="N4" t="s">
        <v>492</v>
      </c>
      <c r="O4" t="s">
        <v>493</v>
      </c>
      <c r="P4" t="s">
        <v>494</v>
      </c>
      <c r="Q4" t="s">
        <v>495</v>
      </c>
      <c r="R4" t="s">
        <v>496</v>
      </c>
      <c r="S4" t="s">
        <v>497</v>
      </c>
      <c r="T4" t="s">
        <v>498</v>
      </c>
      <c r="U4" t="s">
        <v>499</v>
      </c>
      <c r="V4" t="s">
        <v>500</v>
      </c>
      <c r="W4" t="s">
        <v>501</v>
      </c>
      <c r="X4" t="s">
        <v>502</v>
      </c>
      <c r="Y4" t="s">
        <v>503</v>
      </c>
      <c r="Z4" t="s">
        <v>504</v>
      </c>
      <c r="AA4" t="s">
        <v>505</v>
      </c>
      <c r="AB4" t="s">
        <v>506</v>
      </c>
      <c r="AC4" t="s">
        <v>507</v>
      </c>
      <c r="AD4" t="s">
        <v>508</v>
      </c>
      <c r="AE4" t="s">
        <v>509</v>
      </c>
      <c r="AF4" t="s">
        <v>510</v>
      </c>
      <c r="AG4" t="s">
        <v>511</v>
      </c>
      <c r="AH4" t="s">
        <v>512</v>
      </c>
      <c r="AI4" t="s">
        <v>513</v>
      </c>
      <c r="AJ4" t="s">
        <v>514</v>
      </c>
      <c r="AK4" t="s">
        <v>515</v>
      </c>
      <c r="AL4" t="s">
        <v>516</v>
      </c>
      <c r="AM4" t="s">
        <v>517</v>
      </c>
      <c r="AN4" t="s">
        <v>518</v>
      </c>
      <c r="AO4" t="s">
        <v>519</v>
      </c>
      <c r="AP4" t="s">
        <v>520</v>
      </c>
      <c r="AQ4" t="s">
        <v>522</v>
      </c>
      <c r="AR4" t="s">
        <v>523</v>
      </c>
      <c r="AU4" t="s">
        <v>521</v>
      </c>
      <c r="AV4" t="s">
        <v>480</v>
      </c>
      <c r="AW4" t="s">
        <v>481</v>
      </c>
      <c r="AX4" t="s">
        <v>482</v>
      </c>
      <c r="AY4" t="s">
        <v>483</v>
      </c>
      <c r="AZ4" t="s">
        <v>484</v>
      </c>
      <c r="BA4" t="s">
        <v>485</v>
      </c>
      <c r="BB4" t="s">
        <v>486</v>
      </c>
      <c r="BC4" t="s">
        <v>487</v>
      </c>
      <c r="BD4" t="s">
        <v>488</v>
      </c>
      <c r="BE4" t="s">
        <v>489</v>
      </c>
      <c r="BF4" t="s">
        <v>490</v>
      </c>
      <c r="BG4" t="s">
        <v>491</v>
      </c>
      <c r="BH4" t="s">
        <v>492</v>
      </c>
      <c r="BI4" t="s">
        <v>493</v>
      </c>
      <c r="BJ4" t="s">
        <v>494</v>
      </c>
      <c r="BK4" t="s">
        <v>495</v>
      </c>
      <c r="BL4" t="s">
        <v>496</v>
      </c>
      <c r="BM4" t="s">
        <v>497</v>
      </c>
      <c r="BN4" t="s">
        <v>498</v>
      </c>
      <c r="BO4" t="s">
        <v>499</v>
      </c>
      <c r="BP4" t="s">
        <v>500</v>
      </c>
      <c r="BQ4" t="s">
        <v>501</v>
      </c>
      <c r="BR4" t="s">
        <v>502</v>
      </c>
      <c r="BS4" t="s">
        <v>503</v>
      </c>
      <c r="BT4" t="s">
        <v>504</v>
      </c>
      <c r="BU4" t="s">
        <v>505</v>
      </c>
      <c r="BV4" t="s">
        <v>506</v>
      </c>
      <c r="BW4" t="s">
        <v>507</v>
      </c>
      <c r="BX4" t="s">
        <v>508</v>
      </c>
      <c r="BY4" t="s">
        <v>509</v>
      </c>
      <c r="BZ4" t="s">
        <v>510</v>
      </c>
      <c r="CA4" t="s">
        <v>511</v>
      </c>
      <c r="CB4" t="s">
        <v>512</v>
      </c>
      <c r="CC4" t="s">
        <v>513</v>
      </c>
      <c r="CD4" t="s">
        <v>514</v>
      </c>
      <c r="CE4" t="s">
        <v>515</v>
      </c>
      <c r="CF4" t="s">
        <v>516</v>
      </c>
      <c r="CG4" t="s">
        <v>517</v>
      </c>
      <c r="CH4" t="s">
        <v>518</v>
      </c>
      <c r="CI4" t="s">
        <v>519</v>
      </c>
      <c r="CJ4" t="s">
        <v>520</v>
      </c>
      <c r="CK4" t="s">
        <v>522</v>
      </c>
      <c r="CL4" t="s">
        <v>523</v>
      </c>
    </row>
    <row r="5" spans="1:90" x14ac:dyDescent="0.25">
      <c r="A5" s="4" t="s">
        <v>137</v>
      </c>
      <c r="B5" s="5"/>
      <c r="C5" s="5"/>
      <c r="D5" s="5"/>
      <c r="E5" s="5"/>
      <c r="F5" s="5"/>
      <c r="G5" s="5"/>
      <c r="H5" s="5"/>
      <c r="I5" s="5"/>
      <c r="J5" s="5">
        <v>3.464</v>
      </c>
      <c r="K5" s="5"/>
      <c r="L5" s="5"/>
      <c r="M5" s="5"/>
      <c r="N5" s="5">
        <v>4</v>
      </c>
      <c r="O5" s="5"/>
      <c r="P5" s="5">
        <v>81</v>
      </c>
      <c r="Q5" s="5"/>
      <c r="R5" s="5">
        <v>1207.875</v>
      </c>
      <c r="S5" s="5"/>
      <c r="T5" s="5"/>
      <c r="U5" s="5"/>
      <c r="V5" s="5"/>
      <c r="W5" s="5"/>
      <c r="X5" s="5"/>
      <c r="Y5" s="5">
        <v>27.214999999999996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>
        <v>1323.5539999999999</v>
      </c>
      <c r="AU5" t="s">
        <v>137</v>
      </c>
      <c r="AV5">
        <f t="shared" ref="AV5:BC5" si="0">(0)/1323.554</f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v>2.6171958227620487E-3</v>
      </c>
      <c r="BE5">
        <f>(0)/1323.554</f>
        <v>0</v>
      </c>
      <c r="BF5">
        <f>(0)/1323.554</f>
        <v>0</v>
      </c>
      <c r="BG5">
        <f>(0)/1323.554</f>
        <v>0</v>
      </c>
      <c r="BH5">
        <v>3.0221660770924346E-3</v>
      </c>
      <c r="BI5">
        <f>(0)/1323.554</f>
        <v>0</v>
      </c>
      <c r="BJ5">
        <v>6.1198863061121801E-2</v>
      </c>
      <c r="BK5">
        <f>(0)/1323.554</f>
        <v>0</v>
      </c>
      <c r="BL5">
        <v>0.91259971259200612</v>
      </c>
      <c r="BM5">
        <f t="shared" ref="BM5:BR5" si="1">(0)/1323.554</f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v>2.0562062447017651E-2</v>
      </c>
      <c r="BT5">
        <f t="shared" ref="BT5:CJ5" si="2">(0)/1323.554</f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>0</f>
        <v>0</v>
      </c>
      <c r="CL5">
        <v>1323.5539999999999</v>
      </c>
    </row>
    <row r="6" spans="1:90" x14ac:dyDescent="0.25">
      <c r="A6" s="4" t="s">
        <v>244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>
        <v>7430.8469999999998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>
        <v>7430.8469999999998</v>
      </c>
      <c r="AU6" t="s">
        <v>244</v>
      </c>
      <c r="AV6">
        <f t="shared" ref="AV6:BK6" si="3">(0)/7430.847</f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v>1</v>
      </c>
      <c r="BM6">
        <f t="shared" ref="BM6:CJ6" si="4">(0)/7430.847</f>
        <v>0</v>
      </c>
      <c r="BN6">
        <f t="shared" si="4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4"/>
        <v>0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f t="shared" si="4"/>
        <v>0</v>
      </c>
      <c r="CC6">
        <f t="shared" si="4"/>
        <v>0</v>
      </c>
      <c r="CD6">
        <f t="shared" si="4"/>
        <v>0</v>
      </c>
      <c r="CE6">
        <f t="shared" si="4"/>
        <v>0</v>
      </c>
      <c r="CF6">
        <f t="shared" si="4"/>
        <v>0</v>
      </c>
      <c r="CG6">
        <f t="shared" si="4"/>
        <v>0</v>
      </c>
      <c r="CH6">
        <f t="shared" si="4"/>
        <v>0</v>
      </c>
      <c r="CI6">
        <f t="shared" si="4"/>
        <v>0</v>
      </c>
      <c r="CJ6">
        <f t="shared" si="4"/>
        <v>0</v>
      </c>
      <c r="CK6">
        <f>0</f>
        <v>0</v>
      </c>
      <c r="CL6">
        <v>7430.8469999999998</v>
      </c>
    </row>
    <row r="7" spans="1:90" x14ac:dyDescent="0.25">
      <c r="A7" s="4" t="s">
        <v>245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>
        <v>579.78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>
        <v>579.78</v>
      </c>
      <c r="AU7" t="s">
        <v>245</v>
      </c>
      <c r="AV7">
        <f t="shared" ref="AV7:BK7" si="5">(0)/579.78</f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K7">
        <f t="shared" si="5"/>
        <v>0</v>
      </c>
      <c r="BL7">
        <v>1</v>
      </c>
      <c r="BM7">
        <f t="shared" ref="BM7:CJ7" si="6">(0)/579.78</f>
        <v>0</v>
      </c>
      <c r="BN7">
        <f t="shared" si="6"/>
        <v>0</v>
      </c>
      <c r="BO7">
        <f t="shared" si="6"/>
        <v>0</v>
      </c>
      <c r="BP7">
        <f t="shared" si="6"/>
        <v>0</v>
      </c>
      <c r="BQ7">
        <f t="shared" si="6"/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>0</f>
        <v>0</v>
      </c>
      <c r="CL7">
        <v>579.78</v>
      </c>
    </row>
    <row r="8" spans="1:90" x14ac:dyDescent="0.25">
      <c r="A8" s="4" t="s">
        <v>175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v>0</v>
      </c>
      <c r="AU8" t="s">
        <v>175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0</f>
        <v>0</v>
      </c>
      <c r="CL8">
        <v>0</v>
      </c>
    </row>
    <row r="9" spans="1:90" x14ac:dyDescent="0.25">
      <c r="A9" s="4" t="s">
        <v>49</v>
      </c>
      <c r="B9" s="5"/>
      <c r="C9" s="5"/>
      <c r="D9" s="5">
        <v>35.152000000000001</v>
      </c>
      <c r="E9" s="5"/>
      <c r="F9" s="5"/>
      <c r="G9" s="5"/>
      <c r="H9" s="5">
        <v>48.15</v>
      </c>
      <c r="I9" s="5"/>
      <c r="J9" s="5"/>
      <c r="K9" s="5">
        <v>87.262</v>
      </c>
      <c r="L9" s="5"/>
      <c r="M9" s="5">
        <v>2708.357</v>
      </c>
      <c r="N9" s="5">
        <v>142.428</v>
      </c>
      <c r="O9" s="5"/>
      <c r="P9" s="5"/>
      <c r="Q9" s="5"/>
      <c r="R9" s="5"/>
      <c r="S9" s="5"/>
      <c r="T9" s="5"/>
      <c r="U9" s="5">
        <v>22.747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>
        <v>9.3119999999999994</v>
      </c>
      <c r="AG9" s="5"/>
      <c r="AH9" s="5"/>
      <c r="AI9" s="5"/>
      <c r="AJ9" s="5"/>
      <c r="AK9" s="5"/>
      <c r="AL9" s="5">
        <v>25.512</v>
      </c>
      <c r="AM9" s="5"/>
      <c r="AN9" s="5"/>
      <c r="AO9" s="5"/>
      <c r="AP9" s="5"/>
      <c r="AQ9" s="5"/>
      <c r="AR9" s="5">
        <v>3078.9199999999996</v>
      </c>
      <c r="AU9" t="s">
        <v>49</v>
      </c>
      <c r="AV9">
        <f>(0)/3078.92</f>
        <v>0</v>
      </c>
      <c r="AW9">
        <f>(0)/3078.92</f>
        <v>0</v>
      </c>
      <c r="AX9">
        <v>1.1416990373247764E-2</v>
      </c>
      <c r="AY9">
        <f>(0)/3078.92</f>
        <v>0</v>
      </c>
      <c r="AZ9">
        <f>(0)/3078.92</f>
        <v>0</v>
      </c>
      <c r="BA9">
        <f>(0)/3078.92</f>
        <v>0</v>
      </c>
      <c r="BB9">
        <v>1.5638600548244192E-2</v>
      </c>
      <c r="BC9">
        <f>(0)/3078.92</f>
        <v>0</v>
      </c>
      <c r="BD9">
        <f>(0)/3078.92</f>
        <v>0</v>
      </c>
      <c r="BE9">
        <v>2.8341756200226057E-2</v>
      </c>
      <c r="BF9">
        <f>(0)/3078.92</f>
        <v>0</v>
      </c>
      <c r="BG9">
        <v>0.87964513530718569</v>
      </c>
      <c r="BH9">
        <v>4.625907785846986E-2</v>
      </c>
      <c r="BI9">
        <f t="shared" ref="BI9:BN9" si="7">(0)/3078.92</f>
        <v>0</v>
      </c>
      <c r="BJ9">
        <f t="shared" si="7"/>
        <v>0</v>
      </c>
      <c r="BK9">
        <f t="shared" si="7"/>
        <v>0</v>
      </c>
      <c r="BL9">
        <f t="shared" si="7"/>
        <v>0</v>
      </c>
      <c r="BM9">
        <f t="shared" si="7"/>
        <v>0</v>
      </c>
      <c r="BN9">
        <f t="shared" si="7"/>
        <v>0</v>
      </c>
      <c r="BO9">
        <v>7.3879802008496491E-3</v>
      </c>
      <c r="BP9">
        <f t="shared" ref="BP9:BY9" si="8">(0)/3078.92</f>
        <v>0</v>
      </c>
      <c r="BQ9">
        <f t="shared" si="8"/>
        <v>0</v>
      </c>
      <c r="BR9">
        <f t="shared" si="8"/>
        <v>0</v>
      </c>
      <c r="BS9">
        <f t="shared" si="8"/>
        <v>0</v>
      </c>
      <c r="BT9">
        <f t="shared" si="8"/>
        <v>0</v>
      </c>
      <c r="BU9">
        <f t="shared" si="8"/>
        <v>0</v>
      </c>
      <c r="BV9">
        <f t="shared" si="8"/>
        <v>0</v>
      </c>
      <c r="BW9">
        <f t="shared" si="8"/>
        <v>0</v>
      </c>
      <c r="BX9">
        <f t="shared" si="8"/>
        <v>0</v>
      </c>
      <c r="BY9">
        <f t="shared" si="8"/>
        <v>0</v>
      </c>
      <c r="BZ9">
        <v>3.0244371402959481E-3</v>
      </c>
      <c r="CA9">
        <f>(0)/3078.92</f>
        <v>0</v>
      </c>
      <c r="CB9">
        <f>(0)/3078.92</f>
        <v>0</v>
      </c>
      <c r="CC9">
        <f>(0)/3078.92</f>
        <v>0</v>
      </c>
      <c r="CD9">
        <f>(0)/3078.92</f>
        <v>0</v>
      </c>
      <c r="CE9">
        <f>(0)/3078.92</f>
        <v>0</v>
      </c>
      <c r="CF9">
        <v>8.2860223714809108E-3</v>
      </c>
      <c r="CG9">
        <f>(0)/3078.92</f>
        <v>0</v>
      </c>
      <c r="CH9">
        <f>(0)/3078.92</f>
        <v>0</v>
      </c>
      <c r="CI9">
        <f>(0)/3078.92</f>
        <v>0</v>
      </c>
      <c r="CJ9">
        <f>(0)/3078.92</f>
        <v>0</v>
      </c>
      <c r="CK9">
        <f>0</f>
        <v>0</v>
      </c>
      <c r="CL9">
        <v>3078.9199999999996</v>
      </c>
    </row>
    <row r="10" spans="1:90" x14ac:dyDescent="0.25">
      <c r="A10" s="4" t="s">
        <v>302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>
        <v>0</v>
      </c>
      <c r="AU10" t="s">
        <v>302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0</f>
        <v>0</v>
      </c>
      <c r="CL10">
        <v>0</v>
      </c>
    </row>
    <row r="11" spans="1:90" x14ac:dyDescent="0.25">
      <c r="A11" s="4" t="s">
        <v>139</v>
      </c>
      <c r="B11" s="5"/>
      <c r="C11" s="5"/>
      <c r="D11" s="5"/>
      <c r="E11" s="5"/>
      <c r="F11" s="5"/>
      <c r="G11" s="5"/>
      <c r="H11" s="5"/>
      <c r="I11" s="5"/>
      <c r="J11" s="5">
        <v>16.672000000000001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15.39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>
        <v>32.061999999999998</v>
      </c>
      <c r="AU11" t="s">
        <v>139</v>
      </c>
      <c r="AV11">
        <f t="shared" ref="AV11:BC11" si="9">(0)/32.062</f>
        <v>0</v>
      </c>
      <c r="AW11">
        <f t="shared" si="9"/>
        <v>0</v>
      </c>
      <c r="AX11">
        <f t="shared" si="9"/>
        <v>0</v>
      </c>
      <c r="AY11">
        <f t="shared" si="9"/>
        <v>0</v>
      </c>
      <c r="AZ11">
        <f t="shared" si="9"/>
        <v>0</v>
      </c>
      <c r="BA11">
        <f t="shared" si="9"/>
        <v>0</v>
      </c>
      <c r="BB11">
        <f t="shared" si="9"/>
        <v>0</v>
      </c>
      <c r="BC11">
        <f t="shared" si="9"/>
        <v>0</v>
      </c>
      <c r="BD11">
        <v>0.5199925145031502</v>
      </c>
      <c r="BE11">
        <f t="shared" ref="BE11:BS11" si="10">(0)/32.062</f>
        <v>0</v>
      </c>
      <c r="BF11">
        <f t="shared" si="10"/>
        <v>0</v>
      </c>
      <c r="BG11">
        <f t="shared" si="10"/>
        <v>0</v>
      </c>
      <c r="BH11">
        <f t="shared" si="10"/>
        <v>0</v>
      </c>
      <c r="BI11">
        <f t="shared" si="10"/>
        <v>0</v>
      </c>
      <c r="BJ11">
        <f t="shared" si="10"/>
        <v>0</v>
      </c>
      <c r="BK11">
        <f t="shared" si="10"/>
        <v>0</v>
      </c>
      <c r="BL11">
        <f t="shared" si="10"/>
        <v>0</v>
      </c>
      <c r="BM11">
        <f t="shared" si="10"/>
        <v>0</v>
      </c>
      <c r="BN11">
        <f t="shared" si="10"/>
        <v>0</v>
      </c>
      <c r="BO11">
        <f t="shared" si="10"/>
        <v>0</v>
      </c>
      <c r="BP11">
        <f t="shared" si="10"/>
        <v>0</v>
      </c>
      <c r="BQ11">
        <f t="shared" si="10"/>
        <v>0</v>
      </c>
      <c r="BR11">
        <f t="shared" si="10"/>
        <v>0</v>
      </c>
      <c r="BS11">
        <f t="shared" si="10"/>
        <v>0</v>
      </c>
      <c r="BT11">
        <v>0.48000748549684991</v>
      </c>
      <c r="BU11">
        <f t="shared" ref="BU11:CJ11" si="11">(0)/32.062</f>
        <v>0</v>
      </c>
      <c r="BV11">
        <f t="shared" si="11"/>
        <v>0</v>
      </c>
      <c r="BW11">
        <f t="shared" si="11"/>
        <v>0</v>
      </c>
      <c r="BX11">
        <f t="shared" si="11"/>
        <v>0</v>
      </c>
      <c r="BY11">
        <f t="shared" si="11"/>
        <v>0</v>
      </c>
      <c r="BZ11">
        <f t="shared" si="11"/>
        <v>0</v>
      </c>
      <c r="CA11">
        <f t="shared" si="11"/>
        <v>0</v>
      </c>
      <c r="CB11">
        <f t="shared" si="11"/>
        <v>0</v>
      </c>
      <c r="CC11">
        <f t="shared" si="11"/>
        <v>0</v>
      </c>
      <c r="CD11">
        <f t="shared" si="11"/>
        <v>0</v>
      </c>
      <c r="CE11">
        <f t="shared" si="11"/>
        <v>0</v>
      </c>
      <c r="CF11">
        <f t="shared" si="11"/>
        <v>0</v>
      </c>
      <c r="CG11">
        <f t="shared" si="11"/>
        <v>0</v>
      </c>
      <c r="CH11">
        <f t="shared" si="11"/>
        <v>0</v>
      </c>
      <c r="CI11">
        <f t="shared" si="11"/>
        <v>0</v>
      </c>
      <c r="CJ11">
        <f t="shared" si="11"/>
        <v>0</v>
      </c>
      <c r="CK11">
        <f>0</f>
        <v>0</v>
      </c>
      <c r="CL11">
        <v>32.061999999999998</v>
      </c>
    </row>
    <row r="12" spans="1:90" x14ac:dyDescent="0.25">
      <c r="A12" s="4" t="s">
        <v>146</v>
      </c>
      <c r="B12" s="5"/>
      <c r="C12" s="5"/>
      <c r="D12" s="5"/>
      <c r="E12" s="5"/>
      <c r="F12" s="5"/>
      <c r="G12" s="5"/>
      <c r="H12" s="5"/>
      <c r="I12" s="5"/>
      <c r="J12" s="5"/>
      <c r="K12" s="5">
        <v>44.436000000000007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>
        <v>44.436000000000007</v>
      </c>
      <c r="AU12" t="s">
        <v>146</v>
      </c>
      <c r="AV12">
        <f t="shared" ref="AV12:BD12" si="12">(0)/44.436</f>
        <v>0</v>
      </c>
      <c r="AW12">
        <f t="shared" si="12"/>
        <v>0</v>
      </c>
      <c r="AX12">
        <f t="shared" si="12"/>
        <v>0</v>
      </c>
      <c r="AY12">
        <f t="shared" si="12"/>
        <v>0</v>
      </c>
      <c r="AZ12">
        <f t="shared" si="12"/>
        <v>0</v>
      </c>
      <c r="BA12">
        <f t="shared" si="12"/>
        <v>0</v>
      </c>
      <c r="BB12">
        <f t="shared" si="12"/>
        <v>0</v>
      </c>
      <c r="BC12">
        <f t="shared" si="12"/>
        <v>0</v>
      </c>
      <c r="BD12">
        <f t="shared" si="12"/>
        <v>0</v>
      </c>
      <c r="BE12">
        <v>1</v>
      </c>
      <c r="BF12">
        <f t="shared" ref="BF12:CJ12" si="13">(0)/44.436</f>
        <v>0</v>
      </c>
      <c r="BG12">
        <f t="shared" si="13"/>
        <v>0</v>
      </c>
      <c r="BH12">
        <f t="shared" si="13"/>
        <v>0</v>
      </c>
      <c r="BI12">
        <f t="shared" si="13"/>
        <v>0</v>
      </c>
      <c r="BJ12">
        <f t="shared" si="13"/>
        <v>0</v>
      </c>
      <c r="BK12">
        <f t="shared" si="13"/>
        <v>0</v>
      </c>
      <c r="BL12">
        <f t="shared" si="13"/>
        <v>0</v>
      </c>
      <c r="BM12">
        <f t="shared" si="13"/>
        <v>0</v>
      </c>
      <c r="BN12">
        <f t="shared" si="13"/>
        <v>0</v>
      </c>
      <c r="BO12">
        <f t="shared" si="13"/>
        <v>0</v>
      </c>
      <c r="BP12">
        <f t="shared" si="13"/>
        <v>0</v>
      </c>
      <c r="BQ12">
        <f t="shared" si="13"/>
        <v>0</v>
      </c>
      <c r="BR12">
        <f t="shared" si="13"/>
        <v>0</v>
      </c>
      <c r="BS12">
        <f t="shared" si="13"/>
        <v>0</v>
      </c>
      <c r="BT12">
        <f t="shared" si="13"/>
        <v>0</v>
      </c>
      <c r="BU12">
        <f t="shared" si="13"/>
        <v>0</v>
      </c>
      <c r="BV12">
        <f t="shared" si="13"/>
        <v>0</v>
      </c>
      <c r="BW12">
        <f t="shared" si="13"/>
        <v>0</v>
      </c>
      <c r="BX12">
        <f t="shared" si="13"/>
        <v>0</v>
      </c>
      <c r="BY12">
        <f t="shared" si="13"/>
        <v>0</v>
      </c>
      <c r="BZ12">
        <f t="shared" si="13"/>
        <v>0</v>
      </c>
      <c r="CA12">
        <f t="shared" si="13"/>
        <v>0</v>
      </c>
      <c r="CB12">
        <f t="shared" si="13"/>
        <v>0</v>
      </c>
      <c r="CC12">
        <f t="shared" si="13"/>
        <v>0</v>
      </c>
      <c r="CD12">
        <f t="shared" si="13"/>
        <v>0</v>
      </c>
      <c r="CE12">
        <f t="shared" si="13"/>
        <v>0</v>
      </c>
      <c r="CF12">
        <f t="shared" si="13"/>
        <v>0</v>
      </c>
      <c r="CG12">
        <f t="shared" si="13"/>
        <v>0</v>
      </c>
      <c r="CH12">
        <f t="shared" si="13"/>
        <v>0</v>
      </c>
      <c r="CI12">
        <f t="shared" si="13"/>
        <v>0</v>
      </c>
      <c r="CJ12">
        <f t="shared" si="13"/>
        <v>0</v>
      </c>
      <c r="CK12">
        <f>0</f>
        <v>0</v>
      </c>
      <c r="CL12">
        <v>44.436000000000007</v>
      </c>
    </row>
    <row r="13" spans="1:90" x14ac:dyDescent="0.25">
      <c r="A13" s="4" t="s">
        <v>43</v>
      </c>
      <c r="B13" s="5"/>
      <c r="C13" s="5"/>
      <c r="D13" s="5">
        <v>172.27699999999999</v>
      </c>
      <c r="E13" s="5"/>
      <c r="F13" s="5"/>
      <c r="G13" s="5"/>
      <c r="H13" s="5"/>
      <c r="I13" s="5"/>
      <c r="J13" s="5"/>
      <c r="K13" s="5"/>
      <c r="L13" s="5"/>
      <c r="M13" s="5">
        <v>50.786999999999999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242.46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>
        <v>465.524</v>
      </c>
      <c r="AU13" t="s">
        <v>43</v>
      </c>
      <c r="AV13">
        <f>(0)/465.524</f>
        <v>0</v>
      </c>
      <c r="AW13">
        <f>(0)/465.524</f>
        <v>0</v>
      </c>
      <c r="AX13">
        <v>0.37007114563373744</v>
      </c>
      <c r="AY13">
        <f t="shared" ref="AY13:BF13" si="14">(0)/465.524</f>
        <v>0</v>
      </c>
      <c r="AZ13">
        <f t="shared" si="14"/>
        <v>0</v>
      </c>
      <c r="BA13">
        <f t="shared" si="14"/>
        <v>0</v>
      </c>
      <c r="BB13">
        <f t="shared" si="14"/>
        <v>0</v>
      </c>
      <c r="BC13">
        <f t="shared" si="14"/>
        <v>0</v>
      </c>
      <c r="BD13">
        <f t="shared" si="14"/>
        <v>0</v>
      </c>
      <c r="BE13">
        <f t="shared" si="14"/>
        <v>0</v>
      </c>
      <c r="BF13">
        <f t="shared" si="14"/>
        <v>0</v>
      </c>
      <c r="BG13">
        <v>0.10909641608166282</v>
      </c>
      <c r="BH13">
        <f t="shared" ref="BH13:BS13" si="15">(0)/465.524</f>
        <v>0</v>
      </c>
      <c r="BI13">
        <f t="shared" si="15"/>
        <v>0</v>
      </c>
      <c r="BJ13">
        <f t="shared" si="15"/>
        <v>0</v>
      </c>
      <c r="BK13">
        <f t="shared" si="15"/>
        <v>0</v>
      </c>
      <c r="BL13">
        <f t="shared" si="15"/>
        <v>0</v>
      </c>
      <c r="BM13">
        <f t="shared" si="15"/>
        <v>0</v>
      </c>
      <c r="BN13">
        <f t="shared" si="15"/>
        <v>0</v>
      </c>
      <c r="BO13">
        <f t="shared" si="15"/>
        <v>0</v>
      </c>
      <c r="BP13">
        <f t="shared" si="15"/>
        <v>0</v>
      </c>
      <c r="BQ13">
        <f t="shared" si="15"/>
        <v>0</v>
      </c>
      <c r="BR13">
        <f t="shared" si="15"/>
        <v>0</v>
      </c>
      <c r="BS13">
        <f t="shared" si="15"/>
        <v>0</v>
      </c>
      <c r="BT13">
        <v>0.52083243828459969</v>
      </c>
      <c r="BU13">
        <f t="shared" ref="BU13:CJ13" si="16">(0)/465.524</f>
        <v>0</v>
      </c>
      <c r="BV13">
        <f t="shared" si="16"/>
        <v>0</v>
      </c>
      <c r="BW13">
        <f t="shared" si="16"/>
        <v>0</v>
      </c>
      <c r="BX13">
        <f t="shared" si="16"/>
        <v>0</v>
      </c>
      <c r="BY13">
        <f t="shared" si="16"/>
        <v>0</v>
      </c>
      <c r="BZ13">
        <f t="shared" si="16"/>
        <v>0</v>
      </c>
      <c r="CA13">
        <f t="shared" si="16"/>
        <v>0</v>
      </c>
      <c r="CB13">
        <f t="shared" si="16"/>
        <v>0</v>
      </c>
      <c r="CC13">
        <f t="shared" si="16"/>
        <v>0</v>
      </c>
      <c r="CD13">
        <f t="shared" si="16"/>
        <v>0</v>
      </c>
      <c r="CE13">
        <f t="shared" si="16"/>
        <v>0</v>
      </c>
      <c r="CF13">
        <f t="shared" si="16"/>
        <v>0</v>
      </c>
      <c r="CG13">
        <f t="shared" si="16"/>
        <v>0</v>
      </c>
      <c r="CH13">
        <f t="shared" si="16"/>
        <v>0</v>
      </c>
      <c r="CI13">
        <f t="shared" si="16"/>
        <v>0</v>
      </c>
      <c r="CJ13">
        <f t="shared" si="16"/>
        <v>0</v>
      </c>
      <c r="CK13">
        <f>0</f>
        <v>0</v>
      </c>
      <c r="CL13">
        <v>465.524</v>
      </c>
    </row>
    <row r="14" spans="1:90" x14ac:dyDescent="0.25">
      <c r="A14" s="4" t="s">
        <v>197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143.286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>
        <v>143.286</v>
      </c>
      <c r="AU14" t="s">
        <v>197</v>
      </c>
      <c r="AV14">
        <f t="shared" ref="AV14:BG14" si="17">(0)/143.286</f>
        <v>0</v>
      </c>
      <c r="AW14">
        <f t="shared" si="17"/>
        <v>0</v>
      </c>
      <c r="AX14">
        <f t="shared" si="17"/>
        <v>0</v>
      </c>
      <c r="AY14">
        <f t="shared" si="17"/>
        <v>0</v>
      </c>
      <c r="AZ14">
        <f t="shared" si="17"/>
        <v>0</v>
      </c>
      <c r="BA14">
        <f t="shared" si="17"/>
        <v>0</v>
      </c>
      <c r="BB14">
        <f t="shared" si="17"/>
        <v>0</v>
      </c>
      <c r="BC14">
        <f t="shared" si="17"/>
        <v>0</v>
      </c>
      <c r="BD14">
        <f t="shared" si="17"/>
        <v>0</v>
      </c>
      <c r="BE14">
        <f t="shared" si="17"/>
        <v>0</v>
      </c>
      <c r="BF14">
        <f t="shared" si="17"/>
        <v>0</v>
      </c>
      <c r="BG14">
        <f t="shared" si="17"/>
        <v>0</v>
      </c>
      <c r="BH14">
        <v>1</v>
      </c>
      <c r="BI14">
        <f t="shared" ref="BI14:CJ14" si="18">(0)/143.286</f>
        <v>0</v>
      </c>
      <c r="BJ14">
        <f t="shared" si="18"/>
        <v>0</v>
      </c>
      <c r="BK14">
        <f t="shared" si="18"/>
        <v>0</v>
      </c>
      <c r="BL14">
        <f t="shared" si="18"/>
        <v>0</v>
      </c>
      <c r="BM14">
        <f t="shared" si="18"/>
        <v>0</v>
      </c>
      <c r="BN14">
        <f t="shared" si="18"/>
        <v>0</v>
      </c>
      <c r="BO14">
        <f t="shared" si="18"/>
        <v>0</v>
      </c>
      <c r="BP14">
        <f t="shared" si="18"/>
        <v>0</v>
      </c>
      <c r="BQ14">
        <f t="shared" si="18"/>
        <v>0</v>
      </c>
      <c r="BR14">
        <f t="shared" si="18"/>
        <v>0</v>
      </c>
      <c r="BS14">
        <f t="shared" si="18"/>
        <v>0</v>
      </c>
      <c r="BT14">
        <f t="shared" si="18"/>
        <v>0</v>
      </c>
      <c r="BU14">
        <f t="shared" si="18"/>
        <v>0</v>
      </c>
      <c r="BV14">
        <f t="shared" si="18"/>
        <v>0</v>
      </c>
      <c r="BW14">
        <f t="shared" si="18"/>
        <v>0</v>
      </c>
      <c r="BX14">
        <f t="shared" si="18"/>
        <v>0</v>
      </c>
      <c r="BY14">
        <f t="shared" si="18"/>
        <v>0</v>
      </c>
      <c r="BZ14">
        <f t="shared" si="18"/>
        <v>0</v>
      </c>
      <c r="CA14">
        <f t="shared" si="18"/>
        <v>0</v>
      </c>
      <c r="CB14">
        <f t="shared" si="18"/>
        <v>0</v>
      </c>
      <c r="CC14">
        <f t="shared" si="18"/>
        <v>0</v>
      </c>
      <c r="CD14">
        <f t="shared" si="18"/>
        <v>0</v>
      </c>
      <c r="CE14">
        <f t="shared" si="18"/>
        <v>0</v>
      </c>
      <c r="CF14">
        <f t="shared" si="18"/>
        <v>0</v>
      </c>
      <c r="CG14">
        <f t="shared" si="18"/>
        <v>0</v>
      </c>
      <c r="CH14">
        <f t="shared" si="18"/>
        <v>0</v>
      </c>
      <c r="CI14">
        <f t="shared" si="18"/>
        <v>0</v>
      </c>
      <c r="CJ14">
        <f t="shared" si="18"/>
        <v>0</v>
      </c>
      <c r="CK14">
        <f>0</f>
        <v>0</v>
      </c>
      <c r="CL14">
        <v>143.286</v>
      </c>
    </row>
    <row r="15" spans="1:90" x14ac:dyDescent="0.25">
      <c r="A15" s="4" t="s">
        <v>375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45.983999999999995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>
        <v>45.983999999999995</v>
      </c>
      <c r="AU15" t="s">
        <v>375</v>
      </c>
      <c r="AV15">
        <f t="shared" ref="AV15:BT15" si="19">(0)/45.984</f>
        <v>0</v>
      </c>
      <c r="AW15">
        <f t="shared" si="19"/>
        <v>0</v>
      </c>
      <c r="AX15">
        <f t="shared" si="19"/>
        <v>0</v>
      </c>
      <c r="AY15">
        <f t="shared" si="19"/>
        <v>0</v>
      </c>
      <c r="AZ15">
        <f t="shared" si="19"/>
        <v>0</v>
      </c>
      <c r="BA15">
        <f t="shared" si="19"/>
        <v>0</v>
      </c>
      <c r="BB15">
        <f t="shared" si="19"/>
        <v>0</v>
      </c>
      <c r="BC15">
        <f t="shared" si="19"/>
        <v>0</v>
      </c>
      <c r="BD15">
        <f t="shared" si="19"/>
        <v>0</v>
      </c>
      <c r="BE15">
        <f t="shared" si="19"/>
        <v>0</v>
      </c>
      <c r="BF15">
        <f t="shared" si="19"/>
        <v>0</v>
      </c>
      <c r="BG15">
        <f t="shared" si="19"/>
        <v>0</v>
      </c>
      <c r="BH15">
        <f t="shared" si="19"/>
        <v>0</v>
      </c>
      <c r="BI15">
        <f t="shared" si="19"/>
        <v>0</v>
      </c>
      <c r="BJ15">
        <f t="shared" si="19"/>
        <v>0</v>
      </c>
      <c r="BK15">
        <f t="shared" si="19"/>
        <v>0</v>
      </c>
      <c r="BL15">
        <f t="shared" si="19"/>
        <v>0</v>
      </c>
      <c r="BM15">
        <f t="shared" si="19"/>
        <v>0</v>
      </c>
      <c r="BN15">
        <f t="shared" si="19"/>
        <v>0</v>
      </c>
      <c r="BO15">
        <f t="shared" si="19"/>
        <v>0</v>
      </c>
      <c r="BP15">
        <f t="shared" si="19"/>
        <v>0</v>
      </c>
      <c r="BQ15">
        <f t="shared" si="19"/>
        <v>0</v>
      </c>
      <c r="BR15">
        <f t="shared" si="19"/>
        <v>0</v>
      </c>
      <c r="BS15">
        <f t="shared" si="19"/>
        <v>0</v>
      </c>
      <c r="BT15">
        <f t="shared" si="19"/>
        <v>0</v>
      </c>
      <c r="BU15">
        <v>1</v>
      </c>
      <c r="BV15">
        <f t="shared" ref="BV15:CJ15" si="20">(0)/45.984</f>
        <v>0</v>
      </c>
      <c r="BW15">
        <f t="shared" si="20"/>
        <v>0</v>
      </c>
      <c r="BX15">
        <f t="shared" si="20"/>
        <v>0</v>
      </c>
      <c r="BY15">
        <f t="shared" si="20"/>
        <v>0</v>
      </c>
      <c r="BZ15">
        <f t="shared" si="20"/>
        <v>0</v>
      </c>
      <c r="CA15">
        <f t="shared" si="20"/>
        <v>0</v>
      </c>
      <c r="CB15">
        <f t="shared" si="20"/>
        <v>0</v>
      </c>
      <c r="CC15">
        <f t="shared" si="20"/>
        <v>0</v>
      </c>
      <c r="CD15">
        <f t="shared" si="20"/>
        <v>0</v>
      </c>
      <c r="CE15">
        <f t="shared" si="20"/>
        <v>0</v>
      </c>
      <c r="CF15">
        <f t="shared" si="20"/>
        <v>0</v>
      </c>
      <c r="CG15">
        <f t="shared" si="20"/>
        <v>0</v>
      </c>
      <c r="CH15">
        <f t="shared" si="20"/>
        <v>0</v>
      </c>
      <c r="CI15">
        <f t="shared" si="20"/>
        <v>0</v>
      </c>
      <c r="CJ15">
        <f t="shared" si="20"/>
        <v>0</v>
      </c>
      <c r="CK15">
        <f>0</f>
        <v>0</v>
      </c>
      <c r="CL15">
        <v>45.983999999999995</v>
      </c>
    </row>
    <row r="16" spans="1:90" x14ac:dyDescent="0.25">
      <c r="A16" s="4" t="s">
        <v>176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4.617</v>
      </c>
      <c r="N16" s="5"/>
      <c r="O16" s="5">
        <v>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v>1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>
        <v>13.617000000000001</v>
      </c>
      <c r="AU16" t="s">
        <v>176</v>
      </c>
      <c r="AV16">
        <f t="shared" ref="AV16:BF16" si="21">(0)/13.617</f>
        <v>0</v>
      </c>
      <c r="AW16">
        <f t="shared" si="21"/>
        <v>0</v>
      </c>
      <c r="AX16">
        <f t="shared" si="21"/>
        <v>0</v>
      </c>
      <c r="AY16">
        <f t="shared" si="21"/>
        <v>0</v>
      </c>
      <c r="AZ16">
        <f t="shared" si="21"/>
        <v>0</v>
      </c>
      <c r="BA16">
        <f t="shared" si="21"/>
        <v>0</v>
      </c>
      <c r="BB16">
        <f t="shared" si="21"/>
        <v>0</v>
      </c>
      <c r="BC16">
        <f t="shared" si="21"/>
        <v>0</v>
      </c>
      <c r="BD16">
        <f t="shared" si="21"/>
        <v>0</v>
      </c>
      <c r="BE16">
        <f t="shared" si="21"/>
        <v>0</v>
      </c>
      <c r="BF16">
        <f t="shared" si="21"/>
        <v>0</v>
      </c>
      <c r="BG16">
        <v>0.33906146728354258</v>
      </c>
      <c r="BH16">
        <f>(0)/13.617</f>
        <v>0</v>
      </c>
      <c r="BI16">
        <v>0.58750091797018433</v>
      </c>
      <c r="BJ16">
        <f t="shared" ref="BJ16:BT16" si="22">(0)/13.617</f>
        <v>0</v>
      </c>
      <c r="BK16">
        <f t="shared" si="22"/>
        <v>0</v>
      </c>
      <c r="BL16">
        <f t="shared" si="22"/>
        <v>0</v>
      </c>
      <c r="BM16">
        <f t="shared" si="22"/>
        <v>0</v>
      </c>
      <c r="BN16">
        <f t="shared" si="22"/>
        <v>0</v>
      </c>
      <c r="BO16">
        <f t="shared" si="22"/>
        <v>0</v>
      </c>
      <c r="BP16">
        <f t="shared" si="22"/>
        <v>0</v>
      </c>
      <c r="BQ16">
        <f t="shared" si="22"/>
        <v>0</v>
      </c>
      <c r="BR16">
        <f t="shared" si="22"/>
        <v>0</v>
      </c>
      <c r="BS16">
        <f t="shared" si="22"/>
        <v>0</v>
      </c>
      <c r="BT16">
        <f t="shared" si="22"/>
        <v>0</v>
      </c>
      <c r="BU16">
        <v>7.3437614746273042E-2</v>
      </c>
      <c r="BV16">
        <f t="shared" ref="BV16:CJ16" si="23">(0)/13.617</f>
        <v>0</v>
      </c>
      <c r="BW16">
        <f t="shared" si="23"/>
        <v>0</v>
      </c>
      <c r="BX16">
        <f t="shared" si="23"/>
        <v>0</v>
      </c>
      <c r="BY16">
        <f t="shared" si="23"/>
        <v>0</v>
      </c>
      <c r="BZ16">
        <f t="shared" si="23"/>
        <v>0</v>
      </c>
      <c r="CA16">
        <f t="shared" si="23"/>
        <v>0</v>
      </c>
      <c r="CB16">
        <f t="shared" si="23"/>
        <v>0</v>
      </c>
      <c r="CC16">
        <f t="shared" si="23"/>
        <v>0</v>
      </c>
      <c r="CD16">
        <f t="shared" si="23"/>
        <v>0</v>
      </c>
      <c r="CE16">
        <f t="shared" si="23"/>
        <v>0</v>
      </c>
      <c r="CF16">
        <f t="shared" si="23"/>
        <v>0</v>
      </c>
      <c r="CG16">
        <f t="shared" si="23"/>
        <v>0</v>
      </c>
      <c r="CH16">
        <f t="shared" si="23"/>
        <v>0</v>
      </c>
      <c r="CI16">
        <f t="shared" si="23"/>
        <v>0</v>
      </c>
      <c r="CJ16">
        <f t="shared" si="23"/>
        <v>0</v>
      </c>
      <c r="CK16">
        <f>0</f>
        <v>0</v>
      </c>
      <c r="CL16">
        <v>13.617000000000001</v>
      </c>
    </row>
    <row r="17" spans="1:90" x14ac:dyDescent="0.25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v>13.851000000000001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>
        <v>13.851000000000001</v>
      </c>
      <c r="AU17" t="s">
        <v>177</v>
      </c>
      <c r="AV17">
        <f t="shared" ref="AV17:BF17" si="24">(0)/13.851</f>
        <v>0</v>
      </c>
      <c r="AW17">
        <f t="shared" si="24"/>
        <v>0</v>
      </c>
      <c r="AX17">
        <f t="shared" si="24"/>
        <v>0</v>
      </c>
      <c r="AY17">
        <f t="shared" si="24"/>
        <v>0</v>
      </c>
      <c r="AZ17">
        <f t="shared" si="24"/>
        <v>0</v>
      </c>
      <c r="BA17">
        <f t="shared" si="24"/>
        <v>0</v>
      </c>
      <c r="BB17">
        <f t="shared" si="24"/>
        <v>0</v>
      </c>
      <c r="BC17">
        <f t="shared" si="24"/>
        <v>0</v>
      </c>
      <c r="BD17">
        <f t="shared" si="24"/>
        <v>0</v>
      </c>
      <c r="BE17">
        <f t="shared" si="24"/>
        <v>0</v>
      </c>
      <c r="BF17">
        <f t="shared" si="24"/>
        <v>0</v>
      </c>
      <c r="BG17">
        <v>1</v>
      </c>
      <c r="BH17">
        <f t="shared" ref="BH17:CJ17" si="25">(0)/13.851</f>
        <v>0</v>
      </c>
      <c r="BI17">
        <f t="shared" si="25"/>
        <v>0</v>
      </c>
      <c r="BJ17">
        <f t="shared" si="25"/>
        <v>0</v>
      </c>
      <c r="BK17">
        <f t="shared" si="25"/>
        <v>0</v>
      </c>
      <c r="BL17">
        <f t="shared" si="25"/>
        <v>0</v>
      </c>
      <c r="BM17">
        <f t="shared" si="25"/>
        <v>0</v>
      </c>
      <c r="BN17">
        <f t="shared" si="25"/>
        <v>0</v>
      </c>
      <c r="BO17">
        <f t="shared" si="25"/>
        <v>0</v>
      </c>
      <c r="BP17">
        <f t="shared" si="25"/>
        <v>0</v>
      </c>
      <c r="BQ17">
        <f t="shared" si="25"/>
        <v>0</v>
      </c>
      <c r="BR17">
        <f t="shared" si="25"/>
        <v>0</v>
      </c>
      <c r="BS17">
        <f t="shared" si="25"/>
        <v>0</v>
      </c>
      <c r="BT17">
        <f t="shared" si="25"/>
        <v>0</v>
      </c>
      <c r="BU17">
        <f t="shared" si="25"/>
        <v>0</v>
      </c>
      <c r="BV17">
        <f t="shared" si="25"/>
        <v>0</v>
      </c>
      <c r="BW17">
        <f t="shared" si="25"/>
        <v>0</v>
      </c>
      <c r="BX17">
        <f t="shared" si="25"/>
        <v>0</v>
      </c>
      <c r="BY17">
        <f t="shared" si="25"/>
        <v>0</v>
      </c>
      <c r="BZ17">
        <f t="shared" si="25"/>
        <v>0</v>
      </c>
      <c r="CA17">
        <f t="shared" si="25"/>
        <v>0</v>
      </c>
      <c r="CB17">
        <f t="shared" si="25"/>
        <v>0</v>
      </c>
      <c r="CC17">
        <f t="shared" si="25"/>
        <v>0</v>
      </c>
      <c r="CD17">
        <f t="shared" si="25"/>
        <v>0</v>
      </c>
      <c r="CE17">
        <f t="shared" si="25"/>
        <v>0</v>
      </c>
      <c r="CF17">
        <f t="shared" si="25"/>
        <v>0</v>
      </c>
      <c r="CG17">
        <f t="shared" si="25"/>
        <v>0</v>
      </c>
      <c r="CH17">
        <f t="shared" si="25"/>
        <v>0</v>
      </c>
      <c r="CI17">
        <f t="shared" si="25"/>
        <v>0</v>
      </c>
      <c r="CJ17">
        <f t="shared" si="25"/>
        <v>0</v>
      </c>
      <c r="CK17">
        <f>0</f>
        <v>0</v>
      </c>
      <c r="CL17">
        <v>13.851000000000001</v>
      </c>
    </row>
    <row r="18" spans="1:90" x14ac:dyDescent="0.25">
      <c r="A18" s="4" t="s">
        <v>158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176.94900000000001</v>
      </c>
      <c r="N18" s="5"/>
      <c r="O18" s="5">
        <v>58.14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396.90299999999996</v>
      </c>
      <c r="AK18" s="5"/>
      <c r="AL18" s="5"/>
      <c r="AM18" s="5"/>
      <c r="AN18" s="5"/>
      <c r="AO18" s="5"/>
      <c r="AP18" s="5"/>
      <c r="AQ18" s="5"/>
      <c r="AR18" s="5">
        <v>631.99199999999996</v>
      </c>
      <c r="AU18" t="s">
        <v>158</v>
      </c>
      <c r="AV18">
        <f t="shared" ref="AV18:BF18" si="26">(0)/631.992</f>
        <v>0</v>
      </c>
      <c r="AW18">
        <f t="shared" si="26"/>
        <v>0</v>
      </c>
      <c r="AX18">
        <f t="shared" si="26"/>
        <v>0</v>
      </c>
      <c r="AY18">
        <f t="shared" si="26"/>
        <v>0</v>
      </c>
      <c r="AZ18">
        <f t="shared" si="26"/>
        <v>0</v>
      </c>
      <c r="BA18">
        <f t="shared" si="26"/>
        <v>0</v>
      </c>
      <c r="BB18">
        <f t="shared" si="26"/>
        <v>0</v>
      </c>
      <c r="BC18">
        <f t="shared" si="26"/>
        <v>0</v>
      </c>
      <c r="BD18">
        <f t="shared" si="26"/>
        <v>0</v>
      </c>
      <c r="BE18">
        <f t="shared" si="26"/>
        <v>0</v>
      </c>
      <c r="BF18">
        <f t="shared" si="26"/>
        <v>0</v>
      </c>
      <c r="BG18">
        <v>0.27998613906505149</v>
      </c>
      <c r="BH18">
        <f>(0)/631.992</f>
        <v>0</v>
      </c>
      <c r="BI18">
        <v>9.1994835377663009E-2</v>
      </c>
      <c r="BJ18">
        <f t="shared" ref="BJ18:CC18" si="27">(0)/631.992</f>
        <v>0</v>
      </c>
      <c r="BK18">
        <f t="shared" si="27"/>
        <v>0</v>
      </c>
      <c r="BL18">
        <f t="shared" si="27"/>
        <v>0</v>
      </c>
      <c r="BM18">
        <f t="shared" si="27"/>
        <v>0</v>
      </c>
      <c r="BN18">
        <f t="shared" si="27"/>
        <v>0</v>
      </c>
      <c r="BO18">
        <f t="shared" si="27"/>
        <v>0</v>
      </c>
      <c r="BP18">
        <f t="shared" si="27"/>
        <v>0</v>
      </c>
      <c r="BQ18">
        <f t="shared" si="27"/>
        <v>0</v>
      </c>
      <c r="BR18">
        <f t="shared" si="27"/>
        <v>0</v>
      </c>
      <c r="BS18">
        <f t="shared" si="27"/>
        <v>0</v>
      </c>
      <c r="BT18">
        <f t="shared" si="27"/>
        <v>0</v>
      </c>
      <c r="BU18">
        <f t="shared" si="27"/>
        <v>0</v>
      </c>
      <c r="BV18">
        <f t="shared" si="27"/>
        <v>0</v>
      </c>
      <c r="BW18">
        <f t="shared" si="27"/>
        <v>0</v>
      </c>
      <c r="BX18">
        <f t="shared" si="27"/>
        <v>0</v>
      </c>
      <c r="BY18">
        <f t="shared" si="27"/>
        <v>0</v>
      </c>
      <c r="BZ18">
        <f t="shared" si="27"/>
        <v>0</v>
      </c>
      <c r="CA18">
        <f t="shared" si="27"/>
        <v>0</v>
      </c>
      <c r="CB18">
        <f t="shared" si="27"/>
        <v>0</v>
      </c>
      <c r="CC18">
        <f t="shared" si="27"/>
        <v>0</v>
      </c>
      <c r="CD18">
        <v>0.6280190255572855</v>
      </c>
      <c r="CE18">
        <f t="shared" ref="CE18:CJ18" si="28">(0)/631.992</f>
        <v>0</v>
      </c>
      <c r="CF18">
        <f t="shared" si="28"/>
        <v>0</v>
      </c>
      <c r="CG18">
        <f t="shared" si="28"/>
        <v>0</v>
      </c>
      <c r="CH18">
        <f t="shared" si="28"/>
        <v>0</v>
      </c>
      <c r="CI18">
        <f t="shared" si="28"/>
        <v>0</v>
      </c>
      <c r="CJ18">
        <f t="shared" si="28"/>
        <v>0</v>
      </c>
      <c r="CK18">
        <f>0</f>
        <v>0</v>
      </c>
      <c r="CL18">
        <v>631.99199999999996</v>
      </c>
    </row>
    <row r="19" spans="1:90" x14ac:dyDescent="0.25">
      <c r="A19" s="4" t="s">
        <v>178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v>189.297</v>
      </c>
      <c r="N19" s="5"/>
      <c r="O19" s="5"/>
      <c r="P19" s="5"/>
      <c r="Q19" s="5"/>
      <c r="R19" s="5">
        <v>166.24799999999999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64</v>
      </c>
      <c r="AM19" s="5"/>
      <c r="AN19" s="5"/>
      <c r="AO19" s="5"/>
      <c r="AP19" s="5"/>
      <c r="AQ19" s="5"/>
      <c r="AR19" s="5">
        <v>419.54499999999996</v>
      </c>
      <c r="AU19" t="s">
        <v>178</v>
      </c>
      <c r="AV19">
        <f t="shared" ref="AV19:BF19" si="29">(0)/419.545</f>
        <v>0</v>
      </c>
      <c r="AW19">
        <f t="shared" si="29"/>
        <v>0</v>
      </c>
      <c r="AX19">
        <f t="shared" si="29"/>
        <v>0</v>
      </c>
      <c r="AY19">
        <f t="shared" si="29"/>
        <v>0</v>
      </c>
      <c r="AZ19">
        <f t="shared" si="29"/>
        <v>0</v>
      </c>
      <c r="BA19">
        <f t="shared" si="29"/>
        <v>0</v>
      </c>
      <c r="BB19">
        <f t="shared" si="29"/>
        <v>0</v>
      </c>
      <c r="BC19">
        <f t="shared" si="29"/>
        <v>0</v>
      </c>
      <c r="BD19">
        <f t="shared" si="29"/>
        <v>0</v>
      </c>
      <c r="BE19">
        <f t="shared" si="29"/>
        <v>0</v>
      </c>
      <c r="BF19">
        <f t="shared" si="29"/>
        <v>0</v>
      </c>
      <c r="BG19">
        <v>0.45119593845713812</v>
      </c>
      <c r="BH19">
        <f>(0)/419.545</f>
        <v>0</v>
      </c>
      <c r="BI19">
        <f>(0)/419.545</f>
        <v>0</v>
      </c>
      <c r="BJ19">
        <f>(0)/419.545</f>
        <v>0</v>
      </c>
      <c r="BK19">
        <f>(0)/419.545</f>
        <v>0</v>
      </c>
      <c r="BL19">
        <v>0.39625785076690223</v>
      </c>
      <c r="BM19">
        <f t="shared" ref="BM19:CE19" si="30">(0)/419.545</f>
        <v>0</v>
      </c>
      <c r="BN19">
        <f t="shared" si="30"/>
        <v>0</v>
      </c>
      <c r="BO19">
        <f t="shared" si="30"/>
        <v>0</v>
      </c>
      <c r="BP19">
        <f t="shared" si="30"/>
        <v>0</v>
      </c>
      <c r="BQ19">
        <f t="shared" si="30"/>
        <v>0</v>
      </c>
      <c r="BR19">
        <f t="shared" si="30"/>
        <v>0</v>
      </c>
      <c r="BS19">
        <f t="shared" si="30"/>
        <v>0</v>
      </c>
      <c r="BT19">
        <f t="shared" si="30"/>
        <v>0</v>
      </c>
      <c r="BU19">
        <f t="shared" si="30"/>
        <v>0</v>
      </c>
      <c r="BV19">
        <f t="shared" si="30"/>
        <v>0</v>
      </c>
      <c r="BW19">
        <f t="shared" si="30"/>
        <v>0</v>
      </c>
      <c r="BX19">
        <f t="shared" si="30"/>
        <v>0</v>
      </c>
      <c r="BY19">
        <f t="shared" si="30"/>
        <v>0</v>
      </c>
      <c r="BZ19">
        <f t="shared" si="30"/>
        <v>0</v>
      </c>
      <c r="CA19">
        <f t="shared" si="30"/>
        <v>0</v>
      </c>
      <c r="CB19">
        <f t="shared" si="30"/>
        <v>0</v>
      </c>
      <c r="CC19">
        <f t="shared" si="30"/>
        <v>0</v>
      </c>
      <c r="CD19">
        <f t="shared" si="30"/>
        <v>0</v>
      </c>
      <c r="CE19">
        <f t="shared" si="30"/>
        <v>0</v>
      </c>
      <c r="CF19">
        <v>0.15254621077595967</v>
      </c>
      <c r="CG19">
        <f>(0)/419.545</f>
        <v>0</v>
      </c>
      <c r="CH19">
        <f>(0)/419.545</f>
        <v>0</v>
      </c>
      <c r="CI19">
        <f>(0)/419.545</f>
        <v>0</v>
      </c>
      <c r="CJ19">
        <f>(0)/419.545</f>
        <v>0</v>
      </c>
      <c r="CK19">
        <f>0</f>
        <v>0</v>
      </c>
      <c r="CL19">
        <v>419.54499999999996</v>
      </c>
    </row>
    <row r="20" spans="1:90" x14ac:dyDescent="0.25">
      <c r="A20" s="4" t="s">
        <v>160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>
        <v>4.9700000000000006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>
        <v>4.9700000000000006</v>
      </c>
      <c r="AU20" t="s">
        <v>160</v>
      </c>
      <c r="AV20">
        <f t="shared" ref="AV20:BF20" si="31">(0)/4.97</f>
        <v>0</v>
      </c>
      <c r="AW20">
        <f t="shared" si="31"/>
        <v>0</v>
      </c>
      <c r="AX20">
        <f t="shared" si="31"/>
        <v>0</v>
      </c>
      <c r="AY20">
        <f t="shared" si="31"/>
        <v>0</v>
      </c>
      <c r="AZ20">
        <f t="shared" si="31"/>
        <v>0</v>
      </c>
      <c r="BA20">
        <f t="shared" si="31"/>
        <v>0</v>
      </c>
      <c r="BB20">
        <f t="shared" si="31"/>
        <v>0</v>
      </c>
      <c r="BC20">
        <f t="shared" si="31"/>
        <v>0</v>
      </c>
      <c r="BD20">
        <f t="shared" si="31"/>
        <v>0</v>
      </c>
      <c r="BE20">
        <f t="shared" si="31"/>
        <v>0</v>
      </c>
      <c r="BF20">
        <f t="shared" si="31"/>
        <v>0</v>
      </c>
      <c r="BG20">
        <v>1</v>
      </c>
      <c r="BH20">
        <f t="shared" ref="BH20:CJ20" si="32">(0)/4.97</f>
        <v>0</v>
      </c>
      <c r="BI20">
        <f t="shared" si="32"/>
        <v>0</v>
      </c>
      <c r="BJ20">
        <f t="shared" si="32"/>
        <v>0</v>
      </c>
      <c r="BK20">
        <f t="shared" si="32"/>
        <v>0</v>
      </c>
      <c r="BL20">
        <f t="shared" si="32"/>
        <v>0</v>
      </c>
      <c r="BM20">
        <f t="shared" si="32"/>
        <v>0</v>
      </c>
      <c r="BN20">
        <f t="shared" si="32"/>
        <v>0</v>
      </c>
      <c r="BO20">
        <f t="shared" si="32"/>
        <v>0</v>
      </c>
      <c r="BP20">
        <f t="shared" si="32"/>
        <v>0</v>
      </c>
      <c r="BQ20">
        <f t="shared" si="32"/>
        <v>0</v>
      </c>
      <c r="BR20">
        <f t="shared" si="32"/>
        <v>0</v>
      </c>
      <c r="BS20">
        <f t="shared" si="32"/>
        <v>0</v>
      </c>
      <c r="BT20">
        <f t="shared" si="32"/>
        <v>0</v>
      </c>
      <c r="BU20">
        <f t="shared" si="32"/>
        <v>0</v>
      </c>
      <c r="BV20">
        <f t="shared" si="32"/>
        <v>0</v>
      </c>
      <c r="BW20">
        <f t="shared" si="32"/>
        <v>0</v>
      </c>
      <c r="BX20">
        <f t="shared" si="32"/>
        <v>0</v>
      </c>
      <c r="BY20">
        <f t="shared" si="32"/>
        <v>0</v>
      </c>
      <c r="BZ20">
        <f t="shared" si="32"/>
        <v>0</v>
      </c>
      <c r="CA20">
        <f t="shared" si="32"/>
        <v>0</v>
      </c>
      <c r="CB20">
        <f t="shared" si="32"/>
        <v>0</v>
      </c>
      <c r="CC20">
        <f t="shared" si="32"/>
        <v>0</v>
      </c>
      <c r="CD20">
        <f t="shared" si="32"/>
        <v>0</v>
      </c>
      <c r="CE20">
        <f t="shared" si="32"/>
        <v>0</v>
      </c>
      <c r="CF20">
        <f t="shared" si="32"/>
        <v>0</v>
      </c>
      <c r="CG20">
        <f t="shared" si="32"/>
        <v>0</v>
      </c>
      <c r="CH20">
        <f t="shared" si="32"/>
        <v>0</v>
      </c>
      <c r="CI20">
        <f t="shared" si="32"/>
        <v>0</v>
      </c>
      <c r="CJ20">
        <f t="shared" si="32"/>
        <v>0</v>
      </c>
      <c r="CK20">
        <f>0</f>
        <v>0</v>
      </c>
      <c r="CL20">
        <v>4.9700000000000006</v>
      </c>
    </row>
    <row r="21" spans="1:90" x14ac:dyDescent="0.25">
      <c r="A21" s="4" t="s">
        <v>32</v>
      </c>
      <c r="B21" s="5"/>
      <c r="C21" s="5"/>
      <c r="D21" s="5">
        <v>51.298000000000002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29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>
        <v>20.193999999999999</v>
      </c>
      <c r="AN21" s="5"/>
      <c r="AO21" s="5"/>
      <c r="AP21" s="5"/>
      <c r="AQ21" s="5"/>
      <c r="AR21" s="5">
        <v>100.492</v>
      </c>
      <c r="AU21" t="s">
        <v>32</v>
      </c>
      <c r="AV21">
        <f>(0)/100.492</f>
        <v>0</v>
      </c>
      <c r="AW21">
        <f>(0)/100.492</f>
        <v>0</v>
      </c>
      <c r="AX21">
        <v>0.51046849500457747</v>
      </c>
      <c r="AY21">
        <f t="shared" ref="AY21:BH21" si="33">(0)/100.492</f>
        <v>0</v>
      </c>
      <c r="AZ21">
        <f t="shared" si="33"/>
        <v>0</v>
      </c>
      <c r="BA21">
        <f t="shared" si="33"/>
        <v>0</v>
      </c>
      <c r="BB21">
        <f t="shared" si="33"/>
        <v>0</v>
      </c>
      <c r="BC21">
        <f t="shared" si="33"/>
        <v>0</v>
      </c>
      <c r="BD21">
        <f t="shared" si="33"/>
        <v>0</v>
      </c>
      <c r="BE21">
        <f t="shared" si="33"/>
        <v>0</v>
      </c>
      <c r="BF21">
        <f t="shared" si="33"/>
        <v>0</v>
      </c>
      <c r="BG21">
        <f t="shared" si="33"/>
        <v>0</v>
      </c>
      <c r="BH21">
        <f t="shared" si="33"/>
        <v>0</v>
      </c>
      <c r="BI21">
        <v>0.288580185487402</v>
      </c>
      <c r="BJ21">
        <f t="shared" ref="BJ21:CF21" si="34">(0)/100.492</f>
        <v>0</v>
      </c>
      <c r="BK21">
        <f t="shared" si="34"/>
        <v>0</v>
      </c>
      <c r="BL21">
        <f t="shared" si="34"/>
        <v>0</v>
      </c>
      <c r="BM21">
        <f t="shared" si="34"/>
        <v>0</v>
      </c>
      <c r="BN21">
        <f t="shared" si="34"/>
        <v>0</v>
      </c>
      <c r="BO21">
        <f t="shared" si="34"/>
        <v>0</v>
      </c>
      <c r="BP21">
        <f t="shared" si="34"/>
        <v>0</v>
      </c>
      <c r="BQ21">
        <f t="shared" si="34"/>
        <v>0</v>
      </c>
      <c r="BR21">
        <f t="shared" si="34"/>
        <v>0</v>
      </c>
      <c r="BS21">
        <f t="shared" si="34"/>
        <v>0</v>
      </c>
      <c r="BT21">
        <f t="shared" si="34"/>
        <v>0</v>
      </c>
      <c r="BU21">
        <f t="shared" si="34"/>
        <v>0</v>
      </c>
      <c r="BV21">
        <f t="shared" si="34"/>
        <v>0</v>
      </c>
      <c r="BW21">
        <f t="shared" si="34"/>
        <v>0</v>
      </c>
      <c r="BX21">
        <f t="shared" si="34"/>
        <v>0</v>
      </c>
      <c r="BY21">
        <f t="shared" si="34"/>
        <v>0</v>
      </c>
      <c r="BZ21">
        <f t="shared" si="34"/>
        <v>0</v>
      </c>
      <c r="CA21">
        <f t="shared" si="34"/>
        <v>0</v>
      </c>
      <c r="CB21">
        <f t="shared" si="34"/>
        <v>0</v>
      </c>
      <c r="CC21">
        <f t="shared" si="34"/>
        <v>0</v>
      </c>
      <c r="CD21">
        <f t="shared" si="34"/>
        <v>0</v>
      </c>
      <c r="CE21">
        <f t="shared" si="34"/>
        <v>0</v>
      </c>
      <c r="CF21">
        <f t="shared" si="34"/>
        <v>0</v>
      </c>
      <c r="CG21">
        <v>0.20095131950802053</v>
      </c>
      <c r="CH21">
        <f>(0)/100.492</f>
        <v>0</v>
      </c>
      <c r="CI21">
        <f>(0)/100.492</f>
        <v>0</v>
      </c>
      <c r="CJ21">
        <f>(0)/100.492</f>
        <v>0</v>
      </c>
      <c r="CK21">
        <f>0</f>
        <v>0</v>
      </c>
      <c r="CL21">
        <v>100.492</v>
      </c>
    </row>
    <row r="22" spans="1:90" x14ac:dyDescent="0.25">
      <c r="A22" s="4" t="s">
        <v>34</v>
      </c>
      <c r="B22" s="5"/>
      <c r="C22" s="5"/>
      <c r="D22" s="5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>
        <v>25.76</v>
      </c>
      <c r="AN22" s="5"/>
      <c r="AO22" s="5"/>
      <c r="AP22" s="5"/>
      <c r="AQ22" s="5"/>
      <c r="AR22" s="5">
        <v>31.76</v>
      </c>
      <c r="AU22" t="s">
        <v>34</v>
      </c>
      <c r="AV22">
        <f>(0)/31.76</f>
        <v>0</v>
      </c>
      <c r="AW22">
        <f>(0)/31.76</f>
        <v>0</v>
      </c>
      <c r="AX22">
        <v>0.18891687657430731</v>
      </c>
      <c r="AY22">
        <f t="shared" ref="AY22:CF22" si="35">(0)/31.76</f>
        <v>0</v>
      </c>
      <c r="AZ22">
        <f t="shared" si="35"/>
        <v>0</v>
      </c>
      <c r="BA22">
        <f t="shared" si="35"/>
        <v>0</v>
      </c>
      <c r="BB22">
        <f t="shared" si="35"/>
        <v>0</v>
      </c>
      <c r="BC22">
        <f t="shared" si="35"/>
        <v>0</v>
      </c>
      <c r="BD22">
        <f t="shared" si="35"/>
        <v>0</v>
      </c>
      <c r="BE22">
        <f t="shared" si="35"/>
        <v>0</v>
      </c>
      <c r="BF22">
        <f t="shared" si="35"/>
        <v>0</v>
      </c>
      <c r="BG22">
        <f t="shared" si="35"/>
        <v>0</v>
      </c>
      <c r="BH22">
        <f t="shared" si="35"/>
        <v>0</v>
      </c>
      <c r="BI22">
        <f t="shared" si="35"/>
        <v>0</v>
      </c>
      <c r="BJ22">
        <f t="shared" si="35"/>
        <v>0</v>
      </c>
      <c r="BK22">
        <f t="shared" si="35"/>
        <v>0</v>
      </c>
      <c r="BL22">
        <f t="shared" si="35"/>
        <v>0</v>
      </c>
      <c r="BM22">
        <f t="shared" si="35"/>
        <v>0</v>
      </c>
      <c r="BN22">
        <f t="shared" si="35"/>
        <v>0</v>
      </c>
      <c r="BO22">
        <f t="shared" si="35"/>
        <v>0</v>
      </c>
      <c r="BP22">
        <f t="shared" si="35"/>
        <v>0</v>
      </c>
      <c r="BQ22">
        <f t="shared" si="35"/>
        <v>0</v>
      </c>
      <c r="BR22">
        <f t="shared" si="35"/>
        <v>0</v>
      </c>
      <c r="BS22">
        <f t="shared" si="35"/>
        <v>0</v>
      </c>
      <c r="BT22">
        <f t="shared" si="35"/>
        <v>0</v>
      </c>
      <c r="BU22">
        <f t="shared" si="35"/>
        <v>0</v>
      </c>
      <c r="BV22">
        <f t="shared" si="35"/>
        <v>0</v>
      </c>
      <c r="BW22">
        <f t="shared" si="35"/>
        <v>0</v>
      </c>
      <c r="BX22">
        <f t="shared" si="35"/>
        <v>0</v>
      </c>
      <c r="BY22">
        <f t="shared" si="35"/>
        <v>0</v>
      </c>
      <c r="BZ22">
        <f t="shared" si="35"/>
        <v>0</v>
      </c>
      <c r="CA22">
        <f t="shared" si="35"/>
        <v>0</v>
      </c>
      <c r="CB22">
        <f t="shared" si="35"/>
        <v>0</v>
      </c>
      <c r="CC22">
        <f t="shared" si="35"/>
        <v>0</v>
      </c>
      <c r="CD22">
        <f t="shared" si="35"/>
        <v>0</v>
      </c>
      <c r="CE22">
        <f t="shared" si="35"/>
        <v>0</v>
      </c>
      <c r="CF22">
        <f t="shared" si="35"/>
        <v>0</v>
      </c>
      <c r="CG22">
        <v>0.81108312342569266</v>
      </c>
      <c r="CH22">
        <f>(0)/31.76</f>
        <v>0</v>
      </c>
      <c r="CI22">
        <f>(0)/31.76</f>
        <v>0</v>
      </c>
      <c r="CJ22">
        <f>(0)/31.76</f>
        <v>0</v>
      </c>
      <c r="CK22">
        <f>0</f>
        <v>0</v>
      </c>
      <c r="CL22">
        <v>31.76</v>
      </c>
    </row>
    <row r="23" spans="1:90" x14ac:dyDescent="0.25">
      <c r="A23" s="4" t="s">
        <v>113</v>
      </c>
      <c r="B23" s="5"/>
      <c r="C23" s="5"/>
      <c r="D23" s="5"/>
      <c r="E23" s="5"/>
      <c r="F23" s="5"/>
      <c r="G23" s="5"/>
      <c r="H23" s="5">
        <v>220.82499999999999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10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>
        <v>230.82499999999999</v>
      </c>
      <c r="AU23" t="s">
        <v>113</v>
      </c>
      <c r="AV23">
        <f t="shared" ref="AV23:BA23" si="36">(0)/230.825</f>
        <v>0</v>
      </c>
      <c r="AW23">
        <f t="shared" si="36"/>
        <v>0</v>
      </c>
      <c r="AX23">
        <f t="shared" si="36"/>
        <v>0</v>
      </c>
      <c r="AY23">
        <f t="shared" si="36"/>
        <v>0</v>
      </c>
      <c r="AZ23">
        <f t="shared" si="36"/>
        <v>0</v>
      </c>
      <c r="BA23">
        <f t="shared" si="36"/>
        <v>0</v>
      </c>
      <c r="BB23">
        <v>0.95667713635871332</v>
      </c>
      <c r="BC23">
        <f t="shared" ref="BC23:BZ23" si="37">(0)/230.825</f>
        <v>0</v>
      </c>
      <c r="BD23">
        <f t="shared" si="37"/>
        <v>0</v>
      </c>
      <c r="BE23">
        <f t="shared" si="37"/>
        <v>0</v>
      </c>
      <c r="BF23">
        <f t="shared" si="37"/>
        <v>0</v>
      </c>
      <c r="BG23">
        <f t="shared" si="37"/>
        <v>0</v>
      </c>
      <c r="BH23">
        <f t="shared" si="37"/>
        <v>0</v>
      </c>
      <c r="BI23">
        <f t="shared" si="37"/>
        <v>0</v>
      </c>
      <c r="BJ23">
        <f t="shared" si="37"/>
        <v>0</v>
      </c>
      <c r="BK23">
        <f t="shared" si="37"/>
        <v>0</v>
      </c>
      <c r="BL23">
        <f t="shared" si="37"/>
        <v>0</v>
      </c>
      <c r="BM23">
        <f t="shared" si="37"/>
        <v>0</v>
      </c>
      <c r="BN23">
        <f t="shared" si="37"/>
        <v>0</v>
      </c>
      <c r="BO23">
        <f t="shared" si="37"/>
        <v>0</v>
      </c>
      <c r="BP23">
        <f t="shared" si="37"/>
        <v>0</v>
      </c>
      <c r="BQ23">
        <f t="shared" si="37"/>
        <v>0</v>
      </c>
      <c r="BR23">
        <f t="shared" si="37"/>
        <v>0</v>
      </c>
      <c r="BS23">
        <f t="shared" si="37"/>
        <v>0</v>
      </c>
      <c r="BT23">
        <f t="shared" si="37"/>
        <v>0</v>
      </c>
      <c r="BU23">
        <f t="shared" si="37"/>
        <v>0</v>
      </c>
      <c r="BV23">
        <f t="shared" si="37"/>
        <v>0</v>
      </c>
      <c r="BW23">
        <f t="shared" si="37"/>
        <v>0</v>
      </c>
      <c r="BX23">
        <f t="shared" si="37"/>
        <v>0</v>
      </c>
      <c r="BY23">
        <f t="shared" si="37"/>
        <v>0</v>
      </c>
      <c r="BZ23">
        <f t="shared" si="37"/>
        <v>0</v>
      </c>
      <c r="CA23">
        <v>4.3322863641286694E-2</v>
      </c>
      <c r="CB23">
        <f t="shared" ref="CB23:CJ23" si="38">(0)/230.825</f>
        <v>0</v>
      </c>
      <c r="CC23">
        <f t="shared" si="38"/>
        <v>0</v>
      </c>
      <c r="CD23">
        <f t="shared" si="38"/>
        <v>0</v>
      </c>
      <c r="CE23">
        <f t="shared" si="38"/>
        <v>0</v>
      </c>
      <c r="CF23">
        <f t="shared" si="38"/>
        <v>0</v>
      </c>
      <c r="CG23">
        <f t="shared" si="38"/>
        <v>0</v>
      </c>
      <c r="CH23">
        <f t="shared" si="38"/>
        <v>0</v>
      </c>
      <c r="CI23">
        <f t="shared" si="38"/>
        <v>0</v>
      </c>
      <c r="CJ23">
        <f t="shared" si="38"/>
        <v>0</v>
      </c>
      <c r="CK23">
        <f>0</f>
        <v>0</v>
      </c>
      <c r="CL23">
        <v>230.82499999999999</v>
      </c>
    </row>
    <row r="24" spans="1:90" x14ac:dyDescent="0.25">
      <c r="A24" s="4" t="s">
        <v>224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v>208.316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>
        <v>208.316</v>
      </c>
      <c r="AU24" t="s">
        <v>224</v>
      </c>
      <c r="AV24">
        <f t="shared" ref="AV24:BI24" si="39">(0)/208.316</f>
        <v>0</v>
      </c>
      <c r="AW24">
        <f t="shared" si="39"/>
        <v>0</v>
      </c>
      <c r="AX24">
        <f t="shared" si="39"/>
        <v>0</v>
      </c>
      <c r="AY24">
        <f t="shared" si="39"/>
        <v>0</v>
      </c>
      <c r="AZ24">
        <f t="shared" si="39"/>
        <v>0</v>
      </c>
      <c r="BA24">
        <f t="shared" si="39"/>
        <v>0</v>
      </c>
      <c r="BB24">
        <f t="shared" si="39"/>
        <v>0</v>
      </c>
      <c r="BC24">
        <f t="shared" si="39"/>
        <v>0</v>
      </c>
      <c r="BD24">
        <f t="shared" si="39"/>
        <v>0</v>
      </c>
      <c r="BE24">
        <f t="shared" si="39"/>
        <v>0</v>
      </c>
      <c r="BF24">
        <f t="shared" si="39"/>
        <v>0</v>
      </c>
      <c r="BG24">
        <f t="shared" si="39"/>
        <v>0</v>
      </c>
      <c r="BH24">
        <f t="shared" si="39"/>
        <v>0</v>
      </c>
      <c r="BI24">
        <f t="shared" si="39"/>
        <v>0</v>
      </c>
      <c r="BJ24">
        <v>1</v>
      </c>
      <c r="BK24">
        <f t="shared" ref="BK24:CJ24" si="40">(0)/208.316</f>
        <v>0</v>
      </c>
      <c r="BL24">
        <f t="shared" si="40"/>
        <v>0</v>
      </c>
      <c r="BM24">
        <f t="shared" si="40"/>
        <v>0</v>
      </c>
      <c r="BN24">
        <f t="shared" si="40"/>
        <v>0</v>
      </c>
      <c r="BO24">
        <f t="shared" si="40"/>
        <v>0</v>
      </c>
      <c r="BP24">
        <f t="shared" si="40"/>
        <v>0</v>
      </c>
      <c r="BQ24">
        <f t="shared" si="40"/>
        <v>0</v>
      </c>
      <c r="BR24">
        <f t="shared" si="40"/>
        <v>0</v>
      </c>
      <c r="BS24">
        <f t="shared" si="40"/>
        <v>0</v>
      </c>
      <c r="BT24">
        <f t="shared" si="40"/>
        <v>0</v>
      </c>
      <c r="BU24">
        <f t="shared" si="40"/>
        <v>0</v>
      </c>
      <c r="BV24">
        <f t="shared" si="40"/>
        <v>0</v>
      </c>
      <c r="BW24">
        <f t="shared" si="40"/>
        <v>0</v>
      </c>
      <c r="BX24">
        <f t="shared" si="40"/>
        <v>0</v>
      </c>
      <c r="BY24">
        <f t="shared" si="40"/>
        <v>0</v>
      </c>
      <c r="BZ24">
        <f t="shared" si="40"/>
        <v>0</v>
      </c>
      <c r="CA24">
        <f t="shared" si="40"/>
        <v>0</v>
      </c>
      <c r="CB24">
        <f t="shared" si="40"/>
        <v>0</v>
      </c>
      <c r="CC24">
        <f t="shared" si="40"/>
        <v>0</v>
      </c>
      <c r="CD24">
        <f t="shared" si="40"/>
        <v>0</v>
      </c>
      <c r="CE24">
        <f t="shared" si="40"/>
        <v>0</v>
      </c>
      <c r="CF24">
        <f t="shared" si="40"/>
        <v>0</v>
      </c>
      <c r="CG24">
        <f t="shared" si="40"/>
        <v>0</v>
      </c>
      <c r="CH24">
        <f t="shared" si="40"/>
        <v>0</v>
      </c>
      <c r="CI24">
        <f t="shared" si="40"/>
        <v>0</v>
      </c>
      <c r="CJ24">
        <f t="shared" si="40"/>
        <v>0</v>
      </c>
      <c r="CK24">
        <f>0</f>
        <v>0</v>
      </c>
      <c r="CL24">
        <v>208.316</v>
      </c>
    </row>
    <row r="25" spans="1:90" x14ac:dyDescent="0.25">
      <c r="A25" s="4" t="s">
        <v>80</v>
      </c>
      <c r="B25" s="5"/>
      <c r="C25" s="5"/>
      <c r="D25" s="5"/>
      <c r="E25" s="5"/>
      <c r="F25" s="5">
        <v>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>
        <v>6</v>
      </c>
      <c r="AU25" t="s">
        <v>80</v>
      </c>
      <c r="AV25">
        <f>(0)/6</f>
        <v>0</v>
      </c>
      <c r="AW25">
        <f>(0)/6</f>
        <v>0</v>
      </c>
      <c r="AX25">
        <f>(0)/6</f>
        <v>0</v>
      </c>
      <c r="AY25">
        <f>(0)/6</f>
        <v>0</v>
      </c>
      <c r="AZ25">
        <v>1</v>
      </c>
      <c r="BA25">
        <f t="shared" ref="BA25:CJ25" si="41">(0)/6</f>
        <v>0</v>
      </c>
      <c r="BB25">
        <f t="shared" si="41"/>
        <v>0</v>
      </c>
      <c r="BC25">
        <f t="shared" si="41"/>
        <v>0</v>
      </c>
      <c r="BD25">
        <f t="shared" si="41"/>
        <v>0</v>
      </c>
      <c r="BE25">
        <f t="shared" si="41"/>
        <v>0</v>
      </c>
      <c r="BF25">
        <f t="shared" si="41"/>
        <v>0</v>
      </c>
      <c r="BG25">
        <f t="shared" si="41"/>
        <v>0</v>
      </c>
      <c r="BH25">
        <f t="shared" si="41"/>
        <v>0</v>
      </c>
      <c r="BI25">
        <f t="shared" si="41"/>
        <v>0</v>
      </c>
      <c r="BJ25">
        <f t="shared" si="41"/>
        <v>0</v>
      </c>
      <c r="BK25">
        <f t="shared" si="41"/>
        <v>0</v>
      </c>
      <c r="BL25">
        <f t="shared" si="41"/>
        <v>0</v>
      </c>
      <c r="BM25">
        <f t="shared" si="41"/>
        <v>0</v>
      </c>
      <c r="BN25">
        <f t="shared" si="41"/>
        <v>0</v>
      </c>
      <c r="BO25">
        <f t="shared" si="41"/>
        <v>0</v>
      </c>
      <c r="BP25">
        <f t="shared" si="41"/>
        <v>0</v>
      </c>
      <c r="BQ25">
        <f t="shared" si="41"/>
        <v>0</v>
      </c>
      <c r="BR25">
        <f t="shared" si="41"/>
        <v>0</v>
      </c>
      <c r="BS25">
        <f t="shared" si="41"/>
        <v>0</v>
      </c>
      <c r="BT25">
        <f t="shared" si="41"/>
        <v>0</v>
      </c>
      <c r="BU25">
        <f t="shared" si="41"/>
        <v>0</v>
      </c>
      <c r="BV25">
        <f t="shared" si="41"/>
        <v>0</v>
      </c>
      <c r="BW25">
        <f t="shared" si="41"/>
        <v>0</v>
      </c>
      <c r="BX25">
        <f t="shared" si="41"/>
        <v>0</v>
      </c>
      <c r="BY25">
        <f t="shared" si="41"/>
        <v>0</v>
      </c>
      <c r="BZ25">
        <f t="shared" si="41"/>
        <v>0</v>
      </c>
      <c r="CA25">
        <f t="shared" si="41"/>
        <v>0</v>
      </c>
      <c r="CB25">
        <f t="shared" si="41"/>
        <v>0</v>
      </c>
      <c r="CC25">
        <f t="shared" si="41"/>
        <v>0</v>
      </c>
      <c r="CD25">
        <f t="shared" si="41"/>
        <v>0</v>
      </c>
      <c r="CE25">
        <f t="shared" si="41"/>
        <v>0</v>
      </c>
      <c r="CF25">
        <f t="shared" si="41"/>
        <v>0</v>
      </c>
      <c r="CG25">
        <f t="shared" si="41"/>
        <v>0</v>
      </c>
      <c r="CH25">
        <f t="shared" si="41"/>
        <v>0</v>
      </c>
      <c r="CI25">
        <f t="shared" si="41"/>
        <v>0</v>
      </c>
      <c r="CJ25">
        <f t="shared" si="41"/>
        <v>0</v>
      </c>
      <c r="CK25">
        <f>0</f>
        <v>0</v>
      </c>
      <c r="CL25">
        <v>6</v>
      </c>
    </row>
    <row r="26" spans="1:90" x14ac:dyDescent="0.25">
      <c r="A26" s="4" t="s">
        <v>246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>
        <v>396.18299999999999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>
        <v>396.18299999999999</v>
      </c>
      <c r="AU26" t="s">
        <v>246</v>
      </c>
      <c r="AV26">
        <f t="shared" ref="AV26:BK26" si="42">(0)/396.183</f>
        <v>0</v>
      </c>
      <c r="AW26">
        <f t="shared" si="42"/>
        <v>0</v>
      </c>
      <c r="AX26">
        <f t="shared" si="42"/>
        <v>0</v>
      </c>
      <c r="AY26">
        <f t="shared" si="42"/>
        <v>0</v>
      </c>
      <c r="AZ26">
        <f t="shared" si="42"/>
        <v>0</v>
      </c>
      <c r="BA26">
        <f t="shared" si="42"/>
        <v>0</v>
      </c>
      <c r="BB26">
        <f t="shared" si="42"/>
        <v>0</v>
      </c>
      <c r="BC26">
        <f t="shared" si="42"/>
        <v>0</v>
      </c>
      <c r="BD26">
        <f t="shared" si="42"/>
        <v>0</v>
      </c>
      <c r="BE26">
        <f t="shared" si="42"/>
        <v>0</v>
      </c>
      <c r="BF26">
        <f t="shared" si="42"/>
        <v>0</v>
      </c>
      <c r="BG26">
        <f t="shared" si="42"/>
        <v>0</v>
      </c>
      <c r="BH26">
        <f t="shared" si="42"/>
        <v>0</v>
      </c>
      <c r="BI26">
        <f t="shared" si="42"/>
        <v>0</v>
      </c>
      <c r="BJ26">
        <f t="shared" si="42"/>
        <v>0</v>
      </c>
      <c r="BK26">
        <f t="shared" si="42"/>
        <v>0</v>
      </c>
      <c r="BL26">
        <v>1</v>
      </c>
      <c r="BM26">
        <f t="shared" ref="BM26:CJ26" si="43">(0)/396.183</f>
        <v>0</v>
      </c>
      <c r="BN26">
        <f t="shared" si="43"/>
        <v>0</v>
      </c>
      <c r="BO26">
        <f t="shared" si="43"/>
        <v>0</v>
      </c>
      <c r="BP26">
        <f t="shared" si="43"/>
        <v>0</v>
      </c>
      <c r="BQ26">
        <f t="shared" si="43"/>
        <v>0</v>
      </c>
      <c r="BR26">
        <f t="shared" si="43"/>
        <v>0</v>
      </c>
      <c r="BS26">
        <f t="shared" si="43"/>
        <v>0</v>
      </c>
      <c r="BT26">
        <f t="shared" si="43"/>
        <v>0</v>
      </c>
      <c r="BU26">
        <f t="shared" si="43"/>
        <v>0</v>
      </c>
      <c r="BV26">
        <f t="shared" si="43"/>
        <v>0</v>
      </c>
      <c r="BW26">
        <f t="shared" si="43"/>
        <v>0</v>
      </c>
      <c r="BX26">
        <f t="shared" si="43"/>
        <v>0</v>
      </c>
      <c r="BY26">
        <f t="shared" si="43"/>
        <v>0</v>
      </c>
      <c r="BZ26">
        <f t="shared" si="43"/>
        <v>0</v>
      </c>
      <c r="CA26">
        <f t="shared" si="43"/>
        <v>0</v>
      </c>
      <c r="CB26">
        <f t="shared" si="43"/>
        <v>0</v>
      </c>
      <c r="CC26">
        <f t="shared" si="43"/>
        <v>0</v>
      </c>
      <c r="CD26">
        <f t="shared" si="43"/>
        <v>0</v>
      </c>
      <c r="CE26">
        <f t="shared" si="43"/>
        <v>0</v>
      </c>
      <c r="CF26">
        <f t="shared" si="43"/>
        <v>0</v>
      </c>
      <c r="CG26">
        <f t="shared" si="43"/>
        <v>0</v>
      </c>
      <c r="CH26">
        <f t="shared" si="43"/>
        <v>0</v>
      </c>
      <c r="CI26">
        <f t="shared" si="43"/>
        <v>0</v>
      </c>
      <c r="CJ26">
        <f t="shared" si="43"/>
        <v>0</v>
      </c>
      <c r="CK26">
        <f>0</f>
        <v>0</v>
      </c>
      <c r="CL26">
        <v>396.18299999999999</v>
      </c>
    </row>
    <row r="27" spans="1:90" x14ac:dyDescent="0.25">
      <c r="A27" s="4" t="s">
        <v>24</v>
      </c>
      <c r="B27" s="5">
        <v>2.145</v>
      </c>
      <c r="C27" s="5"/>
      <c r="D27" s="5">
        <v>2.415</v>
      </c>
      <c r="E27" s="5">
        <v>23.484999999999999</v>
      </c>
      <c r="F27" s="5"/>
      <c r="G27" s="5"/>
      <c r="H27" s="5"/>
      <c r="I27" s="5"/>
      <c r="J27" s="5"/>
      <c r="K27" s="5"/>
      <c r="L27" s="5"/>
      <c r="M27" s="5">
        <v>0</v>
      </c>
      <c r="N27" s="5">
        <v>4.2300000000000004</v>
      </c>
      <c r="O27" s="5">
        <v>0.76200000000000001</v>
      </c>
      <c r="P27" s="5"/>
      <c r="Q27" s="5"/>
      <c r="R27" s="5"/>
      <c r="S27" s="5"/>
      <c r="T27" s="5">
        <v>1.1719999999999999</v>
      </c>
      <c r="U27" s="5"/>
      <c r="V27" s="5"/>
      <c r="W27" s="5">
        <v>253.876</v>
      </c>
      <c r="X27" s="5"/>
      <c r="Y27" s="5">
        <v>16.285</v>
      </c>
      <c r="Z27" s="5"/>
      <c r="AA27" s="5"/>
      <c r="AB27" s="5"/>
      <c r="AC27" s="5"/>
      <c r="AD27" s="5"/>
      <c r="AE27" s="5"/>
      <c r="AF27" s="5"/>
      <c r="AG27" s="5">
        <v>29.139999999999997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>
        <v>333.51000000000005</v>
      </c>
      <c r="AU27" t="s">
        <v>24</v>
      </c>
      <c r="AV27">
        <v>6.4315912566339836E-3</v>
      </c>
      <c r="AW27">
        <f>(0)/333.51</f>
        <v>0</v>
      </c>
      <c r="AX27">
        <v>7.2411621840424564E-3</v>
      </c>
      <c r="AY27">
        <v>7.0417678630325914E-2</v>
      </c>
      <c r="AZ27">
        <f t="shared" ref="AZ27:BF27" si="44">(0)/333.51</f>
        <v>0</v>
      </c>
      <c r="BA27">
        <f t="shared" si="44"/>
        <v>0</v>
      </c>
      <c r="BB27">
        <f t="shared" si="44"/>
        <v>0</v>
      </c>
      <c r="BC27">
        <f t="shared" si="44"/>
        <v>0</v>
      </c>
      <c r="BD27">
        <f t="shared" si="44"/>
        <v>0</v>
      </c>
      <c r="BE27">
        <f t="shared" si="44"/>
        <v>0</v>
      </c>
      <c r="BF27">
        <f t="shared" si="44"/>
        <v>0</v>
      </c>
      <c r="BG27">
        <v>0</v>
      </c>
      <c r="BH27">
        <v>1.2683277862732751E-2</v>
      </c>
      <c r="BI27">
        <v>2.2847890617972472E-3</v>
      </c>
      <c r="BJ27">
        <f>(0)/333.51</f>
        <v>0</v>
      </c>
      <c r="BK27">
        <f>(0)/333.51</f>
        <v>0</v>
      </c>
      <c r="BL27">
        <f>(0)/333.51</f>
        <v>0</v>
      </c>
      <c r="BM27">
        <f>(0)/333.51</f>
        <v>0</v>
      </c>
      <c r="BN27">
        <v>3.5141375071212249E-3</v>
      </c>
      <c r="BO27">
        <f>(0)/333.51</f>
        <v>0</v>
      </c>
      <c r="BP27">
        <f>(0)/333.51</f>
        <v>0</v>
      </c>
      <c r="BQ27">
        <v>0.76122455098797626</v>
      </c>
      <c r="BR27">
        <f>(0)/333.51</f>
        <v>0</v>
      </c>
      <c r="BS27">
        <v>4.8829120566099962E-2</v>
      </c>
      <c r="BT27">
        <f t="shared" ref="BT27:BZ27" si="45">(0)/333.51</f>
        <v>0</v>
      </c>
      <c r="BU27">
        <f t="shared" si="45"/>
        <v>0</v>
      </c>
      <c r="BV27">
        <f t="shared" si="45"/>
        <v>0</v>
      </c>
      <c r="BW27">
        <f t="shared" si="45"/>
        <v>0</v>
      </c>
      <c r="BX27">
        <f t="shared" si="45"/>
        <v>0</v>
      </c>
      <c r="BY27">
        <f t="shared" si="45"/>
        <v>0</v>
      </c>
      <c r="BZ27">
        <f t="shared" si="45"/>
        <v>0</v>
      </c>
      <c r="CA27">
        <v>8.7373691943270049E-2</v>
      </c>
      <c r="CB27">
        <f t="shared" ref="CB27:CJ27" si="46">(0)/333.51</f>
        <v>0</v>
      </c>
      <c r="CC27">
        <f t="shared" si="46"/>
        <v>0</v>
      </c>
      <c r="CD27">
        <f t="shared" si="46"/>
        <v>0</v>
      </c>
      <c r="CE27">
        <f t="shared" si="46"/>
        <v>0</v>
      </c>
      <c r="CF27">
        <f t="shared" si="46"/>
        <v>0</v>
      </c>
      <c r="CG27">
        <f t="shared" si="46"/>
        <v>0</v>
      </c>
      <c r="CH27">
        <f t="shared" si="46"/>
        <v>0</v>
      </c>
      <c r="CI27">
        <f t="shared" si="46"/>
        <v>0</v>
      </c>
      <c r="CJ27">
        <f t="shared" si="46"/>
        <v>0</v>
      </c>
      <c r="CK27">
        <f>0</f>
        <v>0</v>
      </c>
      <c r="CL27">
        <v>333.51000000000005</v>
      </c>
    </row>
    <row r="28" spans="1:90" x14ac:dyDescent="0.25">
      <c r="A28" s="4" t="s">
        <v>11</v>
      </c>
      <c r="B28" s="5">
        <v>11.172000000000001</v>
      </c>
      <c r="C28" s="5"/>
      <c r="D28" s="5"/>
      <c r="E28" s="5"/>
      <c r="F28" s="5">
        <v>187.88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>
        <v>199.05199999999999</v>
      </c>
      <c r="AU28" t="s">
        <v>11</v>
      </c>
      <c r="AV28">
        <v>5.6126037417358283E-2</v>
      </c>
      <c r="AW28">
        <f>(0)/199.052</f>
        <v>0</v>
      </c>
      <c r="AX28">
        <f>(0)/199.052</f>
        <v>0</v>
      </c>
      <c r="AY28">
        <f>(0)/199.052</f>
        <v>0</v>
      </c>
      <c r="AZ28">
        <v>0.94387396258264178</v>
      </c>
      <c r="BA28">
        <f t="shared" ref="BA28:CJ28" si="47">(0)/199.052</f>
        <v>0</v>
      </c>
      <c r="BB28">
        <f t="shared" si="47"/>
        <v>0</v>
      </c>
      <c r="BC28">
        <f t="shared" si="47"/>
        <v>0</v>
      </c>
      <c r="BD28">
        <f t="shared" si="47"/>
        <v>0</v>
      </c>
      <c r="BE28">
        <f t="shared" si="47"/>
        <v>0</v>
      </c>
      <c r="BF28">
        <f t="shared" si="47"/>
        <v>0</v>
      </c>
      <c r="BG28">
        <f t="shared" si="47"/>
        <v>0</v>
      </c>
      <c r="BH28">
        <f t="shared" si="47"/>
        <v>0</v>
      </c>
      <c r="BI28">
        <f t="shared" si="47"/>
        <v>0</v>
      </c>
      <c r="BJ28">
        <f t="shared" si="47"/>
        <v>0</v>
      </c>
      <c r="BK28">
        <f t="shared" si="47"/>
        <v>0</v>
      </c>
      <c r="BL28">
        <f t="shared" si="47"/>
        <v>0</v>
      </c>
      <c r="BM28">
        <f t="shared" si="47"/>
        <v>0</v>
      </c>
      <c r="BN28">
        <f t="shared" si="47"/>
        <v>0</v>
      </c>
      <c r="BO28">
        <f t="shared" si="47"/>
        <v>0</v>
      </c>
      <c r="BP28">
        <f t="shared" si="47"/>
        <v>0</v>
      </c>
      <c r="BQ28">
        <f t="shared" si="47"/>
        <v>0</v>
      </c>
      <c r="BR28">
        <f t="shared" si="47"/>
        <v>0</v>
      </c>
      <c r="BS28">
        <f t="shared" si="47"/>
        <v>0</v>
      </c>
      <c r="BT28">
        <f t="shared" si="47"/>
        <v>0</v>
      </c>
      <c r="BU28">
        <f t="shared" si="47"/>
        <v>0</v>
      </c>
      <c r="BV28">
        <f t="shared" si="47"/>
        <v>0</v>
      </c>
      <c r="BW28">
        <f t="shared" si="47"/>
        <v>0</v>
      </c>
      <c r="BX28">
        <f t="shared" si="47"/>
        <v>0</v>
      </c>
      <c r="BY28">
        <f t="shared" si="47"/>
        <v>0</v>
      </c>
      <c r="BZ28">
        <f t="shared" si="47"/>
        <v>0</v>
      </c>
      <c r="CA28">
        <f t="shared" si="47"/>
        <v>0</v>
      </c>
      <c r="CB28">
        <f t="shared" si="47"/>
        <v>0</v>
      </c>
      <c r="CC28">
        <f t="shared" si="47"/>
        <v>0</v>
      </c>
      <c r="CD28">
        <f t="shared" si="47"/>
        <v>0</v>
      </c>
      <c r="CE28">
        <f t="shared" si="47"/>
        <v>0</v>
      </c>
      <c r="CF28">
        <f t="shared" si="47"/>
        <v>0</v>
      </c>
      <c r="CG28">
        <f t="shared" si="47"/>
        <v>0</v>
      </c>
      <c r="CH28">
        <f t="shared" si="47"/>
        <v>0</v>
      </c>
      <c r="CI28">
        <f t="shared" si="47"/>
        <v>0</v>
      </c>
      <c r="CJ28">
        <f t="shared" si="47"/>
        <v>0</v>
      </c>
      <c r="CK28">
        <f>0</f>
        <v>0</v>
      </c>
      <c r="CL28">
        <v>199.05199999999999</v>
      </c>
    </row>
    <row r="29" spans="1:90" x14ac:dyDescent="0.25">
      <c r="A29" s="4" t="s">
        <v>14</v>
      </c>
      <c r="B29" s="5">
        <v>599.16999999999996</v>
      </c>
      <c r="C29" s="5"/>
      <c r="D29" s="5"/>
      <c r="E29" s="5"/>
      <c r="F29" s="5">
        <v>156.54500000000002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>
        <v>755.71499999999992</v>
      </c>
      <c r="AU29" t="s">
        <v>14</v>
      </c>
      <c r="AV29">
        <v>0.79285180259754007</v>
      </c>
      <c r="AW29">
        <f>(0)/755.715</f>
        <v>0</v>
      </c>
      <c r="AX29">
        <f>(0)/755.715</f>
        <v>0</v>
      </c>
      <c r="AY29">
        <f>(0)/755.715</f>
        <v>0</v>
      </c>
      <c r="AZ29">
        <v>0.20714819740245996</v>
      </c>
      <c r="BA29">
        <f t="shared" ref="BA29:CJ29" si="48">(0)/755.715</f>
        <v>0</v>
      </c>
      <c r="BB29">
        <f t="shared" si="48"/>
        <v>0</v>
      </c>
      <c r="BC29">
        <f t="shared" si="48"/>
        <v>0</v>
      </c>
      <c r="BD29">
        <f t="shared" si="48"/>
        <v>0</v>
      </c>
      <c r="BE29">
        <f t="shared" si="48"/>
        <v>0</v>
      </c>
      <c r="BF29">
        <f t="shared" si="48"/>
        <v>0</v>
      </c>
      <c r="BG29">
        <f t="shared" si="48"/>
        <v>0</v>
      </c>
      <c r="BH29">
        <f t="shared" si="48"/>
        <v>0</v>
      </c>
      <c r="BI29">
        <f t="shared" si="48"/>
        <v>0</v>
      </c>
      <c r="BJ29">
        <f t="shared" si="48"/>
        <v>0</v>
      </c>
      <c r="BK29">
        <f t="shared" si="48"/>
        <v>0</v>
      </c>
      <c r="BL29">
        <f t="shared" si="48"/>
        <v>0</v>
      </c>
      <c r="BM29">
        <f t="shared" si="48"/>
        <v>0</v>
      </c>
      <c r="BN29">
        <f t="shared" si="48"/>
        <v>0</v>
      </c>
      <c r="BO29">
        <f t="shared" si="48"/>
        <v>0</v>
      </c>
      <c r="BP29">
        <f t="shared" si="48"/>
        <v>0</v>
      </c>
      <c r="BQ29">
        <f t="shared" si="48"/>
        <v>0</v>
      </c>
      <c r="BR29">
        <f t="shared" si="48"/>
        <v>0</v>
      </c>
      <c r="BS29">
        <f t="shared" si="48"/>
        <v>0</v>
      </c>
      <c r="BT29">
        <f t="shared" si="48"/>
        <v>0</v>
      </c>
      <c r="BU29">
        <f t="shared" si="48"/>
        <v>0</v>
      </c>
      <c r="BV29">
        <f t="shared" si="48"/>
        <v>0</v>
      </c>
      <c r="BW29">
        <f t="shared" si="48"/>
        <v>0</v>
      </c>
      <c r="BX29">
        <f t="shared" si="48"/>
        <v>0</v>
      </c>
      <c r="BY29">
        <f t="shared" si="48"/>
        <v>0</v>
      </c>
      <c r="BZ29">
        <f t="shared" si="48"/>
        <v>0</v>
      </c>
      <c r="CA29">
        <f t="shared" si="48"/>
        <v>0</v>
      </c>
      <c r="CB29">
        <f t="shared" si="48"/>
        <v>0</v>
      </c>
      <c r="CC29">
        <f t="shared" si="48"/>
        <v>0</v>
      </c>
      <c r="CD29">
        <f t="shared" si="48"/>
        <v>0</v>
      </c>
      <c r="CE29">
        <f t="shared" si="48"/>
        <v>0</v>
      </c>
      <c r="CF29">
        <f t="shared" si="48"/>
        <v>0</v>
      </c>
      <c r="CG29">
        <f t="shared" si="48"/>
        <v>0</v>
      </c>
      <c r="CH29">
        <f t="shared" si="48"/>
        <v>0</v>
      </c>
      <c r="CI29">
        <f t="shared" si="48"/>
        <v>0</v>
      </c>
      <c r="CJ29">
        <f t="shared" si="48"/>
        <v>0</v>
      </c>
      <c r="CK29">
        <f>0</f>
        <v>0</v>
      </c>
      <c r="CL29">
        <v>755.71499999999992</v>
      </c>
    </row>
    <row r="30" spans="1:90" x14ac:dyDescent="0.25">
      <c r="A30" s="4" t="s">
        <v>77</v>
      </c>
      <c r="B30" s="5"/>
      <c r="C30" s="5"/>
      <c r="D30" s="5"/>
      <c r="E30" s="5"/>
      <c r="F30" s="5">
        <v>42.451999999999998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>
        <v>42.451999999999998</v>
      </c>
      <c r="AU30" t="s">
        <v>77</v>
      </c>
      <c r="AV30">
        <f>(0)/42.452</f>
        <v>0</v>
      </c>
      <c r="AW30">
        <f>(0)/42.452</f>
        <v>0</v>
      </c>
      <c r="AX30">
        <f>(0)/42.452</f>
        <v>0</v>
      </c>
      <c r="AY30">
        <f>(0)/42.452</f>
        <v>0</v>
      </c>
      <c r="AZ30">
        <v>1</v>
      </c>
      <c r="BA30">
        <f t="shared" ref="BA30:CJ30" si="49">(0)/42.452</f>
        <v>0</v>
      </c>
      <c r="BB30">
        <f t="shared" si="49"/>
        <v>0</v>
      </c>
      <c r="BC30">
        <f t="shared" si="49"/>
        <v>0</v>
      </c>
      <c r="BD30">
        <f t="shared" si="49"/>
        <v>0</v>
      </c>
      <c r="BE30">
        <f t="shared" si="49"/>
        <v>0</v>
      </c>
      <c r="BF30">
        <f t="shared" si="49"/>
        <v>0</v>
      </c>
      <c r="BG30">
        <f t="shared" si="49"/>
        <v>0</v>
      </c>
      <c r="BH30">
        <f t="shared" si="49"/>
        <v>0</v>
      </c>
      <c r="BI30">
        <f t="shared" si="49"/>
        <v>0</v>
      </c>
      <c r="BJ30">
        <f t="shared" si="49"/>
        <v>0</v>
      </c>
      <c r="BK30">
        <f t="shared" si="49"/>
        <v>0</v>
      </c>
      <c r="BL30">
        <f t="shared" si="49"/>
        <v>0</v>
      </c>
      <c r="BM30">
        <f t="shared" si="49"/>
        <v>0</v>
      </c>
      <c r="BN30">
        <f t="shared" si="49"/>
        <v>0</v>
      </c>
      <c r="BO30">
        <f t="shared" si="49"/>
        <v>0</v>
      </c>
      <c r="BP30">
        <f t="shared" si="49"/>
        <v>0</v>
      </c>
      <c r="BQ30">
        <f t="shared" si="49"/>
        <v>0</v>
      </c>
      <c r="BR30">
        <f t="shared" si="49"/>
        <v>0</v>
      </c>
      <c r="BS30">
        <f t="shared" si="49"/>
        <v>0</v>
      </c>
      <c r="BT30">
        <f t="shared" si="49"/>
        <v>0</v>
      </c>
      <c r="BU30">
        <f t="shared" si="49"/>
        <v>0</v>
      </c>
      <c r="BV30">
        <f t="shared" si="49"/>
        <v>0</v>
      </c>
      <c r="BW30">
        <f t="shared" si="49"/>
        <v>0</v>
      </c>
      <c r="BX30">
        <f t="shared" si="49"/>
        <v>0</v>
      </c>
      <c r="BY30">
        <f t="shared" si="49"/>
        <v>0</v>
      </c>
      <c r="BZ30">
        <f t="shared" si="49"/>
        <v>0</v>
      </c>
      <c r="CA30">
        <f t="shared" si="49"/>
        <v>0</v>
      </c>
      <c r="CB30">
        <f t="shared" si="49"/>
        <v>0</v>
      </c>
      <c r="CC30">
        <f t="shared" si="49"/>
        <v>0</v>
      </c>
      <c r="CD30">
        <f t="shared" si="49"/>
        <v>0</v>
      </c>
      <c r="CE30">
        <f t="shared" si="49"/>
        <v>0</v>
      </c>
      <c r="CF30">
        <f t="shared" si="49"/>
        <v>0</v>
      </c>
      <c r="CG30">
        <f t="shared" si="49"/>
        <v>0</v>
      </c>
      <c r="CH30">
        <f t="shared" si="49"/>
        <v>0</v>
      </c>
      <c r="CI30">
        <f t="shared" si="49"/>
        <v>0</v>
      </c>
      <c r="CJ30">
        <f t="shared" si="49"/>
        <v>0</v>
      </c>
      <c r="CK30">
        <f>0</f>
        <v>0</v>
      </c>
      <c r="CL30">
        <v>42.451999999999998</v>
      </c>
    </row>
    <row r="31" spans="1:90" x14ac:dyDescent="0.25">
      <c r="A31" s="4" t="s">
        <v>38</v>
      </c>
      <c r="B31" s="5"/>
      <c r="C31" s="5"/>
      <c r="D31" s="5">
        <v>17.75</v>
      </c>
      <c r="E31" s="5">
        <v>1638.2190000000001</v>
      </c>
      <c r="F31" s="5"/>
      <c r="G31" s="5"/>
      <c r="H31" s="5"/>
      <c r="I31" s="5"/>
      <c r="J31" s="5"/>
      <c r="K31" s="5"/>
      <c r="L31" s="5"/>
      <c r="M31" s="5">
        <v>64.638000000000005</v>
      </c>
      <c r="N31" s="5"/>
      <c r="O31" s="5"/>
      <c r="P31" s="5"/>
      <c r="Q31" s="5"/>
      <c r="R31" s="5"/>
      <c r="S31" s="5">
        <v>2</v>
      </c>
      <c r="T31" s="5"/>
      <c r="U31" s="5"/>
      <c r="V31" s="5"/>
      <c r="W31" s="5">
        <v>2.907</v>
      </c>
      <c r="X31" s="5"/>
      <c r="Y31" s="5"/>
      <c r="Z31" s="5">
        <v>25.184999999999999</v>
      </c>
      <c r="AA31" s="5"/>
      <c r="AB31" s="5"/>
      <c r="AC31" s="5"/>
      <c r="AD31" s="5"/>
      <c r="AE31" s="5"/>
      <c r="AF31" s="5"/>
      <c r="AG31" s="5"/>
      <c r="AH31" s="5"/>
      <c r="AI31" s="5">
        <v>7</v>
      </c>
      <c r="AJ31" s="5"/>
      <c r="AK31" s="5"/>
      <c r="AL31" s="5"/>
      <c r="AM31" s="5"/>
      <c r="AN31" s="5">
        <v>5</v>
      </c>
      <c r="AO31" s="5"/>
      <c r="AP31" s="5"/>
      <c r="AQ31" s="5"/>
      <c r="AR31" s="5">
        <v>1762.6989999999998</v>
      </c>
      <c r="AU31" t="s">
        <v>38</v>
      </c>
      <c r="AV31">
        <f>(0)/1762.699</f>
        <v>0</v>
      </c>
      <c r="AW31">
        <f>(0)/1762.699</f>
        <v>0</v>
      </c>
      <c r="AX31">
        <v>1.0069785028527277E-2</v>
      </c>
      <c r="AY31">
        <v>0.92938102307881276</v>
      </c>
      <c r="AZ31">
        <f t="shared" ref="AZ31:BF31" si="50">(0)/1762.699</f>
        <v>0</v>
      </c>
      <c r="BA31">
        <f t="shared" si="50"/>
        <v>0</v>
      </c>
      <c r="BB31">
        <f t="shared" si="50"/>
        <v>0</v>
      </c>
      <c r="BC31">
        <f t="shared" si="50"/>
        <v>0</v>
      </c>
      <c r="BD31">
        <f t="shared" si="50"/>
        <v>0</v>
      </c>
      <c r="BE31">
        <f t="shared" si="50"/>
        <v>0</v>
      </c>
      <c r="BF31">
        <f t="shared" si="50"/>
        <v>0</v>
      </c>
      <c r="BG31">
        <v>3.6669902235151895E-2</v>
      </c>
      <c r="BH31">
        <f>(0)/1762.699</f>
        <v>0</v>
      </c>
      <c r="BI31">
        <f>(0)/1762.699</f>
        <v>0</v>
      </c>
      <c r="BJ31">
        <f>(0)/1762.699</f>
        <v>0</v>
      </c>
      <c r="BK31">
        <f>(0)/1762.699</f>
        <v>0</v>
      </c>
      <c r="BL31">
        <f>(0)/1762.699</f>
        <v>0</v>
      </c>
      <c r="BM31">
        <v>1.134623665186172E-3</v>
      </c>
      <c r="BN31">
        <f>(0)/1762.699</f>
        <v>0</v>
      </c>
      <c r="BO31">
        <f>(0)/1762.699</f>
        <v>0</v>
      </c>
      <c r="BP31">
        <f>(0)/1762.699</f>
        <v>0</v>
      </c>
      <c r="BQ31">
        <v>1.649175497348101E-3</v>
      </c>
      <c r="BR31">
        <f>(0)/1762.699</f>
        <v>0</v>
      </c>
      <c r="BS31">
        <f>(0)/1762.699</f>
        <v>0</v>
      </c>
      <c r="BT31">
        <v>1.4287748503856871E-2</v>
      </c>
      <c r="BU31">
        <f t="shared" ref="BU31:CB31" si="51">(0)/1762.699</f>
        <v>0</v>
      </c>
      <c r="BV31">
        <f t="shared" si="51"/>
        <v>0</v>
      </c>
      <c r="BW31">
        <f t="shared" si="51"/>
        <v>0</v>
      </c>
      <c r="BX31">
        <f t="shared" si="51"/>
        <v>0</v>
      </c>
      <c r="BY31">
        <f t="shared" si="51"/>
        <v>0</v>
      </c>
      <c r="BZ31">
        <f t="shared" si="51"/>
        <v>0</v>
      </c>
      <c r="CA31">
        <f t="shared" si="51"/>
        <v>0</v>
      </c>
      <c r="CB31">
        <f t="shared" si="51"/>
        <v>0</v>
      </c>
      <c r="CC31">
        <v>3.9711828281516022E-3</v>
      </c>
      <c r="CD31">
        <f>(0)/1762.699</f>
        <v>0</v>
      </c>
      <c r="CE31">
        <f>(0)/1762.699</f>
        <v>0</v>
      </c>
      <c r="CF31">
        <f>(0)/1762.699</f>
        <v>0</v>
      </c>
      <c r="CG31">
        <f>(0)/1762.699</f>
        <v>0</v>
      </c>
      <c r="CH31">
        <v>2.83655916296543E-3</v>
      </c>
      <c r="CI31">
        <f>(0)/1762.699</f>
        <v>0</v>
      </c>
      <c r="CJ31">
        <f>(0)/1762.699</f>
        <v>0</v>
      </c>
      <c r="CK31">
        <f>0</f>
        <v>0</v>
      </c>
      <c r="CL31">
        <v>1762.6989999999998</v>
      </c>
    </row>
    <row r="32" spans="1:90" x14ac:dyDescent="0.25">
      <c r="A32" s="4" t="s">
        <v>59</v>
      </c>
      <c r="B32" s="5"/>
      <c r="C32" s="5"/>
      <c r="D32" s="5"/>
      <c r="E32" s="5">
        <v>347.19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>
        <v>347.19</v>
      </c>
      <c r="AU32" t="s">
        <v>59</v>
      </c>
      <c r="AV32">
        <f>(0)/347.19</f>
        <v>0</v>
      </c>
      <c r="AW32">
        <f>(0)/347.19</f>
        <v>0</v>
      </c>
      <c r="AX32">
        <f>(0)/347.19</f>
        <v>0</v>
      </c>
      <c r="AY32">
        <v>1</v>
      </c>
      <c r="AZ32">
        <f t="shared" ref="AZ32:CJ32" si="52">(0)/347.19</f>
        <v>0</v>
      </c>
      <c r="BA32">
        <f t="shared" si="52"/>
        <v>0</v>
      </c>
      <c r="BB32">
        <f t="shared" si="52"/>
        <v>0</v>
      </c>
      <c r="BC32">
        <f t="shared" si="52"/>
        <v>0</v>
      </c>
      <c r="BD32">
        <f t="shared" si="52"/>
        <v>0</v>
      </c>
      <c r="BE32">
        <f t="shared" si="52"/>
        <v>0</v>
      </c>
      <c r="BF32">
        <f t="shared" si="52"/>
        <v>0</v>
      </c>
      <c r="BG32">
        <f t="shared" si="52"/>
        <v>0</v>
      </c>
      <c r="BH32">
        <f t="shared" si="52"/>
        <v>0</v>
      </c>
      <c r="BI32">
        <f t="shared" si="52"/>
        <v>0</v>
      </c>
      <c r="BJ32">
        <f t="shared" si="52"/>
        <v>0</v>
      </c>
      <c r="BK32">
        <f t="shared" si="52"/>
        <v>0</v>
      </c>
      <c r="BL32">
        <f t="shared" si="52"/>
        <v>0</v>
      </c>
      <c r="BM32">
        <f t="shared" si="52"/>
        <v>0</v>
      </c>
      <c r="BN32">
        <f t="shared" si="52"/>
        <v>0</v>
      </c>
      <c r="BO32">
        <f t="shared" si="52"/>
        <v>0</v>
      </c>
      <c r="BP32">
        <f t="shared" si="52"/>
        <v>0</v>
      </c>
      <c r="BQ32">
        <f t="shared" si="52"/>
        <v>0</v>
      </c>
      <c r="BR32">
        <f t="shared" si="52"/>
        <v>0</v>
      </c>
      <c r="BS32">
        <f t="shared" si="52"/>
        <v>0</v>
      </c>
      <c r="BT32">
        <f t="shared" si="52"/>
        <v>0</v>
      </c>
      <c r="BU32">
        <f t="shared" si="52"/>
        <v>0</v>
      </c>
      <c r="BV32">
        <f t="shared" si="52"/>
        <v>0</v>
      </c>
      <c r="BW32">
        <f t="shared" si="52"/>
        <v>0</v>
      </c>
      <c r="BX32">
        <f t="shared" si="52"/>
        <v>0</v>
      </c>
      <c r="BY32">
        <f t="shared" si="52"/>
        <v>0</v>
      </c>
      <c r="BZ32">
        <f t="shared" si="52"/>
        <v>0</v>
      </c>
      <c r="CA32">
        <f t="shared" si="52"/>
        <v>0</v>
      </c>
      <c r="CB32">
        <f t="shared" si="52"/>
        <v>0</v>
      </c>
      <c r="CC32">
        <f t="shared" si="52"/>
        <v>0</v>
      </c>
      <c r="CD32">
        <f t="shared" si="52"/>
        <v>0</v>
      </c>
      <c r="CE32">
        <f t="shared" si="52"/>
        <v>0</v>
      </c>
      <c r="CF32">
        <f t="shared" si="52"/>
        <v>0</v>
      </c>
      <c r="CG32">
        <f t="shared" si="52"/>
        <v>0</v>
      </c>
      <c r="CH32">
        <f t="shared" si="52"/>
        <v>0</v>
      </c>
      <c r="CI32">
        <f t="shared" si="52"/>
        <v>0</v>
      </c>
      <c r="CJ32">
        <f t="shared" si="52"/>
        <v>0</v>
      </c>
      <c r="CK32">
        <f>0</f>
        <v>0</v>
      </c>
      <c r="CL32">
        <v>347.19</v>
      </c>
    </row>
    <row r="33" spans="1:90" x14ac:dyDescent="0.25">
      <c r="A33" s="4" t="s">
        <v>19</v>
      </c>
      <c r="B33" s="5">
        <v>9.2949999999999999</v>
      </c>
      <c r="C33" s="5"/>
      <c r="D33" s="5">
        <v>821.36500000000001</v>
      </c>
      <c r="E33" s="5">
        <v>3.33</v>
      </c>
      <c r="F33" s="5">
        <v>15.400000000000002</v>
      </c>
      <c r="G33" s="5">
        <v>38.9</v>
      </c>
      <c r="H33" s="5"/>
      <c r="I33" s="5"/>
      <c r="J33" s="5">
        <v>9</v>
      </c>
      <c r="K33" s="5">
        <v>25.116</v>
      </c>
      <c r="L33" s="5">
        <v>11</v>
      </c>
      <c r="M33" s="5"/>
      <c r="N33" s="5">
        <v>32.997</v>
      </c>
      <c r="O33" s="5"/>
      <c r="P33" s="5"/>
      <c r="Q33" s="5">
        <v>79.248999999999995</v>
      </c>
      <c r="R33" s="5">
        <v>211.673</v>
      </c>
      <c r="S33" s="5"/>
      <c r="T33" s="5">
        <v>765.46699999999987</v>
      </c>
      <c r="U33" s="5"/>
      <c r="V33" s="5"/>
      <c r="W33" s="5">
        <v>129.04</v>
      </c>
      <c r="X33" s="5"/>
      <c r="Y33" s="5">
        <v>15.631</v>
      </c>
      <c r="Z33" s="5">
        <v>4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45.544000000000004</v>
      </c>
      <c r="AN33" s="5"/>
      <c r="AO33" s="5"/>
      <c r="AP33" s="5"/>
      <c r="AQ33" s="5"/>
      <c r="AR33" s="5">
        <v>2217.0069999999996</v>
      </c>
      <c r="AU33" t="s">
        <v>19</v>
      </c>
      <c r="AV33">
        <v>4.1925893783826577E-3</v>
      </c>
      <c r="AW33">
        <f>(0)/2217.007</f>
        <v>0</v>
      </c>
      <c r="AX33">
        <v>0.37048371971761934</v>
      </c>
      <c r="AY33">
        <v>1.5020250274356377E-3</v>
      </c>
      <c r="AZ33">
        <v>6.9463019286813282E-3</v>
      </c>
      <c r="BA33">
        <v>1.7546178248422313E-2</v>
      </c>
      <c r="BB33">
        <f>(0)/2217.007</f>
        <v>0</v>
      </c>
      <c r="BC33">
        <f>(0)/2217.007</f>
        <v>0</v>
      </c>
      <c r="BD33">
        <v>4.0595271011773992E-3</v>
      </c>
      <c r="BE33">
        <v>1.1328786963685727E-2</v>
      </c>
      <c r="BF33">
        <v>4.9616442347723763E-3</v>
      </c>
      <c r="BG33">
        <f>(0)/2217.007</f>
        <v>0</v>
      </c>
      <c r="BH33">
        <v>1.4883579528616736E-2</v>
      </c>
      <c r="BI33">
        <f>(0)/2217.007</f>
        <v>0</v>
      </c>
      <c r="BJ33">
        <f>(0)/2217.007</f>
        <v>0</v>
      </c>
      <c r="BK33">
        <v>3.5745940360134183E-2</v>
      </c>
      <c r="BL33">
        <v>9.5476920009724839E-2</v>
      </c>
      <c r="BM33">
        <f>(0)/2217.007</f>
        <v>0</v>
      </c>
      <c r="BN33">
        <v>0.34527044795077327</v>
      </c>
      <c r="BO33">
        <f>(0)/2217.007</f>
        <v>0</v>
      </c>
      <c r="BP33">
        <f>(0)/2217.007</f>
        <v>0</v>
      </c>
      <c r="BQ33">
        <v>5.8204597459547945E-2</v>
      </c>
      <c r="BR33">
        <f>(0)/2217.007</f>
        <v>0</v>
      </c>
      <c r="BS33">
        <v>7.0504964576115466E-3</v>
      </c>
      <c r="BT33">
        <v>1.8042342671899551E-3</v>
      </c>
      <c r="BU33">
        <f t="shared" ref="BU33:CF33" si="53">(0)/2217.007</f>
        <v>0</v>
      </c>
      <c r="BV33">
        <f t="shared" si="53"/>
        <v>0</v>
      </c>
      <c r="BW33">
        <f t="shared" si="53"/>
        <v>0</v>
      </c>
      <c r="BX33">
        <f t="shared" si="53"/>
        <v>0</v>
      </c>
      <c r="BY33">
        <f t="shared" si="53"/>
        <v>0</v>
      </c>
      <c r="BZ33">
        <f t="shared" si="53"/>
        <v>0</v>
      </c>
      <c r="CA33">
        <f t="shared" si="53"/>
        <v>0</v>
      </c>
      <c r="CB33">
        <f t="shared" si="53"/>
        <v>0</v>
      </c>
      <c r="CC33">
        <f t="shared" si="53"/>
        <v>0</v>
      </c>
      <c r="CD33">
        <f t="shared" si="53"/>
        <v>0</v>
      </c>
      <c r="CE33">
        <f t="shared" si="53"/>
        <v>0</v>
      </c>
      <c r="CF33">
        <f t="shared" si="53"/>
        <v>0</v>
      </c>
      <c r="CG33">
        <v>2.0543011366224832E-2</v>
      </c>
      <c r="CH33">
        <f>(0)/2217.007</f>
        <v>0</v>
      </c>
      <c r="CI33">
        <f>(0)/2217.007</f>
        <v>0</v>
      </c>
      <c r="CJ33">
        <f>(0)/2217.007</f>
        <v>0</v>
      </c>
      <c r="CK33">
        <f>0</f>
        <v>0</v>
      </c>
      <c r="CL33">
        <v>2217.0069999999996</v>
      </c>
    </row>
    <row r="34" spans="1:90" x14ac:dyDescent="0.25">
      <c r="A34" s="4" t="s">
        <v>39</v>
      </c>
      <c r="B34" s="5"/>
      <c r="C34" s="5"/>
      <c r="D34" s="5">
        <v>22.431999999999999</v>
      </c>
      <c r="E34" s="5">
        <v>1207.0020000000002</v>
      </c>
      <c r="F34" s="5"/>
      <c r="G34" s="5">
        <v>92.340999999999994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>
        <v>260.66999999999996</v>
      </c>
      <c r="U34" s="5"/>
      <c r="V34" s="5"/>
      <c r="W34" s="5">
        <v>5.2410000000000005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>
        <v>1587.6860000000001</v>
      </c>
      <c r="AU34" t="s">
        <v>39</v>
      </c>
      <c r="AV34">
        <f>(0)/1587.686</f>
        <v>0</v>
      </c>
      <c r="AW34">
        <f>(0)/1587.686</f>
        <v>0</v>
      </c>
      <c r="AX34">
        <v>1.4128738302157981E-2</v>
      </c>
      <c r="AY34">
        <v>0.76022714818925152</v>
      </c>
      <c r="AZ34">
        <f>(0)/1587.686</f>
        <v>0</v>
      </c>
      <c r="BA34">
        <v>5.8160744630865291E-2</v>
      </c>
      <c r="BB34">
        <f t="shared" ref="BB34:BM34" si="54">(0)/1587.686</f>
        <v>0</v>
      </c>
      <c r="BC34">
        <f t="shared" si="54"/>
        <v>0</v>
      </c>
      <c r="BD34">
        <f t="shared" si="54"/>
        <v>0</v>
      </c>
      <c r="BE34">
        <f t="shared" si="54"/>
        <v>0</v>
      </c>
      <c r="BF34">
        <f t="shared" si="54"/>
        <v>0</v>
      </c>
      <c r="BG34">
        <f t="shared" si="54"/>
        <v>0</v>
      </c>
      <c r="BH34">
        <f t="shared" si="54"/>
        <v>0</v>
      </c>
      <c r="BI34">
        <f t="shared" si="54"/>
        <v>0</v>
      </c>
      <c r="BJ34">
        <f t="shared" si="54"/>
        <v>0</v>
      </c>
      <c r="BK34">
        <f t="shared" si="54"/>
        <v>0</v>
      </c>
      <c r="BL34">
        <f t="shared" si="54"/>
        <v>0</v>
      </c>
      <c r="BM34">
        <f t="shared" si="54"/>
        <v>0</v>
      </c>
      <c r="BN34">
        <v>0.1641823383213053</v>
      </c>
      <c r="BO34">
        <f>(0)/1587.686</f>
        <v>0</v>
      </c>
      <c r="BP34">
        <f>(0)/1587.686</f>
        <v>0</v>
      </c>
      <c r="BQ34">
        <v>3.3010305564198463E-3</v>
      </c>
      <c r="BR34">
        <f t="shared" ref="BR34:CJ34" si="55">(0)/1587.686</f>
        <v>0</v>
      </c>
      <c r="BS34">
        <f t="shared" si="55"/>
        <v>0</v>
      </c>
      <c r="BT34">
        <f t="shared" si="55"/>
        <v>0</v>
      </c>
      <c r="BU34">
        <f t="shared" si="55"/>
        <v>0</v>
      </c>
      <c r="BV34">
        <f t="shared" si="55"/>
        <v>0</v>
      </c>
      <c r="BW34">
        <f t="shared" si="55"/>
        <v>0</v>
      </c>
      <c r="BX34">
        <f t="shared" si="55"/>
        <v>0</v>
      </c>
      <c r="BY34">
        <f t="shared" si="55"/>
        <v>0</v>
      </c>
      <c r="BZ34">
        <f t="shared" si="55"/>
        <v>0</v>
      </c>
      <c r="CA34">
        <f t="shared" si="55"/>
        <v>0</v>
      </c>
      <c r="CB34">
        <f t="shared" si="55"/>
        <v>0</v>
      </c>
      <c r="CC34">
        <f t="shared" si="55"/>
        <v>0</v>
      </c>
      <c r="CD34">
        <f t="shared" si="55"/>
        <v>0</v>
      </c>
      <c r="CE34">
        <f t="shared" si="55"/>
        <v>0</v>
      </c>
      <c r="CF34">
        <f t="shared" si="55"/>
        <v>0</v>
      </c>
      <c r="CG34">
        <f t="shared" si="55"/>
        <v>0</v>
      </c>
      <c r="CH34">
        <f t="shared" si="55"/>
        <v>0</v>
      </c>
      <c r="CI34">
        <f t="shared" si="55"/>
        <v>0</v>
      </c>
      <c r="CJ34">
        <f t="shared" si="55"/>
        <v>0</v>
      </c>
      <c r="CK34">
        <f>0</f>
        <v>0</v>
      </c>
      <c r="CL34">
        <v>1587.6860000000001</v>
      </c>
    </row>
    <row r="35" spans="1:90" x14ac:dyDescent="0.25">
      <c r="A35" s="4" t="s">
        <v>91</v>
      </c>
      <c r="B35" s="5"/>
      <c r="C35" s="5"/>
      <c r="D35" s="5"/>
      <c r="E35" s="5"/>
      <c r="F35" s="5"/>
      <c r="G35" s="5">
        <v>2.25</v>
      </c>
      <c r="H35" s="5"/>
      <c r="I35" s="5"/>
      <c r="J35" s="5"/>
      <c r="K35" s="5"/>
      <c r="L35" s="5"/>
      <c r="M35" s="5"/>
      <c r="N35" s="5">
        <v>6.7439999999999998</v>
      </c>
      <c r="O35" s="5"/>
      <c r="P35" s="5"/>
      <c r="Q35" s="5"/>
      <c r="R35" s="5"/>
      <c r="S35" s="5"/>
      <c r="T35" s="5">
        <v>4.7560000000000002</v>
      </c>
      <c r="U35" s="5"/>
      <c r="V35" s="5"/>
      <c r="W35" s="5">
        <v>197.89099999999999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>
        <v>8</v>
      </c>
      <c r="AN35" s="5"/>
      <c r="AO35" s="5"/>
      <c r="AP35" s="5"/>
      <c r="AQ35" s="5"/>
      <c r="AR35" s="5">
        <v>219.64099999999999</v>
      </c>
      <c r="AU35" t="s">
        <v>91</v>
      </c>
      <c r="AV35">
        <f>(0)/219.641</f>
        <v>0</v>
      </c>
      <c r="AW35">
        <f>(0)/219.641</f>
        <v>0</v>
      </c>
      <c r="AX35">
        <f>(0)/219.641</f>
        <v>0</v>
      </c>
      <c r="AY35">
        <f>(0)/219.641</f>
        <v>0</v>
      </c>
      <c r="AZ35">
        <f>(0)/219.641</f>
        <v>0</v>
      </c>
      <c r="BA35">
        <v>1.0243989054866806E-2</v>
      </c>
      <c r="BB35">
        <f t="shared" ref="BB35:BG35" si="56">(0)/219.641</f>
        <v>0</v>
      </c>
      <c r="BC35">
        <f t="shared" si="56"/>
        <v>0</v>
      </c>
      <c r="BD35">
        <f t="shared" si="56"/>
        <v>0</v>
      </c>
      <c r="BE35">
        <f t="shared" si="56"/>
        <v>0</v>
      </c>
      <c r="BF35">
        <f t="shared" si="56"/>
        <v>0</v>
      </c>
      <c r="BG35">
        <f t="shared" si="56"/>
        <v>0</v>
      </c>
      <c r="BH35">
        <v>3.0704649860454104E-2</v>
      </c>
      <c r="BI35">
        <f>(0)/219.641</f>
        <v>0</v>
      </c>
      <c r="BJ35">
        <f>(0)/219.641</f>
        <v>0</v>
      </c>
      <c r="BK35">
        <f>(0)/219.641</f>
        <v>0</v>
      </c>
      <c r="BL35">
        <f>(0)/219.641</f>
        <v>0</v>
      </c>
      <c r="BM35">
        <f>(0)/219.641</f>
        <v>0</v>
      </c>
      <c r="BN35">
        <v>2.1653516419976235E-2</v>
      </c>
      <c r="BO35">
        <f>(0)/219.641</f>
        <v>0</v>
      </c>
      <c r="BP35">
        <f>(0)/219.641</f>
        <v>0</v>
      </c>
      <c r="BQ35">
        <v>0.90097477246962088</v>
      </c>
      <c r="BR35">
        <f t="shared" ref="BR35:CF35" si="57">(0)/219.641</f>
        <v>0</v>
      </c>
      <c r="BS35">
        <f t="shared" si="57"/>
        <v>0</v>
      </c>
      <c r="BT35">
        <f t="shared" si="57"/>
        <v>0</v>
      </c>
      <c r="BU35">
        <f t="shared" si="57"/>
        <v>0</v>
      </c>
      <c r="BV35">
        <f t="shared" si="57"/>
        <v>0</v>
      </c>
      <c r="BW35">
        <f t="shared" si="57"/>
        <v>0</v>
      </c>
      <c r="BX35">
        <f t="shared" si="57"/>
        <v>0</v>
      </c>
      <c r="BY35">
        <f t="shared" si="57"/>
        <v>0</v>
      </c>
      <c r="BZ35">
        <f t="shared" si="57"/>
        <v>0</v>
      </c>
      <c r="CA35">
        <f t="shared" si="57"/>
        <v>0</v>
      </c>
      <c r="CB35">
        <f t="shared" si="57"/>
        <v>0</v>
      </c>
      <c r="CC35">
        <f t="shared" si="57"/>
        <v>0</v>
      </c>
      <c r="CD35">
        <f t="shared" si="57"/>
        <v>0</v>
      </c>
      <c r="CE35">
        <f t="shared" si="57"/>
        <v>0</v>
      </c>
      <c r="CF35">
        <f t="shared" si="57"/>
        <v>0</v>
      </c>
      <c r="CG35">
        <v>3.6423072195081979E-2</v>
      </c>
      <c r="CH35">
        <f>(0)/219.641</f>
        <v>0</v>
      </c>
      <c r="CI35">
        <f>(0)/219.641</f>
        <v>0</v>
      </c>
      <c r="CJ35">
        <f>(0)/219.641</f>
        <v>0</v>
      </c>
      <c r="CK35">
        <f>0</f>
        <v>0</v>
      </c>
      <c r="CL35">
        <v>219.64099999999999</v>
      </c>
    </row>
    <row r="36" spans="1:90" x14ac:dyDescent="0.25">
      <c r="A36" s="4" t="s">
        <v>51</v>
      </c>
      <c r="B36" s="5"/>
      <c r="C36" s="5"/>
      <c r="D36" s="5">
        <v>80.240000000000009</v>
      </c>
      <c r="E36" s="5">
        <v>265.50399999999996</v>
      </c>
      <c r="F36" s="5"/>
      <c r="G36" s="5">
        <v>20.102</v>
      </c>
      <c r="H36" s="5">
        <v>58.743000000000002</v>
      </c>
      <c r="I36" s="5"/>
      <c r="J36" s="5">
        <v>6</v>
      </c>
      <c r="K36" s="5"/>
      <c r="L36" s="5"/>
      <c r="M36" s="5">
        <v>609.33900000000006</v>
      </c>
      <c r="N36" s="5">
        <v>18</v>
      </c>
      <c r="O36" s="5"/>
      <c r="P36" s="5"/>
      <c r="Q36" s="5">
        <v>173.24700000000001</v>
      </c>
      <c r="R36" s="5">
        <v>4.1680000000000001</v>
      </c>
      <c r="S36" s="5"/>
      <c r="T36" s="5">
        <v>75.111000000000004</v>
      </c>
      <c r="U36" s="5">
        <v>531.91300000000001</v>
      </c>
      <c r="V36" s="5"/>
      <c r="W36" s="5">
        <v>154.614</v>
      </c>
      <c r="X36" s="5"/>
      <c r="Y36" s="5"/>
      <c r="Z36" s="5">
        <v>50</v>
      </c>
      <c r="AA36" s="5"/>
      <c r="AB36" s="5"/>
      <c r="AC36" s="5"/>
      <c r="AD36" s="5">
        <v>28</v>
      </c>
      <c r="AE36" s="5"/>
      <c r="AF36" s="5"/>
      <c r="AG36" s="5"/>
      <c r="AH36" s="5"/>
      <c r="AI36" s="5"/>
      <c r="AJ36" s="5"/>
      <c r="AK36" s="5"/>
      <c r="AL36" s="5">
        <v>5.28</v>
      </c>
      <c r="AM36" s="5">
        <v>39.410000000000004</v>
      </c>
      <c r="AN36" s="5"/>
      <c r="AO36" s="5"/>
      <c r="AP36" s="5"/>
      <c r="AQ36" s="5"/>
      <c r="AR36" s="5">
        <v>2119.6709999999998</v>
      </c>
      <c r="AU36" t="s">
        <v>51</v>
      </c>
      <c r="AV36">
        <f>(0)/2119.671</f>
        <v>0</v>
      </c>
      <c r="AW36">
        <f>(0)/2119.671</f>
        <v>0</v>
      </c>
      <c r="AX36">
        <v>3.785493126055884E-2</v>
      </c>
      <c r="AY36">
        <v>0.12525717434450911</v>
      </c>
      <c r="AZ36">
        <f>(0)/2119.671</f>
        <v>0</v>
      </c>
      <c r="BA36">
        <v>9.4835472108643279E-3</v>
      </c>
      <c r="BB36">
        <v>2.7713263048841072E-2</v>
      </c>
      <c r="BC36">
        <f>(0)/2119.671</f>
        <v>0</v>
      </c>
      <c r="BD36">
        <v>2.8306279606599327E-3</v>
      </c>
      <c r="BE36">
        <f>(0)/2119.671</f>
        <v>0</v>
      </c>
      <c r="BF36">
        <f>(0)/2119.671</f>
        <v>0</v>
      </c>
      <c r="BG36">
        <v>0.2874686684867605</v>
      </c>
      <c r="BH36">
        <v>8.4918838819797986E-3</v>
      </c>
      <c r="BI36">
        <f>(0)/2119.671</f>
        <v>0</v>
      </c>
      <c r="BJ36">
        <f>(0)/2119.671</f>
        <v>0</v>
      </c>
      <c r="BK36">
        <v>8.1732967050075239E-2</v>
      </c>
      <c r="BL36">
        <v>1.9663428900051003E-3</v>
      </c>
      <c r="BM36">
        <f>(0)/2119.671</f>
        <v>0</v>
      </c>
      <c r="BN36">
        <v>3.543521612552137E-2</v>
      </c>
      <c r="BO36">
        <v>0.25094130173975115</v>
      </c>
      <c r="BP36">
        <f>(0)/2119.671</f>
        <v>0</v>
      </c>
      <c r="BQ36">
        <v>7.2942451918245818E-2</v>
      </c>
      <c r="BR36">
        <f>(0)/2119.671</f>
        <v>0</v>
      </c>
      <c r="BS36">
        <f>(0)/2119.671</f>
        <v>0</v>
      </c>
      <c r="BT36">
        <v>2.3588566338832773E-2</v>
      </c>
      <c r="BU36">
        <f>(0)/2119.671</f>
        <v>0</v>
      </c>
      <c r="BV36">
        <f>(0)/2119.671</f>
        <v>0</v>
      </c>
      <c r="BW36">
        <f>(0)/2119.671</f>
        <v>0</v>
      </c>
      <c r="BX36">
        <v>1.3209597149746352E-2</v>
      </c>
      <c r="BY36">
        <f t="shared" ref="BY36:CE36" si="58">(0)/2119.671</f>
        <v>0</v>
      </c>
      <c r="BZ36">
        <f t="shared" si="58"/>
        <v>0</v>
      </c>
      <c r="CA36">
        <f t="shared" si="58"/>
        <v>0</v>
      </c>
      <c r="CB36">
        <f t="shared" si="58"/>
        <v>0</v>
      </c>
      <c r="CC36">
        <f t="shared" si="58"/>
        <v>0</v>
      </c>
      <c r="CD36">
        <f t="shared" si="58"/>
        <v>0</v>
      </c>
      <c r="CE36">
        <f t="shared" si="58"/>
        <v>0</v>
      </c>
      <c r="CF36">
        <v>2.490952605380741E-3</v>
      </c>
      <c r="CG36">
        <v>1.8592507988267993E-2</v>
      </c>
      <c r="CH36">
        <f>(0)/2119.671</f>
        <v>0</v>
      </c>
      <c r="CI36">
        <f>(0)/2119.671</f>
        <v>0</v>
      </c>
      <c r="CJ36">
        <f>(0)/2119.671</f>
        <v>0</v>
      </c>
      <c r="CK36">
        <f>0</f>
        <v>0</v>
      </c>
      <c r="CL36">
        <v>2119.6709999999998</v>
      </c>
    </row>
    <row r="37" spans="1:90" x14ac:dyDescent="0.25">
      <c r="A37" s="4" t="s">
        <v>92</v>
      </c>
      <c r="B37" s="5"/>
      <c r="C37" s="5"/>
      <c r="D37" s="5"/>
      <c r="E37" s="5"/>
      <c r="F37" s="5"/>
      <c r="G37" s="5">
        <v>0.85000000000000009</v>
      </c>
      <c r="H37" s="5"/>
      <c r="I37" s="5"/>
      <c r="J37" s="5"/>
      <c r="K37" s="5"/>
      <c r="L37" s="5"/>
      <c r="M37" s="5">
        <v>245.96600000000001</v>
      </c>
      <c r="N37" s="5"/>
      <c r="O37" s="5"/>
      <c r="P37" s="5"/>
      <c r="Q37" s="5">
        <v>24.249000000000002</v>
      </c>
      <c r="R37" s="5"/>
      <c r="S37" s="5"/>
      <c r="T37" s="5">
        <v>29.683999999999997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>
        <v>300.74900000000002</v>
      </c>
      <c r="AU37" t="s">
        <v>92</v>
      </c>
      <c r="AV37">
        <f>(0)/300.749</f>
        <v>0</v>
      </c>
      <c r="AW37">
        <f>(0)/300.749</f>
        <v>0</v>
      </c>
      <c r="AX37">
        <f>(0)/300.749</f>
        <v>0</v>
      </c>
      <c r="AY37">
        <f>(0)/300.749</f>
        <v>0</v>
      </c>
      <c r="AZ37">
        <f>(0)/300.749</f>
        <v>0</v>
      </c>
      <c r="BA37">
        <v>2.826277061602865E-3</v>
      </c>
      <c r="BB37">
        <f>(0)/300.749</f>
        <v>0</v>
      </c>
      <c r="BC37">
        <f>(0)/300.749</f>
        <v>0</v>
      </c>
      <c r="BD37">
        <f>(0)/300.749</f>
        <v>0</v>
      </c>
      <c r="BE37">
        <f>(0)/300.749</f>
        <v>0</v>
      </c>
      <c r="BF37">
        <f>(0)/300.749</f>
        <v>0</v>
      </c>
      <c r="BG37">
        <v>0.81784478086377677</v>
      </c>
      <c r="BH37">
        <f>(0)/300.749</f>
        <v>0</v>
      </c>
      <c r="BI37">
        <f>(0)/300.749</f>
        <v>0</v>
      </c>
      <c r="BJ37">
        <f>(0)/300.749</f>
        <v>0</v>
      </c>
      <c r="BK37">
        <v>8.0628697019773959E-2</v>
      </c>
      <c r="BL37">
        <f>(0)/300.749</f>
        <v>0</v>
      </c>
      <c r="BM37">
        <f>(0)/300.749</f>
        <v>0</v>
      </c>
      <c r="BN37">
        <v>9.8700245054846383E-2</v>
      </c>
      <c r="BO37">
        <f t="shared" ref="BO37:CJ37" si="59">(0)/300.749</f>
        <v>0</v>
      </c>
      <c r="BP37">
        <f t="shared" si="59"/>
        <v>0</v>
      </c>
      <c r="BQ37">
        <f t="shared" si="59"/>
        <v>0</v>
      </c>
      <c r="BR37">
        <f t="shared" si="59"/>
        <v>0</v>
      </c>
      <c r="BS37">
        <f t="shared" si="59"/>
        <v>0</v>
      </c>
      <c r="BT37">
        <f t="shared" si="59"/>
        <v>0</v>
      </c>
      <c r="BU37">
        <f t="shared" si="59"/>
        <v>0</v>
      </c>
      <c r="BV37">
        <f t="shared" si="59"/>
        <v>0</v>
      </c>
      <c r="BW37">
        <f t="shared" si="59"/>
        <v>0</v>
      </c>
      <c r="BX37">
        <f t="shared" si="59"/>
        <v>0</v>
      </c>
      <c r="BY37">
        <f t="shared" si="59"/>
        <v>0</v>
      </c>
      <c r="BZ37">
        <f t="shared" si="59"/>
        <v>0</v>
      </c>
      <c r="CA37">
        <f t="shared" si="59"/>
        <v>0</v>
      </c>
      <c r="CB37">
        <f t="shared" si="59"/>
        <v>0</v>
      </c>
      <c r="CC37">
        <f t="shared" si="59"/>
        <v>0</v>
      </c>
      <c r="CD37">
        <f t="shared" si="59"/>
        <v>0</v>
      </c>
      <c r="CE37">
        <f t="shared" si="59"/>
        <v>0</v>
      </c>
      <c r="CF37">
        <f t="shared" si="59"/>
        <v>0</v>
      </c>
      <c r="CG37">
        <f t="shared" si="59"/>
        <v>0</v>
      </c>
      <c r="CH37">
        <f t="shared" si="59"/>
        <v>0</v>
      </c>
      <c r="CI37">
        <f t="shared" si="59"/>
        <v>0</v>
      </c>
      <c r="CJ37">
        <f t="shared" si="59"/>
        <v>0</v>
      </c>
      <c r="CK37">
        <f>0</f>
        <v>0</v>
      </c>
      <c r="CL37">
        <v>300.74900000000002</v>
      </c>
    </row>
    <row r="38" spans="1:90" x14ac:dyDescent="0.25">
      <c r="A38" s="4" t="s">
        <v>184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62.384</v>
      </c>
      <c r="O38" s="5"/>
      <c r="P38" s="5"/>
      <c r="Q38" s="5">
        <v>300.24900000000002</v>
      </c>
      <c r="R38" s="5"/>
      <c r="S38" s="5"/>
      <c r="T38" s="5">
        <v>608.928</v>
      </c>
      <c r="U38" s="5"/>
      <c r="V38" s="5"/>
      <c r="W38" s="5">
        <v>3377.8110000000001</v>
      </c>
      <c r="X38" s="5">
        <v>5.6639999999999997</v>
      </c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>
        <v>13.925000000000001</v>
      </c>
      <c r="AN38" s="5"/>
      <c r="AO38" s="5"/>
      <c r="AP38" s="5"/>
      <c r="AQ38" s="5"/>
      <c r="AR38" s="5">
        <v>4368.9610000000002</v>
      </c>
      <c r="AU38" t="s">
        <v>184</v>
      </c>
      <c r="AV38">
        <f t="shared" ref="AV38:BG38" si="60">(0)/4368.961</f>
        <v>0</v>
      </c>
      <c r="AW38">
        <f t="shared" si="60"/>
        <v>0</v>
      </c>
      <c r="AX38">
        <f t="shared" si="60"/>
        <v>0</v>
      </c>
      <c r="AY38">
        <f t="shared" si="60"/>
        <v>0</v>
      </c>
      <c r="AZ38">
        <f t="shared" si="60"/>
        <v>0</v>
      </c>
      <c r="BA38">
        <f t="shared" si="60"/>
        <v>0</v>
      </c>
      <c r="BB38">
        <f t="shared" si="60"/>
        <v>0</v>
      </c>
      <c r="BC38">
        <f t="shared" si="60"/>
        <v>0</v>
      </c>
      <c r="BD38">
        <f t="shared" si="60"/>
        <v>0</v>
      </c>
      <c r="BE38">
        <f t="shared" si="60"/>
        <v>0</v>
      </c>
      <c r="BF38">
        <f t="shared" si="60"/>
        <v>0</v>
      </c>
      <c r="BG38">
        <f t="shared" si="60"/>
        <v>0</v>
      </c>
      <c r="BH38">
        <v>1.4278909791137984E-2</v>
      </c>
      <c r="BI38">
        <f>(0)/4368.961</f>
        <v>0</v>
      </c>
      <c r="BJ38">
        <f>(0)/4368.961</f>
        <v>0</v>
      </c>
      <c r="BK38">
        <v>6.8723204441513669E-2</v>
      </c>
      <c r="BL38">
        <f>(0)/4368.961</f>
        <v>0</v>
      </c>
      <c r="BM38">
        <f>(0)/4368.961</f>
        <v>0</v>
      </c>
      <c r="BN38">
        <v>0.13937592942578336</v>
      </c>
      <c r="BO38">
        <f>(0)/4368.961</f>
        <v>0</v>
      </c>
      <c r="BP38">
        <f>(0)/4368.961</f>
        <v>0</v>
      </c>
      <c r="BQ38">
        <v>0.77313828161890208</v>
      </c>
      <c r="BR38">
        <v>1.2964180728553081E-3</v>
      </c>
      <c r="BS38">
        <f t="shared" ref="BS38:CF38" si="61">(0)/4368.961</f>
        <v>0</v>
      </c>
      <c r="BT38">
        <f t="shared" si="61"/>
        <v>0</v>
      </c>
      <c r="BU38">
        <f t="shared" si="61"/>
        <v>0</v>
      </c>
      <c r="BV38">
        <f t="shared" si="61"/>
        <v>0</v>
      </c>
      <c r="BW38">
        <f t="shared" si="61"/>
        <v>0</v>
      </c>
      <c r="BX38">
        <f t="shared" si="61"/>
        <v>0</v>
      </c>
      <c r="BY38">
        <f t="shared" si="61"/>
        <v>0</v>
      </c>
      <c r="BZ38">
        <f t="shared" si="61"/>
        <v>0</v>
      </c>
      <c r="CA38">
        <f t="shared" si="61"/>
        <v>0</v>
      </c>
      <c r="CB38">
        <f t="shared" si="61"/>
        <v>0</v>
      </c>
      <c r="CC38">
        <f t="shared" si="61"/>
        <v>0</v>
      </c>
      <c r="CD38">
        <f t="shared" si="61"/>
        <v>0</v>
      </c>
      <c r="CE38">
        <f t="shared" si="61"/>
        <v>0</v>
      </c>
      <c r="CF38">
        <f t="shared" si="61"/>
        <v>0</v>
      </c>
      <c r="CG38">
        <v>3.1872566498075856E-3</v>
      </c>
      <c r="CH38">
        <f>(0)/4368.961</f>
        <v>0</v>
      </c>
      <c r="CI38">
        <f>(0)/4368.961</f>
        <v>0</v>
      </c>
      <c r="CJ38">
        <f>(0)/4368.961</f>
        <v>0</v>
      </c>
      <c r="CK38">
        <f>0</f>
        <v>0</v>
      </c>
      <c r="CL38">
        <v>4368.9610000000002</v>
      </c>
    </row>
    <row r="39" spans="1:90" x14ac:dyDescent="0.25">
      <c r="A39" s="4" t="s">
        <v>151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>
        <v>35.037999999999997</v>
      </c>
      <c r="M39" s="5">
        <v>1173.953</v>
      </c>
      <c r="N39" s="5">
        <v>124</v>
      </c>
      <c r="O39" s="5"/>
      <c r="P39" s="5"/>
      <c r="Q39" s="5">
        <v>64.283999999999992</v>
      </c>
      <c r="R39" s="5">
        <v>54.433</v>
      </c>
      <c r="S39" s="5"/>
      <c r="T39" s="5"/>
      <c r="U39" s="5">
        <v>373.96699999999998</v>
      </c>
      <c r="V39" s="5"/>
      <c r="W39" s="5">
        <v>12.664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8.8000000000000007</v>
      </c>
      <c r="AM39" s="5"/>
      <c r="AN39" s="5"/>
      <c r="AO39" s="5"/>
      <c r="AP39" s="5"/>
      <c r="AQ39" s="5"/>
      <c r="AR39" s="5">
        <v>1847.1390000000001</v>
      </c>
      <c r="AU39" t="s">
        <v>151</v>
      </c>
      <c r="AV39">
        <f t="shared" ref="AV39:BE39" si="62">(0)/1847.139</f>
        <v>0</v>
      </c>
      <c r="AW39">
        <f t="shared" si="62"/>
        <v>0</v>
      </c>
      <c r="AX39">
        <f t="shared" si="62"/>
        <v>0</v>
      </c>
      <c r="AY39">
        <f t="shared" si="62"/>
        <v>0</v>
      </c>
      <c r="AZ39">
        <f t="shared" si="62"/>
        <v>0</v>
      </c>
      <c r="BA39">
        <f t="shared" si="62"/>
        <v>0</v>
      </c>
      <c r="BB39">
        <f t="shared" si="62"/>
        <v>0</v>
      </c>
      <c r="BC39">
        <f t="shared" si="62"/>
        <v>0</v>
      </c>
      <c r="BD39">
        <f t="shared" si="62"/>
        <v>0</v>
      </c>
      <c r="BE39">
        <f t="shared" si="62"/>
        <v>0</v>
      </c>
      <c r="BF39">
        <v>1.8968794443731628E-2</v>
      </c>
      <c r="BG39">
        <v>0.63555206186432089</v>
      </c>
      <c r="BH39">
        <v>6.7130843970053145E-2</v>
      </c>
      <c r="BI39">
        <f>(0)/1847.139</f>
        <v>0</v>
      </c>
      <c r="BJ39">
        <f>(0)/1847.139</f>
        <v>0</v>
      </c>
      <c r="BK39">
        <v>3.4801928820733033E-2</v>
      </c>
      <c r="BL39">
        <v>2.9468816369531473E-2</v>
      </c>
      <c r="BM39">
        <f>(0)/1847.139</f>
        <v>0</v>
      </c>
      <c r="BN39">
        <f>(0)/1847.139</f>
        <v>0</v>
      </c>
      <c r="BO39">
        <v>0.20245742199152308</v>
      </c>
      <c r="BP39">
        <f>(0)/1847.139</f>
        <v>0</v>
      </c>
      <c r="BQ39">
        <v>6.8560081293286531E-3</v>
      </c>
      <c r="BR39">
        <f t="shared" ref="BR39:CE39" si="63">(0)/1847.139</f>
        <v>0</v>
      </c>
      <c r="BS39">
        <f t="shared" si="63"/>
        <v>0</v>
      </c>
      <c r="BT39">
        <f t="shared" si="63"/>
        <v>0</v>
      </c>
      <c r="BU39">
        <f t="shared" si="63"/>
        <v>0</v>
      </c>
      <c r="BV39">
        <f t="shared" si="63"/>
        <v>0</v>
      </c>
      <c r="BW39">
        <f t="shared" si="63"/>
        <v>0</v>
      </c>
      <c r="BX39">
        <f t="shared" si="63"/>
        <v>0</v>
      </c>
      <c r="BY39">
        <f t="shared" si="63"/>
        <v>0</v>
      </c>
      <c r="BZ39">
        <f t="shared" si="63"/>
        <v>0</v>
      </c>
      <c r="CA39">
        <f t="shared" si="63"/>
        <v>0</v>
      </c>
      <c r="CB39">
        <f t="shared" si="63"/>
        <v>0</v>
      </c>
      <c r="CC39">
        <f t="shared" si="63"/>
        <v>0</v>
      </c>
      <c r="CD39">
        <f t="shared" si="63"/>
        <v>0</v>
      </c>
      <c r="CE39">
        <f t="shared" si="63"/>
        <v>0</v>
      </c>
      <c r="CF39">
        <v>4.7641244107779653E-3</v>
      </c>
      <c r="CG39">
        <f>(0)/1847.139</f>
        <v>0</v>
      </c>
      <c r="CH39">
        <f>(0)/1847.139</f>
        <v>0</v>
      </c>
      <c r="CI39">
        <f>(0)/1847.139</f>
        <v>0</v>
      </c>
      <c r="CJ39">
        <f>(0)/1847.139</f>
        <v>0</v>
      </c>
      <c r="CK39">
        <f>0</f>
        <v>0</v>
      </c>
      <c r="CL39">
        <v>1847.1390000000001</v>
      </c>
    </row>
    <row r="40" spans="1:90" x14ac:dyDescent="0.25">
      <c r="A40" s="4" t="s">
        <v>431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1763.952</v>
      </c>
      <c r="AM40" s="5"/>
      <c r="AN40" s="5"/>
      <c r="AO40" s="5"/>
      <c r="AP40" s="5"/>
      <c r="AQ40" s="5"/>
      <c r="AR40" s="5">
        <v>1763.952</v>
      </c>
      <c r="AU40" t="s">
        <v>431</v>
      </c>
      <c r="AV40">
        <f t="shared" ref="AV40:CE40" si="64">(0)/1763.952</f>
        <v>0</v>
      </c>
      <c r="AW40">
        <f t="shared" si="64"/>
        <v>0</v>
      </c>
      <c r="AX40">
        <f t="shared" si="64"/>
        <v>0</v>
      </c>
      <c r="AY40">
        <f t="shared" si="64"/>
        <v>0</v>
      </c>
      <c r="AZ40">
        <f t="shared" si="64"/>
        <v>0</v>
      </c>
      <c r="BA40">
        <f t="shared" si="64"/>
        <v>0</v>
      </c>
      <c r="BB40">
        <f t="shared" si="64"/>
        <v>0</v>
      </c>
      <c r="BC40">
        <f t="shared" si="64"/>
        <v>0</v>
      </c>
      <c r="BD40">
        <f t="shared" si="64"/>
        <v>0</v>
      </c>
      <c r="BE40">
        <f t="shared" si="64"/>
        <v>0</v>
      </c>
      <c r="BF40">
        <f t="shared" si="64"/>
        <v>0</v>
      </c>
      <c r="BG40">
        <f t="shared" si="64"/>
        <v>0</v>
      </c>
      <c r="BH40">
        <f t="shared" si="64"/>
        <v>0</v>
      </c>
      <c r="BI40">
        <f t="shared" si="64"/>
        <v>0</v>
      </c>
      <c r="BJ40">
        <f t="shared" si="64"/>
        <v>0</v>
      </c>
      <c r="BK40">
        <f t="shared" si="64"/>
        <v>0</v>
      </c>
      <c r="BL40">
        <f t="shared" si="64"/>
        <v>0</v>
      </c>
      <c r="BM40">
        <f t="shared" si="64"/>
        <v>0</v>
      </c>
      <c r="BN40">
        <f t="shared" si="64"/>
        <v>0</v>
      </c>
      <c r="BO40">
        <f t="shared" si="64"/>
        <v>0</v>
      </c>
      <c r="BP40">
        <f t="shared" si="64"/>
        <v>0</v>
      </c>
      <c r="BQ40">
        <f t="shared" si="64"/>
        <v>0</v>
      </c>
      <c r="BR40">
        <f t="shared" si="64"/>
        <v>0</v>
      </c>
      <c r="BS40">
        <f t="shared" si="64"/>
        <v>0</v>
      </c>
      <c r="BT40">
        <f t="shared" si="64"/>
        <v>0</v>
      </c>
      <c r="BU40">
        <f t="shared" si="64"/>
        <v>0</v>
      </c>
      <c r="BV40">
        <f t="shared" si="64"/>
        <v>0</v>
      </c>
      <c r="BW40">
        <f t="shared" si="64"/>
        <v>0</v>
      </c>
      <c r="BX40">
        <f t="shared" si="64"/>
        <v>0</v>
      </c>
      <c r="BY40">
        <f t="shared" si="64"/>
        <v>0</v>
      </c>
      <c r="BZ40">
        <f t="shared" si="64"/>
        <v>0</v>
      </c>
      <c r="CA40">
        <f t="shared" si="64"/>
        <v>0</v>
      </c>
      <c r="CB40">
        <f t="shared" si="64"/>
        <v>0</v>
      </c>
      <c r="CC40">
        <f t="shared" si="64"/>
        <v>0</v>
      </c>
      <c r="CD40">
        <f t="shared" si="64"/>
        <v>0</v>
      </c>
      <c r="CE40">
        <f t="shared" si="64"/>
        <v>0</v>
      </c>
      <c r="CF40">
        <v>1</v>
      </c>
      <c r="CG40">
        <f>(0)/1763.952</f>
        <v>0</v>
      </c>
      <c r="CH40">
        <f>(0)/1763.952</f>
        <v>0</v>
      </c>
      <c r="CI40">
        <f>(0)/1763.952</f>
        <v>0</v>
      </c>
      <c r="CJ40">
        <f>(0)/1763.952</f>
        <v>0</v>
      </c>
      <c r="CK40">
        <f>0</f>
        <v>0</v>
      </c>
      <c r="CL40">
        <v>1763.952</v>
      </c>
    </row>
    <row r="41" spans="1:90" x14ac:dyDescent="0.25">
      <c r="A41" s="4" t="s">
        <v>15</v>
      </c>
      <c r="B41" s="5">
        <v>1.43</v>
      </c>
      <c r="C41" s="5"/>
      <c r="D41" s="5"/>
      <c r="E41" s="5"/>
      <c r="F41" s="5"/>
      <c r="G41" s="5"/>
      <c r="H41" s="5"/>
      <c r="I41" s="5"/>
      <c r="J41" s="5"/>
      <c r="K41" s="5"/>
      <c r="L41" s="5">
        <v>7.5900000000000007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40.048000000000002</v>
      </c>
      <c r="AM41" s="5"/>
      <c r="AN41" s="5"/>
      <c r="AO41" s="5"/>
      <c r="AP41" s="5"/>
      <c r="AQ41" s="5"/>
      <c r="AR41" s="5">
        <v>49.068000000000005</v>
      </c>
      <c r="AU41" t="s">
        <v>15</v>
      </c>
      <c r="AV41">
        <v>2.9143229803537944E-2</v>
      </c>
      <c r="AW41">
        <f t="shared" ref="AW41:BE41" si="65">(0)/49.068</f>
        <v>0</v>
      </c>
      <c r="AX41">
        <f t="shared" si="65"/>
        <v>0</v>
      </c>
      <c r="AY41">
        <f t="shared" si="65"/>
        <v>0</v>
      </c>
      <c r="AZ41">
        <f t="shared" si="65"/>
        <v>0</v>
      </c>
      <c r="BA41">
        <f t="shared" si="65"/>
        <v>0</v>
      </c>
      <c r="BB41">
        <f t="shared" si="65"/>
        <v>0</v>
      </c>
      <c r="BC41">
        <f t="shared" si="65"/>
        <v>0</v>
      </c>
      <c r="BD41">
        <f t="shared" si="65"/>
        <v>0</v>
      </c>
      <c r="BE41">
        <f t="shared" si="65"/>
        <v>0</v>
      </c>
      <c r="BF41">
        <v>0.15468329664954755</v>
      </c>
      <c r="BG41">
        <f t="shared" ref="BG41:CE41" si="66">(0)/49.068</f>
        <v>0</v>
      </c>
      <c r="BH41">
        <f t="shared" si="66"/>
        <v>0</v>
      </c>
      <c r="BI41">
        <f t="shared" si="66"/>
        <v>0</v>
      </c>
      <c r="BJ41">
        <f t="shared" si="66"/>
        <v>0</v>
      </c>
      <c r="BK41">
        <f t="shared" si="66"/>
        <v>0</v>
      </c>
      <c r="BL41">
        <f t="shared" si="66"/>
        <v>0</v>
      </c>
      <c r="BM41">
        <f t="shared" si="66"/>
        <v>0</v>
      </c>
      <c r="BN41">
        <f t="shared" si="66"/>
        <v>0</v>
      </c>
      <c r="BO41">
        <f t="shared" si="66"/>
        <v>0</v>
      </c>
      <c r="BP41">
        <f t="shared" si="66"/>
        <v>0</v>
      </c>
      <c r="BQ41">
        <f t="shared" si="66"/>
        <v>0</v>
      </c>
      <c r="BR41">
        <f t="shared" si="66"/>
        <v>0</v>
      </c>
      <c r="BS41">
        <f t="shared" si="66"/>
        <v>0</v>
      </c>
      <c r="BT41">
        <f t="shared" si="66"/>
        <v>0</v>
      </c>
      <c r="BU41">
        <f t="shared" si="66"/>
        <v>0</v>
      </c>
      <c r="BV41">
        <f t="shared" si="66"/>
        <v>0</v>
      </c>
      <c r="BW41">
        <f t="shared" si="66"/>
        <v>0</v>
      </c>
      <c r="BX41">
        <f t="shared" si="66"/>
        <v>0</v>
      </c>
      <c r="BY41">
        <f t="shared" si="66"/>
        <v>0</v>
      </c>
      <c r="BZ41">
        <f t="shared" si="66"/>
        <v>0</v>
      </c>
      <c r="CA41">
        <f t="shared" si="66"/>
        <v>0</v>
      </c>
      <c r="CB41">
        <f t="shared" si="66"/>
        <v>0</v>
      </c>
      <c r="CC41">
        <f t="shared" si="66"/>
        <v>0</v>
      </c>
      <c r="CD41">
        <f t="shared" si="66"/>
        <v>0</v>
      </c>
      <c r="CE41">
        <f t="shared" si="66"/>
        <v>0</v>
      </c>
      <c r="CF41">
        <v>0.81617347354691439</v>
      </c>
      <c r="CG41">
        <f>(0)/49.068</f>
        <v>0</v>
      </c>
      <c r="CH41">
        <f>(0)/49.068</f>
        <v>0</v>
      </c>
      <c r="CI41">
        <f>(0)/49.068</f>
        <v>0</v>
      </c>
      <c r="CJ41">
        <f>(0)/49.068</f>
        <v>0</v>
      </c>
      <c r="CK41">
        <f>0</f>
        <v>0</v>
      </c>
      <c r="CL41">
        <v>49.068000000000005</v>
      </c>
    </row>
    <row r="42" spans="1:90" x14ac:dyDescent="0.25">
      <c r="A42" s="4" t="s">
        <v>432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>
        <v>185.96799999999999</v>
      </c>
      <c r="AM42" s="5"/>
      <c r="AN42" s="5"/>
      <c r="AO42" s="5"/>
      <c r="AP42" s="5"/>
      <c r="AQ42" s="5"/>
      <c r="AR42" s="5">
        <v>185.96799999999999</v>
      </c>
      <c r="AU42" t="s">
        <v>432</v>
      </c>
      <c r="AV42">
        <f t="shared" ref="AV42:CE42" si="67">(0)/185.968</f>
        <v>0</v>
      </c>
      <c r="AW42">
        <f t="shared" si="67"/>
        <v>0</v>
      </c>
      <c r="AX42">
        <f t="shared" si="67"/>
        <v>0</v>
      </c>
      <c r="AY42">
        <f t="shared" si="67"/>
        <v>0</v>
      </c>
      <c r="AZ42">
        <f t="shared" si="67"/>
        <v>0</v>
      </c>
      <c r="BA42">
        <f t="shared" si="67"/>
        <v>0</v>
      </c>
      <c r="BB42">
        <f t="shared" si="67"/>
        <v>0</v>
      </c>
      <c r="BC42">
        <f t="shared" si="67"/>
        <v>0</v>
      </c>
      <c r="BD42">
        <f t="shared" si="67"/>
        <v>0</v>
      </c>
      <c r="BE42">
        <f t="shared" si="67"/>
        <v>0</v>
      </c>
      <c r="BF42">
        <f t="shared" si="67"/>
        <v>0</v>
      </c>
      <c r="BG42">
        <f t="shared" si="67"/>
        <v>0</v>
      </c>
      <c r="BH42">
        <f t="shared" si="67"/>
        <v>0</v>
      </c>
      <c r="BI42">
        <f t="shared" si="67"/>
        <v>0</v>
      </c>
      <c r="BJ42">
        <f t="shared" si="67"/>
        <v>0</v>
      </c>
      <c r="BK42">
        <f t="shared" si="67"/>
        <v>0</v>
      </c>
      <c r="BL42">
        <f t="shared" si="67"/>
        <v>0</v>
      </c>
      <c r="BM42">
        <f t="shared" si="67"/>
        <v>0</v>
      </c>
      <c r="BN42">
        <f t="shared" si="67"/>
        <v>0</v>
      </c>
      <c r="BO42">
        <f t="shared" si="67"/>
        <v>0</v>
      </c>
      <c r="BP42">
        <f t="shared" si="67"/>
        <v>0</v>
      </c>
      <c r="BQ42">
        <f t="shared" si="67"/>
        <v>0</v>
      </c>
      <c r="BR42">
        <f t="shared" si="67"/>
        <v>0</v>
      </c>
      <c r="BS42">
        <f t="shared" si="67"/>
        <v>0</v>
      </c>
      <c r="BT42">
        <f t="shared" si="67"/>
        <v>0</v>
      </c>
      <c r="BU42">
        <f t="shared" si="67"/>
        <v>0</v>
      </c>
      <c r="BV42">
        <f t="shared" si="67"/>
        <v>0</v>
      </c>
      <c r="BW42">
        <f t="shared" si="67"/>
        <v>0</v>
      </c>
      <c r="BX42">
        <f t="shared" si="67"/>
        <v>0</v>
      </c>
      <c r="BY42">
        <f t="shared" si="67"/>
        <v>0</v>
      </c>
      <c r="BZ42">
        <f t="shared" si="67"/>
        <v>0</v>
      </c>
      <c r="CA42">
        <f t="shared" si="67"/>
        <v>0</v>
      </c>
      <c r="CB42">
        <f t="shared" si="67"/>
        <v>0</v>
      </c>
      <c r="CC42">
        <f t="shared" si="67"/>
        <v>0</v>
      </c>
      <c r="CD42">
        <f t="shared" si="67"/>
        <v>0</v>
      </c>
      <c r="CE42">
        <f t="shared" si="67"/>
        <v>0</v>
      </c>
      <c r="CF42">
        <v>1</v>
      </c>
      <c r="CG42">
        <f>(0)/185.968</f>
        <v>0</v>
      </c>
      <c r="CH42">
        <f>(0)/185.968</f>
        <v>0</v>
      </c>
      <c r="CI42">
        <f>(0)/185.968</f>
        <v>0</v>
      </c>
      <c r="CJ42">
        <f>(0)/185.968</f>
        <v>0</v>
      </c>
      <c r="CK42">
        <f>0</f>
        <v>0</v>
      </c>
      <c r="CL42">
        <v>185.96799999999999</v>
      </c>
    </row>
    <row r="43" spans="1:90" x14ac:dyDescent="0.25">
      <c r="A43" s="4" t="s">
        <v>161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v>395.94799999999998</v>
      </c>
      <c r="N43" s="5"/>
      <c r="O43" s="5"/>
      <c r="P43" s="5"/>
      <c r="Q43" s="5">
        <v>23.712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>
        <v>20</v>
      </c>
      <c r="AK43" s="5"/>
      <c r="AL43" s="5"/>
      <c r="AM43" s="5"/>
      <c r="AN43" s="5"/>
      <c r="AO43" s="5"/>
      <c r="AP43" s="5"/>
      <c r="AQ43" s="5"/>
      <c r="AR43" s="5">
        <v>439.65999999999997</v>
      </c>
      <c r="AU43" t="s">
        <v>161</v>
      </c>
      <c r="AV43">
        <f t="shared" ref="AV43:BF43" si="68">(0)/439.66</f>
        <v>0</v>
      </c>
      <c r="AW43">
        <f t="shared" si="68"/>
        <v>0</v>
      </c>
      <c r="AX43">
        <f t="shared" si="68"/>
        <v>0</v>
      </c>
      <c r="AY43">
        <f t="shared" si="68"/>
        <v>0</v>
      </c>
      <c r="AZ43">
        <f t="shared" si="68"/>
        <v>0</v>
      </c>
      <c r="BA43">
        <f t="shared" si="68"/>
        <v>0</v>
      </c>
      <c r="BB43">
        <f t="shared" si="68"/>
        <v>0</v>
      </c>
      <c r="BC43">
        <f t="shared" si="68"/>
        <v>0</v>
      </c>
      <c r="BD43">
        <f t="shared" si="68"/>
        <v>0</v>
      </c>
      <c r="BE43">
        <f t="shared" si="68"/>
        <v>0</v>
      </c>
      <c r="BF43">
        <f t="shared" si="68"/>
        <v>0</v>
      </c>
      <c r="BG43">
        <v>0.90057771914661333</v>
      </c>
      <c r="BH43">
        <f>(0)/439.66</f>
        <v>0</v>
      </c>
      <c r="BI43">
        <f>(0)/439.66</f>
        <v>0</v>
      </c>
      <c r="BJ43">
        <f>(0)/439.66</f>
        <v>0</v>
      </c>
      <c r="BK43">
        <v>5.3932584269662923E-2</v>
      </c>
      <c r="BL43">
        <f t="shared" ref="BL43:CC43" si="69">(0)/439.66</f>
        <v>0</v>
      </c>
      <c r="BM43">
        <f t="shared" si="69"/>
        <v>0</v>
      </c>
      <c r="BN43">
        <f t="shared" si="69"/>
        <v>0</v>
      </c>
      <c r="BO43">
        <f t="shared" si="69"/>
        <v>0</v>
      </c>
      <c r="BP43">
        <f t="shared" si="69"/>
        <v>0</v>
      </c>
      <c r="BQ43">
        <f t="shared" si="69"/>
        <v>0</v>
      </c>
      <c r="BR43">
        <f t="shared" si="69"/>
        <v>0</v>
      </c>
      <c r="BS43">
        <f t="shared" si="69"/>
        <v>0</v>
      </c>
      <c r="BT43">
        <f t="shared" si="69"/>
        <v>0</v>
      </c>
      <c r="BU43">
        <f t="shared" si="69"/>
        <v>0</v>
      </c>
      <c r="BV43">
        <f t="shared" si="69"/>
        <v>0</v>
      </c>
      <c r="BW43">
        <f t="shared" si="69"/>
        <v>0</v>
      </c>
      <c r="BX43">
        <f t="shared" si="69"/>
        <v>0</v>
      </c>
      <c r="BY43">
        <f t="shared" si="69"/>
        <v>0</v>
      </c>
      <c r="BZ43">
        <f t="shared" si="69"/>
        <v>0</v>
      </c>
      <c r="CA43">
        <f t="shared" si="69"/>
        <v>0</v>
      </c>
      <c r="CB43">
        <f t="shared" si="69"/>
        <v>0</v>
      </c>
      <c r="CC43">
        <f t="shared" si="69"/>
        <v>0</v>
      </c>
      <c r="CD43">
        <v>4.5489696583723788E-2</v>
      </c>
      <c r="CE43">
        <f t="shared" ref="CE43:CJ43" si="70">(0)/439.66</f>
        <v>0</v>
      </c>
      <c r="CF43">
        <f t="shared" si="70"/>
        <v>0</v>
      </c>
      <c r="CG43">
        <f t="shared" si="70"/>
        <v>0</v>
      </c>
      <c r="CH43">
        <f t="shared" si="70"/>
        <v>0</v>
      </c>
      <c r="CI43">
        <f t="shared" si="70"/>
        <v>0</v>
      </c>
      <c r="CJ43">
        <f t="shared" si="70"/>
        <v>0</v>
      </c>
      <c r="CK43">
        <f>0</f>
        <v>0</v>
      </c>
      <c r="CL43">
        <v>439.65999999999997</v>
      </c>
    </row>
    <row r="44" spans="1:90" x14ac:dyDescent="0.25">
      <c r="A44" s="4" t="s">
        <v>16</v>
      </c>
      <c r="B44" s="5">
        <v>22.164999999999999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0</v>
      </c>
      <c r="N44" s="5"/>
      <c r="O44" s="5"/>
      <c r="P44" s="5"/>
      <c r="Q44" s="5"/>
      <c r="R44" s="5"/>
      <c r="S44" s="5"/>
      <c r="T44" s="5">
        <v>1.758</v>
      </c>
      <c r="U44" s="5"/>
      <c r="V44" s="5"/>
      <c r="W44" s="5">
        <v>2.6789999999999998</v>
      </c>
      <c r="X44" s="5"/>
      <c r="Y44" s="5"/>
      <c r="Z44" s="5">
        <v>7.6589999999999998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>
        <v>34.260999999999996</v>
      </c>
      <c r="AU44" t="s">
        <v>16</v>
      </c>
      <c r="AV44">
        <v>0.64694550655264005</v>
      </c>
      <c r="AW44">
        <f t="shared" ref="AW44:BF44" si="71">(0)/34.261</f>
        <v>0</v>
      </c>
      <c r="AX44">
        <f t="shared" si="71"/>
        <v>0</v>
      </c>
      <c r="AY44">
        <f t="shared" si="71"/>
        <v>0</v>
      </c>
      <c r="AZ44">
        <f t="shared" si="71"/>
        <v>0</v>
      </c>
      <c r="BA44">
        <f t="shared" si="71"/>
        <v>0</v>
      </c>
      <c r="BB44">
        <f t="shared" si="71"/>
        <v>0</v>
      </c>
      <c r="BC44">
        <f t="shared" si="71"/>
        <v>0</v>
      </c>
      <c r="BD44">
        <f t="shared" si="71"/>
        <v>0</v>
      </c>
      <c r="BE44">
        <f t="shared" si="71"/>
        <v>0</v>
      </c>
      <c r="BF44">
        <f t="shared" si="71"/>
        <v>0</v>
      </c>
      <c r="BG44">
        <v>0</v>
      </c>
      <c r="BH44">
        <f t="shared" ref="BH44:BM44" si="72">(0)/34.261</f>
        <v>0</v>
      </c>
      <c r="BI44">
        <f t="shared" si="72"/>
        <v>0</v>
      </c>
      <c r="BJ44">
        <f t="shared" si="72"/>
        <v>0</v>
      </c>
      <c r="BK44">
        <f t="shared" si="72"/>
        <v>0</v>
      </c>
      <c r="BL44">
        <f t="shared" si="72"/>
        <v>0</v>
      </c>
      <c r="BM44">
        <f t="shared" si="72"/>
        <v>0</v>
      </c>
      <c r="BN44">
        <v>5.1311987390910953E-2</v>
      </c>
      <c r="BO44">
        <f>(0)/34.261</f>
        <v>0</v>
      </c>
      <c r="BP44">
        <f>(0)/34.261</f>
        <v>0</v>
      </c>
      <c r="BQ44">
        <v>7.8193864744169755E-2</v>
      </c>
      <c r="BR44">
        <f>(0)/34.261</f>
        <v>0</v>
      </c>
      <c r="BS44">
        <f>(0)/34.261</f>
        <v>0</v>
      </c>
      <c r="BT44">
        <v>0.22354864131227928</v>
      </c>
      <c r="BU44">
        <f t="shared" ref="BU44:CJ44" si="73">(0)/34.261</f>
        <v>0</v>
      </c>
      <c r="BV44">
        <f t="shared" si="73"/>
        <v>0</v>
      </c>
      <c r="BW44">
        <f t="shared" si="73"/>
        <v>0</v>
      </c>
      <c r="BX44">
        <f t="shared" si="73"/>
        <v>0</v>
      </c>
      <c r="BY44">
        <f t="shared" si="73"/>
        <v>0</v>
      </c>
      <c r="BZ44">
        <f t="shared" si="73"/>
        <v>0</v>
      </c>
      <c r="CA44">
        <f t="shared" si="73"/>
        <v>0</v>
      </c>
      <c r="CB44">
        <f t="shared" si="73"/>
        <v>0</v>
      </c>
      <c r="CC44">
        <f t="shared" si="73"/>
        <v>0</v>
      </c>
      <c r="CD44">
        <f t="shared" si="73"/>
        <v>0</v>
      </c>
      <c r="CE44">
        <f t="shared" si="73"/>
        <v>0</v>
      </c>
      <c r="CF44">
        <f t="shared" si="73"/>
        <v>0</v>
      </c>
      <c r="CG44">
        <f t="shared" si="73"/>
        <v>0</v>
      </c>
      <c r="CH44">
        <f t="shared" si="73"/>
        <v>0</v>
      </c>
      <c r="CI44">
        <f t="shared" si="73"/>
        <v>0</v>
      </c>
      <c r="CJ44">
        <f t="shared" si="73"/>
        <v>0</v>
      </c>
      <c r="CK44">
        <f>0</f>
        <v>0</v>
      </c>
      <c r="CL44">
        <v>34.260999999999996</v>
      </c>
    </row>
    <row r="45" spans="1:90" x14ac:dyDescent="0.25">
      <c r="A45" s="4" t="s">
        <v>162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v>3320.884</v>
      </c>
      <c r="N45" s="5"/>
      <c r="O45" s="5"/>
      <c r="P45" s="5"/>
      <c r="Q45" s="5"/>
      <c r="R45" s="5">
        <v>166.72</v>
      </c>
      <c r="S45" s="5"/>
      <c r="T45" s="5">
        <v>165.97800000000001</v>
      </c>
      <c r="U45" s="5">
        <v>470.34899999999999</v>
      </c>
      <c r="V45" s="5"/>
      <c r="W45" s="5">
        <v>13.082999999999998</v>
      </c>
      <c r="X45" s="5"/>
      <c r="Y45" s="5"/>
      <c r="Z45" s="5"/>
      <c r="AA45" s="5">
        <v>2.79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>
        <v>4139.8039999999992</v>
      </c>
      <c r="AU45" t="s">
        <v>162</v>
      </c>
      <c r="AV45">
        <f t="shared" ref="AV45:BF45" si="74">(0)/4139.804</f>
        <v>0</v>
      </c>
      <c r="AW45">
        <f t="shared" si="74"/>
        <v>0</v>
      </c>
      <c r="AX45">
        <f t="shared" si="74"/>
        <v>0</v>
      </c>
      <c r="AY45">
        <f t="shared" si="74"/>
        <v>0</v>
      </c>
      <c r="AZ45">
        <f t="shared" si="74"/>
        <v>0</v>
      </c>
      <c r="BA45">
        <f t="shared" si="74"/>
        <v>0</v>
      </c>
      <c r="BB45">
        <f t="shared" si="74"/>
        <v>0</v>
      </c>
      <c r="BC45">
        <f t="shared" si="74"/>
        <v>0</v>
      </c>
      <c r="BD45">
        <f t="shared" si="74"/>
        <v>0</v>
      </c>
      <c r="BE45">
        <f t="shared" si="74"/>
        <v>0</v>
      </c>
      <c r="BF45">
        <f t="shared" si="74"/>
        <v>0</v>
      </c>
      <c r="BG45">
        <v>0.80218387150696036</v>
      </c>
      <c r="BH45">
        <f>(0)/4139.804</f>
        <v>0</v>
      </c>
      <c r="BI45">
        <f>(0)/4139.804</f>
        <v>0</v>
      </c>
      <c r="BJ45">
        <f>(0)/4139.804</f>
        <v>0</v>
      </c>
      <c r="BK45">
        <f>(0)/4139.804</f>
        <v>0</v>
      </c>
      <c r="BL45">
        <v>4.0272438018804764E-2</v>
      </c>
      <c r="BM45">
        <f>(0)/4139.804</f>
        <v>0</v>
      </c>
      <c r="BN45">
        <v>4.0093202480117426E-2</v>
      </c>
      <c r="BO45">
        <v>0.11361624849872122</v>
      </c>
      <c r="BP45">
        <f>(0)/4139.804</f>
        <v>0</v>
      </c>
      <c r="BQ45">
        <v>3.1602945453456251E-3</v>
      </c>
      <c r="BR45">
        <f>(0)/4139.804</f>
        <v>0</v>
      </c>
      <c r="BS45">
        <f>(0)/4139.804</f>
        <v>0</v>
      </c>
      <c r="BT45">
        <f>(0)/4139.804</f>
        <v>0</v>
      </c>
      <c r="BU45">
        <v>6.7394495005077546E-4</v>
      </c>
      <c r="BV45">
        <f t="shared" ref="BV45:CJ45" si="75">(0)/4139.804</f>
        <v>0</v>
      </c>
      <c r="BW45">
        <f t="shared" si="75"/>
        <v>0</v>
      </c>
      <c r="BX45">
        <f t="shared" si="75"/>
        <v>0</v>
      </c>
      <c r="BY45">
        <f t="shared" si="75"/>
        <v>0</v>
      </c>
      <c r="BZ45">
        <f t="shared" si="75"/>
        <v>0</v>
      </c>
      <c r="CA45">
        <f t="shared" si="75"/>
        <v>0</v>
      </c>
      <c r="CB45">
        <f t="shared" si="75"/>
        <v>0</v>
      </c>
      <c r="CC45">
        <f t="shared" si="75"/>
        <v>0</v>
      </c>
      <c r="CD45">
        <f t="shared" si="75"/>
        <v>0</v>
      </c>
      <c r="CE45">
        <f t="shared" si="75"/>
        <v>0</v>
      </c>
      <c r="CF45">
        <f t="shared" si="75"/>
        <v>0</v>
      </c>
      <c r="CG45">
        <f t="shared" si="75"/>
        <v>0</v>
      </c>
      <c r="CH45">
        <f t="shared" si="75"/>
        <v>0</v>
      </c>
      <c r="CI45">
        <f t="shared" si="75"/>
        <v>0</v>
      </c>
      <c r="CJ45">
        <f t="shared" si="75"/>
        <v>0</v>
      </c>
      <c r="CK45">
        <f>0</f>
        <v>0</v>
      </c>
      <c r="CL45">
        <v>4139.8039999999992</v>
      </c>
    </row>
    <row r="46" spans="1:90" x14ac:dyDescent="0.25">
      <c r="A46" s="4" t="s">
        <v>86</v>
      </c>
      <c r="B46" s="5"/>
      <c r="C46" s="5"/>
      <c r="D46" s="5"/>
      <c r="E46" s="5"/>
      <c r="F46" s="5"/>
      <c r="G46" s="5">
        <v>4660</v>
      </c>
      <c r="H46" s="5"/>
      <c r="I46" s="5"/>
      <c r="J46" s="5"/>
      <c r="K46" s="5"/>
      <c r="L46" s="5"/>
      <c r="M46" s="5"/>
      <c r="N46" s="5"/>
      <c r="O46" s="5">
        <v>3602.7479999999996</v>
      </c>
      <c r="P46" s="5"/>
      <c r="Q46" s="5">
        <v>52.259</v>
      </c>
      <c r="R46" s="5"/>
      <c r="S46" s="5"/>
      <c r="T46" s="5">
        <v>51.53</v>
      </c>
      <c r="U46" s="5"/>
      <c r="V46" s="5"/>
      <c r="W46" s="5">
        <v>23.044</v>
      </c>
      <c r="X46" s="5"/>
      <c r="Y46" s="5">
        <v>33.32</v>
      </c>
      <c r="Z46" s="5">
        <v>13.12</v>
      </c>
      <c r="AA46" s="5">
        <v>6238.348</v>
      </c>
      <c r="AB46" s="5"/>
      <c r="AC46" s="5"/>
      <c r="AD46" s="5"/>
      <c r="AE46" s="5"/>
      <c r="AF46" s="5"/>
      <c r="AG46" s="5"/>
      <c r="AH46" s="5"/>
      <c r="AI46" s="5"/>
      <c r="AJ46" s="5">
        <v>393.44799999999998</v>
      </c>
      <c r="AK46" s="5"/>
      <c r="AL46" s="5"/>
      <c r="AM46" s="5">
        <v>2713.6649999999995</v>
      </c>
      <c r="AN46" s="5"/>
      <c r="AO46" s="5"/>
      <c r="AP46" s="5"/>
      <c r="AQ46" s="5"/>
      <c r="AR46" s="5">
        <v>17781.482</v>
      </c>
      <c r="AU46" t="s">
        <v>86</v>
      </c>
      <c r="AV46">
        <f>(0)/17781.482</f>
        <v>0</v>
      </c>
      <c r="AW46">
        <f>(0)/17781.482</f>
        <v>0</v>
      </c>
      <c r="AX46">
        <f>(0)/17781.482</f>
        <v>0</v>
      </c>
      <c r="AY46">
        <f>(0)/17781.482</f>
        <v>0</v>
      </c>
      <c r="AZ46">
        <f>(0)/17781.482</f>
        <v>0</v>
      </c>
      <c r="BA46">
        <v>0.26207039435745572</v>
      </c>
      <c r="BB46">
        <f t="shared" ref="BB46:BH46" si="76">(0)/17781.482</f>
        <v>0</v>
      </c>
      <c r="BC46">
        <f t="shared" si="76"/>
        <v>0</v>
      </c>
      <c r="BD46">
        <f t="shared" si="76"/>
        <v>0</v>
      </c>
      <c r="BE46">
        <f t="shared" si="76"/>
        <v>0</v>
      </c>
      <c r="BF46">
        <f t="shared" si="76"/>
        <v>0</v>
      </c>
      <c r="BG46">
        <f t="shared" si="76"/>
        <v>0</v>
      </c>
      <c r="BH46">
        <f t="shared" si="76"/>
        <v>0</v>
      </c>
      <c r="BI46">
        <v>0.20261235818251816</v>
      </c>
      <c r="BJ46">
        <f>(0)/17781.482</f>
        <v>0</v>
      </c>
      <c r="BK46">
        <v>2.9389563817009178E-3</v>
      </c>
      <c r="BL46">
        <f>(0)/17781.482</f>
        <v>0</v>
      </c>
      <c r="BM46">
        <f>(0)/17781.482</f>
        <v>0</v>
      </c>
      <c r="BN46">
        <v>2.8979586740857707E-3</v>
      </c>
      <c r="BO46">
        <f>(0)/17781.482</f>
        <v>0</v>
      </c>
      <c r="BP46">
        <f>(0)/17781.482</f>
        <v>0</v>
      </c>
      <c r="BQ46">
        <v>1.2959549715822337E-3</v>
      </c>
      <c r="BR46">
        <f>(0)/17781.482</f>
        <v>0</v>
      </c>
      <c r="BS46">
        <v>1.8738595579378592E-3</v>
      </c>
      <c r="BT46">
        <v>7.3784626050854476E-4</v>
      </c>
      <c r="BU46">
        <v>0.35083397435601826</v>
      </c>
      <c r="BV46">
        <f t="shared" ref="BV46:CC46" si="77">(0)/17781.482</f>
        <v>0</v>
      </c>
      <c r="BW46">
        <f t="shared" si="77"/>
        <v>0</v>
      </c>
      <c r="BX46">
        <f t="shared" si="77"/>
        <v>0</v>
      </c>
      <c r="BY46">
        <f t="shared" si="77"/>
        <v>0</v>
      </c>
      <c r="BZ46">
        <f t="shared" si="77"/>
        <v>0</v>
      </c>
      <c r="CA46">
        <f t="shared" si="77"/>
        <v>0</v>
      </c>
      <c r="CB46">
        <f t="shared" si="77"/>
        <v>0</v>
      </c>
      <c r="CC46">
        <f t="shared" si="77"/>
        <v>0</v>
      </c>
      <c r="CD46">
        <v>2.2126839596384597E-2</v>
      </c>
      <c r="CE46">
        <f>(0)/17781.482</f>
        <v>0</v>
      </c>
      <c r="CF46">
        <f>(0)/17781.482</f>
        <v>0</v>
      </c>
      <c r="CG46">
        <v>0.1526118576618079</v>
      </c>
      <c r="CH46">
        <f>(0)/17781.482</f>
        <v>0</v>
      </c>
      <c r="CI46">
        <f>(0)/17781.482</f>
        <v>0</v>
      </c>
      <c r="CJ46">
        <f>(0)/17781.482</f>
        <v>0</v>
      </c>
      <c r="CK46">
        <f>0</f>
        <v>0</v>
      </c>
      <c r="CL46">
        <v>17781.482</v>
      </c>
    </row>
    <row r="47" spans="1:90" x14ac:dyDescent="0.25">
      <c r="A47" s="4" t="s">
        <v>306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0.69700000000000006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>
        <v>0.69700000000000006</v>
      </c>
      <c r="AU47" t="s">
        <v>306</v>
      </c>
      <c r="AV47">
        <v>0.69699999999999995</v>
      </c>
      <c r="AW47">
        <v>0.69699999999999995</v>
      </c>
      <c r="AX47">
        <v>0.69699999999999995</v>
      </c>
      <c r="AY47">
        <v>0.69699999999999995</v>
      </c>
      <c r="AZ47">
        <v>0.69699999999999995</v>
      </c>
      <c r="BA47">
        <v>0.69699999999999995</v>
      </c>
      <c r="BB47">
        <v>0.69699999999999995</v>
      </c>
      <c r="BC47">
        <v>0.69699999999999995</v>
      </c>
      <c r="BD47">
        <v>0.69699999999999995</v>
      </c>
      <c r="BE47">
        <v>0.69699999999999995</v>
      </c>
      <c r="BF47">
        <v>0.69699999999999995</v>
      </c>
      <c r="BG47">
        <v>0.69699999999999995</v>
      </c>
      <c r="BH47">
        <v>0.69699999999999995</v>
      </c>
      <c r="BI47">
        <v>0.69699999999999995</v>
      </c>
      <c r="BJ47">
        <v>0.69699999999999995</v>
      </c>
      <c r="BK47">
        <v>0.69699999999999995</v>
      </c>
      <c r="BL47">
        <v>0.69699999999999995</v>
      </c>
      <c r="BM47">
        <v>0.69699999999999995</v>
      </c>
      <c r="BN47">
        <v>0.69699999999999995</v>
      </c>
      <c r="BO47">
        <v>0.69699999999999995</v>
      </c>
      <c r="BP47">
        <v>0.69699999999999995</v>
      </c>
      <c r="BQ47">
        <v>1</v>
      </c>
      <c r="BR47">
        <v>0.69699999999999995</v>
      </c>
      <c r="BS47">
        <v>0.69699999999999995</v>
      </c>
      <c r="BT47">
        <v>0.69699999999999995</v>
      </c>
      <c r="BU47">
        <v>0.69699999999999995</v>
      </c>
      <c r="BV47">
        <v>0.69699999999999995</v>
      </c>
      <c r="BW47">
        <v>0.69699999999999995</v>
      </c>
      <c r="BX47">
        <v>0.69699999999999995</v>
      </c>
      <c r="BY47">
        <v>0.69699999999999995</v>
      </c>
      <c r="BZ47">
        <v>0.69699999999999995</v>
      </c>
      <c r="CA47">
        <v>0.69699999999999995</v>
      </c>
      <c r="CB47">
        <v>0.69699999999999995</v>
      </c>
      <c r="CC47">
        <v>0.69699999999999995</v>
      </c>
      <c r="CD47">
        <v>0.69699999999999995</v>
      </c>
      <c r="CE47">
        <v>0.69699999999999995</v>
      </c>
      <c r="CF47">
        <v>0.69699999999999995</v>
      </c>
      <c r="CG47">
        <v>0.69699999999999995</v>
      </c>
      <c r="CH47">
        <v>0.69699999999999995</v>
      </c>
      <c r="CI47">
        <v>0.69699999999999995</v>
      </c>
      <c r="CJ47">
        <v>0.69699999999999995</v>
      </c>
      <c r="CK47">
        <f>0</f>
        <v>0</v>
      </c>
      <c r="CL47">
        <v>0.69700000000000006</v>
      </c>
    </row>
    <row r="48" spans="1:90" x14ac:dyDescent="0.25">
      <c r="A48" s="4" t="s">
        <v>155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9.9</v>
      </c>
      <c r="M48" s="5"/>
      <c r="N48" s="5">
        <v>1250.6489999999999</v>
      </c>
      <c r="O48" s="5"/>
      <c r="P48" s="5"/>
      <c r="Q48" s="5">
        <v>9.8559999999999999</v>
      </c>
      <c r="R48" s="5"/>
      <c r="S48" s="5"/>
      <c r="T48" s="5"/>
      <c r="U48" s="5"/>
      <c r="V48" s="5"/>
      <c r="W48" s="5">
        <v>56.402000000000001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>
        <v>1326.807</v>
      </c>
      <c r="AU48" t="s">
        <v>155</v>
      </c>
      <c r="AV48">
        <f t="shared" ref="AV48:BE48" si="78">(0)/1326.807</f>
        <v>0</v>
      </c>
      <c r="AW48">
        <f t="shared" si="78"/>
        <v>0</v>
      </c>
      <c r="AX48">
        <f t="shared" si="78"/>
        <v>0</v>
      </c>
      <c r="AY48">
        <f t="shared" si="78"/>
        <v>0</v>
      </c>
      <c r="AZ48">
        <f t="shared" si="78"/>
        <v>0</v>
      </c>
      <c r="BA48">
        <f t="shared" si="78"/>
        <v>0</v>
      </c>
      <c r="BB48">
        <f t="shared" si="78"/>
        <v>0</v>
      </c>
      <c r="BC48">
        <f t="shared" si="78"/>
        <v>0</v>
      </c>
      <c r="BD48">
        <f t="shared" si="78"/>
        <v>0</v>
      </c>
      <c r="BE48">
        <f t="shared" si="78"/>
        <v>0</v>
      </c>
      <c r="BF48">
        <v>7.4615222862104286E-3</v>
      </c>
      <c r="BG48">
        <f>(0)/1326.807</f>
        <v>0</v>
      </c>
      <c r="BH48">
        <v>0.94260054401280657</v>
      </c>
      <c r="BI48">
        <f>(0)/1326.807</f>
        <v>0</v>
      </c>
      <c r="BJ48">
        <f>(0)/1326.807</f>
        <v>0</v>
      </c>
      <c r="BK48">
        <v>7.4283599649383816E-3</v>
      </c>
      <c r="BL48">
        <f>(0)/1326.807</f>
        <v>0</v>
      </c>
      <c r="BM48">
        <f>(0)/1326.807</f>
        <v>0</v>
      </c>
      <c r="BN48">
        <f>(0)/1326.807</f>
        <v>0</v>
      </c>
      <c r="BO48">
        <f>(0)/1326.807</f>
        <v>0</v>
      </c>
      <c r="BP48">
        <f>(0)/1326.807</f>
        <v>0</v>
      </c>
      <c r="BQ48">
        <v>4.2509573736044505E-2</v>
      </c>
      <c r="BR48">
        <f t="shared" ref="BR48:CJ48" si="79">(0)/1326.807</f>
        <v>0</v>
      </c>
      <c r="BS48">
        <f t="shared" si="79"/>
        <v>0</v>
      </c>
      <c r="BT48">
        <f t="shared" si="79"/>
        <v>0</v>
      </c>
      <c r="BU48">
        <f t="shared" si="79"/>
        <v>0</v>
      </c>
      <c r="BV48">
        <f t="shared" si="79"/>
        <v>0</v>
      </c>
      <c r="BW48">
        <f t="shared" si="79"/>
        <v>0</v>
      </c>
      <c r="BX48">
        <f t="shared" si="79"/>
        <v>0</v>
      </c>
      <c r="BY48">
        <f t="shared" si="79"/>
        <v>0</v>
      </c>
      <c r="BZ48">
        <f t="shared" si="79"/>
        <v>0</v>
      </c>
      <c r="CA48">
        <f t="shared" si="79"/>
        <v>0</v>
      </c>
      <c r="CB48">
        <f t="shared" si="79"/>
        <v>0</v>
      </c>
      <c r="CC48">
        <f t="shared" si="79"/>
        <v>0</v>
      </c>
      <c r="CD48">
        <f t="shared" si="79"/>
        <v>0</v>
      </c>
      <c r="CE48">
        <f t="shared" si="79"/>
        <v>0</v>
      </c>
      <c r="CF48">
        <f t="shared" si="79"/>
        <v>0</v>
      </c>
      <c r="CG48">
        <f t="shared" si="79"/>
        <v>0</v>
      </c>
      <c r="CH48">
        <f t="shared" si="79"/>
        <v>0</v>
      </c>
      <c r="CI48">
        <f t="shared" si="79"/>
        <v>0</v>
      </c>
      <c r="CJ48">
        <f t="shared" si="79"/>
        <v>0</v>
      </c>
      <c r="CK48">
        <f>0</f>
        <v>0</v>
      </c>
      <c r="CL48">
        <v>1326.807</v>
      </c>
    </row>
    <row r="49" spans="1:90" x14ac:dyDescent="0.25">
      <c r="A49" s="4" t="s">
        <v>154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12.407999999999999</v>
      </c>
      <c r="M49" s="5"/>
      <c r="N49" s="5">
        <v>523.45499999999993</v>
      </c>
      <c r="O49" s="5"/>
      <c r="P49" s="5"/>
      <c r="Q49" s="5"/>
      <c r="R49" s="5"/>
      <c r="S49" s="5"/>
      <c r="T49" s="5"/>
      <c r="U49" s="5"/>
      <c r="V49" s="5"/>
      <c r="W49" s="5">
        <v>3.5439999999999996</v>
      </c>
      <c r="X49" s="5">
        <v>2.3279999999999998</v>
      </c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>
        <v>541.7349999999999</v>
      </c>
      <c r="AU49" t="s">
        <v>154</v>
      </c>
      <c r="AV49">
        <f t="shared" ref="AV49:BE49" si="80">(0)/541.735</f>
        <v>0</v>
      </c>
      <c r="AW49">
        <f t="shared" si="80"/>
        <v>0</v>
      </c>
      <c r="AX49">
        <f t="shared" si="80"/>
        <v>0</v>
      </c>
      <c r="AY49">
        <f t="shared" si="80"/>
        <v>0</v>
      </c>
      <c r="AZ49">
        <f t="shared" si="80"/>
        <v>0</v>
      </c>
      <c r="BA49">
        <f t="shared" si="80"/>
        <v>0</v>
      </c>
      <c r="BB49">
        <f t="shared" si="80"/>
        <v>0</v>
      </c>
      <c r="BC49">
        <f t="shared" si="80"/>
        <v>0</v>
      </c>
      <c r="BD49">
        <f t="shared" si="80"/>
        <v>0</v>
      </c>
      <c r="BE49">
        <f t="shared" si="80"/>
        <v>0</v>
      </c>
      <c r="BF49">
        <v>2.2904187471734339E-2</v>
      </c>
      <c r="BG49">
        <f>(0)/541.735</f>
        <v>0</v>
      </c>
      <c r="BH49">
        <v>0.96625656455647135</v>
      </c>
      <c r="BI49">
        <f t="shared" ref="BI49:BP49" si="81">(0)/541.735</f>
        <v>0</v>
      </c>
      <c r="BJ49">
        <f t="shared" si="81"/>
        <v>0</v>
      </c>
      <c r="BK49">
        <f t="shared" si="81"/>
        <v>0</v>
      </c>
      <c r="BL49">
        <f t="shared" si="81"/>
        <v>0</v>
      </c>
      <c r="BM49">
        <f t="shared" si="81"/>
        <v>0</v>
      </c>
      <c r="BN49">
        <f t="shared" si="81"/>
        <v>0</v>
      </c>
      <c r="BO49">
        <f t="shared" si="81"/>
        <v>0</v>
      </c>
      <c r="BP49">
        <f t="shared" si="81"/>
        <v>0</v>
      </c>
      <c r="BQ49">
        <v>6.5419439393799555E-3</v>
      </c>
      <c r="BR49">
        <v>4.2973040324143725E-3</v>
      </c>
      <c r="BS49">
        <f t="shared" ref="BS49:CJ49" si="82">(0)/541.735</f>
        <v>0</v>
      </c>
      <c r="BT49">
        <f t="shared" si="82"/>
        <v>0</v>
      </c>
      <c r="BU49">
        <f t="shared" si="82"/>
        <v>0</v>
      </c>
      <c r="BV49">
        <f t="shared" si="82"/>
        <v>0</v>
      </c>
      <c r="BW49">
        <f t="shared" si="82"/>
        <v>0</v>
      </c>
      <c r="BX49">
        <f t="shared" si="82"/>
        <v>0</v>
      </c>
      <c r="BY49">
        <f t="shared" si="82"/>
        <v>0</v>
      </c>
      <c r="BZ49">
        <f t="shared" si="82"/>
        <v>0</v>
      </c>
      <c r="CA49">
        <f t="shared" si="82"/>
        <v>0</v>
      </c>
      <c r="CB49">
        <f t="shared" si="82"/>
        <v>0</v>
      </c>
      <c r="CC49">
        <f t="shared" si="82"/>
        <v>0</v>
      </c>
      <c r="CD49">
        <f t="shared" si="82"/>
        <v>0</v>
      </c>
      <c r="CE49">
        <f t="shared" si="82"/>
        <v>0</v>
      </c>
      <c r="CF49">
        <f t="shared" si="82"/>
        <v>0</v>
      </c>
      <c r="CG49">
        <f t="shared" si="82"/>
        <v>0</v>
      </c>
      <c r="CH49">
        <f t="shared" si="82"/>
        <v>0</v>
      </c>
      <c r="CI49">
        <f t="shared" si="82"/>
        <v>0</v>
      </c>
      <c r="CJ49">
        <f t="shared" si="82"/>
        <v>0</v>
      </c>
      <c r="CK49">
        <f>0</f>
        <v>0</v>
      </c>
      <c r="CL49">
        <v>541.7349999999999</v>
      </c>
    </row>
    <row r="50" spans="1:90" x14ac:dyDescent="0.25">
      <c r="A50" s="4" t="s">
        <v>18</v>
      </c>
      <c r="B50" s="5">
        <v>1.43</v>
      </c>
      <c r="C50" s="5"/>
      <c r="D50" s="5"/>
      <c r="E50" s="5"/>
      <c r="F50" s="5"/>
      <c r="G50" s="5"/>
      <c r="H50" s="5"/>
      <c r="I50" s="5"/>
      <c r="J50" s="5"/>
      <c r="K50" s="5"/>
      <c r="L50" s="5">
        <v>13.200000000000001</v>
      </c>
      <c r="M50" s="5"/>
      <c r="N50" s="5">
        <v>98.336999999999989</v>
      </c>
      <c r="O50" s="5">
        <v>4.3309999999999995</v>
      </c>
      <c r="P50" s="5"/>
      <c r="Q50" s="5"/>
      <c r="R50" s="5"/>
      <c r="S50" s="5"/>
      <c r="T50" s="5"/>
      <c r="U50" s="5"/>
      <c r="V50" s="5"/>
      <c r="W50" s="5">
        <v>551.48</v>
      </c>
      <c r="X50" s="5"/>
      <c r="Y50" s="5"/>
      <c r="Z50" s="5">
        <v>72.64</v>
      </c>
      <c r="AA50" s="5"/>
      <c r="AB50" s="5">
        <v>15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>
        <v>64</v>
      </c>
      <c r="AP50" s="5"/>
      <c r="AQ50" s="5"/>
      <c r="AR50" s="5">
        <v>820.41800000000001</v>
      </c>
      <c r="AU50" t="s">
        <v>18</v>
      </c>
      <c r="AV50">
        <v>1.7430139270469443E-3</v>
      </c>
      <c r="AW50">
        <f t="shared" ref="AW50:BE50" si="83">(0)/820.418</f>
        <v>0</v>
      </c>
      <c r="AX50">
        <f t="shared" si="83"/>
        <v>0</v>
      </c>
      <c r="AY50">
        <f t="shared" si="83"/>
        <v>0</v>
      </c>
      <c r="AZ50">
        <f t="shared" si="83"/>
        <v>0</v>
      </c>
      <c r="BA50">
        <f t="shared" si="83"/>
        <v>0</v>
      </c>
      <c r="BB50">
        <f t="shared" si="83"/>
        <v>0</v>
      </c>
      <c r="BC50">
        <f t="shared" si="83"/>
        <v>0</v>
      </c>
      <c r="BD50">
        <f t="shared" si="83"/>
        <v>0</v>
      </c>
      <c r="BE50">
        <f t="shared" si="83"/>
        <v>0</v>
      </c>
      <c r="BF50">
        <v>1.6089359326587178E-2</v>
      </c>
      <c r="BG50">
        <f>(0)/820.418</f>
        <v>0</v>
      </c>
      <c r="BH50">
        <v>0.11986207031050024</v>
      </c>
      <c r="BI50">
        <v>5.2790163063218985E-3</v>
      </c>
      <c r="BJ50">
        <f t="shared" ref="BJ50:BP50" si="84">(0)/820.418</f>
        <v>0</v>
      </c>
      <c r="BK50">
        <f t="shared" si="84"/>
        <v>0</v>
      </c>
      <c r="BL50">
        <f t="shared" si="84"/>
        <v>0</v>
      </c>
      <c r="BM50">
        <f t="shared" si="84"/>
        <v>0</v>
      </c>
      <c r="BN50">
        <f t="shared" si="84"/>
        <v>0</v>
      </c>
      <c r="BO50">
        <f t="shared" si="84"/>
        <v>0</v>
      </c>
      <c r="BP50">
        <f t="shared" si="84"/>
        <v>0</v>
      </c>
      <c r="BQ50">
        <v>0.67219393041108311</v>
      </c>
      <c r="BR50">
        <f>(0)/820.418</f>
        <v>0</v>
      </c>
      <c r="BS50">
        <f>(0)/820.418</f>
        <v>0</v>
      </c>
      <c r="BT50">
        <v>8.8540231930552479E-2</v>
      </c>
      <c r="BU50">
        <f>(0)/820.418</f>
        <v>0</v>
      </c>
      <c r="BV50">
        <v>1.8283362871121794E-2</v>
      </c>
      <c r="BW50">
        <f t="shared" ref="BW50:CH50" si="85">(0)/820.418</f>
        <v>0</v>
      </c>
      <c r="BX50">
        <f t="shared" si="85"/>
        <v>0</v>
      </c>
      <c r="BY50">
        <f t="shared" si="85"/>
        <v>0</v>
      </c>
      <c r="BZ50">
        <f t="shared" si="85"/>
        <v>0</v>
      </c>
      <c r="CA50">
        <f t="shared" si="85"/>
        <v>0</v>
      </c>
      <c r="CB50">
        <f t="shared" si="85"/>
        <v>0</v>
      </c>
      <c r="CC50">
        <f t="shared" si="85"/>
        <v>0</v>
      </c>
      <c r="CD50">
        <f t="shared" si="85"/>
        <v>0</v>
      </c>
      <c r="CE50">
        <f t="shared" si="85"/>
        <v>0</v>
      </c>
      <c r="CF50">
        <f t="shared" si="85"/>
        <v>0</v>
      </c>
      <c r="CG50">
        <f t="shared" si="85"/>
        <v>0</v>
      </c>
      <c r="CH50">
        <f t="shared" si="85"/>
        <v>0</v>
      </c>
      <c r="CI50">
        <v>7.8009014916786315E-2</v>
      </c>
      <c r="CJ50">
        <f>(0)/820.418</f>
        <v>0</v>
      </c>
      <c r="CK50">
        <f>0</f>
        <v>0</v>
      </c>
      <c r="CL50">
        <v>820.41800000000001</v>
      </c>
    </row>
    <row r="51" spans="1:90" x14ac:dyDescent="0.25">
      <c r="A51" s="4" t="s">
        <v>17</v>
      </c>
      <c r="B51" s="5">
        <v>20.734999999999999</v>
      </c>
      <c r="C51" s="5"/>
      <c r="D51" s="5"/>
      <c r="E51" s="5"/>
      <c r="F51" s="5">
        <v>1.9979999999999998</v>
      </c>
      <c r="G51" s="5"/>
      <c r="H51" s="5"/>
      <c r="I51" s="5"/>
      <c r="J51" s="5"/>
      <c r="K51" s="5"/>
      <c r="L51" s="5">
        <v>2.0459999999999998</v>
      </c>
      <c r="M51" s="5"/>
      <c r="N51" s="5">
        <v>93.445999999999998</v>
      </c>
      <c r="O51" s="5"/>
      <c r="P51" s="5"/>
      <c r="Q51" s="5"/>
      <c r="R51" s="5"/>
      <c r="S51" s="5"/>
      <c r="T51" s="5"/>
      <c r="U51" s="5"/>
      <c r="V51" s="5"/>
      <c r="W51" s="5">
        <v>146</v>
      </c>
      <c r="X51" s="5"/>
      <c r="Y51" s="5"/>
      <c r="Z51" s="5"/>
      <c r="AA51" s="5"/>
      <c r="AB51" s="5"/>
      <c r="AC51" s="5">
        <v>4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>
        <v>268.22500000000002</v>
      </c>
      <c r="AU51" t="s">
        <v>17</v>
      </c>
      <c r="AV51">
        <v>7.7304501817503951E-2</v>
      </c>
      <c r="AW51">
        <f>(0)/268.225</f>
        <v>0</v>
      </c>
      <c r="AX51">
        <f>(0)/268.225</f>
        <v>0</v>
      </c>
      <c r="AY51">
        <f>(0)/268.225</f>
        <v>0</v>
      </c>
      <c r="AZ51">
        <v>7.4489700810886367E-3</v>
      </c>
      <c r="BA51">
        <f>(0)/268.225</f>
        <v>0</v>
      </c>
      <c r="BB51">
        <f>(0)/268.225</f>
        <v>0</v>
      </c>
      <c r="BC51">
        <f>(0)/268.225</f>
        <v>0</v>
      </c>
      <c r="BD51">
        <f>(0)/268.225</f>
        <v>0</v>
      </c>
      <c r="BE51">
        <f>(0)/268.225</f>
        <v>0</v>
      </c>
      <c r="BF51">
        <v>7.6279243172709468E-3</v>
      </c>
      <c r="BG51">
        <f>(0)/268.225</f>
        <v>0</v>
      </c>
      <c r="BH51">
        <v>0.34838661571441881</v>
      </c>
      <c r="BI51">
        <f t="shared" ref="BI51:BP51" si="86">(0)/268.225</f>
        <v>0</v>
      </c>
      <c r="BJ51">
        <f t="shared" si="86"/>
        <v>0</v>
      </c>
      <c r="BK51">
        <f t="shared" si="86"/>
        <v>0</v>
      </c>
      <c r="BL51">
        <f t="shared" si="86"/>
        <v>0</v>
      </c>
      <c r="BM51">
        <f t="shared" si="86"/>
        <v>0</v>
      </c>
      <c r="BN51">
        <f t="shared" si="86"/>
        <v>0</v>
      </c>
      <c r="BO51">
        <f t="shared" si="86"/>
        <v>0</v>
      </c>
      <c r="BP51">
        <f t="shared" si="86"/>
        <v>0</v>
      </c>
      <c r="BQ51">
        <v>0.54431913505452512</v>
      </c>
      <c r="BR51">
        <f>(0)/268.225</f>
        <v>0</v>
      </c>
      <c r="BS51">
        <f>(0)/268.225</f>
        <v>0</v>
      </c>
      <c r="BT51">
        <f>(0)/268.225</f>
        <v>0</v>
      </c>
      <c r="BU51">
        <f>(0)/268.225</f>
        <v>0</v>
      </c>
      <c r="BV51">
        <f>(0)/268.225</f>
        <v>0</v>
      </c>
      <c r="BW51">
        <v>1.4912853015192467E-2</v>
      </c>
      <c r="BX51">
        <f t="shared" ref="BX51:CJ51" si="87">(0)/268.225</f>
        <v>0</v>
      </c>
      <c r="BY51">
        <f t="shared" si="87"/>
        <v>0</v>
      </c>
      <c r="BZ51">
        <f t="shared" si="87"/>
        <v>0</v>
      </c>
      <c r="CA51">
        <f t="shared" si="87"/>
        <v>0</v>
      </c>
      <c r="CB51">
        <f t="shared" si="87"/>
        <v>0</v>
      </c>
      <c r="CC51">
        <f t="shared" si="87"/>
        <v>0</v>
      </c>
      <c r="CD51">
        <f t="shared" si="87"/>
        <v>0</v>
      </c>
      <c r="CE51">
        <f t="shared" si="87"/>
        <v>0</v>
      </c>
      <c r="CF51">
        <f t="shared" si="87"/>
        <v>0</v>
      </c>
      <c r="CG51">
        <f t="shared" si="87"/>
        <v>0</v>
      </c>
      <c r="CH51">
        <f t="shared" si="87"/>
        <v>0</v>
      </c>
      <c r="CI51">
        <f t="shared" si="87"/>
        <v>0</v>
      </c>
      <c r="CJ51">
        <f t="shared" si="87"/>
        <v>0</v>
      </c>
      <c r="CK51">
        <f>0</f>
        <v>0</v>
      </c>
      <c r="CL51">
        <v>268.22500000000002</v>
      </c>
    </row>
    <row r="52" spans="1:90" x14ac:dyDescent="0.25">
      <c r="A52" s="4" t="s">
        <v>140</v>
      </c>
      <c r="B52" s="5"/>
      <c r="C52" s="5"/>
      <c r="D52" s="5"/>
      <c r="E52" s="5"/>
      <c r="F52" s="5"/>
      <c r="G52" s="5"/>
      <c r="H52" s="5"/>
      <c r="I52" s="5"/>
      <c r="J52" s="5">
        <v>33.295999999999999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v>2.7880000000000003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>
        <v>36.084000000000003</v>
      </c>
      <c r="AU52" t="s">
        <v>140</v>
      </c>
      <c r="AV52">
        <f t="shared" ref="AV52:BC52" si="88">(0)/36.084</f>
        <v>0</v>
      </c>
      <c r="AW52">
        <f t="shared" si="88"/>
        <v>0</v>
      </c>
      <c r="AX52">
        <f t="shared" si="88"/>
        <v>0</v>
      </c>
      <c r="AY52">
        <f t="shared" si="88"/>
        <v>0</v>
      </c>
      <c r="AZ52">
        <f t="shared" si="88"/>
        <v>0</v>
      </c>
      <c r="BA52">
        <f t="shared" si="88"/>
        <v>0</v>
      </c>
      <c r="BB52">
        <f t="shared" si="88"/>
        <v>0</v>
      </c>
      <c r="BC52">
        <f t="shared" si="88"/>
        <v>0</v>
      </c>
      <c r="BD52">
        <v>0.92273583859882491</v>
      </c>
      <c r="BE52">
        <f t="shared" ref="BE52:BP52" si="89">(0)/36.084</f>
        <v>0</v>
      </c>
      <c r="BF52">
        <f t="shared" si="89"/>
        <v>0</v>
      </c>
      <c r="BG52">
        <f t="shared" si="89"/>
        <v>0</v>
      </c>
      <c r="BH52">
        <f t="shared" si="89"/>
        <v>0</v>
      </c>
      <c r="BI52">
        <f t="shared" si="89"/>
        <v>0</v>
      </c>
      <c r="BJ52">
        <f t="shared" si="89"/>
        <v>0</v>
      </c>
      <c r="BK52">
        <f t="shared" si="89"/>
        <v>0</v>
      </c>
      <c r="BL52">
        <f t="shared" si="89"/>
        <v>0</v>
      </c>
      <c r="BM52">
        <f t="shared" si="89"/>
        <v>0</v>
      </c>
      <c r="BN52">
        <f t="shared" si="89"/>
        <v>0</v>
      </c>
      <c r="BO52">
        <f t="shared" si="89"/>
        <v>0</v>
      </c>
      <c r="BP52">
        <f t="shared" si="89"/>
        <v>0</v>
      </c>
      <c r="BQ52">
        <v>7.7264161401175036E-2</v>
      </c>
      <c r="BR52">
        <f t="shared" ref="BR52:CJ52" si="90">(0)/36.084</f>
        <v>0</v>
      </c>
      <c r="BS52">
        <f t="shared" si="90"/>
        <v>0</v>
      </c>
      <c r="BT52">
        <f t="shared" si="90"/>
        <v>0</v>
      </c>
      <c r="BU52">
        <f t="shared" si="90"/>
        <v>0</v>
      </c>
      <c r="BV52">
        <f t="shared" si="90"/>
        <v>0</v>
      </c>
      <c r="BW52">
        <f t="shared" si="90"/>
        <v>0</v>
      </c>
      <c r="BX52">
        <f t="shared" si="90"/>
        <v>0</v>
      </c>
      <c r="BY52">
        <f t="shared" si="90"/>
        <v>0</v>
      </c>
      <c r="BZ52">
        <f t="shared" si="90"/>
        <v>0</v>
      </c>
      <c r="CA52">
        <f t="shared" si="90"/>
        <v>0</v>
      </c>
      <c r="CB52">
        <f t="shared" si="90"/>
        <v>0</v>
      </c>
      <c r="CC52">
        <f t="shared" si="90"/>
        <v>0</v>
      </c>
      <c r="CD52">
        <f t="shared" si="90"/>
        <v>0</v>
      </c>
      <c r="CE52">
        <f t="shared" si="90"/>
        <v>0</v>
      </c>
      <c r="CF52">
        <f t="shared" si="90"/>
        <v>0</v>
      </c>
      <c r="CG52">
        <f t="shared" si="90"/>
        <v>0</v>
      </c>
      <c r="CH52">
        <f t="shared" si="90"/>
        <v>0</v>
      </c>
      <c r="CI52">
        <f t="shared" si="90"/>
        <v>0</v>
      </c>
      <c r="CJ52">
        <f t="shared" si="90"/>
        <v>0</v>
      </c>
      <c r="CK52">
        <f>0</f>
        <v>0</v>
      </c>
      <c r="CL52">
        <v>36.084000000000003</v>
      </c>
    </row>
    <row r="53" spans="1:90" x14ac:dyDescent="0.25">
      <c r="A53" s="4" t="s">
        <v>128</v>
      </c>
      <c r="B53" s="5"/>
      <c r="C53" s="5"/>
      <c r="D53" s="5"/>
      <c r="E53" s="5"/>
      <c r="F53" s="5"/>
      <c r="G53" s="5"/>
      <c r="H53" s="5">
        <v>48</v>
      </c>
      <c r="I53" s="5"/>
      <c r="J53" s="5"/>
      <c r="K53" s="5"/>
      <c r="L53" s="5">
        <v>32.619999999999997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v>5.0739999999999998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>
        <v>123</v>
      </c>
      <c r="AL53" s="5"/>
      <c r="AM53" s="5"/>
      <c r="AN53" s="5"/>
      <c r="AO53" s="5"/>
      <c r="AP53" s="5"/>
      <c r="AQ53" s="5"/>
      <c r="AR53" s="5">
        <v>208.69400000000002</v>
      </c>
      <c r="AU53" t="s">
        <v>128</v>
      </c>
      <c r="AV53">
        <f t="shared" ref="AV53:BA53" si="91">(0)/208.694</f>
        <v>0</v>
      </c>
      <c r="AW53">
        <f t="shared" si="91"/>
        <v>0</v>
      </c>
      <c r="AX53">
        <f t="shared" si="91"/>
        <v>0</v>
      </c>
      <c r="AY53">
        <f t="shared" si="91"/>
        <v>0</v>
      </c>
      <c r="AZ53">
        <f t="shared" si="91"/>
        <v>0</v>
      </c>
      <c r="BA53">
        <f t="shared" si="91"/>
        <v>0</v>
      </c>
      <c r="BB53">
        <v>0.23000182084774837</v>
      </c>
      <c r="BC53">
        <f>(0)/208.694</f>
        <v>0</v>
      </c>
      <c r="BD53">
        <f>(0)/208.694</f>
        <v>0</v>
      </c>
      <c r="BE53">
        <f>(0)/208.694</f>
        <v>0</v>
      </c>
      <c r="BF53">
        <v>0.15630540408444898</v>
      </c>
      <c r="BG53">
        <f t="shared" ref="BG53:BP53" si="92">(0)/208.694</f>
        <v>0</v>
      </c>
      <c r="BH53">
        <f t="shared" si="92"/>
        <v>0</v>
      </c>
      <c r="BI53">
        <f t="shared" si="92"/>
        <v>0</v>
      </c>
      <c r="BJ53">
        <f t="shared" si="92"/>
        <v>0</v>
      </c>
      <c r="BK53">
        <f t="shared" si="92"/>
        <v>0</v>
      </c>
      <c r="BL53">
        <f t="shared" si="92"/>
        <v>0</v>
      </c>
      <c r="BM53">
        <f t="shared" si="92"/>
        <v>0</v>
      </c>
      <c r="BN53">
        <f t="shared" si="92"/>
        <v>0</v>
      </c>
      <c r="BO53">
        <f t="shared" si="92"/>
        <v>0</v>
      </c>
      <c r="BP53">
        <f t="shared" si="92"/>
        <v>0</v>
      </c>
      <c r="BQ53">
        <v>2.43131091454474E-2</v>
      </c>
      <c r="BR53">
        <f t="shared" ref="BR53:CD53" si="93">(0)/208.694</f>
        <v>0</v>
      </c>
      <c r="BS53">
        <f t="shared" si="93"/>
        <v>0</v>
      </c>
      <c r="BT53">
        <f t="shared" si="93"/>
        <v>0</v>
      </c>
      <c r="BU53">
        <f t="shared" si="93"/>
        <v>0</v>
      </c>
      <c r="BV53">
        <f t="shared" si="93"/>
        <v>0</v>
      </c>
      <c r="BW53">
        <f t="shared" si="93"/>
        <v>0</v>
      </c>
      <c r="BX53">
        <f t="shared" si="93"/>
        <v>0</v>
      </c>
      <c r="BY53">
        <f t="shared" si="93"/>
        <v>0</v>
      </c>
      <c r="BZ53">
        <f t="shared" si="93"/>
        <v>0</v>
      </c>
      <c r="CA53">
        <f t="shared" si="93"/>
        <v>0</v>
      </c>
      <c r="CB53">
        <f t="shared" si="93"/>
        <v>0</v>
      </c>
      <c r="CC53">
        <f t="shared" si="93"/>
        <v>0</v>
      </c>
      <c r="CD53">
        <f t="shared" si="93"/>
        <v>0</v>
      </c>
      <c r="CE53">
        <v>0.58937966592235513</v>
      </c>
      <c r="CF53">
        <f>(0)/208.694</f>
        <v>0</v>
      </c>
      <c r="CG53">
        <f>(0)/208.694</f>
        <v>0</v>
      </c>
      <c r="CH53">
        <f>(0)/208.694</f>
        <v>0</v>
      </c>
      <c r="CI53">
        <f>(0)/208.694</f>
        <v>0</v>
      </c>
      <c r="CJ53">
        <f>(0)/208.694</f>
        <v>0</v>
      </c>
      <c r="CK53">
        <f>0</f>
        <v>0</v>
      </c>
      <c r="CL53">
        <v>208.69400000000002</v>
      </c>
    </row>
    <row r="54" spans="1:90" x14ac:dyDescent="0.25">
      <c r="A54" s="4" t="s">
        <v>20</v>
      </c>
      <c r="B54" s="5">
        <v>48.620000000000005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v>112.91900000000001</v>
      </c>
      <c r="N54" s="5"/>
      <c r="O54" s="5"/>
      <c r="P54" s="5"/>
      <c r="Q54" s="5">
        <v>55.551000000000002</v>
      </c>
      <c r="R54" s="5">
        <v>137.25899999999999</v>
      </c>
      <c r="S54" s="5"/>
      <c r="T54" s="5">
        <v>71.397000000000006</v>
      </c>
      <c r="U54" s="5"/>
      <c r="V54" s="5"/>
      <c r="W54" s="5">
        <v>174.23699999999999</v>
      </c>
      <c r="X54" s="5"/>
      <c r="Y54" s="5"/>
      <c r="Z54" s="5">
        <v>54.588999999999999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>
        <v>3</v>
      </c>
      <c r="AO54" s="5"/>
      <c r="AP54" s="5"/>
      <c r="AQ54" s="5"/>
      <c r="AR54" s="5">
        <v>657.57200000000012</v>
      </c>
      <c r="AU54" t="s">
        <v>20</v>
      </c>
      <c r="AV54">
        <v>7.393867135461972E-2</v>
      </c>
      <c r="AW54">
        <f t="shared" ref="AW54:BF54" si="94">(0)/657.572</f>
        <v>0</v>
      </c>
      <c r="AX54">
        <f t="shared" si="94"/>
        <v>0</v>
      </c>
      <c r="AY54">
        <f t="shared" si="94"/>
        <v>0</v>
      </c>
      <c r="AZ54">
        <f t="shared" si="94"/>
        <v>0</v>
      </c>
      <c r="BA54">
        <f t="shared" si="94"/>
        <v>0</v>
      </c>
      <c r="BB54">
        <f t="shared" si="94"/>
        <v>0</v>
      </c>
      <c r="BC54">
        <f t="shared" si="94"/>
        <v>0</v>
      </c>
      <c r="BD54">
        <f t="shared" si="94"/>
        <v>0</v>
      </c>
      <c r="BE54">
        <f t="shared" si="94"/>
        <v>0</v>
      </c>
      <c r="BF54">
        <f t="shared" si="94"/>
        <v>0</v>
      </c>
      <c r="BG54">
        <v>0.17172111951238797</v>
      </c>
      <c r="BH54">
        <f>(0)/657.572</f>
        <v>0</v>
      </c>
      <c r="BI54">
        <f>(0)/657.572</f>
        <v>0</v>
      </c>
      <c r="BJ54">
        <f>(0)/657.572</f>
        <v>0</v>
      </c>
      <c r="BK54">
        <v>8.4478961999598506E-2</v>
      </c>
      <c r="BL54">
        <v>0.20873607757021279</v>
      </c>
      <c r="BM54">
        <f>(0)/657.572</f>
        <v>0</v>
      </c>
      <c r="BN54">
        <v>0.10857670338761381</v>
      </c>
      <c r="BO54">
        <f>(0)/657.572</f>
        <v>0</v>
      </c>
      <c r="BP54">
        <f>(0)/657.572</f>
        <v>0</v>
      </c>
      <c r="BQ54">
        <v>0.26497022379298385</v>
      </c>
      <c r="BR54">
        <f>(0)/657.572</f>
        <v>0</v>
      </c>
      <c r="BS54">
        <f>(0)/657.572</f>
        <v>0</v>
      </c>
      <c r="BT54">
        <v>8.3016004331084636E-2</v>
      </c>
      <c r="BU54">
        <f t="shared" ref="BU54:CG54" si="95">(0)/657.572</f>
        <v>0</v>
      </c>
      <c r="BV54">
        <f t="shared" si="95"/>
        <v>0</v>
      </c>
      <c r="BW54">
        <f t="shared" si="95"/>
        <v>0</v>
      </c>
      <c r="BX54">
        <f t="shared" si="95"/>
        <v>0</v>
      </c>
      <c r="BY54">
        <f t="shared" si="95"/>
        <v>0</v>
      </c>
      <c r="BZ54">
        <f t="shared" si="95"/>
        <v>0</v>
      </c>
      <c r="CA54">
        <f t="shared" si="95"/>
        <v>0</v>
      </c>
      <c r="CB54">
        <f t="shared" si="95"/>
        <v>0</v>
      </c>
      <c r="CC54">
        <f t="shared" si="95"/>
        <v>0</v>
      </c>
      <c r="CD54">
        <f t="shared" si="95"/>
        <v>0</v>
      </c>
      <c r="CE54">
        <f t="shared" si="95"/>
        <v>0</v>
      </c>
      <c r="CF54">
        <f t="shared" si="95"/>
        <v>0</v>
      </c>
      <c r="CG54">
        <f t="shared" si="95"/>
        <v>0</v>
      </c>
      <c r="CH54">
        <v>4.5622380514985421E-3</v>
      </c>
      <c r="CI54">
        <f>(0)/657.572</f>
        <v>0</v>
      </c>
      <c r="CJ54">
        <f>(0)/657.572</f>
        <v>0</v>
      </c>
      <c r="CK54">
        <f>0</f>
        <v>0</v>
      </c>
      <c r="CL54">
        <v>657.57200000000012</v>
      </c>
    </row>
    <row r="55" spans="1:90" x14ac:dyDescent="0.25">
      <c r="A55" s="4" t="s">
        <v>262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>
        <v>1.758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>
        <v>1.758</v>
      </c>
      <c r="AU55" t="s">
        <v>262</v>
      </c>
      <c r="AV55">
        <f t="shared" ref="AV55:BM55" si="96">(0)/1.758</f>
        <v>0</v>
      </c>
      <c r="AW55">
        <f t="shared" si="96"/>
        <v>0</v>
      </c>
      <c r="AX55">
        <f t="shared" si="96"/>
        <v>0</v>
      </c>
      <c r="AY55">
        <f t="shared" si="96"/>
        <v>0</v>
      </c>
      <c r="AZ55">
        <f t="shared" si="96"/>
        <v>0</v>
      </c>
      <c r="BA55">
        <f t="shared" si="96"/>
        <v>0</v>
      </c>
      <c r="BB55">
        <f t="shared" si="96"/>
        <v>0</v>
      </c>
      <c r="BC55">
        <f t="shared" si="96"/>
        <v>0</v>
      </c>
      <c r="BD55">
        <f t="shared" si="96"/>
        <v>0</v>
      </c>
      <c r="BE55">
        <f t="shared" si="96"/>
        <v>0</v>
      </c>
      <c r="BF55">
        <f t="shared" si="96"/>
        <v>0</v>
      </c>
      <c r="BG55">
        <f t="shared" si="96"/>
        <v>0</v>
      </c>
      <c r="BH55">
        <f t="shared" si="96"/>
        <v>0</v>
      </c>
      <c r="BI55">
        <f t="shared" si="96"/>
        <v>0</v>
      </c>
      <c r="BJ55">
        <f t="shared" si="96"/>
        <v>0</v>
      </c>
      <c r="BK55">
        <f t="shared" si="96"/>
        <v>0</v>
      </c>
      <c r="BL55">
        <f t="shared" si="96"/>
        <v>0</v>
      </c>
      <c r="BM55">
        <f t="shared" si="96"/>
        <v>0</v>
      </c>
      <c r="BN55">
        <v>1</v>
      </c>
      <c r="BO55">
        <f t="shared" ref="BO55:CJ55" si="97">(0)/1.758</f>
        <v>0</v>
      </c>
      <c r="BP55">
        <f t="shared" si="97"/>
        <v>0</v>
      </c>
      <c r="BQ55">
        <f t="shared" si="97"/>
        <v>0</v>
      </c>
      <c r="BR55">
        <f t="shared" si="97"/>
        <v>0</v>
      </c>
      <c r="BS55">
        <f t="shared" si="97"/>
        <v>0</v>
      </c>
      <c r="BT55">
        <f t="shared" si="97"/>
        <v>0</v>
      </c>
      <c r="BU55">
        <f t="shared" si="97"/>
        <v>0</v>
      </c>
      <c r="BV55">
        <f t="shared" si="97"/>
        <v>0</v>
      </c>
      <c r="BW55">
        <f t="shared" si="97"/>
        <v>0</v>
      </c>
      <c r="BX55">
        <f t="shared" si="97"/>
        <v>0</v>
      </c>
      <c r="BY55">
        <f t="shared" si="97"/>
        <v>0</v>
      </c>
      <c r="BZ55">
        <f t="shared" si="97"/>
        <v>0</v>
      </c>
      <c r="CA55">
        <f t="shared" si="97"/>
        <v>0</v>
      </c>
      <c r="CB55">
        <f t="shared" si="97"/>
        <v>0</v>
      </c>
      <c r="CC55">
        <f t="shared" si="97"/>
        <v>0</v>
      </c>
      <c r="CD55">
        <f t="shared" si="97"/>
        <v>0</v>
      </c>
      <c r="CE55">
        <f t="shared" si="97"/>
        <v>0</v>
      </c>
      <c r="CF55">
        <f t="shared" si="97"/>
        <v>0</v>
      </c>
      <c r="CG55">
        <f t="shared" si="97"/>
        <v>0</v>
      </c>
      <c r="CH55">
        <f t="shared" si="97"/>
        <v>0</v>
      </c>
      <c r="CI55">
        <f t="shared" si="97"/>
        <v>0</v>
      </c>
      <c r="CJ55">
        <f t="shared" si="97"/>
        <v>0</v>
      </c>
      <c r="CK55">
        <f>0</f>
        <v>0</v>
      </c>
      <c r="CL55">
        <v>1.758</v>
      </c>
    </row>
    <row r="56" spans="1:90" x14ac:dyDescent="0.25">
      <c r="A56" s="4" t="s">
        <v>278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>
        <v>23.520000000000003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v>5.3280000000000003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>
        <v>28.848000000000003</v>
      </c>
      <c r="AU56" t="s">
        <v>278</v>
      </c>
      <c r="AV56">
        <f t="shared" ref="AV56:BO56" si="98">(0)/28.848</f>
        <v>0</v>
      </c>
      <c r="AW56">
        <f t="shared" si="98"/>
        <v>0</v>
      </c>
      <c r="AX56">
        <f t="shared" si="98"/>
        <v>0</v>
      </c>
      <c r="AY56">
        <f t="shared" si="98"/>
        <v>0</v>
      </c>
      <c r="AZ56">
        <f t="shared" si="98"/>
        <v>0</v>
      </c>
      <c r="BA56">
        <f t="shared" si="98"/>
        <v>0</v>
      </c>
      <c r="BB56">
        <f t="shared" si="98"/>
        <v>0</v>
      </c>
      <c r="BC56">
        <f t="shared" si="98"/>
        <v>0</v>
      </c>
      <c r="BD56">
        <f t="shared" si="98"/>
        <v>0</v>
      </c>
      <c r="BE56">
        <f t="shared" si="98"/>
        <v>0</v>
      </c>
      <c r="BF56">
        <f t="shared" si="98"/>
        <v>0</v>
      </c>
      <c r="BG56">
        <f t="shared" si="98"/>
        <v>0</v>
      </c>
      <c r="BH56">
        <f t="shared" si="98"/>
        <v>0</v>
      </c>
      <c r="BI56">
        <f t="shared" si="98"/>
        <v>0</v>
      </c>
      <c r="BJ56">
        <f t="shared" si="98"/>
        <v>0</v>
      </c>
      <c r="BK56">
        <f t="shared" si="98"/>
        <v>0</v>
      </c>
      <c r="BL56">
        <f t="shared" si="98"/>
        <v>0</v>
      </c>
      <c r="BM56">
        <f t="shared" si="98"/>
        <v>0</v>
      </c>
      <c r="BN56">
        <f t="shared" si="98"/>
        <v>0</v>
      </c>
      <c r="BO56">
        <f t="shared" si="98"/>
        <v>0</v>
      </c>
      <c r="BP56">
        <v>0.81530782029950088</v>
      </c>
      <c r="BQ56">
        <f t="shared" ref="BQ56:BZ56" si="99">(0)/28.848</f>
        <v>0</v>
      </c>
      <c r="BR56">
        <f t="shared" si="99"/>
        <v>0</v>
      </c>
      <c r="BS56">
        <f t="shared" si="99"/>
        <v>0</v>
      </c>
      <c r="BT56">
        <f t="shared" si="99"/>
        <v>0</v>
      </c>
      <c r="BU56">
        <f t="shared" si="99"/>
        <v>0</v>
      </c>
      <c r="BV56">
        <f t="shared" si="99"/>
        <v>0</v>
      </c>
      <c r="BW56">
        <f t="shared" si="99"/>
        <v>0</v>
      </c>
      <c r="BX56">
        <f t="shared" si="99"/>
        <v>0</v>
      </c>
      <c r="BY56">
        <f t="shared" si="99"/>
        <v>0</v>
      </c>
      <c r="BZ56">
        <f t="shared" si="99"/>
        <v>0</v>
      </c>
      <c r="CA56">
        <v>0.18469217970049917</v>
      </c>
      <c r="CB56">
        <f t="shared" ref="CB56:CJ56" si="100">(0)/28.848</f>
        <v>0</v>
      </c>
      <c r="CC56">
        <f t="shared" si="100"/>
        <v>0</v>
      </c>
      <c r="CD56">
        <f t="shared" si="100"/>
        <v>0</v>
      </c>
      <c r="CE56">
        <f t="shared" si="100"/>
        <v>0</v>
      </c>
      <c r="CF56">
        <f t="shared" si="100"/>
        <v>0</v>
      </c>
      <c r="CG56">
        <f t="shared" si="100"/>
        <v>0</v>
      </c>
      <c r="CH56">
        <f t="shared" si="100"/>
        <v>0</v>
      </c>
      <c r="CI56">
        <f t="shared" si="100"/>
        <v>0</v>
      </c>
      <c r="CJ56">
        <f t="shared" si="100"/>
        <v>0</v>
      </c>
      <c r="CK56">
        <f>0</f>
        <v>0</v>
      </c>
      <c r="CL56">
        <v>28.848000000000003</v>
      </c>
    </row>
    <row r="57" spans="1:90" x14ac:dyDescent="0.25">
      <c r="A57" s="4" t="s">
        <v>277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v>46.410000000000004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v>18.648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>
        <v>65.058000000000007</v>
      </c>
      <c r="AU57" t="s">
        <v>277</v>
      </c>
      <c r="AV57">
        <f t="shared" ref="AV57:BO57" si="101">(0)/65.058</f>
        <v>0</v>
      </c>
      <c r="AW57">
        <f t="shared" si="101"/>
        <v>0</v>
      </c>
      <c r="AX57">
        <f t="shared" si="101"/>
        <v>0</v>
      </c>
      <c r="AY57">
        <f t="shared" si="101"/>
        <v>0</v>
      </c>
      <c r="AZ57">
        <f t="shared" si="101"/>
        <v>0</v>
      </c>
      <c r="BA57">
        <f t="shared" si="101"/>
        <v>0</v>
      </c>
      <c r="BB57">
        <f t="shared" si="101"/>
        <v>0</v>
      </c>
      <c r="BC57">
        <f t="shared" si="101"/>
        <v>0</v>
      </c>
      <c r="BD57">
        <f t="shared" si="101"/>
        <v>0</v>
      </c>
      <c r="BE57">
        <f t="shared" si="101"/>
        <v>0</v>
      </c>
      <c r="BF57">
        <f t="shared" si="101"/>
        <v>0</v>
      </c>
      <c r="BG57">
        <f t="shared" si="101"/>
        <v>0</v>
      </c>
      <c r="BH57">
        <f t="shared" si="101"/>
        <v>0</v>
      </c>
      <c r="BI57">
        <f t="shared" si="101"/>
        <v>0</v>
      </c>
      <c r="BJ57">
        <f t="shared" si="101"/>
        <v>0</v>
      </c>
      <c r="BK57">
        <f t="shared" si="101"/>
        <v>0</v>
      </c>
      <c r="BL57">
        <f t="shared" si="101"/>
        <v>0</v>
      </c>
      <c r="BM57">
        <f t="shared" si="101"/>
        <v>0</v>
      </c>
      <c r="BN57">
        <f t="shared" si="101"/>
        <v>0</v>
      </c>
      <c r="BO57">
        <f t="shared" si="101"/>
        <v>0</v>
      </c>
      <c r="BP57">
        <v>0.71336346029696573</v>
      </c>
      <c r="BQ57">
        <f t="shared" ref="BQ57:BZ57" si="102">(0)/65.058</f>
        <v>0</v>
      </c>
      <c r="BR57">
        <f t="shared" si="102"/>
        <v>0</v>
      </c>
      <c r="BS57">
        <f t="shared" si="102"/>
        <v>0</v>
      </c>
      <c r="BT57">
        <f t="shared" si="102"/>
        <v>0</v>
      </c>
      <c r="BU57">
        <f t="shared" si="102"/>
        <v>0</v>
      </c>
      <c r="BV57">
        <f t="shared" si="102"/>
        <v>0</v>
      </c>
      <c r="BW57">
        <f t="shared" si="102"/>
        <v>0</v>
      </c>
      <c r="BX57">
        <f t="shared" si="102"/>
        <v>0</v>
      </c>
      <c r="BY57">
        <f t="shared" si="102"/>
        <v>0</v>
      </c>
      <c r="BZ57">
        <f t="shared" si="102"/>
        <v>0</v>
      </c>
      <c r="CA57">
        <v>0.28663653970303415</v>
      </c>
      <c r="CB57">
        <f t="shared" ref="CB57:CJ57" si="103">(0)/65.058</f>
        <v>0</v>
      </c>
      <c r="CC57">
        <f t="shared" si="103"/>
        <v>0</v>
      </c>
      <c r="CD57">
        <f t="shared" si="103"/>
        <v>0</v>
      </c>
      <c r="CE57">
        <f t="shared" si="103"/>
        <v>0</v>
      </c>
      <c r="CF57">
        <f t="shared" si="103"/>
        <v>0</v>
      </c>
      <c r="CG57">
        <f t="shared" si="103"/>
        <v>0</v>
      </c>
      <c r="CH57">
        <f t="shared" si="103"/>
        <v>0</v>
      </c>
      <c r="CI57">
        <f t="shared" si="103"/>
        <v>0</v>
      </c>
      <c r="CJ57">
        <f t="shared" si="103"/>
        <v>0</v>
      </c>
      <c r="CK57">
        <f>0</f>
        <v>0</v>
      </c>
      <c r="CL57">
        <v>65.058000000000007</v>
      </c>
    </row>
    <row r="58" spans="1:90" x14ac:dyDescent="0.25">
      <c r="A58" s="4" t="s">
        <v>74</v>
      </c>
      <c r="B58" s="5"/>
      <c r="C58" s="5"/>
      <c r="D58" s="5"/>
      <c r="E58" s="5"/>
      <c r="F58" s="5">
        <v>307.44499999999999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>
        <v>307.44499999999999</v>
      </c>
      <c r="AU58" t="s">
        <v>74</v>
      </c>
      <c r="AV58">
        <f>(0)/307.445</f>
        <v>0</v>
      </c>
      <c r="AW58">
        <f>(0)/307.445</f>
        <v>0</v>
      </c>
      <c r="AX58">
        <f>(0)/307.445</f>
        <v>0</v>
      </c>
      <c r="AY58">
        <f>(0)/307.445</f>
        <v>0</v>
      </c>
      <c r="AZ58">
        <v>1</v>
      </c>
      <c r="BA58">
        <f t="shared" ref="BA58:CJ58" si="104">(0)/307.445</f>
        <v>0</v>
      </c>
      <c r="BB58">
        <f t="shared" si="104"/>
        <v>0</v>
      </c>
      <c r="BC58">
        <f t="shared" si="104"/>
        <v>0</v>
      </c>
      <c r="BD58">
        <f t="shared" si="104"/>
        <v>0</v>
      </c>
      <c r="BE58">
        <f t="shared" si="104"/>
        <v>0</v>
      </c>
      <c r="BF58">
        <f t="shared" si="104"/>
        <v>0</v>
      </c>
      <c r="BG58">
        <f t="shared" si="104"/>
        <v>0</v>
      </c>
      <c r="BH58">
        <f t="shared" si="104"/>
        <v>0</v>
      </c>
      <c r="BI58">
        <f t="shared" si="104"/>
        <v>0</v>
      </c>
      <c r="BJ58">
        <f t="shared" si="104"/>
        <v>0</v>
      </c>
      <c r="BK58">
        <f t="shared" si="104"/>
        <v>0</v>
      </c>
      <c r="BL58">
        <f t="shared" si="104"/>
        <v>0</v>
      </c>
      <c r="BM58">
        <f t="shared" si="104"/>
        <v>0</v>
      </c>
      <c r="BN58">
        <f t="shared" si="104"/>
        <v>0</v>
      </c>
      <c r="BO58">
        <f t="shared" si="104"/>
        <v>0</v>
      </c>
      <c r="BP58">
        <f t="shared" si="104"/>
        <v>0</v>
      </c>
      <c r="BQ58">
        <f t="shared" si="104"/>
        <v>0</v>
      </c>
      <c r="BR58">
        <f t="shared" si="104"/>
        <v>0</v>
      </c>
      <c r="BS58">
        <f t="shared" si="104"/>
        <v>0</v>
      </c>
      <c r="BT58">
        <f t="shared" si="104"/>
        <v>0</v>
      </c>
      <c r="BU58">
        <f t="shared" si="104"/>
        <v>0</v>
      </c>
      <c r="BV58">
        <f t="shared" si="104"/>
        <v>0</v>
      </c>
      <c r="BW58">
        <f t="shared" si="104"/>
        <v>0</v>
      </c>
      <c r="BX58">
        <f t="shared" si="104"/>
        <v>0</v>
      </c>
      <c r="BY58">
        <f t="shared" si="104"/>
        <v>0</v>
      </c>
      <c r="BZ58">
        <f t="shared" si="104"/>
        <v>0</v>
      </c>
      <c r="CA58">
        <f t="shared" si="104"/>
        <v>0</v>
      </c>
      <c r="CB58">
        <f t="shared" si="104"/>
        <v>0</v>
      </c>
      <c r="CC58">
        <f t="shared" si="104"/>
        <v>0</v>
      </c>
      <c r="CD58">
        <f t="shared" si="104"/>
        <v>0</v>
      </c>
      <c r="CE58">
        <f t="shared" si="104"/>
        <v>0</v>
      </c>
      <c r="CF58">
        <f t="shared" si="104"/>
        <v>0</v>
      </c>
      <c r="CG58">
        <f t="shared" si="104"/>
        <v>0</v>
      </c>
      <c r="CH58">
        <f t="shared" si="104"/>
        <v>0</v>
      </c>
      <c r="CI58">
        <f t="shared" si="104"/>
        <v>0</v>
      </c>
      <c r="CJ58">
        <f t="shared" si="104"/>
        <v>0</v>
      </c>
      <c r="CK58">
        <f>0</f>
        <v>0</v>
      </c>
      <c r="CL58">
        <v>307.44499999999999</v>
      </c>
    </row>
    <row r="59" spans="1:90" x14ac:dyDescent="0.25">
      <c r="A59" s="4" t="s">
        <v>21</v>
      </c>
      <c r="B59" s="5">
        <v>2.86</v>
      </c>
      <c r="C59" s="5"/>
      <c r="D59" s="5">
        <v>1.61</v>
      </c>
      <c r="E59" s="5"/>
      <c r="F59" s="5"/>
      <c r="G59" s="5">
        <v>2.2999999999999998</v>
      </c>
      <c r="H59" s="5"/>
      <c r="I59" s="5"/>
      <c r="J59" s="5"/>
      <c r="K59" s="5">
        <v>3.7029999999999998</v>
      </c>
      <c r="L59" s="5"/>
      <c r="M59" s="5">
        <v>0</v>
      </c>
      <c r="N59" s="5"/>
      <c r="O59" s="5"/>
      <c r="P59" s="5"/>
      <c r="Q59" s="5">
        <v>66.249000000000009</v>
      </c>
      <c r="R59" s="5">
        <v>250.35599999999999</v>
      </c>
      <c r="S59" s="5"/>
      <c r="T59" s="5">
        <v>3.9359999999999999</v>
      </c>
      <c r="U59" s="5"/>
      <c r="V59" s="5"/>
      <c r="W59" s="5">
        <v>122.164</v>
      </c>
      <c r="X59" s="5"/>
      <c r="Y59" s="5"/>
      <c r="Z59" s="5">
        <v>8.0730000000000004</v>
      </c>
      <c r="AA59" s="5"/>
      <c r="AB59" s="5"/>
      <c r="AC59" s="5"/>
      <c r="AD59" s="5"/>
      <c r="AE59" s="5"/>
      <c r="AF59" s="5"/>
      <c r="AG59" s="5"/>
      <c r="AH59" s="5"/>
      <c r="AI59" s="5">
        <v>5</v>
      </c>
      <c r="AJ59" s="5"/>
      <c r="AK59" s="5"/>
      <c r="AL59" s="5"/>
      <c r="AM59" s="5">
        <v>17.53</v>
      </c>
      <c r="AN59" s="5"/>
      <c r="AO59" s="5"/>
      <c r="AP59" s="5"/>
      <c r="AQ59" s="5"/>
      <c r="AR59" s="5">
        <v>483.78099999999995</v>
      </c>
      <c r="AU59" t="s">
        <v>21</v>
      </c>
      <c r="AV59">
        <v>5.9117658609990891E-3</v>
      </c>
      <c r="AW59">
        <f>(0)/483.781</f>
        <v>0</v>
      </c>
      <c r="AX59">
        <v>3.3279521105624246E-3</v>
      </c>
      <c r="AY59">
        <f>(0)/483.781</f>
        <v>0</v>
      </c>
      <c r="AZ59">
        <f>(0)/483.781</f>
        <v>0</v>
      </c>
      <c r="BA59">
        <v>4.7542173008034627E-3</v>
      </c>
      <c r="BB59">
        <f>(0)/483.781</f>
        <v>0</v>
      </c>
      <c r="BC59">
        <f>(0)/483.781</f>
        <v>0</v>
      </c>
      <c r="BD59">
        <f>(0)/483.781</f>
        <v>0</v>
      </c>
      <c r="BE59">
        <v>7.6542898542935759E-3</v>
      </c>
      <c r="BF59">
        <f>(0)/483.781</f>
        <v>0</v>
      </c>
      <c r="BG59">
        <v>0</v>
      </c>
      <c r="BH59">
        <f>(0)/483.781</f>
        <v>0</v>
      </c>
      <c r="BI59">
        <f>(0)/483.781</f>
        <v>0</v>
      </c>
      <c r="BJ59">
        <f>(0)/483.781</f>
        <v>0</v>
      </c>
      <c r="BK59">
        <v>0.1369400617221429</v>
      </c>
      <c r="BL59">
        <v>0.51749862024345727</v>
      </c>
      <c r="BM59">
        <f>(0)/483.781</f>
        <v>0</v>
      </c>
      <c r="BN59">
        <v>8.1359127373749705E-3</v>
      </c>
      <c r="BO59">
        <f>(0)/483.781</f>
        <v>0</v>
      </c>
      <c r="BP59">
        <f>(0)/483.781</f>
        <v>0</v>
      </c>
      <c r="BQ59">
        <v>0.25251921840667579</v>
      </c>
      <c r="BR59">
        <f>(0)/483.781</f>
        <v>0</v>
      </c>
      <c r="BS59">
        <f>(0)/483.781</f>
        <v>0</v>
      </c>
      <c r="BT59">
        <v>1.6687302725820155E-2</v>
      </c>
      <c r="BU59">
        <f t="shared" ref="BU59:CB59" si="105">(0)/483.781</f>
        <v>0</v>
      </c>
      <c r="BV59">
        <f t="shared" si="105"/>
        <v>0</v>
      </c>
      <c r="BW59">
        <f t="shared" si="105"/>
        <v>0</v>
      </c>
      <c r="BX59">
        <f t="shared" si="105"/>
        <v>0</v>
      </c>
      <c r="BY59">
        <f t="shared" si="105"/>
        <v>0</v>
      </c>
      <c r="BZ59">
        <f t="shared" si="105"/>
        <v>0</v>
      </c>
      <c r="CA59">
        <f t="shared" si="105"/>
        <v>0</v>
      </c>
      <c r="CB59">
        <f t="shared" si="105"/>
        <v>0</v>
      </c>
      <c r="CC59">
        <v>1.033525500174666E-2</v>
      </c>
      <c r="CD59">
        <f>(0)/483.781</f>
        <v>0</v>
      </c>
      <c r="CE59">
        <f>(0)/483.781</f>
        <v>0</v>
      </c>
      <c r="CF59">
        <f>(0)/483.781</f>
        <v>0</v>
      </c>
      <c r="CG59">
        <v>3.623540403612379E-2</v>
      </c>
      <c r="CH59">
        <f>(0)/483.781</f>
        <v>0</v>
      </c>
      <c r="CI59">
        <f>(0)/483.781</f>
        <v>0</v>
      </c>
      <c r="CJ59">
        <f>(0)/483.781</f>
        <v>0</v>
      </c>
      <c r="CK59">
        <f>0</f>
        <v>0</v>
      </c>
      <c r="CL59">
        <v>483.78099999999995</v>
      </c>
    </row>
    <row r="60" spans="1:90" x14ac:dyDescent="0.25">
      <c r="A60" s="4" t="s">
        <v>63</v>
      </c>
      <c r="B60" s="5"/>
      <c r="C60" s="5"/>
      <c r="D60" s="5"/>
      <c r="E60" s="5">
        <v>0.999</v>
      </c>
      <c r="F60" s="5"/>
      <c r="G60" s="5"/>
      <c r="H60" s="5"/>
      <c r="I60" s="5"/>
      <c r="J60" s="5"/>
      <c r="K60" s="5"/>
      <c r="L60" s="5"/>
      <c r="M60" s="5">
        <v>3.2800000000000002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>
        <v>4.2789999999999999</v>
      </c>
      <c r="AU60" t="s">
        <v>63</v>
      </c>
      <c r="AV60">
        <f>(0)/4.279</f>
        <v>0</v>
      </c>
      <c r="AW60">
        <f>(0)/4.279</f>
        <v>0</v>
      </c>
      <c r="AX60">
        <f>(0)/4.279</f>
        <v>0</v>
      </c>
      <c r="AY60">
        <v>0.23346576302874503</v>
      </c>
      <c r="AZ60">
        <f t="shared" ref="AZ60:BF60" si="106">(0)/4.279</f>
        <v>0</v>
      </c>
      <c r="BA60">
        <f t="shared" si="106"/>
        <v>0</v>
      </c>
      <c r="BB60">
        <f t="shared" si="106"/>
        <v>0</v>
      </c>
      <c r="BC60">
        <f t="shared" si="106"/>
        <v>0</v>
      </c>
      <c r="BD60">
        <f t="shared" si="106"/>
        <v>0</v>
      </c>
      <c r="BE60">
        <f t="shared" si="106"/>
        <v>0</v>
      </c>
      <c r="BF60">
        <f t="shared" si="106"/>
        <v>0</v>
      </c>
      <c r="BG60">
        <v>0.766534236971255</v>
      </c>
      <c r="BH60">
        <f t="shared" ref="BH60:CJ60" si="107">(0)/4.279</f>
        <v>0</v>
      </c>
      <c r="BI60">
        <f t="shared" si="107"/>
        <v>0</v>
      </c>
      <c r="BJ60">
        <f t="shared" si="107"/>
        <v>0</v>
      </c>
      <c r="BK60">
        <f t="shared" si="107"/>
        <v>0</v>
      </c>
      <c r="BL60">
        <f t="shared" si="107"/>
        <v>0</v>
      </c>
      <c r="BM60">
        <f t="shared" si="107"/>
        <v>0</v>
      </c>
      <c r="BN60">
        <f t="shared" si="107"/>
        <v>0</v>
      </c>
      <c r="BO60">
        <f t="shared" si="107"/>
        <v>0</v>
      </c>
      <c r="BP60">
        <f t="shared" si="107"/>
        <v>0</v>
      </c>
      <c r="BQ60">
        <f t="shared" si="107"/>
        <v>0</v>
      </c>
      <c r="BR60">
        <f t="shared" si="107"/>
        <v>0</v>
      </c>
      <c r="BS60">
        <f t="shared" si="107"/>
        <v>0</v>
      </c>
      <c r="BT60">
        <f t="shared" si="107"/>
        <v>0</v>
      </c>
      <c r="BU60">
        <f t="shared" si="107"/>
        <v>0</v>
      </c>
      <c r="BV60">
        <f t="shared" si="107"/>
        <v>0</v>
      </c>
      <c r="BW60">
        <f t="shared" si="107"/>
        <v>0</v>
      </c>
      <c r="BX60">
        <f t="shared" si="107"/>
        <v>0</v>
      </c>
      <c r="BY60">
        <f t="shared" si="107"/>
        <v>0</v>
      </c>
      <c r="BZ60">
        <f t="shared" si="107"/>
        <v>0</v>
      </c>
      <c r="CA60">
        <f t="shared" si="107"/>
        <v>0</v>
      </c>
      <c r="CB60">
        <f t="shared" si="107"/>
        <v>0</v>
      </c>
      <c r="CC60">
        <f t="shared" si="107"/>
        <v>0</v>
      </c>
      <c r="CD60">
        <f t="shared" si="107"/>
        <v>0</v>
      </c>
      <c r="CE60">
        <f t="shared" si="107"/>
        <v>0</v>
      </c>
      <c r="CF60">
        <f t="shared" si="107"/>
        <v>0</v>
      </c>
      <c r="CG60">
        <f t="shared" si="107"/>
        <v>0</v>
      </c>
      <c r="CH60">
        <f t="shared" si="107"/>
        <v>0</v>
      </c>
      <c r="CI60">
        <f t="shared" si="107"/>
        <v>0</v>
      </c>
      <c r="CJ60">
        <f t="shared" si="107"/>
        <v>0</v>
      </c>
      <c r="CK60">
        <f>0</f>
        <v>0</v>
      </c>
      <c r="CL60">
        <v>4.2789999999999999</v>
      </c>
    </row>
    <row r="61" spans="1:90" x14ac:dyDescent="0.25">
      <c r="A61" s="4" t="s">
        <v>401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>
        <v>6.6719999999999997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>
        <v>6.6719999999999997</v>
      </c>
      <c r="AU61" t="s">
        <v>401</v>
      </c>
      <c r="AV61">
        <f t="shared" ref="AV61:BY61" si="108">(0)/6.672</f>
        <v>0</v>
      </c>
      <c r="AW61">
        <f t="shared" si="108"/>
        <v>0</v>
      </c>
      <c r="AX61">
        <f t="shared" si="108"/>
        <v>0</v>
      </c>
      <c r="AY61">
        <f t="shared" si="108"/>
        <v>0</v>
      </c>
      <c r="AZ61">
        <f t="shared" si="108"/>
        <v>0</v>
      </c>
      <c r="BA61">
        <f t="shared" si="108"/>
        <v>0</v>
      </c>
      <c r="BB61">
        <f t="shared" si="108"/>
        <v>0</v>
      </c>
      <c r="BC61">
        <f t="shared" si="108"/>
        <v>0</v>
      </c>
      <c r="BD61">
        <f t="shared" si="108"/>
        <v>0</v>
      </c>
      <c r="BE61">
        <f t="shared" si="108"/>
        <v>0</v>
      </c>
      <c r="BF61">
        <f t="shared" si="108"/>
        <v>0</v>
      </c>
      <c r="BG61">
        <f t="shared" si="108"/>
        <v>0</v>
      </c>
      <c r="BH61">
        <f t="shared" si="108"/>
        <v>0</v>
      </c>
      <c r="BI61">
        <f t="shared" si="108"/>
        <v>0</v>
      </c>
      <c r="BJ61">
        <f t="shared" si="108"/>
        <v>0</v>
      </c>
      <c r="BK61">
        <f t="shared" si="108"/>
        <v>0</v>
      </c>
      <c r="BL61">
        <f t="shared" si="108"/>
        <v>0</v>
      </c>
      <c r="BM61">
        <f t="shared" si="108"/>
        <v>0</v>
      </c>
      <c r="BN61">
        <f t="shared" si="108"/>
        <v>0</v>
      </c>
      <c r="BO61">
        <f t="shared" si="108"/>
        <v>0</v>
      </c>
      <c r="BP61">
        <f t="shared" si="108"/>
        <v>0</v>
      </c>
      <c r="BQ61">
        <f t="shared" si="108"/>
        <v>0</v>
      </c>
      <c r="BR61">
        <f t="shared" si="108"/>
        <v>0</v>
      </c>
      <c r="BS61">
        <f t="shared" si="108"/>
        <v>0</v>
      </c>
      <c r="BT61">
        <f t="shared" si="108"/>
        <v>0</v>
      </c>
      <c r="BU61">
        <f t="shared" si="108"/>
        <v>0</v>
      </c>
      <c r="BV61">
        <f t="shared" si="108"/>
        <v>0</v>
      </c>
      <c r="BW61">
        <f t="shared" si="108"/>
        <v>0</v>
      </c>
      <c r="BX61">
        <f t="shared" si="108"/>
        <v>0</v>
      </c>
      <c r="BY61">
        <f t="shared" si="108"/>
        <v>0</v>
      </c>
      <c r="BZ61">
        <v>1</v>
      </c>
      <c r="CA61">
        <f t="shared" ref="CA61:CJ61" si="109">(0)/6.672</f>
        <v>0</v>
      </c>
      <c r="CB61">
        <f t="shared" si="109"/>
        <v>0</v>
      </c>
      <c r="CC61">
        <f t="shared" si="109"/>
        <v>0</v>
      </c>
      <c r="CD61">
        <f t="shared" si="109"/>
        <v>0</v>
      </c>
      <c r="CE61">
        <f t="shared" si="109"/>
        <v>0</v>
      </c>
      <c r="CF61">
        <f t="shared" si="109"/>
        <v>0</v>
      </c>
      <c r="CG61">
        <f t="shared" si="109"/>
        <v>0</v>
      </c>
      <c r="CH61">
        <f t="shared" si="109"/>
        <v>0</v>
      </c>
      <c r="CI61">
        <f t="shared" si="109"/>
        <v>0</v>
      </c>
      <c r="CJ61">
        <f t="shared" si="109"/>
        <v>0</v>
      </c>
      <c r="CK61">
        <f>0</f>
        <v>0</v>
      </c>
      <c r="CL61">
        <v>6.6719999999999997</v>
      </c>
    </row>
    <row r="62" spans="1:90" x14ac:dyDescent="0.25">
      <c r="A62" s="4" t="s">
        <v>22</v>
      </c>
      <c r="B62" s="5">
        <v>4.29</v>
      </c>
      <c r="C62" s="5">
        <v>265.089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>
        <v>5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>
        <v>274.37900000000002</v>
      </c>
      <c r="AU62" t="s">
        <v>22</v>
      </c>
      <c r="AV62">
        <v>1.5635307366817432E-2</v>
      </c>
      <c r="AW62">
        <v>0.96614172367418782</v>
      </c>
      <c r="AX62">
        <f t="shared" ref="AX62:BX62" si="110">(0)/274.379</f>
        <v>0</v>
      </c>
      <c r="AY62">
        <f t="shared" si="110"/>
        <v>0</v>
      </c>
      <c r="AZ62">
        <f t="shared" si="110"/>
        <v>0</v>
      </c>
      <c r="BA62">
        <f t="shared" si="110"/>
        <v>0</v>
      </c>
      <c r="BB62">
        <f t="shared" si="110"/>
        <v>0</v>
      </c>
      <c r="BC62">
        <f t="shared" si="110"/>
        <v>0</v>
      </c>
      <c r="BD62">
        <f t="shared" si="110"/>
        <v>0</v>
      </c>
      <c r="BE62">
        <f t="shared" si="110"/>
        <v>0</v>
      </c>
      <c r="BF62">
        <f t="shared" si="110"/>
        <v>0</v>
      </c>
      <c r="BG62">
        <f t="shared" si="110"/>
        <v>0</v>
      </c>
      <c r="BH62">
        <f t="shared" si="110"/>
        <v>0</v>
      </c>
      <c r="BI62">
        <f t="shared" si="110"/>
        <v>0</v>
      </c>
      <c r="BJ62">
        <f t="shared" si="110"/>
        <v>0</v>
      </c>
      <c r="BK62">
        <f t="shared" si="110"/>
        <v>0</v>
      </c>
      <c r="BL62">
        <f t="shared" si="110"/>
        <v>0</v>
      </c>
      <c r="BM62">
        <f t="shared" si="110"/>
        <v>0</v>
      </c>
      <c r="BN62">
        <f t="shared" si="110"/>
        <v>0</v>
      </c>
      <c r="BO62">
        <f t="shared" si="110"/>
        <v>0</v>
      </c>
      <c r="BP62">
        <f t="shared" si="110"/>
        <v>0</v>
      </c>
      <c r="BQ62">
        <f t="shared" si="110"/>
        <v>0</v>
      </c>
      <c r="BR62">
        <f t="shared" si="110"/>
        <v>0</v>
      </c>
      <c r="BS62">
        <f t="shared" si="110"/>
        <v>0</v>
      </c>
      <c r="BT62">
        <f t="shared" si="110"/>
        <v>0</v>
      </c>
      <c r="BU62">
        <f t="shared" si="110"/>
        <v>0</v>
      </c>
      <c r="BV62">
        <f t="shared" si="110"/>
        <v>0</v>
      </c>
      <c r="BW62">
        <f t="shared" si="110"/>
        <v>0</v>
      </c>
      <c r="BX62">
        <f t="shared" si="110"/>
        <v>0</v>
      </c>
      <c r="BY62">
        <v>1.8222968958994674E-2</v>
      </c>
      <c r="BZ62">
        <f t="shared" ref="BZ62:CJ62" si="111">(0)/274.379</f>
        <v>0</v>
      </c>
      <c r="CA62">
        <f t="shared" si="111"/>
        <v>0</v>
      </c>
      <c r="CB62">
        <f t="shared" si="111"/>
        <v>0</v>
      </c>
      <c r="CC62">
        <f t="shared" si="111"/>
        <v>0</v>
      </c>
      <c r="CD62">
        <f t="shared" si="111"/>
        <v>0</v>
      </c>
      <c r="CE62">
        <f t="shared" si="111"/>
        <v>0</v>
      </c>
      <c r="CF62">
        <f t="shared" si="111"/>
        <v>0</v>
      </c>
      <c r="CG62">
        <f t="shared" si="111"/>
        <v>0</v>
      </c>
      <c r="CH62">
        <f t="shared" si="111"/>
        <v>0</v>
      </c>
      <c r="CI62">
        <f t="shared" si="111"/>
        <v>0</v>
      </c>
      <c r="CJ62">
        <f t="shared" si="111"/>
        <v>0</v>
      </c>
      <c r="CK62">
        <f>0</f>
        <v>0</v>
      </c>
      <c r="CL62">
        <v>274.37900000000002</v>
      </c>
    </row>
    <row r="63" spans="1:90" x14ac:dyDescent="0.25">
      <c r="A63" s="4" t="s">
        <v>28</v>
      </c>
      <c r="B63" s="5"/>
      <c r="C63" s="5">
        <v>53.592000000000006</v>
      </c>
      <c r="D63" s="5">
        <v>23.027000000000001</v>
      </c>
      <c r="E63" s="5"/>
      <c r="F63" s="5"/>
      <c r="G63" s="5"/>
      <c r="H63" s="5"/>
      <c r="I63" s="5"/>
      <c r="J63" s="5">
        <v>4.5279999999999996</v>
      </c>
      <c r="K63" s="5"/>
      <c r="L63" s="5"/>
      <c r="M63" s="5">
        <v>9.234</v>
      </c>
      <c r="N63" s="5"/>
      <c r="O63" s="5">
        <v>12.545999999999999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4.97</v>
      </c>
      <c r="AA63" s="5">
        <v>1.968</v>
      </c>
      <c r="AB63" s="5"/>
      <c r="AC63" s="5"/>
      <c r="AD63" s="5"/>
      <c r="AE63" s="5"/>
      <c r="AF63" s="5"/>
      <c r="AG63" s="5"/>
      <c r="AH63" s="5">
        <v>43</v>
      </c>
      <c r="AI63" s="5"/>
      <c r="AJ63" s="5">
        <v>78.263999999999996</v>
      </c>
      <c r="AK63" s="5"/>
      <c r="AL63" s="5"/>
      <c r="AM63" s="5">
        <v>3.54</v>
      </c>
      <c r="AN63" s="5"/>
      <c r="AO63" s="5"/>
      <c r="AP63" s="5">
        <v>7</v>
      </c>
      <c r="AQ63" s="5"/>
      <c r="AR63" s="5">
        <v>241.66900000000001</v>
      </c>
      <c r="AU63" t="s">
        <v>28</v>
      </c>
      <c r="AV63">
        <f>(0)/241.669</f>
        <v>0</v>
      </c>
      <c r="AW63">
        <v>0.22175785888963831</v>
      </c>
      <c r="AX63">
        <v>9.5283217955136987E-2</v>
      </c>
      <c r="AY63">
        <f>(0)/241.669</f>
        <v>0</v>
      </c>
      <c r="AZ63">
        <f>(0)/241.669</f>
        <v>0</v>
      </c>
      <c r="BA63">
        <f>(0)/241.669</f>
        <v>0</v>
      </c>
      <c r="BB63">
        <f>(0)/241.669</f>
        <v>0</v>
      </c>
      <c r="BC63">
        <f>(0)/241.669</f>
        <v>0</v>
      </c>
      <c r="BD63">
        <v>1.8736370821247239E-2</v>
      </c>
      <c r="BE63">
        <f>(0)/241.669</f>
        <v>0</v>
      </c>
      <c r="BF63">
        <f>(0)/241.669</f>
        <v>0</v>
      </c>
      <c r="BG63">
        <v>3.8209286255167188E-2</v>
      </c>
      <c r="BH63">
        <f>(0)/241.669</f>
        <v>0</v>
      </c>
      <c r="BI63">
        <v>5.1913981520178419E-2</v>
      </c>
      <c r="BJ63">
        <f t="shared" ref="BJ63:BS63" si="112">(0)/241.669</f>
        <v>0</v>
      </c>
      <c r="BK63">
        <f t="shared" si="112"/>
        <v>0</v>
      </c>
      <c r="BL63">
        <f t="shared" si="112"/>
        <v>0</v>
      </c>
      <c r="BM63">
        <f t="shared" si="112"/>
        <v>0</v>
      </c>
      <c r="BN63">
        <f t="shared" si="112"/>
        <v>0</v>
      </c>
      <c r="BO63">
        <f t="shared" si="112"/>
        <v>0</v>
      </c>
      <c r="BP63">
        <f t="shared" si="112"/>
        <v>0</v>
      </c>
      <c r="BQ63">
        <f t="shared" si="112"/>
        <v>0</v>
      </c>
      <c r="BR63">
        <f t="shared" si="112"/>
        <v>0</v>
      </c>
      <c r="BS63">
        <f t="shared" si="112"/>
        <v>0</v>
      </c>
      <c r="BT63">
        <v>2.0565318679681713E-2</v>
      </c>
      <c r="BU63">
        <v>8.1433696502240666E-3</v>
      </c>
      <c r="BV63">
        <f t="shared" ref="BV63:CA63" si="113">(0)/241.669</f>
        <v>0</v>
      </c>
      <c r="BW63">
        <f t="shared" si="113"/>
        <v>0</v>
      </c>
      <c r="BX63">
        <f t="shared" si="113"/>
        <v>0</v>
      </c>
      <c r="BY63">
        <f t="shared" si="113"/>
        <v>0</v>
      </c>
      <c r="BZ63">
        <f t="shared" si="113"/>
        <v>0</v>
      </c>
      <c r="CA63">
        <f t="shared" si="113"/>
        <v>0</v>
      </c>
      <c r="CB63">
        <v>0.1779293165445299</v>
      </c>
      <c r="CC63">
        <f>(0)/241.669</f>
        <v>0</v>
      </c>
      <c r="CD63">
        <v>0.32384790767537414</v>
      </c>
      <c r="CE63">
        <f>(0)/241.669</f>
        <v>0</v>
      </c>
      <c r="CF63">
        <f>(0)/241.669</f>
        <v>0</v>
      </c>
      <c r="CG63">
        <v>1.4648134431805486E-2</v>
      </c>
      <c r="CH63">
        <f>(0)/241.669</f>
        <v>0</v>
      </c>
      <c r="CI63">
        <f>(0)/241.669</f>
        <v>0</v>
      </c>
      <c r="CJ63">
        <v>2.8965237577016495E-2</v>
      </c>
      <c r="CK63">
        <f>0</f>
        <v>0</v>
      </c>
      <c r="CL63">
        <v>241.66900000000001</v>
      </c>
    </row>
    <row r="64" spans="1:90" x14ac:dyDescent="0.25">
      <c r="A64" s="4" t="s">
        <v>23</v>
      </c>
      <c r="B64" s="5">
        <v>0.71499999999999997</v>
      </c>
      <c r="C64" s="5"/>
      <c r="D64" s="5"/>
      <c r="E64" s="5">
        <v>20.482000000000003</v>
      </c>
      <c r="F64" s="5"/>
      <c r="G64" s="5"/>
      <c r="H64" s="5">
        <v>396.625</v>
      </c>
      <c r="I64" s="5"/>
      <c r="J64" s="5"/>
      <c r="K64" s="5"/>
      <c r="L64" s="5"/>
      <c r="M64" s="5"/>
      <c r="N64" s="5">
        <v>394.65900000000005</v>
      </c>
      <c r="O64" s="5"/>
      <c r="P64" s="5"/>
      <c r="Q64" s="5"/>
      <c r="R64" s="5"/>
      <c r="S64" s="5"/>
      <c r="T64" s="5">
        <v>4.6779999999999999</v>
      </c>
      <c r="U64" s="5"/>
      <c r="V64" s="5"/>
      <c r="W64" s="5">
        <v>3.48</v>
      </c>
      <c r="X64" s="5"/>
      <c r="Y64" s="5">
        <v>2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>
        <v>822.63900000000001</v>
      </c>
      <c r="AU64" t="s">
        <v>23</v>
      </c>
      <c r="AV64">
        <v>8.6915402746526717E-4</v>
      </c>
      <c r="AW64">
        <f>(0)/822.639</f>
        <v>0</v>
      </c>
      <c r="AX64">
        <f>(0)/822.639</f>
        <v>0</v>
      </c>
      <c r="AY64">
        <v>2.4897919986774274E-2</v>
      </c>
      <c r="AZ64">
        <f>(0)/822.639</f>
        <v>0</v>
      </c>
      <c r="BA64">
        <f>(0)/822.639</f>
        <v>0</v>
      </c>
      <c r="BB64">
        <v>0.48213736523554074</v>
      </c>
      <c r="BC64">
        <f>(0)/822.639</f>
        <v>0</v>
      </c>
      <c r="BD64">
        <f>(0)/822.639</f>
        <v>0</v>
      </c>
      <c r="BE64">
        <f>(0)/822.639</f>
        <v>0</v>
      </c>
      <c r="BF64">
        <f>(0)/822.639</f>
        <v>0</v>
      </c>
      <c r="BG64">
        <f>(0)/822.639</f>
        <v>0</v>
      </c>
      <c r="BH64">
        <v>0.47974749556002089</v>
      </c>
      <c r="BI64">
        <f>(0)/822.639</f>
        <v>0</v>
      </c>
      <c r="BJ64">
        <f>(0)/822.639</f>
        <v>0</v>
      </c>
      <c r="BK64">
        <f>(0)/822.639</f>
        <v>0</v>
      </c>
      <c r="BL64">
        <f>(0)/822.639</f>
        <v>0</v>
      </c>
      <c r="BM64">
        <f>(0)/822.639</f>
        <v>0</v>
      </c>
      <c r="BN64">
        <v>5.6865769796958327E-3</v>
      </c>
      <c r="BO64">
        <f>(0)/822.639</f>
        <v>0</v>
      </c>
      <c r="BP64">
        <f>(0)/822.639</f>
        <v>0</v>
      </c>
      <c r="BQ64">
        <v>4.2302881336771046E-3</v>
      </c>
      <c r="BR64">
        <f>(0)/822.639</f>
        <v>0</v>
      </c>
      <c r="BS64">
        <v>2.4312000768259225E-3</v>
      </c>
      <c r="BT64">
        <f t="shared" ref="BT64:CJ64" si="114">(0)/822.639</f>
        <v>0</v>
      </c>
      <c r="BU64">
        <f t="shared" si="114"/>
        <v>0</v>
      </c>
      <c r="BV64">
        <f t="shared" si="114"/>
        <v>0</v>
      </c>
      <c r="BW64">
        <f t="shared" si="114"/>
        <v>0</v>
      </c>
      <c r="BX64">
        <f t="shared" si="114"/>
        <v>0</v>
      </c>
      <c r="BY64">
        <f t="shared" si="114"/>
        <v>0</v>
      </c>
      <c r="BZ64">
        <f t="shared" si="114"/>
        <v>0</v>
      </c>
      <c r="CA64">
        <f t="shared" si="114"/>
        <v>0</v>
      </c>
      <c r="CB64">
        <f t="shared" si="114"/>
        <v>0</v>
      </c>
      <c r="CC64">
        <f t="shared" si="114"/>
        <v>0</v>
      </c>
      <c r="CD64">
        <f t="shared" si="114"/>
        <v>0</v>
      </c>
      <c r="CE64">
        <f t="shared" si="114"/>
        <v>0</v>
      </c>
      <c r="CF64">
        <f t="shared" si="114"/>
        <v>0</v>
      </c>
      <c r="CG64">
        <f t="shared" si="114"/>
        <v>0</v>
      </c>
      <c r="CH64">
        <f t="shared" si="114"/>
        <v>0</v>
      </c>
      <c r="CI64">
        <f t="shared" si="114"/>
        <v>0</v>
      </c>
      <c r="CJ64">
        <f t="shared" si="114"/>
        <v>0</v>
      </c>
      <c r="CK64">
        <f>0</f>
        <v>0</v>
      </c>
      <c r="CL64">
        <v>822.63900000000001</v>
      </c>
    </row>
    <row r="65" spans="1:90" x14ac:dyDescent="0.25">
      <c r="A65" s="4" t="s">
        <v>377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>
        <v>108.664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>
        <v>108.664</v>
      </c>
      <c r="AU65" t="s">
        <v>377</v>
      </c>
      <c r="AV65">
        <f t="shared" ref="AV65:BT65" si="115">(0)/108.664</f>
        <v>0</v>
      </c>
      <c r="AW65">
        <f t="shared" si="115"/>
        <v>0</v>
      </c>
      <c r="AX65">
        <f t="shared" si="115"/>
        <v>0</v>
      </c>
      <c r="AY65">
        <f t="shared" si="115"/>
        <v>0</v>
      </c>
      <c r="AZ65">
        <f t="shared" si="115"/>
        <v>0</v>
      </c>
      <c r="BA65">
        <f t="shared" si="115"/>
        <v>0</v>
      </c>
      <c r="BB65">
        <f t="shared" si="115"/>
        <v>0</v>
      </c>
      <c r="BC65">
        <f t="shared" si="115"/>
        <v>0</v>
      </c>
      <c r="BD65">
        <f t="shared" si="115"/>
        <v>0</v>
      </c>
      <c r="BE65">
        <f t="shared" si="115"/>
        <v>0</v>
      </c>
      <c r="BF65">
        <f t="shared" si="115"/>
        <v>0</v>
      </c>
      <c r="BG65">
        <f t="shared" si="115"/>
        <v>0</v>
      </c>
      <c r="BH65">
        <f t="shared" si="115"/>
        <v>0</v>
      </c>
      <c r="BI65">
        <f t="shared" si="115"/>
        <v>0</v>
      </c>
      <c r="BJ65">
        <f t="shared" si="115"/>
        <v>0</v>
      </c>
      <c r="BK65">
        <f t="shared" si="115"/>
        <v>0</v>
      </c>
      <c r="BL65">
        <f t="shared" si="115"/>
        <v>0</v>
      </c>
      <c r="BM65">
        <f t="shared" si="115"/>
        <v>0</v>
      </c>
      <c r="BN65">
        <f t="shared" si="115"/>
        <v>0</v>
      </c>
      <c r="BO65">
        <f t="shared" si="115"/>
        <v>0</v>
      </c>
      <c r="BP65">
        <f t="shared" si="115"/>
        <v>0</v>
      </c>
      <c r="BQ65">
        <f t="shared" si="115"/>
        <v>0</v>
      </c>
      <c r="BR65">
        <f t="shared" si="115"/>
        <v>0</v>
      </c>
      <c r="BS65">
        <f t="shared" si="115"/>
        <v>0</v>
      </c>
      <c r="BT65">
        <f t="shared" si="115"/>
        <v>0</v>
      </c>
      <c r="BU65">
        <v>1</v>
      </c>
      <c r="BV65">
        <f t="shared" ref="BV65:CJ65" si="116">(0)/108.664</f>
        <v>0</v>
      </c>
      <c r="BW65">
        <f t="shared" si="116"/>
        <v>0</v>
      </c>
      <c r="BX65">
        <f t="shared" si="116"/>
        <v>0</v>
      </c>
      <c r="BY65">
        <f t="shared" si="116"/>
        <v>0</v>
      </c>
      <c r="BZ65">
        <f t="shared" si="116"/>
        <v>0</v>
      </c>
      <c r="CA65">
        <f t="shared" si="116"/>
        <v>0</v>
      </c>
      <c r="CB65">
        <f t="shared" si="116"/>
        <v>0</v>
      </c>
      <c r="CC65">
        <f t="shared" si="116"/>
        <v>0</v>
      </c>
      <c r="CD65">
        <f t="shared" si="116"/>
        <v>0</v>
      </c>
      <c r="CE65">
        <f t="shared" si="116"/>
        <v>0</v>
      </c>
      <c r="CF65">
        <f t="shared" si="116"/>
        <v>0</v>
      </c>
      <c r="CG65">
        <f t="shared" si="116"/>
        <v>0</v>
      </c>
      <c r="CH65">
        <f t="shared" si="116"/>
        <v>0</v>
      </c>
      <c r="CI65">
        <f t="shared" si="116"/>
        <v>0</v>
      </c>
      <c r="CJ65">
        <f t="shared" si="116"/>
        <v>0</v>
      </c>
      <c r="CK65">
        <f>0</f>
        <v>0</v>
      </c>
      <c r="CL65">
        <v>108.664</v>
      </c>
    </row>
    <row r="66" spans="1:90" x14ac:dyDescent="0.25">
      <c r="A66" s="4" t="s">
        <v>72</v>
      </c>
      <c r="B66" s="5"/>
      <c r="C66" s="5"/>
      <c r="D66" s="5"/>
      <c r="E66" s="5"/>
      <c r="F66" s="5">
        <v>16</v>
      </c>
      <c r="G66" s="5"/>
      <c r="H66" s="5">
        <v>7</v>
      </c>
      <c r="I66" s="5">
        <v>22</v>
      </c>
      <c r="J66" s="5"/>
      <c r="K66" s="5"/>
      <c r="L66" s="5"/>
      <c r="M66" s="5"/>
      <c r="N66" s="5"/>
      <c r="O66" s="5">
        <v>2.0019999999999998</v>
      </c>
      <c r="P66" s="5">
        <v>7.1959999999999997</v>
      </c>
      <c r="Q66" s="5"/>
      <c r="R66" s="5"/>
      <c r="S66" s="5"/>
      <c r="T66" s="5"/>
      <c r="U66" s="5">
        <v>29</v>
      </c>
      <c r="V66" s="5"/>
      <c r="W66" s="5">
        <v>69.600000000000009</v>
      </c>
      <c r="X66" s="5"/>
      <c r="Y66" s="5">
        <v>23</v>
      </c>
      <c r="Z66" s="5">
        <v>140.05599999999998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315.85399999999998</v>
      </c>
      <c r="AU66" t="s">
        <v>72</v>
      </c>
      <c r="AV66">
        <f>(0)/315.854</f>
        <v>0</v>
      </c>
      <c r="AW66">
        <f>(0)/315.854</f>
        <v>0</v>
      </c>
      <c r="AX66">
        <f>(0)/315.854</f>
        <v>0</v>
      </c>
      <c r="AY66">
        <f>(0)/315.854</f>
        <v>0</v>
      </c>
      <c r="AZ66">
        <v>5.0656315892785908E-2</v>
      </c>
      <c r="BA66">
        <f>(0)/315.854</f>
        <v>0</v>
      </c>
      <c r="BB66">
        <v>2.2162138203093835E-2</v>
      </c>
      <c r="BC66">
        <v>6.9652434352580631E-2</v>
      </c>
      <c r="BD66">
        <f>(0)/315.854</f>
        <v>0</v>
      </c>
      <c r="BE66">
        <f>(0)/315.854</f>
        <v>0</v>
      </c>
      <c r="BF66">
        <f>(0)/315.854</f>
        <v>0</v>
      </c>
      <c r="BG66">
        <f>(0)/315.854</f>
        <v>0</v>
      </c>
      <c r="BH66">
        <f>(0)/315.854</f>
        <v>0</v>
      </c>
      <c r="BI66">
        <v>6.338371526084836E-3</v>
      </c>
      <c r="BJ66">
        <v>2.2782678072780463E-2</v>
      </c>
      <c r="BK66">
        <f>(0)/315.854</f>
        <v>0</v>
      </c>
      <c r="BL66">
        <f>(0)/315.854</f>
        <v>0</v>
      </c>
      <c r="BM66">
        <f>(0)/315.854</f>
        <v>0</v>
      </c>
      <c r="BN66">
        <f>(0)/315.854</f>
        <v>0</v>
      </c>
      <c r="BO66">
        <v>9.1814572555674462E-2</v>
      </c>
      <c r="BP66">
        <f>(0)/315.854</f>
        <v>0</v>
      </c>
      <c r="BQ66">
        <v>0.22035497413361874</v>
      </c>
      <c r="BR66">
        <f>(0)/315.854</f>
        <v>0</v>
      </c>
      <c r="BS66">
        <v>7.2818454095879739E-2</v>
      </c>
      <c r="BT66">
        <v>0.44342006116750143</v>
      </c>
      <c r="BU66">
        <f t="shared" ref="BU66:CJ66" si="117">(0)/315.854</f>
        <v>0</v>
      </c>
      <c r="BV66">
        <f t="shared" si="117"/>
        <v>0</v>
      </c>
      <c r="BW66">
        <f t="shared" si="117"/>
        <v>0</v>
      </c>
      <c r="BX66">
        <f t="shared" si="117"/>
        <v>0</v>
      </c>
      <c r="BY66">
        <f t="shared" si="117"/>
        <v>0</v>
      </c>
      <c r="BZ66">
        <f t="shared" si="117"/>
        <v>0</v>
      </c>
      <c r="CA66">
        <f t="shared" si="117"/>
        <v>0</v>
      </c>
      <c r="CB66">
        <f t="shared" si="117"/>
        <v>0</v>
      </c>
      <c r="CC66">
        <f t="shared" si="117"/>
        <v>0</v>
      </c>
      <c r="CD66">
        <f t="shared" si="117"/>
        <v>0</v>
      </c>
      <c r="CE66">
        <f t="shared" si="117"/>
        <v>0</v>
      </c>
      <c r="CF66">
        <f t="shared" si="117"/>
        <v>0</v>
      </c>
      <c r="CG66">
        <f t="shared" si="117"/>
        <v>0</v>
      </c>
      <c r="CH66">
        <f t="shared" si="117"/>
        <v>0</v>
      </c>
      <c r="CI66">
        <f t="shared" si="117"/>
        <v>0</v>
      </c>
      <c r="CJ66">
        <f t="shared" si="117"/>
        <v>0</v>
      </c>
      <c r="CK66">
        <f>0</f>
        <v>0</v>
      </c>
      <c r="CL66">
        <v>315.85399999999998</v>
      </c>
    </row>
    <row r="67" spans="1:90" x14ac:dyDescent="0.25">
      <c r="A67" s="4" t="s">
        <v>36</v>
      </c>
      <c r="B67" s="5"/>
      <c r="C67" s="5"/>
      <c r="D67" s="5">
        <v>263.90000000000003</v>
      </c>
      <c r="E67" s="5"/>
      <c r="F67" s="5">
        <v>15.400000000000002</v>
      </c>
      <c r="G67" s="5">
        <v>27</v>
      </c>
      <c r="H67" s="5"/>
      <c r="I67" s="5"/>
      <c r="J67" s="5"/>
      <c r="K67" s="5"/>
      <c r="L67" s="5"/>
      <c r="M67" s="5"/>
      <c r="N67" s="5"/>
      <c r="O67" s="5">
        <v>21.42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>
        <v>327.72</v>
      </c>
      <c r="AU67" t="s">
        <v>36</v>
      </c>
      <c r="AV67">
        <f>(0)/327.72</f>
        <v>0</v>
      </c>
      <c r="AW67">
        <f>(0)/327.72</f>
        <v>0</v>
      </c>
      <c r="AX67">
        <v>0.80526058830709146</v>
      </c>
      <c r="AY67">
        <f>(0)/327.72</f>
        <v>0</v>
      </c>
      <c r="AZ67">
        <v>4.6991334065665816E-2</v>
      </c>
      <c r="BA67">
        <v>8.2387403881362134E-2</v>
      </c>
      <c r="BB67">
        <f t="shared" ref="BB67:BH67" si="118">(0)/327.72</f>
        <v>0</v>
      </c>
      <c r="BC67">
        <f t="shared" si="118"/>
        <v>0</v>
      </c>
      <c r="BD67">
        <f t="shared" si="118"/>
        <v>0</v>
      </c>
      <c r="BE67">
        <f t="shared" si="118"/>
        <v>0</v>
      </c>
      <c r="BF67">
        <f t="shared" si="118"/>
        <v>0</v>
      </c>
      <c r="BG67">
        <f t="shared" si="118"/>
        <v>0</v>
      </c>
      <c r="BH67">
        <f t="shared" si="118"/>
        <v>0</v>
      </c>
      <c r="BI67">
        <v>6.5360673745880629E-2</v>
      </c>
      <c r="BJ67">
        <f t="shared" ref="BJ67:CJ67" si="119">(0)/327.72</f>
        <v>0</v>
      </c>
      <c r="BK67">
        <f t="shared" si="119"/>
        <v>0</v>
      </c>
      <c r="BL67">
        <f t="shared" si="119"/>
        <v>0</v>
      </c>
      <c r="BM67">
        <f t="shared" si="119"/>
        <v>0</v>
      </c>
      <c r="BN67">
        <f t="shared" si="119"/>
        <v>0</v>
      </c>
      <c r="BO67">
        <f t="shared" si="119"/>
        <v>0</v>
      </c>
      <c r="BP67">
        <f t="shared" si="119"/>
        <v>0</v>
      </c>
      <c r="BQ67">
        <f t="shared" si="119"/>
        <v>0</v>
      </c>
      <c r="BR67">
        <f t="shared" si="119"/>
        <v>0</v>
      </c>
      <c r="BS67">
        <f t="shared" si="119"/>
        <v>0</v>
      </c>
      <c r="BT67">
        <f t="shared" si="119"/>
        <v>0</v>
      </c>
      <c r="BU67">
        <f t="shared" si="119"/>
        <v>0</v>
      </c>
      <c r="BV67">
        <f t="shared" si="119"/>
        <v>0</v>
      </c>
      <c r="BW67">
        <f t="shared" si="119"/>
        <v>0</v>
      </c>
      <c r="BX67">
        <f t="shared" si="119"/>
        <v>0</v>
      </c>
      <c r="BY67">
        <f t="shared" si="119"/>
        <v>0</v>
      </c>
      <c r="BZ67">
        <f t="shared" si="119"/>
        <v>0</v>
      </c>
      <c r="CA67">
        <f t="shared" si="119"/>
        <v>0</v>
      </c>
      <c r="CB67">
        <f t="shared" si="119"/>
        <v>0</v>
      </c>
      <c r="CC67">
        <f t="shared" si="119"/>
        <v>0</v>
      </c>
      <c r="CD67">
        <f t="shared" si="119"/>
        <v>0</v>
      </c>
      <c r="CE67">
        <f t="shared" si="119"/>
        <v>0</v>
      </c>
      <c r="CF67">
        <f t="shared" si="119"/>
        <v>0</v>
      </c>
      <c r="CG67">
        <f t="shared" si="119"/>
        <v>0</v>
      </c>
      <c r="CH67">
        <f t="shared" si="119"/>
        <v>0</v>
      </c>
      <c r="CI67">
        <f t="shared" si="119"/>
        <v>0</v>
      </c>
      <c r="CJ67">
        <f t="shared" si="119"/>
        <v>0</v>
      </c>
      <c r="CK67">
        <f>0</f>
        <v>0</v>
      </c>
      <c r="CL67">
        <v>327.72</v>
      </c>
    </row>
    <row r="68" spans="1:90" x14ac:dyDescent="0.25">
      <c r="A68" s="4" t="s">
        <v>123</v>
      </c>
      <c r="B68" s="5"/>
      <c r="C68" s="5"/>
      <c r="D68" s="5"/>
      <c r="E68" s="5"/>
      <c r="F68" s="5"/>
      <c r="G68" s="5"/>
      <c r="H68" s="5">
        <v>23.925000000000001</v>
      </c>
      <c r="I68" s="5"/>
      <c r="J68" s="5"/>
      <c r="K68" s="5"/>
      <c r="L68" s="5"/>
      <c r="M68" s="5"/>
      <c r="N68" s="5">
        <v>23.687999999999999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>
        <v>47.613</v>
      </c>
      <c r="AU68" t="s">
        <v>123</v>
      </c>
      <c r="AV68">
        <f t="shared" ref="AV68:BA68" si="120">(0)/47.613</f>
        <v>0</v>
      </c>
      <c r="AW68">
        <f t="shared" si="120"/>
        <v>0</v>
      </c>
      <c r="AX68">
        <f t="shared" si="120"/>
        <v>0</v>
      </c>
      <c r="AY68">
        <f t="shared" si="120"/>
        <v>0</v>
      </c>
      <c r="AZ68">
        <f t="shared" si="120"/>
        <v>0</v>
      </c>
      <c r="BA68">
        <f t="shared" si="120"/>
        <v>0</v>
      </c>
      <c r="BB68">
        <v>0.50248881607964213</v>
      </c>
      <c r="BC68">
        <f>(0)/47.613</f>
        <v>0</v>
      </c>
      <c r="BD68">
        <f>(0)/47.613</f>
        <v>0</v>
      </c>
      <c r="BE68">
        <f>(0)/47.613</f>
        <v>0</v>
      </c>
      <c r="BF68">
        <f>(0)/47.613</f>
        <v>0</v>
      </c>
      <c r="BG68">
        <f>(0)/47.613</f>
        <v>0</v>
      </c>
      <c r="BH68">
        <v>0.49751118392035787</v>
      </c>
      <c r="BI68">
        <f t="shared" ref="BI68:CJ68" si="121">(0)/47.613</f>
        <v>0</v>
      </c>
      <c r="BJ68">
        <f t="shared" si="121"/>
        <v>0</v>
      </c>
      <c r="BK68">
        <f t="shared" si="121"/>
        <v>0</v>
      </c>
      <c r="BL68">
        <f t="shared" si="121"/>
        <v>0</v>
      </c>
      <c r="BM68">
        <f t="shared" si="121"/>
        <v>0</v>
      </c>
      <c r="BN68">
        <f t="shared" si="121"/>
        <v>0</v>
      </c>
      <c r="BO68">
        <f t="shared" si="121"/>
        <v>0</v>
      </c>
      <c r="BP68">
        <f t="shared" si="121"/>
        <v>0</v>
      </c>
      <c r="BQ68">
        <f t="shared" si="121"/>
        <v>0</v>
      </c>
      <c r="BR68">
        <f t="shared" si="121"/>
        <v>0</v>
      </c>
      <c r="BS68">
        <f t="shared" si="121"/>
        <v>0</v>
      </c>
      <c r="BT68">
        <f t="shared" si="121"/>
        <v>0</v>
      </c>
      <c r="BU68">
        <f t="shared" si="121"/>
        <v>0</v>
      </c>
      <c r="BV68">
        <f t="shared" si="121"/>
        <v>0</v>
      </c>
      <c r="BW68">
        <f t="shared" si="121"/>
        <v>0</v>
      </c>
      <c r="BX68">
        <f t="shared" si="121"/>
        <v>0</v>
      </c>
      <c r="BY68">
        <f t="shared" si="121"/>
        <v>0</v>
      </c>
      <c r="BZ68">
        <f t="shared" si="121"/>
        <v>0</v>
      </c>
      <c r="CA68">
        <f t="shared" si="121"/>
        <v>0</v>
      </c>
      <c r="CB68">
        <f t="shared" si="121"/>
        <v>0</v>
      </c>
      <c r="CC68">
        <f t="shared" si="121"/>
        <v>0</v>
      </c>
      <c r="CD68">
        <f t="shared" si="121"/>
        <v>0</v>
      </c>
      <c r="CE68">
        <f t="shared" si="121"/>
        <v>0</v>
      </c>
      <c r="CF68">
        <f t="shared" si="121"/>
        <v>0</v>
      </c>
      <c r="CG68">
        <f t="shared" si="121"/>
        <v>0</v>
      </c>
      <c r="CH68">
        <f t="shared" si="121"/>
        <v>0</v>
      </c>
      <c r="CI68">
        <f t="shared" si="121"/>
        <v>0</v>
      </c>
      <c r="CJ68">
        <f t="shared" si="121"/>
        <v>0</v>
      </c>
      <c r="CK68">
        <f>0</f>
        <v>0</v>
      </c>
      <c r="CL68">
        <v>47.613</v>
      </c>
    </row>
    <row r="69" spans="1:90" x14ac:dyDescent="0.25">
      <c r="A69" s="4" t="s">
        <v>429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>
        <v>85.248000000000005</v>
      </c>
      <c r="AM69" s="5"/>
      <c r="AN69" s="5">
        <v>7</v>
      </c>
      <c r="AO69" s="5"/>
      <c r="AP69" s="5"/>
      <c r="AQ69" s="5"/>
      <c r="AR69" s="5">
        <v>92.248000000000005</v>
      </c>
      <c r="AU69" t="s">
        <v>429</v>
      </c>
      <c r="AV69">
        <f t="shared" ref="AV69:CE69" si="122">(0)/92.248</f>
        <v>0</v>
      </c>
      <c r="AW69">
        <f t="shared" si="122"/>
        <v>0</v>
      </c>
      <c r="AX69">
        <f t="shared" si="122"/>
        <v>0</v>
      </c>
      <c r="AY69">
        <f t="shared" si="122"/>
        <v>0</v>
      </c>
      <c r="AZ69">
        <f t="shared" si="122"/>
        <v>0</v>
      </c>
      <c r="BA69">
        <f t="shared" si="122"/>
        <v>0</v>
      </c>
      <c r="BB69">
        <f t="shared" si="122"/>
        <v>0</v>
      </c>
      <c r="BC69">
        <f t="shared" si="122"/>
        <v>0</v>
      </c>
      <c r="BD69">
        <f t="shared" si="122"/>
        <v>0</v>
      </c>
      <c r="BE69">
        <f t="shared" si="122"/>
        <v>0</v>
      </c>
      <c r="BF69">
        <f t="shared" si="122"/>
        <v>0</v>
      </c>
      <c r="BG69">
        <f t="shared" si="122"/>
        <v>0</v>
      </c>
      <c r="BH69">
        <f t="shared" si="122"/>
        <v>0</v>
      </c>
      <c r="BI69">
        <f t="shared" si="122"/>
        <v>0</v>
      </c>
      <c r="BJ69">
        <f t="shared" si="122"/>
        <v>0</v>
      </c>
      <c r="BK69">
        <f t="shared" si="122"/>
        <v>0</v>
      </c>
      <c r="BL69">
        <f t="shared" si="122"/>
        <v>0</v>
      </c>
      <c r="BM69">
        <f t="shared" si="122"/>
        <v>0</v>
      </c>
      <c r="BN69">
        <f t="shared" si="122"/>
        <v>0</v>
      </c>
      <c r="BO69">
        <f t="shared" si="122"/>
        <v>0</v>
      </c>
      <c r="BP69">
        <f t="shared" si="122"/>
        <v>0</v>
      </c>
      <c r="BQ69">
        <f t="shared" si="122"/>
        <v>0</v>
      </c>
      <c r="BR69">
        <f t="shared" si="122"/>
        <v>0</v>
      </c>
      <c r="BS69">
        <f t="shared" si="122"/>
        <v>0</v>
      </c>
      <c r="BT69">
        <f t="shared" si="122"/>
        <v>0</v>
      </c>
      <c r="BU69">
        <f t="shared" si="122"/>
        <v>0</v>
      </c>
      <c r="BV69">
        <f t="shared" si="122"/>
        <v>0</v>
      </c>
      <c r="BW69">
        <f t="shared" si="122"/>
        <v>0</v>
      </c>
      <c r="BX69">
        <f t="shared" si="122"/>
        <v>0</v>
      </c>
      <c r="BY69">
        <f t="shared" si="122"/>
        <v>0</v>
      </c>
      <c r="BZ69">
        <f t="shared" si="122"/>
        <v>0</v>
      </c>
      <c r="CA69">
        <f t="shared" si="122"/>
        <v>0</v>
      </c>
      <c r="CB69">
        <f t="shared" si="122"/>
        <v>0</v>
      </c>
      <c r="CC69">
        <f t="shared" si="122"/>
        <v>0</v>
      </c>
      <c r="CD69">
        <f t="shared" si="122"/>
        <v>0</v>
      </c>
      <c r="CE69">
        <f t="shared" si="122"/>
        <v>0</v>
      </c>
      <c r="CF69">
        <v>0.92411759604544275</v>
      </c>
      <c r="CG69">
        <f>(0)/92.248</f>
        <v>0</v>
      </c>
      <c r="CH69">
        <v>7.5882403954557281E-2</v>
      </c>
      <c r="CI69">
        <f>(0)/92.248</f>
        <v>0</v>
      </c>
      <c r="CJ69">
        <f>(0)/92.248</f>
        <v>0</v>
      </c>
      <c r="CK69">
        <f>0</f>
        <v>0</v>
      </c>
      <c r="CL69">
        <v>92.248000000000005</v>
      </c>
    </row>
    <row r="70" spans="1:90" x14ac:dyDescent="0.25">
      <c r="A70" s="4" t="s">
        <v>390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>
        <v>4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>
        <v>4</v>
      </c>
      <c r="AU70" t="s">
        <v>390</v>
      </c>
      <c r="AV70">
        <f t="shared" ref="AV70:BU70" si="123">(0)/4</f>
        <v>0</v>
      </c>
      <c r="AW70">
        <f t="shared" si="123"/>
        <v>0</v>
      </c>
      <c r="AX70">
        <f t="shared" si="123"/>
        <v>0</v>
      </c>
      <c r="AY70">
        <f t="shared" si="123"/>
        <v>0</v>
      </c>
      <c r="AZ70">
        <f t="shared" si="123"/>
        <v>0</v>
      </c>
      <c r="BA70">
        <f t="shared" si="123"/>
        <v>0</v>
      </c>
      <c r="BB70">
        <f t="shared" si="123"/>
        <v>0</v>
      </c>
      <c r="BC70">
        <f t="shared" si="123"/>
        <v>0</v>
      </c>
      <c r="BD70">
        <f t="shared" si="123"/>
        <v>0</v>
      </c>
      <c r="BE70">
        <f t="shared" si="123"/>
        <v>0</v>
      </c>
      <c r="BF70">
        <f t="shared" si="123"/>
        <v>0</v>
      </c>
      <c r="BG70">
        <f t="shared" si="123"/>
        <v>0</v>
      </c>
      <c r="BH70">
        <f t="shared" si="123"/>
        <v>0</v>
      </c>
      <c r="BI70">
        <f t="shared" si="123"/>
        <v>0</v>
      </c>
      <c r="BJ70">
        <f t="shared" si="123"/>
        <v>0</v>
      </c>
      <c r="BK70">
        <f t="shared" si="123"/>
        <v>0</v>
      </c>
      <c r="BL70">
        <f t="shared" si="123"/>
        <v>0</v>
      </c>
      <c r="BM70">
        <f t="shared" si="123"/>
        <v>0</v>
      </c>
      <c r="BN70">
        <f t="shared" si="123"/>
        <v>0</v>
      </c>
      <c r="BO70">
        <f t="shared" si="123"/>
        <v>0</v>
      </c>
      <c r="BP70">
        <f t="shared" si="123"/>
        <v>0</v>
      </c>
      <c r="BQ70">
        <f t="shared" si="123"/>
        <v>0</v>
      </c>
      <c r="BR70">
        <f t="shared" si="123"/>
        <v>0</v>
      </c>
      <c r="BS70">
        <f t="shared" si="123"/>
        <v>0</v>
      </c>
      <c r="BT70">
        <f t="shared" si="123"/>
        <v>0</v>
      </c>
      <c r="BU70">
        <f t="shared" si="123"/>
        <v>0</v>
      </c>
      <c r="BV70">
        <v>1</v>
      </c>
      <c r="BW70">
        <f t="shared" ref="BW70:CJ70" si="124">(0)/4</f>
        <v>0</v>
      </c>
      <c r="BX70">
        <f t="shared" si="124"/>
        <v>0</v>
      </c>
      <c r="BY70">
        <f t="shared" si="124"/>
        <v>0</v>
      </c>
      <c r="BZ70">
        <f t="shared" si="124"/>
        <v>0</v>
      </c>
      <c r="CA70">
        <f t="shared" si="124"/>
        <v>0</v>
      </c>
      <c r="CB70">
        <f t="shared" si="124"/>
        <v>0</v>
      </c>
      <c r="CC70">
        <f t="shared" si="124"/>
        <v>0</v>
      </c>
      <c r="CD70">
        <f t="shared" si="124"/>
        <v>0</v>
      </c>
      <c r="CE70">
        <f t="shared" si="124"/>
        <v>0</v>
      </c>
      <c r="CF70">
        <f t="shared" si="124"/>
        <v>0</v>
      </c>
      <c r="CG70">
        <f t="shared" si="124"/>
        <v>0</v>
      </c>
      <c r="CH70">
        <f t="shared" si="124"/>
        <v>0</v>
      </c>
      <c r="CI70">
        <f t="shared" si="124"/>
        <v>0</v>
      </c>
      <c r="CJ70">
        <f t="shared" si="124"/>
        <v>0</v>
      </c>
      <c r="CK70">
        <f>0</f>
        <v>0</v>
      </c>
      <c r="CL70">
        <v>4</v>
      </c>
    </row>
    <row r="71" spans="1:90" x14ac:dyDescent="0.25">
      <c r="A71" s="4" t="s">
        <v>469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>
        <v>16</v>
      </c>
      <c r="AO71" s="5"/>
      <c r="AP71" s="5"/>
      <c r="AQ71" s="5"/>
      <c r="AR71" s="5">
        <v>16</v>
      </c>
      <c r="AU71" t="s">
        <v>469</v>
      </c>
      <c r="AV71">
        <f t="shared" ref="AV71:CG71" si="125">(0)/16</f>
        <v>0</v>
      </c>
      <c r="AW71">
        <f t="shared" si="125"/>
        <v>0</v>
      </c>
      <c r="AX71">
        <f t="shared" si="125"/>
        <v>0</v>
      </c>
      <c r="AY71">
        <f t="shared" si="125"/>
        <v>0</v>
      </c>
      <c r="AZ71">
        <f t="shared" si="125"/>
        <v>0</v>
      </c>
      <c r="BA71">
        <f t="shared" si="125"/>
        <v>0</v>
      </c>
      <c r="BB71">
        <f t="shared" si="125"/>
        <v>0</v>
      </c>
      <c r="BC71">
        <f t="shared" si="125"/>
        <v>0</v>
      </c>
      <c r="BD71">
        <f t="shared" si="125"/>
        <v>0</v>
      </c>
      <c r="BE71">
        <f t="shared" si="125"/>
        <v>0</v>
      </c>
      <c r="BF71">
        <f t="shared" si="125"/>
        <v>0</v>
      </c>
      <c r="BG71">
        <f t="shared" si="125"/>
        <v>0</v>
      </c>
      <c r="BH71">
        <f t="shared" si="125"/>
        <v>0</v>
      </c>
      <c r="BI71">
        <f t="shared" si="125"/>
        <v>0</v>
      </c>
      <c r="BJ71">
        <f t="shared" si="125"/>
        <v>0</v>
      </c>
      <c r="BK71">
        <f t="shared" si="125"/>
        <v>0</v>
      </c>
      <c r="BL71">
        <f t="shared" si="125"/>
        <v>0</v>
      </c>
      <c r="BM71">
        <f t="shared" si="125"/>
        <v>0</v>
      </c>
      <c r="BN71">
        <f t="shared" si="125"/>
        <v>0</v>
      </c>
      <c r="BO71">
        <f t="shared" si="125"/>
        <v>0</v>
      </c>
      <c r="BP71">
        <f t="shared" si="125"/>
        <v>0</v>
      </c>
      <c r="BQ71">
        <f t="shared" si="125"/>
        <v>0</v>
      </c>
      <c r="BR71">
        <f t="shared" si="125"/>
        <v>0</v>
      </c>
      <c r="BS71">
        <f t="shared" si="125"/>
        <v>0</v>
      </c>
      <c r="BT71">
        <f t="shared" si="125"/>
        <v>0</v>
      </c>
      <c r="BU71">
        <f t="shared" si="125"/>
        <v>0</v>
      </c>
      <c r="BV71">
        <f t="shared" si="125"/>
        <v>0</v>
      </c>
      <c r="BW71">
        <f t="shared" si="125"/>
        <v>0</v>
      </c>
      <c r="BX71">
        <f t="shared" si="125"/>
        <v>0</v>
      </c>
      <c r="BY71">
        <f t="shared" si="125"/>
        <v>0</v>
      </c>
      <c r="BZ71">
        <f t="shared" si="125"/>
        <v>0</v>
      </c>
      <c r="CA71">
        <f t="shared" si="125"/>
        <v>0</v>
      </c>
      <c r="CB71">
        <f t="shared" si="125"/>
        <v>0</v>
      </c>
      <c r="CC71">
        <f t="shared" si="125"/>
        <v>0</v>
      </c>
      <c r="CD71">
        <f t="shared" si="125"/>
        <v>0</v>
      </c>
      <c r="CE71">
        <f t="shared" si="125"/>
        <v>0</v>
      </c>
      <c r="CF71">
        <f t="shared" si="125"/>
        <v>0</v>
      </c>
      <c r="CG71">
        <f t="shared" si="125"/>
        <v>0</v>
      </c>
      <c r="CH71">
        <v>1</v>
      </c>
      <c r="CI71">
        <f>(0)/16</f>
        <v>0</v>
      </c>
      <c r="CJ71">
        <f>(0)/16</f>
        <v>0</v>
      </c>
      <c r="CK71">
        <f>0</f>
        <v>0</v>
      </c>
      <c r="CL71">
        <v>16</v>
      </c>
    </row>
    <row r="72" spans="1:90" x14ac:dyDescent="0.25">
      <c r="A72" s="4" t="s">
        <v>465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>
        <v>8</v>
      </c>
      <c r="AO72" s="5"/>
      <c r="AP72" s="5"/>
      <c r="AQ72" s="5"/>
      <c r="AR72" s="5">
        <v>8</v>
      </c>
      <c r="AU72" t="s">
        <v>465</v>
      </c>
      <c r="AV72">
        <f t="shared" ref="AV72:CG72" si="126">(0)/8</f>
        <v>0</v>
      </c>
      <c r="AW72">
        <f t="shared" si="126"/>
        <v>0</v>
      </c>
      <c r="AX72">
        <f t="shared" si="126"/>
        <v>0</v>
      </c>
      <c r="AY72">
        <f t="shared" si="126"/>
        <v>0</v>
      </c>
      <c r="AZ72">
        <f t="shared" si="126"/>
        <v>0</v>
      </c>
      <c r="BA72">
        <f t="shared" si="126"/>
        <v>0</v>
      </c>
      <c r="BB72">
        <f t="shared" si="126"/>
        <v>0</v>
      </c>
      <c r="BC72">
        <f t="shared" si="126"/>
        <v>0</v>
      </c>
      <c r="BD72">
        <f t="shared" si="126"/>
        <v>0</v>
      </c>
      <c r="BE72">
        <f t="shared" si="126"/>
        <v>0</v>
      </c>
      <c r="BF72">
        <f t="shared" si="126"/>
        <v>0</v>
      </c>
      <c r="BG72">
        <f t="shared" si="126"/>
        <v>0</v>
      </c>
      <c r="BH72">
        <f t="shared" si="126"/>
        <v>0</v>
      </c>
      <c r="BI72">
        <f t="shared" si="126"/>
        <v>0</v>
      </c>
      <c r="BJ72">
        <f t="shared" si="126"/>
        <v>0</v>
      </c>
      <c r="BK72">
        <f t="shared" si="126"/>
        <v>0</v>
      </c>
      <c r="BL72">
        <f t="shared" si="126"/>
        <v>0</v>
      </c>
      <c r="BM72">
        <f t="shared" si="126"/>
        <v>0</v>
      </c>
      <c r="BN72">
        <f t="shared" si="126"/>
        <v>0</v>
      </c>
      <c r="BO72">
        <f t="shared" si="126"/>
        <v>0</v>
      </c>
      <c r="BP72">
        <f t="shared" si="126"/>
        <v>0</v>
      </c>
      <c r="BQ72">
        <f t="shared" si="126"/>
        <v>0</v>
      </c>
      <c r="BR72">
        <f t="shared" si="126"/>
        <v>0</v>
      </c>
      <c r="BS72">
        <f t="shared" si="126"/>
        <v>0</v>
      </c>
      <c r="BT72">
        <f t="shared" si="126"/>
        <v>0</v>
      </c>
      <c r="BU72">
        <f t="shared" si="126"/>
        <v>0</v>
      </c>
      <c r="BV72">
        <f t="shared" si="126"/>
        <v>0</v>
      </c>
      <c r="BW72">
        <f t="shared" si="126"/>
        <v>0</v>
      </c>
      <c r="BX72">
        <f t="shared" si="126"/>
        <v>0</v>
      </c>
      <c r="BY72">
        <f t="shared" si="126"/>
        <v>0</v>
      </c>
      <c r="BZ72">
        <f t="shared" si="126"/>
        <v>0</v>
      </c>
      <c r="CA72">
        <f t="shared" si="126"/>
        <v>0</v>
      </c>
      <c r="CB72">
        <f t="shared" si="126"/>
        <v>0</v>
      </c>
      <c r="CC72">
        <f t="shared" si="126"/>
        <v>0</v>
      </c>
      <c r="CD72">
        <f t="shared" si="126"/>
        <v>0</v>
      </c>
      <c r="CE72">
        <f t="shared" si="126"/>
        <v>0</v>
      </c>
      <c r="CF72">
        <f t="shared" si="126"/>
        <v>0</v>
      </c>
      <c r="CG72">
        <f t="shared" si="126"/>
        <v>0</v>
      </c>
      <c r="CH72">
        <v>1</v>
      </c>
      <c r="CI72">
        <f>(0)/8</f>
        <v>0</v>
      </c>
      <c r="CJ72">
        <f>(0)/8</f>
        <v>0</v>
      </c>
      <c r="CK72">
        <f>0</f>
        <v>0</v>
      </c>
      <c r="CL72">
        <v>8</v>
      </c>
    </row>
    <row r="73" spans="1:90" x14ac:dyDescent="0.25">
      <c r="A73" s="4" t="s">
        <v>467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>
        <v>15</v>
      </c>
      <c r="AO73" s="5"/>
      <c r="AP73" s="5"/>
      <c r="AQ73" s="5"/>
      <c r="AR73" s="5">
        <v>15</v>
      </c>
      <c r="AU73" t="s">
        <v>467</v>
      </c>
      <c r="AV73">
        <f t="shared" ref="AV73:CG73" si="127">(0)/15</f>
        <v>0</v>
      </c>
      <c r="AW73">
        <f t="shared" si="127"/>
        <v>0</v>
      </c>
      <c r="AX73">
        <f t="shared" si="127"/>
        <v>0</v>
      </c>
      <c r="AY73">
        <f t="shared" si="127"/>
        <v>0</v>
      </c>
      <c r="AZ73">
        <f t="shared" si="127"/>
        <v>0</v>
      </c>
      <c r="BA73">
        <f t="shared" si="127"/>
        <v>0</v>
      </c>
      <c r="BB73">
        <f t="shared" si="127"/>
        <v>0</v>
      </c>
      <c r="BC73">
        <f t="shared" si="127"/>
        <v>0</v>
      </c>
      <c r="BD73">
        <f t="shared" si="127"/>
        <v>0</v>
      </c>
      <c r="BE73">
        <f t="shared" si="127"/>
        <v>0</v>
      </c>
      <c r="BF73">
        <f t="shared" si="127"/>
        <v>0</v>
      </c>
      <c r="BG73">
        <f t="shared" si="127"/>
        <v>0</v>
      </c>
      <c r="BH73">
        <f t="shared" si="127"/>
        <v>0</v>
      </c>
      <c r="BI73">
        <f t="shared" si="127"/>
        <v>0</v>
      </c>
      <c r="BJ73">
        <f t="shared" si="127"/>
        <v>0</v>
      </c>
      <c r="BK73">
        <f t="shared" si="127"/>
        <v>0</v>
      </c>
      <c r="BL73">
        <f t="shared" si="127"/>
        <v>0</v>
      </c>
      <c r="BM73">
        <f t="shared" si="127"/>
        <v>0</v>
      </c>
      <c r="BN73">
        <f t="shared" si="127"/>
        <v>0</v>
      </c>
      <c r="BO73">
        <f t="shared" si="127"/>
        <v>0</v>
      </c>
      <c r="BP73">
        <f t="shared" si="127"/>
        <v>0</v>
      </c>
      <c r="BQ73">
        <f t="shared" si="127"/>
        <v>0</v>
      </c>
      <c r="BR73">
        <f t="shared" si="127"/>
        <v>0</v>
      </c>
      <c r="BS73">
        <f t="shared" si="127"/>
        <v>0</v>
      </c>
      <c r="BT73">
        <f t="shared" si="127"/>
        <v>0</v>
      </c>
      <c r="BU73">
        <f t="shared" si="127"/>
        <v>0</v>
      </c>
      <c r="BV73">
        <f t="shared" si="127"/>
        <v>0</v>
      </c>
      <c r="BW73">
        <f t="shared" si="127"/>
        <v>0</v>
      </c>
      <c r="BX73">
        <f t="shared" si="127"/>
        <v>0</v>
      </c>
      <c r="BY73">
        <f t="shared" si="127"/>
        <v>0</v>
      </c>
      <c r="BZ73">
        <f t="shared" si="127"/>
        <v>0</v>
      </c>
      <c r="CA73">
        <f t="shared" si="127"/>
        <v>0</v>
      </c>
      <c r="CB73">
        <f t="shared" si="127"/>
        <v>0</v>
      </c>
      <c r="CC73">
        <f t="shared" si="127"/>
        <v>0</v>
      </c>
      <c r="CD73">
        <f t="shared" si="127"/>
        <v>0</v>
      </c>
      <c r="CE73">
        <f t="shared" si="127"/>
        <v>0</v>
      </c>
      <c r="CF73">
        <f t="shared" si="127"/>
        <v>0</v>
      </c>
      <c r="CG73">
        <f t="shared" si="127"/>
        <v>0</v>
      </c>
      <c r="CH73">
        <v>1</v>
      </c>
      <c r="CI73">
        <f>(0)/15</f>
        <v>0</v>
      </c>
      <c r="CJ73">
        <f>(0)/15</f>
        <v>0</v>
      </c>
      <c r="CK73">
        <f>0</f>
        <v>0</v>
      </c>
      <c r="CL73">
        <v>15</v>
      </c>
    </row>
    <row r="74" spans="1:90" x14ac:dyDescent="0.25">
      <c r="A74" s="4" t="s">
        <v>522</v>
      </c>
      <c r="B74" s="5" t="e">
        <v>#VALUE!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/>
      <c r="AR74" s="5" t="e">
        <v>#VALUE!</v>
      </c>
      <c r="AU74" t="s">
        <v>522</v>
      </c>
      <c r="AV74" t="e">
        <v>#VALUE!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L74" t="e">
        <v>#VALUE!</v>
      </c>
    </row>
    <row r="75" spans="1:90" x14ac:dyDescent="0.25">
      <c r="A75" s="4" t="s">
        <v>523</v>
      </c>
      <c r="B75" s="5" t="e">
        <v>#VALUE!</v>
      </c>
      <c r="C75" s="5">
        <v>318.68099999999998</v>
      </c>
      <c r="D75" s="5">
        <v>1497.4660000000001</v>
      </c>
      <c r="E75" s="5">
        <v>3506.2109999999998</v>
      </c>
      <c r="F75" s="5">
        <v>749.12</v>
      </c>
      <c r="G75" s="5">
        <v>4843.7430000000004</v>
      </c>
      <c r="H75" s="5">
        <v>803.26799999999992</v>
      </c>
      <c r="I75" s="5">
        <v>22</v>
      </c>
      <c r="J75" s="5">
        <v>72.959999999999994</v>
      </c>
      <c r="K75" s="5">
        <v>160.51700000000002</v>
      </c>
      <c r="L75" s="5">
        <v>123.80199999999999</v>
      </c>
      <c r="M75" s="5">
        <v>9084.9890000000014</v>
      </c>
      <c r="N75" s="5">
        <v>2922.3029999999999</v>
      </c>
      <c r="O75" s="5">
        <v>3738.9489999999996</v>
      </c>
      <c r="P75" s="5">
        <v>296.51200000000006</v>
      </c>
      <c r="Q75" s="5">
        <v>848.90500000000009</v>
      </c>
      <c r="R75" s="5">
        <v>10605.542000000001</v>
      </c>
      <c r="S75" s="5">
        <v>2</v>
      </c>
      <c r="T75" s="5">
        <v>2046.8230000000001</v>
      </c>
      <c r="U75" s="5">
        <v>1427.9759999999999</v>
      </c>
      <c r="V75" s="5">
        <v>69.930000000000007</v>
      </c>
      <c r="W75" s="5">
        <v>5308.3159999999989</v>
      </c>
      <c r="X75" s="5">
        <v>7.9919999999999991</v>
      </c>
      <c r="Y75" s="5">
        <v>117.45099999999999</v>
      </c>
      <c r="Z75" s="5">
        <v>638.14200000000005</v>
      </c>
      <c r="AA75" s="5">
        <v>6398.7539999999999</v>
      </c>
      <c r="AB75" s="5">
        <v>19</v>
      </c>
      <c r="AC75" s="5">
        <v>4</v>
      </c>
      <c r="AD75" s="5">
        <v>28</v>
      </c>
      <c r="AE75" s="5">
        <v>5</v>
      </c>
      <c r="AF75" s="5">
        <v>15.983999999999998</v>
      </c>
      <c r="AG75" s="5">
        <v>63.116</v>
      </c>
      <c r="AH75" s="5">
        <v>43</v>
      </c>
      <c r="AI75" s="5">
        <v>12</v>
      </c>
      <c r="AJ75" s="5">
        <v>888.6149999999999</v>
      </c>
      <c r="AK75" s="5">
        <v>123</v>
      </c>
      <c r="AL75" s="5">
        <v>2178.808</v>
      </c>
      <c r="AM75" s="5">
        <v>2887.5679999999998</v>
      </c>
      <c r="AN75" s="5">
        <v>54</v>
      </c>
      <c r="AO75" s="5">
        <v>64</v>
      </c>
      <c r="AP75" s="5">
        <v>7</v>
      </c>
      <c r="AQ75" s="5"/>
      <c r="AR75" s="5" t="e">
        <v>#VALUE!</v>
      </c>
      <c r="AU75" t="s">
        <v>523</v>
      </c>
      <c r="AV75" t="e">
        <v>#VALUE!</v>
      </c>
      <c r="AW75">
        <v>318.68099999999998</v>
      </c>
      <c r="AX75">
        <v>1497.4660000000001</v>
      </c>
      <c r="AY75">
        <v>3506.2109999999998</v>
      </c>
      <c r="AZ75">
        <v>749.12</v>
      </c>
      <c r="BA75">
        <v>4843.7430000000004</v>
      </c>
      <c r="BB75">
        <v>803.26799999999992</v>
      </c>
      <c r="BC75">
        <v>22</v>
      </c>
      <c r="BD75">
        <v>72.959999999999994</v>
      </c>
      <c r="BE75">
        <v>160.51700000000002</v>
      </c>
      <c r="BF75">
        <v>123.80199999999999</v>
      </c>
      <c r="BG75">
        <v>9084.9890000000014</v>
      </c>
      <c r="BH75">
        <v>2922.3029999999999</v>
      </c>
      <c r="BI75">
        <v>3738.9489999999996</v>
      </c>
      <c r="BJ75">
        <v>296.51200000000006</v>
      </c>
      <c r="BK75">
        <v>848.90500000000009</v>
      </c>
      <c r="BL75">
        <v>10605.542000000001</v>
      </c>
      <c r="BM75">
        <v>2</v>
      </c>
      <c r="BN75">
        <v>2046.8230000000001</v>
      </c>
      <c r="BO75">
        <v>1427.9759999999999</v>
      </c>
      <c r="BP75">
        <v>69.930000000000007</v>
      </c>
      <c r="BQ75">
        <v>5308.3159999999989</v>
      </c>
      <c r="BR75">
        <v>7.9919999999999991</v>
      </c>
      <c r="BS75">
        <v>117.45099999999999</v>
      </c>
      <c r="BT75">
        <v>638.14200000000005</v>
      </c>
      <c r="BU75">
        <v>6398.7539999999999</v>
      </c>
      <c r="BV75">
        <v>19</v>
      </c>
      <c r="BW75">
        <v>4</v>
      </c>
      <c r="BX75">
        <v>28</v>
      </c>
      <c r="BY75">
        <v>5</v>
      </c>
      <c r="BZ75">
        <v>15.983999999999998</v>
      </c>
      <c r="CA75">
        <v>63.116</v>
      </c>
      <c r="CB75">
        <v>43</v>
      </c>
      <c r="CC75">
        <v>12</v>
      </c>
      <c r="CD75">
        <v>888.6149999999999</v>
      </c>
      <c r="CE75">
        <v>123</v>
      </c>
      <c r="CF75">
        <v>2178.808</v>
      </c>
      <c r="CG75">
        <v>2887.5679999999998</v>
      </c>
      <c r="CH75">
        <v>54</v>
      </c>
      <c r="CI75">
        <v>64</v>
      </c>
      <c r="CJ75">
        <v>7</v>
      </c>
      <c r="CL75" t="e">
        <v>#VALUE!</v>
      </c>
    </row>
    <row r="79" spans="1:90" x14ac:dyDescent="0.25">
      <c r="AV79">
        <f>SUM(AR5:AR73)</f>
        <v>62729.470000000008</v>
      </c>
    </row>
    <row r="81" spans="47:52" x14ac:dyDescent="0.25">
      <c r="AU81" t="s">
        <v>137</v>
      </c>
      <c r="AV81">
        <f>(AR5/AV$79)*100</f>
        <v>2.1099397141407374</v>
      </c>
      <c r="AW81" s="1">
        <f>MAX(AV5:CJ5)</f>
        <v>0.91259971259200612</v>
      </c>
      <c r="AX81">
        <f t="shared" ref="AX81:AX144" si="128">AV80*AW80</f>
        <v>0</v>
      </c>
      <c r="AY81" s="5">
        <f>COUNTIF(AV5:CJ5, "&lt;.05") - COUNTIF(AV5:CJ5, "=0")</f>
        <v>3</v>
      </c>
      <c r="AZ81">
        <f>COUNTIF(AV5:CJ5, "&gt;.05")</f>
        <v>2</v>
      </c>
    </row>
    <row r="82" spans="47:52" x14ac:dyDescent="0.25">
      <c r="AU82" t="s">
        <v>244</v>
      </c>
      <c r="AV82">
        <f t="shared" ref="AV82:AV145" si="129">(AR6/AV$79)*100</f>
        <v>11.845862877527896</v>
      </c>
      <c r="AW82" s="1">
        <f t="shared" ref="AW82:AW145" si="130">MAX(AV6:CJ6)</f>
        <v>1</v>
      </c>
      <c r="AX82">
        <f t="shared" si="128"/>
        <v>1.9255303767112966</v>
      </c>
      <c r="AY82" s="5">
        <f t="shared" ref="AY82:AY145" si="131">COUNTIF(AV6:CJ6, "&lt;.05") - COUNTIF(AV6:CJ6, "=0")</f>
        <v>0</v>
      </c>
      <c r="AZ82">
        <f t="shared" ref="AZ82:AZ145" si="132">COUNTIF(AV6:CJ6, "&gt;.05")</f>
        <v>1</v>
      </c>
    </row>
    <row r="83" spans="47:52" x14ac:dyDescent="0.25">
      <c r="AU83" t="s">
        <v>245</v>
      </c>
      <c r="AV83">
        <f t="shared" si="129"/>
        <v>0.92425458082142242</v>
      </c>
      <c r="AW83" s="1">
        <f t="shared" si="130"/>
        <v>1</v>
      </c>
      <c r="AX83">
        <f t="shared" si="128"/>
        <v>11.845862877527896</v>
      </c>
      <c r="AY83" s="5">
        <f t="shared" si="131"/>
        <v>0</v>
      </c>
      <c r="AZ83">
        <f t="shared" si="132"/>
        <v>1</v>
      </c>
    </row>
    <row r="84" spans="47:52" x14ac:dyDescent="0.25">
      <c r="AU84" t="s">
        <v>175</v>
      </c>
      <c r="AV84">
        <f t="shared" si="129"/>
        <v>0</v>
      </c>
      <c r="AW84" s="1">
        <f t="shared" si="130"/>
        <v>0</v>
      </c>
      <c r="AX84">
        <f t="shared" si="128"/>
        <v>0.92425458082142242</v>
      </c>
      <c r="AY84" s="5">
        <f t="shared" si="131"/>
        <v>0</v>
      </c>
      <c r="AZ84">
        <f t="shared" si="132"/>
        <v>0</v>
      </c>
    </row>
    <row r="85" spans="47:52" x14ac:dyDescent="0.25">
      <c r="AU85" t="s">
        <v>49</v>
      </c>
      <c r="AV85">
        <f t="shared" si="129"/>
        <v>4.9082512573436361</v>
      </c>
      <c r="AW85" s="1">
        <f t="shared" si="130"/>
        <v>0.87964513530718569</v>
      </c>
      <c r="AX85">
        <f t="shared" si="128"/>
        <v>0</v>
      </c>
      <c r="AY85" s="5">
        <f t="shared" si="131"/>
        <v>7</v>
      </c>
      <c r="AZ85">
        <f t="shared" si="132"/>
        <v>1</v>
      </c>
    </row>
    <row r="86" spans="47:52" x14ac:dyDescent="0.25">
      <c r="AU86" t="s">
        <v>302</v>
      </c>
      <c r="AV86">
        <f t="shared" si="129"/>
        <v>0</v>
      </c>
      <c r="AW86" s="1">
        <f t="shared" si="130"/>
        <v>0</v>
      </c>
      <c r="AX86">
        <f t="shared" si="128"/>
        <v>4.3175193413877073</v>
      </c>
      <c r="AY86" s="5">
        <f t="shared" si="131"/>
        <v>0</v>
      </c>
      <c r="AZ86">
        <f t="shared" si="132"/>
        <v>0</v>
      </c>
    </row>
    <row r="87" spans="47:52" x14ac:dyDescent="0.25">
      <c r="AU87" t="s">
        <v>139</v>
      </c>
      <c r="AV87">
        <f t="shared" si="129"/>
        <v>5.1111542947836153E-2</v>
      </c>
      <c r="AW87" s="1">
        <f t="shared" si="130"/>
        <v>0.5199925145031502</v>
      </c>
      <c r="AX87">
        <f t="shared" si="128"/>
        <v>0</v>
      </c>
      <c r="AY87" s="5">
        <f t="shared" si="131"/>
        <v>0</v>
      </c>
      <c r="AZ87">
        <f t="shared" si="132"/>
        <v>2</v>
      </c>
    </row>
    <row r="88" spans="47:52" x14ac:dyDescent="0.25">
      <c r="AU88" t="s">
        <v>146</v>
      </c>
      <c r="AV88">
        <f t="shared" si="129"/>
        <v>7.0837518633586422E-2</v>
      </c>
      <c r="AW88" s="1">
        <f t="shared" si="130"/>
        <v>1</v>
      </c>
      <c r="AX88">
        <f t="shared" si="128"/>
        <v>2.6577619737581076E-2</v>
      </c>
      <c r="AY88" s="5">
        <f t="shared" si="131"/>
        <v>0</v>
      </c>
      <c r="AZ88">
        <f t="shared" si="132"/>
        <v>1</v>
      </c>
    </row>
    <row r="89" spans="47:52" x14ac:dyDescent="0.25">
      <c r="AU89" t="s">
        <v>43</v>
      </c>
      <c r="AV89">
        <f t="shared" si="129"/>
        <v>0.74211371465437215</v>
      </c>
      <c r="AW89" s="1">
        <f t="shared" si="130"/>
        <v>0.52083243828459969</v>
      </c>
      <c r="AX89">
        <f t="shared" si="128"/>
        <v>7.0837518633586422E-2</v>
      </c>
      <c r="AY89" s="5">
        <f t="shared" si="131"/>
        <v>0</v>
      </c>
      <c r="AZ89">
        <f t="shared" si="132"/>
        <v>3</v>
      </c>
    </row>
    <row r="90" spans="47:52" x14ac:dyDescent="0.25">
      <c r="AU90" t="s">
        <v>197</v>
      </c>
      <c r="AV90">
        <f t="shared" si="129"/>
        <v>0.2284189552374665</v>
      </c>
      <c r="AW90" s="1">
        <f t="shared" si="130"/>
        <v>1</v>
      </c>
      <c r="AX90">
        <f t="shared" si="128"/>
        <v>0.38651689548787832</v>
      </c>
      <c r="AY90" s="5">
        <f t="shared" si="131"/>
        <v>0</v>
      </c>
      <c r="AZ90">
        <f t="shared" si="132"/>
        <v>1</v>
      </c>
    </row>
    <row r="91" spans="47:52" x14ac:dyDescent="0.25">
      <c r="AU91" t="s">
        <v>375</v>
      </c>
      <c r="AV91">
        <f t="shared" si="129"/>
        <v>7.3305258278126673E-2</v>
      </c>
      <c r="AW91" s="1">
        <f t="shared" si="130"/>
        <v>1</v>
      </c>
      <c r="AX91">
        <f t="shared" si="128"/>
        <v>0.2284189552374665</v>
      </c>
      <c r="AY91" s="5">
        <f t="shared" si="131"/>
        <v>0</v>
      </c>
      <c r="AZ91">
        <f t="shared" si="132"/>
        <v>1</v>
      </c>
    </row>
    <row r="92" spans="47:52" x14ac:dyDescent="0.25">
      <c r="AU92" t="s">
        <v>176</v>
      </c>
      <c r="AV92">
        <f t="shared" si="129"/>
        <v>2.170750047784558E-2</v>
      </c>
      <c r="AW92" s="1">
        <f t="shared" si="130"/>
        <v>0.58750091797018433</v>
      </c>
      <c r="AX92">
        <f t="shared" si="128"/>
        <v>7.3305258278126673E-2</v>
      </c>
      <c r="AY92" s="5">
        <f t="shared" si="131"/>
        <v>0</v>
      </c>
      <c r="AZ92">
        <f t="shared" si="132"/>
        <v>3</v>
      </c>
    </row>
    <row r="93" spans="47:52" x14ac:dyDescent="0.25">
      <c r="AU93" t="s">
        <v>177</v>
      </c>
      <c r="AV93">
        <f t="shared" si="129"/>
        <v>2.2080530889229573E-2</v>
      </c>
      <c r="AW93" s="1">
        <f t="shared" si="130"/>
        <v>1</v>
      </c>
      <c r="AX93">
        <f t="shared" si="128"/>
        <v>1.2753176457572494E-2</v>
      </c>
      <c r="AY93" s="5">
        <f t="shared" si="131"/>
        <v>0</v>
      </c>
      <c r="AZ93">
        <f t="shared" si="132"/>
        <v>1</v>
      </c>
    </row>
    <row r="94" spans="47:52" x14ac:dyDescent="0.25">
      <c r="AU94" t="s">
        <v>158</v>
      </c>
      <c r="AV94">
        <f t="shared" si="129"/>
        <v>1.0074881869717693</v>
      </c>
      <c r="AW94" s="1">
        <f t="shared" si="130"/>
        <v>0.6280190255572855</v>
      </c>
      <c r="AX94">
        <f t="shared" si="128"/>
        <v>2.2080530889229573E-2</v>
      </c>
      <c r="AY94" s="5">
        <f t="shared" si="131"/>
        <v>0</v>
      </c>
      <c r="AZ94">
        <f t="shared" si="132"/>
        <v>3</v>
      </c>
    </row>
    <row r="95" spans="47:52" x14ac:dyDescent="0.25">
      <c r="AU95" t="s">
        <v>178</v>
      </c>
      <c r="AV95">
        <f t="shared" si="129"/>
        <v>0.66881642711153133</v>
      </c>
      <c r="AW95" s="1">
        <f t="shared" si="130"/>
        <v>0.45119593845713812</v>
      </c>
      <c r="AX95">
        <f t="shared" si="128"/>
        <v>0.63272174944248682</v>
      </c>
      <c r="AY95" s="5">
        <f t="shared" si="131"/>
        <v>0</v>
      </c>
      <c r="AZ95">
        <f t="shared" si="132"/>
        <v>3</v>
      </c>
    </row>
    <row r="96" spans="47:52" x14ac:dyDescent="0.25">
      <c r="AU96" t="s">
        <v>160</v>
      </c>
      <c r="AV96">
        <f t="shared" si="129"/>
        <v>7.9229108742669106E-3</v>
      </c>
      <c r="AW96" s="1">
        <f t="shared" si="130"/>
        <v>1</v>
      </c>
      <c r="AX96">
        <f t="shared" si="128"/>
        <v>0.30176725548613748</v>
      </c>
      <c r="AY96" s="5">
        <f t="shared" si="131"/>
        <v>0</v>
      </c>
      <c r="AZ96">
        <f t="shared" si="132"/>
        <v>1</v>
      </c>
    </row>
    <row r="97" spans="47:52" x14ac:dyDescent="0.25">
      <c r="AU97" t="s">
        <v>32</v>
      </c>
      <c r="AV97">
        <f t="shared" si="129"/>
        <v>0.16019902607179687</v>
      </c>
      <c r="AW97" s="1">
        <f t="shared" si="130"/>
        <v>0.51046849500457747</v>
      </c>
      <c r="AX97">
        <f t="shared" si="128"/>
        <v>7.9229108742669106E-3</v>
      </c>
      <c r="AY97" s="5">
        <f t="shared" si="131"/>
        <v>0</v>
      </c>
      <c r="AZ97">
        <f t="shared" si="132"/>
        <v>3</v>
      </c>
    </row>
    <row r="98" spans="47:52" x14ac:dyDescent="0.25">
      <c r="AU98" t="s">
        <v>34</v>
      </c>
      <c r="AV98">
        <f t="shared" si="129"/>
        <v>5.0630110536562793E-2</v>
      </c>
      <c r="AW98" s="1">
        <f t="shared" si="130"/>
        <v>0.81108312342569266</v>
      </c>
      <c r="AX98">
        <f t="shared" si="128"/>
        <v>8.1776555740069215E-2</v>
      </c>
      <c r="AY98" s="5">
        <f t="shared" si="131"/>
        <v>0</v>
      </c>
      <c r="AZ98">
        <f t="shared" si="132"/>
        <v>2</v>
      </c>
    </row>
    <row r="99" spans="47:52" x14ac:dyDescent="0.25">
      <c r="AU99" t="s">
        <v>113</v>
      </c>
      <c r="AV99">
        <f t="shared" si="129"/>
        <v>0.36796899447739628</v>
      </c>
      <c r="AW99" s="1">
        <f t="shared" si="130"/>
        <v>0.95667713635871332</v>
      </c>
      <c r="AX99">
        <f t="shared" si="128"/>
        <v>4.1065228193383423E-2</v>
      </c>
      <c r="AY99" s="5">
        <f t="shared" si="131"/>
        <v>1</v>
      </c>
      <c r="AZ99">
        <f t="shared" si="132"/>
        <v>1</v>
      </c>
    </row>
    <row r="100" spans="47:52" x14ac:dyDescent="0.25">
      <c r="AU100" t="s">
        <v>224</v>
      </c>
      <c r="AV100">
        <f t="shared" si="129"/>
        <v>0.33208633836695889</v>
      </c>
      <c r="AW100" s="1">
        <f t="shared" si="130"/>
        <v>1</v>
      </c>
      <c r="AX100">
        <f t="shared" si="128"/>
        <v>0.35202752390543068</v>
      </c>
      <c r="AY100" s="5">
        <f t="shared" si="131"/>
        <v>0</v>
      </c>
      <c r="AZ100">
        <f t="shared" si="132"/>
        <v>1</v>
      </c>
    </row>
    <row r="101" spans="47:52" x14ac:dyDescent="0.25">
      <c r="AU101" t="s">
        <v>80</v>
      </c>
      <c r="AV101">
        <f t="shared" si="129"/>
        <v>9.5648823431793688E-3</v>
      </c>
      <c r="AW101" s="1">
        <f t="shared" si="130"/>
        <v>1</v>
      </c>
      <c r="AX101">
        <f t="shared" si="128"/>
        <v>0.33208633836695889</v>
      </c>
      <c r="AY101" s="5">
        <f t="shared" si="131"/>
        <v>0</v>
      </c>
      <c r="AZ101">
        <f t="shared" si="132"/>
        <v>1</v>
      </c>
    </row>
    <row r="102" spans="47:52" x14ac:dyDescent="0.25">
      <c r="AU102" t="s">
        <v>246</v>
      </c>
      <c r="AV102">
        <f t="shared" si="129"/>
        <v>0.63157396356130535</v>
      </c>
      <c r="AW102" s="1">
        <f t="shared" si="130"/>
        <v>1</v>
      </c>
      <c r="AX102">
        <f t="shared" si="128"/>
        <v>9.5648823431793688E-3</v>
      </c>
      <c r="AY102" s="5">
        <f t="shared" si="131"/>
        <v>0</v>
      </c>
      <c r="AZ102">
        <f t="shared" si="132"/>
        <v>1</v>
      </c>
    </row>
    <row r="103" spans="47:52" x14ac:dyDescent="0.25">
      <c r="AU103" t="s">
        <v>24</v>
      </c>
      <c r="AV103">
        <f t="shared" si="129"/>
        <v>0.53166398504562529</v>
      </c>
      <c r="AW103" s="1">
        <f t="shared" si="130"/>
        <v>0.76122455098797626</v>
      </c>
      <c r="AX103">
        <f t="shared" si="128"/>
        <v>0.63157396356130535</v>
      </c>
      <c r="AY103" s="5">
        <f t="shared" si="131"/>
        <v>6</v>
      </c>
      <c r="AZ103">
        <f t="shared" si="132"/>
        <v>3</v>
      </c>
    </row>
    <row r="104" spans="47:52" x14ac:dyDescent="0.25">
      <c r="AU104" t="s">
        <v>11</v>
      </c>
      <c r="AV104">
        <f t="shared" si="129"/>
        <v>0.31731816002908991</v>
      </c>
      <c r="AW104" s="1">
        <f t="shared" si="130"/>
        <v>0.94387396258264178</v>
      </c>
      <c r="AX104">
        <f t="shared" si="128"/>
        <v>0.40471567829283422</v>
      </c>
      <c r="AY104" s="5">
        <f t="shared" si="131"/>
        <v>0</v>
      </c>
      <c r="AZ104">
        <f t="shared" si="132"/>
        <v>2</v>
      </c>
    </row>
    <row r="105" spans="47:52" x14ac:dyDescent="0.25">
      <c r="AU105" t="s">
        <v>14</v>
      </c>
      <c r="AV105">
        <f t="shared" si="129"/>
        <v>1.2047208433292993</v>
      </c>
      <c r="AW105" s="1">
        <f t="shared" si="130"/>
        <v>0.79285180259754007</v>
      </c>
      <c r="AX105">
        <f t="shared" si="128"/>
        <v>0.29950834910608992</v>
      </c>
      <c r="AY105" s="5">
        <f t="shared" si="131"/>
        <v>0</v>
      </c>
      <c r="AZ105">
        <f t="shared" si="132"/>
        <v>2</v>
      </c>
    </row>
    <row r="106" spans="47:52" x14ac:dyDescent="0.25">
      <c r="AU106" t="s">
        <v>77</v>
      </c>
      <c r="AV106">
        <f t="shared" si="129"/>
        <v>6.767473087210843E-2</v>
      </c>
      <c r="AW106" s="1">
        <f t="shared" si="130"/>
        <v>1</v>
      </c>
      <c r="AX106">
        <f t="shared" si="128"/>
        <v>0.95516509226046364</v>
      </c>
      <c r="AY106" s="5">
        <f t="shared" si="131"/>
        <v>0</v>
      </c>
      <c r="AZ106">
        <f t="shared" si="132"/>
        <v>1</v>
      </c>
    </row>
    <row r="107" spans="47:52" x14ac:dyDescent="0.25">
      <c r="AU107" t="s">
        <v>38</v>
      </c>
      <c r="AV107">
        <f t="shared" si="129"/>
        <v>2.8100014235733215</v>
      </c>
      <c r="AW107" s="1">
        <f t="shared" si="130"/>
        <v>0.92938102307881276</v>
      </c>
      <c r="AX107">
        <f t="shared" si="128"/>
        <v>6.767473087210843E-2</v>
      </c>
      <c r="AY107" s="5">
        <f t="shared" si="131"/>
        <v>7</v>
      </c>
      <c r="AZ107">
        <f t="shared" si="132"/>
        <v>1</v>
      </c>
    </row>
    <row r="108" spans="47:52" x14ac:dyDescent="0.25">
      <c r="AU108" t="s">
        <v>59</v>
      </c>
      <c r="AV108">
        <f t="shared" si="129"/>
        <v>0.55347191678807417</v>
      </c>
      <c r="AW108" s="1">
        <f t="shared" si="130"/>
        <v>1</v>
      </c>
      <c r="AX108">
        <f t="shared" si="128"/>
        <v>2.6115619978934936</v>
      </c>
      <c r="AY108" s="5">
        <f t="shared" si="131"/>
        <v>0</v>
      </c>
      <c r="AZ108">
        <f t="shared" si="132"/>
        <v>1</v>
      </c>
    </row>
    <row r="109" spans="47:52" x14ac:dyDescent="0.25">
      <c r="AU109" t="s">
        <v>19</v>
      </c>
      <c r="AV109">
        <f t="shared" si="129"/>
        <v>3.5342351848341766</v>
      </c>
      <c r="AW109" s="1">
        <f t="shared" si="130"/>
        <v>0.37048371971761934</v>
      </c>
      <c r="AX109">
        <f t="shared" si="128"/>
        <v>0.55347191678807417</v>
      </c>
      <c r="AY109" s="5">
        <f t="shared" si="131"/>
        <v>12</v>
      </c>
      <c r="AZ109">
        <f t="shared" si="132"/>
        <v>4</v>
      </c>
    </row>
    <row r="110" spans="47:52" x14ac:dyDescent="0.25">
      <c r="AU110" t="s">
        <v>39</v>
      </c>
      <c r="AV110">
        <f t="shared" si="129"/>
        <v>2.5310049646521802</v>
      </c>
      <c r="AW110" s="1">
        <f t="shared" si="130"/>
        <v>0.76022714818925152</v>
      </c>
      <c r="AX110">
        <f t="shared" si="128"/>
        <v>1.3093765976342537</v>
      </c>
      <c r="AY110" s="5">
        <f t="shared" si="131"/>
        <v>2</v>
      </c>
      <c r="AZ110">
        <f t="shared" si="132"/>
        <v>3</v>
      </c>
    </row>
    <row r="111" spans="47:52" x14ac:dyDescent="0.25">
      <c r="AU111" t="s">
        <v>91</v>
      </c>
      <c r="AV111">
        <f t="shared" si="129"/>
        <v>0.35014005378970992</v>
      </c>
      <c r="AW111" s="1">
        <f t="shared" si="130"/>
        <v>0.90097477246962088</v>
      </c>
      <c r="AX111">
        <f t="shared" si="128"/>
        <v>1.9241386863303642</v>
      </c>
      <c r="AY111" s="5">
        <f t="shared" si="131"/>
        <v>4</v>
      </c>
      <c r="AZ111">
        <f t="shared" si="132"/>
        <v>1</v>
      </c>
    </row>
    <row r="112" spans="47:52" x14ac:dyDescent="0.25">
      <c r="AU112" t="s">
        <v>51</v>
      </c>
      <c r="AV112">
        <f t="shared" si="129"/>
        <v>3.3790672868748919</v>
      </c>
      <c r="AW112" s="1">
        <f t="shared" si="130"/>
        <v>0.2874686684867605</v>
      </c>
      <c r="AX112">
        <f t="shared" si="128"/>
        <v>0.3154673552956847</v>
      </c>
      <c r="AY112" s="5">
        <f t="shared" si="131"/>
        <v>11</v>
      </c>
      <c r="AZ112">
        <f t="shared" si="132"/>
        <v>5</v>
      </c>
    </row>
    <row r="113" spans="47:52" x14ac:dyDescent="0.25">
      <c r="AU113" t="s">
        <v>92</v>
      </c>
      <c r="AV113">
        <f t="shared" si="129"/>
        <v>0.47943813330480867</v>
      </c>
      <c r="AW113" s="1">
        <f t="shared" si="130"/>
        <v>0.81784478086377677</v>
      </c>
      <c r="AX113">
        <f t="shared" si="128"/>
        <v>0.97137597368509554</v>
      </c>
      <c r="AY113" s="5">
        <f t="shared" si="131"/>
        <v>1</v>
      </c>
      <c r="AZ113">
        <f t="shared" si="132"/>
        <v>3</v>
      </c>
    </row>
    <row r="114" spans="47:52" x14ac:dyDescent="0.25">
      <c r="AU114" t="s">
        <v>184</v>
      </c>
      <c r="AV114">
        <f t="shared" si="129"/>
        <v>6.9647663211565476</v>
      </c>
      <c r="AW114" s="1">
        <f t="shared" si="130"/>
        <v>0.77313828161890208</v>
      </c>
      <c r="AX114">
        <f t="shared" si="128"/>
        <v>0.39210597507040945</v>
      </c>
      <c r="AY114" s="5">
        <f t="shared" si="131"/>
        <v>3</v>
      </c>
      <c r="AZ114">
        <f t="shared" si="132"/>
        <v>3</v>
      </c>
    </row>
    <row r="115" spans="47:52" x14ac:dyDescent="0.25">
      <c r="AU115" t="s">
        <v>151</v>
      </c>
      <c r="AV115">
        <f t="shared" si="129"/>
        <v>2.9446112010829997</v>
      </c>
      <c r="AW115" s="1">
        <f t="shared" si="130"/>
        <v>0.63555206186432089</v>
      </c>
      <c r="AX115">
        <f t="shared" si="128"/>
        <v>5.3847274654161756</v>
      </c>
      <c r="AY115" s="5">
        <f t="shared" si="131"/>
        <v>5</v>
      </c>
      <c r="AZ115">
        <f t="shared" si="132"/>
        <v>3</v>
      </c>
    </row>
    <row r="116" spans="47:52" x14ac:dyDescent="0.25">
      <c r="AU116" t="s">
        <v>431</v>
      </c>
      <c r="AV116">
        <f t="shared" si="129"/>
        <v>2.8119988898359889</v>
      </c>
      <c r="AW116" s="1">
        <f t="shared" si="130"/>
        <v>1</v>
      </c>
      <c r="AX116">
        <f t="shared" si="128"/>
        <v>1.8714537202370749</v>
      </c>
      <c r="AY116" s="5">
        <f t="shared" si="131"/>
        <v>0</v>
      </c>
      <c r="AZ116">
        <f t="shared" si="132"/>
        <v>1</v>
      </c>
    </row>
    <row r="117" spans="47:52" x14ac:dyDescent="0.25">
      <c r="AU117" t="s">
        <v>15</v>
      </c>
      <c r="AV117">
        <f t="shared" si="129"/>
        <v>7.8221607802520882E-2</v>
      </c>
      <c r="AW117" s="1">
        <f t="shared" si="130"/>
        <v>0.81617347354691439</v>
      </c>
      <c r="AX117">
        <f t="shared" si="128"/>
        <v>2.8119988898359889</v>
      </c>
      <c r="AY117" s="5">
        <f t="shared" si="131"/>
        <v>1</v>
      </c>
      <c r="AZ117">
        <f t="shared" si="132"/>
        <v>2</v>
      </c>
    </row>
    <row r="118" spans="47:52" x14ac:dyDescent="0.25">
      <c r="AU118" t="s">
        <v>432</v>
      </c>
      <c r="AV118">
        <f t="shared" si="129"/>
        <v>0.29646033993273013</v>
      </c>
      <c r="AW118" s="1">
        <f t="shared" si="130"/>
        <v>1</v>
      </c>
      <c r="AX118">
        <f t="shared" si="128"/>
        <v>6.3842401346607888E-2</v>
      </c>
      <c r="AY118" s="5">
        <f t="shared" si="131"/>
        <v>0</v>
      </c>
      <c r="AZ118">
        <f t="shared" si="132"/>
        <v>1</v>
      </c>
    </row>
    <row r="119" spans="47:52" x14ac:dyDescent="0.25">
      <c r="AU119" t="s">
        <v>161</v>
      </c>
      <c r="AV119">
        <f t="shared" si="129"/>
        <v>0.70088269516704016</v>
      </c>
      <c r="AW119" s="1">
        <f t="shared" si="130"/>
        <v>0.90057771914661333</v>
      </c>
      <c r="AX119">
        <f t="shared" si="128"/>
        <v>0.29646033993273013</v>
      </c>
      <c r="AY119" s="5">
        <f t="shared" si="131"/>
        <v>1</v>
      </c>
      <c r="AZ119">
        <f t="shared" si="132"/>
        <v>2</v>
      </c>
    </row>
    <row r="120" spans="47:52" x14ac:dyDescent="0.25">
      <c r="AU120" t="s">
        <v>16</v>
      </c>
      <c r="AV120">
        <f t="shared" si="129"/>
        <v>5.4617072326611386E-2</v>
      </c>
      <c r="AW120" s="1">
        <f t="shared" si="130"/>
        <v>0.64694550655264005</v>
      </c>
      <c r="AX120">
        <f t="shared" si="128"/>
        <v>0.63119933900286407</v>
      </c>
      <c r="AY120" s="5">
        <f t="shared" si="131"/>
        <v>0</v>
      </c>
      <c r="AZ120">
        <f t="shared" si="132"/>
        <v>4</v>
      </c>
    </row>
    <row r="121" spans="47:52" x14ac:dyDescent="0.25">
      <c r="AU121" t="s">
        <v>162</v>
      </c>
      <c r="AV121">
        <f t="shared" si="129"/>
        <v>6.5994563639705532</v>
      </c>
      <c r="AW121" s="1">
        <f t="shared" si="130"/>
        <v>0.80218387150696036</v>
      </c>
      <c r="AX121">
        <f t="shared" si="128"/>
        <v>3.533426952276178E-2</v>
      </c>
      <c r="AY121" s="5">
        <f t="shared" si="131"/>
        <v>4</v>
      </c>
      <c r="AZ121">
        <f t="shared" si="132"/>
        <v>2</v>
      </c>
    </row>
    <row r="122" spans="47:52" x14ac:dyDescent="0.25">
      <c r="AU122" t="s">
        <v>86</v>
      </c>
      <c r="AV122">
        <f t="shared" si="129"/>
        <v>28.346297202893627</v>
      </c>
      <c r="AW122" s="1">
        <f t="shared" si="130"/>
        <v>0.35083397435601826</v>
      </c>
      <c r="AX122">
        <f t="shared" si="128"/>
        <v>5.2939774558911461</v>
      </c>
      <c r="AY122" s="5">
        <f t="shared" si="131"/>
        <v>6</v>
      </c>
      <c r="AZ122">
        <f t="shared" si="132"/>
        <v>4</v>
      </c>
    </row>
    <row r="123" spans="47:52" x14ac:dyDescent="0.25">
      <c r="AU123" t="s">
        <v>306</v>
      </c>
      <c r="AV123">
        <f t="shared" si="129"/>
        <v>1.1111204988660034E-3</v>
      </c>
      <c r="AW123" s="1">
        <f t="shared" si="130"/>
        <v>1</v>
      </c>
      <c r="AX123">
        <f t="shared" si="128"/>
        <v>9.9448441059680555</v>
      </c>
      <c r="AY123" s="5">
        <f t="shared" si="131"/>
        <v>0</v>
      </c>
      <c r="AZ123">
        <f t="shared" si="132"/>
        <v>41</v>
      </c>
    </row>
    <row r="124" spans="47:52" x14ac:dyDescent="0.25">
      <c r="AU124" t="s">
        <v>155</v>
      </c>
      <c r="AV124">
        <f t="shared" si="129"/>
        <v>2.1151254745177983</v>
      </c>
      <c r="AW124" s="1">
        <f t="shared" si="130"/>
        <v>0.94260054401280657</v>
      </c>
      <c r="AX124">
        <f t="shared" si="128"/>
        <v>1.1111204988660034E-3</v>
      </c>
      <c r="AY124" s="5">
        <f t="shared" si="131"/>
        <v>3</v>
      </c>
      <c r="AZ124">
        <f t="shared" si="132"/>
        <v>1</v>
      </c>
    </row>
    <row r="125" spans="47:52" x14ac:dyDescent="0.25">
      <c r="AU125" t="s">
        <v>154</v>
      </c>
      <c r="AV125">
        <f t="shared" si="129"/>
        <v>0.86360525603037908</v>
      </c>
      <c r="AW125" s="1">
        <f t="shared" si="130"/>
        <v>0.96625656455647135</v>
      </c>
      <c r="AX125">
        <f t="shared" si="128"/>
        <v>1.9937184229358222</v>
      </c>
      <c r="AY125" s="5">
        <f t="shared" si="131"/>
        <v>3</v>
      </c>
      <c r="AZ125">
        <f t="shared" si="132"/>
        <v>1</v>
      </c>
    </row>
    <row r="126" spans="47:52" x14ac:dyDescent="0.25">
      <c r="AU126" t="s">
        <v>18</v>
      </c>
      <c r="AV126">
        <f t="shared" si="129"/>
        <v>1.3078669403710885</v>
      </c>
      <c r="AW126" s="1">
        <f t="shared" si="130"/>
        <v>0.67219393041108311</v>
      </c>
      <c r="AX126">
        <f t="shared" si="128"/>
        <v>0.83446424782482598</v>
      </c>
      <c r="AY126" s="5">
        <f t="shared" si="131"/>
        <v>4</v>
      </c>
      <c r="AZ126">
        <f t="shared" si="132"/>
        <v>4</v>
      </c>
    </row>
    <row r="127" spans="47:52" x14ac:dyDescent="0.25">
      <c r="AU127" t="s">
        <v>17</v>
      </c>
      <c r="AV127">
        <f t="shared" si="129"/>
        <v>0.42759009441654777</v>
      </c>
      <c r="AW127" s="1">
        <f t="shared" si="130"/>
        <v>0.54431913505452512</v>
      </c>
      <c r="AX127">
        <f t="shared" si="128"/>
        <v>0.87914021910275963</v>
      </c>
      <c r="AY127" s="5">
        <f t="shared" si="131"/>
        <v>3</v>
      </c>
      <c r="AZ127">
        <f t="shared" si="132"/>
        <v>3</v>
      </c>
    </row>
    <row r="128" spans="47:52" x14ac:dyDescent="0.25">
      <c r="AU128" t="s">
        <v>140</v>
      </c>
      <c r="AV128">
        <f t="shared" si="129"/>
        <v>5.7523202411880726E-2</v>
      </c>
      <c r="AW128" s="1">
        <f t="shared" si="130"/>
        <v>0.92273583859882491</v>
      </c>
      <c r="AX128">
        <f t="shared" si="128"/>
        <v>0.23274547035069801</v>
      </c>
      <c r="AY128" s="5">
        <f t="shared" si="131"/>
        <v>0</v>
      </c>
      <c r="AZ128">
        <f t="shared" si="132"/>
        <v>2</v>
      </c>
    </row>
    <row r="129" spans="47:52" x14ac:dyDescent="0.25">
      <c r="AU129" t="s">
        <v>128</v>
      </c>
      <c r="AV129">
        <f t="shared" si="129"/>
        <v>0.33268892595457922</v>
      </c>
      <c r="AW129" s="1">
        <f t="shared" si="130"/>
        <v>0.58937966592235513</v>
      </c>
      <c r="AX129">
        <f t="shared" si="128"/>
        <v>5.307872041641671E-2</v>
      </c>
      <c r="AY129" s="5">
        <f t="shared" si="131"/>
        <v>1</v>
      </c>
      <c r="AZ129">
        <f t="shared" si="132"/>
        <v>3</v>
      </c>
    </row>
    <row r="130" spans="47:52" x14ac:dyDescent="0.25">
      <c r="AU130" t="s">
        <v>20</v>
      </c>
      <c r="AV130">
        <f t="shared" si="129"/>
        <v>1.0482664686948575</v>
      </c>
      <c r="AW130" s="1">
        <f t="shared" si="130"/>
        <v>0.26497022379298385</v>
      </c>
      <c r="AX130">
        <f t="shared" si="128"/>
        <v>0.19608008803517704</v>
      </c>
      <c r="AY130" s="5">
        <f t="shared" si="131"/>
        <v>1</v>
      </c>
      <c r="AZ130">
        <f t="shared" si="132"/>
        <v>7</v>
      </c>
    </row>
    <row r="131" spans="47:52" x14ac:dyDescent="0.25">
      <c r="AU131" t="s">
        <v>262</v>
      </c>
      <c r="AV131">
        <f t="shared" si="129"/>
        <v>2.8025105265515548E-3</v>
      </c>
      <c r="AW131" s="1">
        <f t="shared" si="130"/>
        <v>1</v>
      </c>
      <c r="AX131">
        <f t="shared" si="128"/>
        <v>0.27775940080475731</v>
      </c>
      <c r="AY131" s="5">
        <f t="shared" si="131"/>
        <v>0</v>
      </c>
      <c r="AZ131">
        <f t="shared" si="132"/>
        <v>1</v>
      </c>
    </row>
    <row r="132" spans="47:52" x14ac:dyDescent="0.25">
      <c r="AU132" t="s">
        <v>278</v>
      </c>
      <c r="AV132">
        <f t="shared" si="129"/>
        <v>4.5987954306006412E-2</v>
      </c>
      <c r="AW132" s="1">
        <f t="shared" si="130"/>
        <v>0.81530782029950088</v>
      </c>
      <c r="AX132">
        <f t="shared" si="128"/>
        <v>2.8025105265515548E-3</v>
      </c>
      <c r="AY132" s="5">
        <f t="shared" si="131"/>
        <v>0</v>
      </c>
      <c r="AZ132">
        <f t="shared" si="132"/>
        <v>2</v>
      </c>
    </row>
    <row r="133" spans="47:52" x14ac:dyDescent="0.25">
      <c r="AU133" t="s">
        <v>277</v>
      </c>
      <c r="AV133">
        <f t="shared" si="129"/>
        <v>0.1037120192470939</v>
      </c>
      <c r="AW133" s="1">
        <f t="shared" si="130"/>
        <v>0.71336346029696573</v>
      </c>
      <c r="AX133">
        <f t="shared" si="128"/>
        <v>3.7494338785263134E-2</v>
      </c>
      <c r="AY133" s="5">
        <f t="shared" si="131"/>
        <v>0</v>
      </c>
      <c r="AZ133">
        <f t="shared" si="132"/>
        <v>2</v>
      </c>
    </row>
    <row r="134" spans="47:52" x14ac:dyDescent="0.25">
      <c r="AU134" t="s">
        <v>74</v>
      </c>
      <c r="AV134">
        <f t="shared" si="129"/>
        <v>0.49011254199979681</v>
      </c>
      <c r="AW134" s="1">
        <f t="shared" si="130"/>
        <v>1</v>
      </c>
      <c r="AX134">
        <f t="shared" si="128"/>
        <v>7.3984364924492424E-2</v>
      </c>
      <c r="AY134" s="5">
        <f t="shared" si="131"/>
        <v>0</v>
      </c>
      <c r="AZ134">
        <f t="shared" si="132"/>
        <v>1</v>
      </c>
    </row>
    <row r="135" spans="47:52" x14ac:dyDescent="0.25">
      <c r="AU135" t="s">
        <v>21</v>
      </c>
      <c r="AV135">
        <f t="shared" si="129"/>
        <v>0.77121805747760963</v>
      </c>
      <c r="AW135" s="1">
        <f t="shared" si="130"/>
        <v>0.51749862024345727</v>
      </c>
      <c r="AX135">
        <f t="shared" si="128"/>
        <v>0.49011254199979681</v>
      </c>
      <c r="AY135" s="5">
        <f t="shared" si="131"/>
        <v>8</v>
      </c>
      <c r="AZ135">
        <f t="shared" si="132"/>
        <v>3</v>
      </c>
    </row>
    <row r="136" spans="47:52" x14ac:dyDescent="0.25">
      <c r="AU136" t="s">
        <v>63</v>
      </c>
      <c r="AV136">
        <f t="shared" si="129"/>
        <v>6.8213552577440868E-3</v>
      </c>
      <c r="AW136" s="1">
        <f t="shared" si="130"/>
        <v>0.766534236971255</v>
      </c>
      <c r="AX136">
        <f t="shared" si="128"/>
        <v>0.39910428065150233</v>
      </c>
      <c r="AY136" s="5">
        <f t="shared" si="131"/>
        <v>0</v>
      </c>
      <c r="AZ136">
        <f t="shared" si="132"/>
        <v>2</v>
      </c>
    </row>
    <row r="137" spans="47:52" x14ac:dyDescent="0.25">
      <c r="AU137" t="s">
        <v>401</v>
      </c>
      <c r="AV137">
        <f t="shared" si="129"/>
        <v>1.0636149165615456E-2</v>
      </c>
      <c r="AW137" s="1">
        <f t="shared" si="130"/>
        <v>1</v>
      </c>
      <c r="AX137">
        <f t="shared" si="128"/>
        <v>5.2288023476047222E-3</v>
      </c>
      <c r="AY137" s="5">
        <f t="shared" si="131"/>
        <v>0</v>
      </c>
      <c r="AZ137">
        <f t="shared" si="132"/>
        <v>1</v>
      </c>
    </row>
    <row r="138" spans="47:52" x14ac:dyDescent="0.25">
      <c r="AU138" t="s">
        <v>22</v>
      </c>
      <c r="AV138">
        <f t="shared" si="129"/>
        <v>0.43740047540653537</v>
      </c>
      <c r="AW138" s="1">
        <f t="shared" si="130"/>
        <v>0.96614172367418782</v>
      </c>
      <c r="AX138">
        <f t="shared" si="128"/>
        <v>1.0636149165615456E-2</v>
      </c>
      <c r="AY138" s="5">
        <f t="shared" si="131"/>
        <v>2</v>
      </c>
      <c r="AZ138">
        <f t="shared" si="132"/>
        <v>1</v>
      </c>
    </row>
    <row r="139" spans="47:52" x14ac:dyDescent="0.25">
      <c r="AU139" t="s">
        <v>28</v>
      </c>
      <c r="AV139">
        <f t="shared" si="129"/>
        <v>0.38525592516563584</v>
      </c>
      <c r="AW139" s="1">
        <f t="shared" si="130"/>
        <v>0.32384790767537414</v>
      </c>
      <c r="AX139">
        <f t="shared" si="128"/>
        <v>0.42259084924517931</v>
      </c>
      <c r="AY139" s="5">
        <f t="shared" si="131"/>
        <v>6</v>
      </c>
      <c r="AZ139">
        <f t="shared" si="132"/>
        <v>5</v>
      </c>
    </row>
    <row r="140" spans="47:52" x14ac:dyDescent="0.25">
      <c r="AU140" t="s">
        <v>23</v>
      </c>
      <c r="AV140">
        <f t="shared" si="129"/>
        <v>1.3114075409851222</v>
      </c>
      <c r="AW140" s="1">
        <f t="shared" si="130"/>
        <v>0.48213736523554074</v>
      </c>
      <c r="AX140">
        <f t="shared" si="128"/>
        <v>0.12476432528443168</v>
      </c>
      <c r="AY140" s="5">
        <f t="shared" si="131"/>
        <v>5</v>
      </c>
      <c r="AZ140">
        <f t="shared" si="132"/>
        <v>2</v>
      </c>
    </row>
    <row r="141" spans="47:52" x14ac:dyDescent="0.25">
      <c r="AU141" t="s">
        <v>377</v>
      </c>
      <c r="AV141">
        <f t="shared" si="129"/>
        <v>0.17322639582320715</v>
      </c>
      <c r="AW141" s="1">
        <f t="shared" si="130"/>
        <v>1</v>
      </c>
      <c r="AX141">
        <f t="shared" si="128"/>
        <v>0.63227857656058628</v>
      </c>
      <c r="AY141" s="5">
        <f t="shared" si="131"/>
        <v>0</v>
      </c>
      <c r="AZ141">
        <f t="shared" si="132"/>
        <v>1</v>
      </c>
    </row>
    <row r="142" spans="47:52" x14ac:dyDescent="0.25">
      <c r="AU142" t="s">
        <v>72</v>
      </c>
      <c r="AV142">
        <f t="shared" si="129"/>
        <v>0.50351772460376265</v>
      </c>
      <c r="AW142" s="1">
        <f t="shared" si="130"/>
        <v>0.44342006116750143</v>
      </c>
      <c r="AX142">
        <f t="shared" si="128"/>
        <v>0.17322639582320715</v>
      </c>
      <c r="AY142" s="5">
        <f t="shared" si="131"/>
        <v>3</v>
      </c>
      <c r="AZ142">
        <f t="shared" si="132"/>
        <v>6</v>
      </c>
    </row>
    <row r="143" spans="47:52" x14ac:dyDescent="0.25">
      <c r="AU143" t="s">
        <v>36</v>
      </c>
      <c r="AV143">
        <f t="shared" si="129"/>
        <v>0.52243387358445714</v>
      </c>
      <c r="AW143" s="1">
        <f t="shared" si="130"/>
        <v>0.80526058830709146</v>
      </c>
      <c r="AX143">
        <f t="shared" si="128"/>
        <v>0.22326986024272158</v>
      </c>
      <c r="AY143" s="5">
        <f t="shared" si="131"/>
        <v>1</v>
      </c>
      <c r="AZ143">
        <f t="shared" si="132"/>
        <v>3</v>
      </c>
    </row>
    <row r="144" spans="47:52" x14ac:dyDescent="0.25">
      <c r="AU144" t="s">
        <v>123</v>
      </c>
      <c r="AV144">
        <f t="shared" si="129"/>
        <v>7.5902123834299881E-2</v>
      </c>
      <c r="AW144" s="1">
        <f t="shared" si="130"/>
        <v>0.50248881607964213</v>
      </c>
      <c r="AX144">
        <f t="shared" si="128"/>
        <v>0.42069540839417263</v>
      </c>
      <c r="AY144" s="5">
        <f t="shared" si="131"/>
        <v>0</v>
      </c>
      <c r="AZ144">
        <f t="shared" si="132"/>
        <v>2</v>
      </c>
    </row>
    <row r="145" spans="47:52" x14ac:dyDescent="0.25">
      <c r="AU145" t="s">
        <v>429</v>
      </c>
      <c r="AV145">
        <f t="shared" si="129"/>
        <v>0.14705687773226842</v>
      </c>
      <c r="AW145" s="1">
        <f t="shared" si="130"/>
        <v>0.92411759604544275</v>
      </c>
      <c r="AX145">
        <f t="shared" ref="AX145:AX148" si="133">AV144*AW144</f>
        <v>3.8139968343427734E-2</v>
      </c>
      <c r="AY145" s="5">
        <f t="shared" si="131"/>
        <v>0</v>
      </c>
      <c r="AZ145">
        <f t="shared" si="132"/>
        <v>2</v>
      </c>
    </row>
    <row r="146" spans="47:52" x14ac:dyDescent="0.25">
      <c r="AU146" t="s">
        <v>390</v>
      </c>
      <c r="AV146">
        <f t="shared" ref="AV146:AV149" si="134">(AR70/AV$79)*100</f>
        <v>6.3765882287862459E-3</v>
      </c>
      <c r="AW146" s="1">
        <f t="shared" ref="AW146:AW149" si="135">MAX(AV70:CJ70)</f>
        <v>1</v>
      </c>
      <c r="AX146">
        <f t="shared" si="133"/>
        <v>0.1358978483318925</v>
      </c>
      <c r="AY146" s="5">
        <f t="shared" ref="AY146:AY149" si="136">COUNTIF(AV70:CJ70, "&lt;.05") - COUNTIF(AV70:CJ70, "=0")</f>
        <v>0</v>
      </c>
      <c r="AZ146">
        <f t="shared" ref="AZ146:AZ150" si="137">COUNTIF(AV70:CJ70, "&gt;.05")</f>
        <v>1</v>
      </c>
    </row>
    <row r="147" spans="47:52" x14ac:dyDescent="0.25">
      <c r="AU147" t="s">
        <v>469</v>
      </c>
      <c r="AV147">
        <f t="shared" si="134"/>
        <v>2.5506352915144984E-2</v>
      </c>
      <c r="AW147" s="1">
        <f t="shared" si="135"/>
        <v>1</v>
      </c>
      <c r="AX147">
        <f t="shared" si="133"/>
        <v>6.3765882287862459E-3</v>
      </c>
      <c r="AY147" s="5">
        <f t="shared" si="136"/>
        <v>0</v>
      </c>
      <c r="AZ147">
        <f t="shared" si="137"/>
        <v>1</v>
      </c>
    </row>
    <row r="148" spans="47:52" x14ac:dyDescent="0.25">
      <c r="AU148" t="s">
        <v>465</v>
      </c>
      <c r="AV148">
        <f t="shared" si="134"/>
        <v>1.2753176457572492E-2</v>
      </c>
      <c r="AW148" s="1">
        <f t="shared" si="135"/>
        <v>1</v>
      </c>
      <c r="AX148">
        <f t="shared" si="133"/>
        <v>2.5506352915144984E-2</v>
      </c>
      <c r="AY148" s="5">
        <f t="shared" si="136"/>
        <v>0</v>
      </c>
      <c r="AZ148">
        <f t="shared" si="137"/>
        <v>1</v>
      </c>
    </row>
    <row r="149" spans="47:52" x14ac:dyDescent="0.25">
      <c r="AU149" t="s">
        <v>467</v>
      </c>
      <c r="AV149">
        <f t="shared" si="134"/>
        <v>2.3912205857948423E-2</v>
      </c>
      <c r="AW149" s="1">
        <f t="shared" si="135"/>
        <v>1</v>
      </c>
      <c r="AX149">
        <f>AV148*AW148</f>
        <v>1.2753176457572492E-2</v>
      </c>
      <c r="AY149" s="5">
        <f t="shared" si="136"/>
        <v>0</v>
      </c>
      <c r="AZ149">
        <f t="shared" si="137"/>
        <v>1</v>
      </c>
    </row>
    <row r="150" spans="47:52" x14ac:dyDescent="0.25">
      <c r="AX150">
        <f>SUM(AX81:AX149)</f>
        <v>66.065523907662524</v>
      </c>
      <c r="AY150">
        <f>SUM(AY81:AY149)</f>
        <v>114</v>
      </c>
      <c r="AZ150">
        <f>SUM(AZ81:AZ149)</f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6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480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26" si="0">A2</f>
        <v>Adam Midvidy</v>
      </c>
      <c r="B3" t="s">
        <v>9</v>
      </c>
      <c r="E3">
        <v>7</v>
      </c>
      <c r="F3">
        <f t="shared" ref="F3:F66" si="1">E3*C3</f>
        <v>0</v>
      </c>
    </row>
    <row r="4" spans="1:6" x14ac:dyDescent="0.25">
      <c r="A4" t="str">
        <f t="shared" si="0"/>
        <v>Adam Midvidy</v>
      </c>
      <c r="E4">
        <f t="shared" ref="E4:E5" si="2">E3</f>
        <v>7</v>
      </c>
      <c r="F4">
        <f t="shared" si="1"/>
        <v>0</v>
      </c>
    </row>
    <row r="5" spans="1:6" x14ac:dyDescent="0.25">
      <c r="A5" t="str">
        <f t="shared" si="0"/>
        <v>Adam Midvidy</v>
      </c>
      <c r="E5">
        <f t="shared" si="2"/>
        <v>7</v>
      </c>
      <c r="F5">
        <f t="shared" si="1"/>
        <v>0</v>
      </c>
    </row>
    <row r="6" spans="1:6" x14ac:dyDescent="0.25">
      <c r="A6" t="str">
        <f t="shared" si="0"/>
        <v>Adam Midvidy</v>
      </c>
      <c r="B6" t="s">
        <v>10</v>
      </c>
      <c r="E6">
        <v>4</v>
      </c>
      <c r="F6">
        <f t="shared" si="1"/>
        <v>0</v>
      </c>
    </row>
    <row r="7" spans="1:6" x14ac:dyDescent="0.25">
      <c r="A7" t="str">
        <f t="shared" si="0"/>
        <v>Adam Midvidy</v>
      </c>
      <c r="E7">
        <f t="shared" ref="E7:E9" si="3">E6</f>
        <v>4</v>
      </c>
      <c r="F7">
        <f t="shared" si="1"/>
        <v>0</v>
      </c>
    </row>
    <row r="8" spans="1:6" x14ac:dyDescent="0.25">
      <c r="A8" t="str">
        <f t="shared" si="0"/>
        <v>Adam Midvidy</v>
      </c>
      <c r="C8">
        <v>1</v>
      </c>
      <c r="D8" t="s">
        <v>11</v>
      </c>
      <c r="E8">
        <f t="shared" si="3"/>
        <v>4</v>
      </c>
      <c r="F8">
        <f t="shared" si="1"/>
        <v>4</v>
      </c>
    </row>
    <row r="9" spans="1:6" x14ac:dyDescent="0.25">
      <c r="A9" t="str">
        <f t="shared" si="0"/>
        <v>Adam Midvidy</v>
      </c>
      <c r="E9">
        <f t="shared" si="3"/>
        <v>4</v>
      </c>
      <c r="F9">
        <f t="shared" si="1"/>
        <v>0</v>
      </c>
    </row>
    <row r="10" spans="1:6" x14ac:dyDescent="0.25">
      <c r="A10" t="str">
        <f t="shared" si="0"/>
        <v>Adam Midvidy</v>
      </c>
      <c r="B10" t="s">
        <v>12</v>
      </c>
      <c r="E10">
        <v>44</v>
      </c>
      <c r="F10">
        <f t="shared" si="1"/>
        <v>0</v>
      </c>
    </row>
    <row r="11" spans="1:6" x14ac:dyDescent="0.25">
      <c r="A11" t="str">
        <f t="shared" si="0"/>
        <v>Adam Midvidy</v>
      </c>
      <c r="E11">
        <f t="shared" ref="E11:E13" si="4">E10</f>
        <v>44</v>
      </c>
      <c r="F11">
        <f t="shared" si="1"/>
        <v>0</v>
      </c>
    </row>
    <row r="12" spans="1:6" x14ac:dyDescent="0.25">
      <c r="A12" t="str">
        <f t="shared" si="0"/>
        <v>Adam Midvidy</v>
      </c>
      <c r="C12">
        <v>0.16300000000000001</v>
      </c>
      <c r="D12" t="s">
        <v>11</v>
      </c>
      <c r="E12">
        <f t="shared" si="4"/>
        <v>44</v>
      </c>
      <c r="F12">
        <f t="shared" si="1"/>
        <v>7.1720000000000006</v>
      </c>
    </row>
    <row r="13" spans="1:6" x14ac:dyDescent="0.25">
      <c r="A13" t="str">
        <f t="shared" si="0"/>
        <v>Adam Midvidy</v>
      </c>
      <c r="E13">
        <f t="shared" si="4"/>
        <v>44</v>
      </c>
      <c r="F13">
        <f t="shared" si="1"/>
        <v>0</v>
      </c>
    </row>
    <row r="14" spans="1:6" x14ac:dyDescent="0.25">
      <c r="A14" t="str">
        <f t="shared" si="0"/>
        <v>Adam Midvidy</v>
      </c>
      <c r="B14" t="s">
        <v>13</v>
      </c>
      <c r="E14">
        <v>715</v>
      </c>
      <c r="F14">
        <f t="shared" si="1"/>
        <v>0</v>
      </c>
    </row>
    <row r="15" spans="1:6" x14ac:dyDescent="0.25">
      <c r="A15" t="str">
        <f t="shared" si="0"/>
        <v>Adam Midvidy</v>
      </c>
      <c r="E15">
        <f t="shared" ref="E15:E27" si="5">E14</f>
        <v>715</v>
      </c>
      <c r="F15">
        <f t="shared" si="1"/>
        <v>0</v>
      </c>
    </row>
    <row r="16" spans="1:6" x14ac:dyDescent="0.25">
      <c r="A16" t="str">
        <f t="shared" si="0"/>
        <v>Adam Midvidy</v>
      </c>
      <c r="C16">
        <v>0.83799999999999997</v>
      </c>
      <c r="D16" t="s">
        <v>14</v>
      </c>
      <c r="E16">
        <f t="shared" si="5"/>
        <v>715</v>
      </c>
      <c r="F16">
        <f t="shared" si="1"/>
        <v>599.16999999999996</v>
      </c>
    </row>
    <row r="17" spans="1:6" x14ac:dyDescent="0.25">
      <c r="A17" t="str">
        <f t="shared" si="0"/>
        <v>Adam Midvidy</v>
      </c>
      <c r="C17">
        <v>2E-3</v>
      </c>
      <c r="D17" t="s">
        <v>15</v>
      </c>
      <c r="E17">
        <f t="shared" si="5"/>
        <v>715</v>
      </c>
      <c r="F17">
        <f t="shared" si="1"/>
        <v>1.43</v>
      </c>
    </row>
    <row r="18" spans="1:6" x14ac:dyDescent="0.25">
      <c r="A18" t="str">
        <f t="shared" si="0"/>
        <v>Adam Midvidy</v>
      </c>
      <c r="C18">
        <v>3.1E-2</v>
      </c>
      <c r="D18" t="s">
        <v>16</v>
      </c>
      <c r="E18">
        <f t="shared" si="5"/>
        <v>715</v>
      </c>
      <c r="F18">
        <f t="shared" si="1"/>
        <v>22.164999999999999</v>
      </c>
    </row>
    <row r="19" spans="1:6" x14ac:dyDescent="0.25">
      <c r="A19" t="str">
        <f t="shared" si="0"/>
        <v>Adam Midvidy</v>
      </c>
      <c r="C19">
        <v>2.9000000000000001E-2</v>
      </c>
      <c r="D19" t="s">
        <v>17</v>
      </c>
      <c r="E19">
        <f t="shared" si="5"/>
        <v>715</v>
      </c>
      <c r="F19">
        <f t="shared" si="1"/>
        <v>20.734999999999999</v>
      </c>
    </row>
    <row r="20" spans="1:6" x14ac:dyDescent="0.25">
      <c r="A20" t="str">
        <f t="shared" si="0"/>
        <v>Adam Midvidy</v>
      </c>
      <c r="C20">
        <v>2E-3</v>
      </c>
      <c r="D20" t="s">
        <v>18</v>
      </c>
      <c r="E20">
        <f t="shared" si="5"/>
        <v>715</v>
      </c>
      <c r="F20">
        <f t="shared" si="1"/>
        <v>1.43</v>
      </c>
    </row>
    <row r="21" spans="1:6" x14ac:dyDescent="0.25">
      <c r="A21" t="str">
        <f t="shared" si="0"/>
        <v>Adam Midvidy</v>
      </c>
      <c r="C21">
        <v>1.2999999999999999E-2</v>
      </c>
      <c r="D21" t="s">
        <v>19</v>
      </c>
      <c r="E21">
        <f t="shared" si="5"/>
        <v>715</v>
      </c>
      <c r="F21">
        <f t="shared" si="1"/>
        <v>9.2949999999999999</v>
      </c>
    </row>
    <row r="22" spans="1:6" x14ac:dyDescent="0.25">
      <c r="A22" t="str">
        <f t="shared" si="0"/>
        <v>Adam Midvidy</v>
      </c>
      <c r="C22">
        <v>6.8000000000000005E-2</v>
      </c>
      <c r="D22" t="s">
        <v>20</v>
      </c>
      <c r="E22">
        <f t="shared" si="5"/>
        <v>715</v>
      </c>
      <c r="F22">
        <f t="shared" si="1"/>
        <v>48.620000000000005</v>
      </c>
    </row>
    <row r="23" spans="1:6" x14ac:dyDescent="0.25">
      <c r="A23" t="str">
        <f t="shared" si="0"/>
        <v>Adam Midvidy</v>
      </c>
      <c r="C23">
        <v>4.0000000000000001E-3</v>
      </c>
      <c r="D23" t="s">
        <v>21</v>
      </c>
      <c r="E23">
        <f t="shared" si="5"/>
        <v>715</v>
      </c>
      <c r="F23">
        <f t="shared" si="1"/>
        <v>2.86</v>
      </c>
    </row>
    <row r="24" spans="1:6" x14ac:dyDescent="0.25">
      <c r="A24" t="str">
        <f t="shared" si="0"/>
        <v>Adam Midvidy</v>
      </c>
      <c r="C24">
        <v>6.0000000000000001E-3</v>
      </c>
      <c r="D24" t="s">
        <v>22</v>
      </c>
      <c r="E24">
        <f t="shared" si="5"/>
        <v>715</v>
      </c>
      <c r="F24">
        <f t="shared" si="1"/>
        <v>4.29</v>
      </c>
    </row>
    <row r="25" spans="1:6" x14ac:dyDescent="0.25">
      <c r="A25" t="str">
        <f t="shared" si="0"/>
        <v>Adam Midvidy</v>
      </c>
      <c r="C25">
        <v>1E-3</v>
      </c>
      <c r="D25" t="s">
        <v>23</v>
      </c>
      <c r="E25">
        <f t="shared" si="5"/>
        <v>715</v>
      </c>
      <c r="F25">
        <f t="shared" si="1"/>
        <v>0.71499999999999997</v>
      </c>
    </row>
    <row r="26" spans="1:6" x14ac:dyDescent="0.25">
      <c r="A26" t="str">
        <f t="shared" si="0"/>
        <v>Adam Midvidy</v>
      </c>
      <c r="C26">
        <v>3.0000000000000001E-3</v>
      </c>
      <c r="D26" t="s">
        <v>24</v>
      </c>
      <c r="E26">
        <f t="shared" si="5"/>
        <v>715</v>
      </c>
      <c r="F26">
        <f t="shared" si="1"/>
        <v>2.145</v>
      </c>
    </row>
    <row r="27" spans="1:6" x14ac:dyDescent="0.25">
      <c r="A27" t="s">
        <v>481</v>
      </c>
      <c r="E27">
        <f t="shared" si="5"/>
        <v>715</v>
      </c>
      <c r="F27">
        <f t="shared" si="1"/>
        <v>0</v>
      </c>
    </row>
    <row r="28" spans="1:6" x14ac:dyDescent="0.25">
      <c r="A28" t="str">
        <f t="shared" ref="A28:A31" si="6">A27</f>
        <v>Alvin Richards</v>
      </c>
      <c r="B28" t="s">
        <v>27</v>
      </c>
      <c r="E28">
        <v>319</v>
      </c>
      <c r="F28">
        <f t="shared" si="1"/>
        <v>0</v>
      </c>
    </row>
    <row r="29" spans="1:6" x14ac:dyDescent="0.25">
      <c r="A29" t="str">
        <f t="shared" si="6"/>
        <v>Alvin Richards</v>
      </c>
      <c r="E29">
        <f t="shared" ref="E29:E32" si="7">E28</f>
        <v>319</v>
      </c>
      <c r="F29">
        <f t="shared" si="1"/>
        <v>0</v>
      </c>
    </row>
    <row r="30" spans="1:6" x14ac:dyDescent="0.25">
      <c r="A30" t="str">
        <f t="shared" si="6"/>
        <v>Alvin Richards</v>
      </c>
      <c r="C30">
        <v>0.83099999999999996</v>
      </c>
      <c r="D30" t="s">
        <v>22</v>
      </c>
      <c r="E30">
        <f t="shared" si="7"/>
        <v>319</v>
      </c>
      <c r="F30">
        <f t="shared" si="1"/>
        <v>265.089</v>
      </c>
    </row>
    <row r="31" spans="1:6" x14ac:dyDescent="0.25">
      <c r="A31" t="str">
        <f t="shared" si="6"/>
        <v>Alvin Richards</v>
      </c>
      <c r="C31">
        <v>0.16800000000000001</v>
      </c>
      <c r="D31" t="s">
        <v>28</v>
      </c>
      <c r="E31">
        <f t="shared" si="7"/>
        <v>319</v>
      </c>
      <c r="F31">
        <f t="shared" si="1"/>
        <v>53.592000000000006</v>
      </c>
    </row>
    <row r="32" spans="1:6" x14ac:dyDescent="0.25">
      <c r="A32" t="s">
        <v>482</v>
      </c>
      <c r="E32">
        <f t="shared" si="7"/>
        <v>319</v>
      </c>
      <c r="F32">
        <f t="shared" si="1"/>
        <v>0</v>
      </c>
    </row>
    <row r="33" spans="1:6" x14ac:dyDescent="0.25">
      <c r="A33" t="str">
        <f t="shared" ref="A33:A64" si="8">A32</f>
        <v>Amalia Hawkins</v>
      </c>
      <c r="B33" t="s">
        <v>31</v>
      </c>
      <c r="E33">
        <v>6</v>
      </c>
      <c r="F33">
        <f t="shared" si="1"/>
        <v>0</v>
      </c>
    </row>
    <row r="34" spans="1:6" x14ac:dyDescent="0.25">
      <c r="A34" t="str">
        <f t="shared" si="8"/>
        <v>Amalia Hawkins</v>
      </c>
      <c r="E34">
        <f t="shared" ref="E34:E36" si="9">E33</f>
        <v>6</v>
      </c>
      <c r="F34">
        <f t="shared" si="1"/>
        <v>0</v>
      </c>
    </row>
    <row r="35" spans="1:6" x14ac:dyDescent="0.25">
      <c r="A35" t="str">
        <f t="shared" si="8"/>
        <v>Amalia Hawkins</v>
      </c>
      <c r="C35">
        <v>1</v>
      </c>
      <c r="D35" t="s">
        <v>32</v>
      </c>
      <c r="E35">
        <f t="shared" si="9"/>
        <v>6</v>
      </c>
      <c r="F35">
        <f t="shared" si="1"/>
        <v>6</v>
      </c>
    </row>
    <row r="36" spans="1:6" x14ac:dyDescent="0.25">
      <c r="A36" t="str">
        <f t="shared" si="8"/>
        <v>Amalia Hawkins</v>
      </c>
      <c r="E36">
        <f t="shared" si="9"/>
        <v>6</v>
      </c>
      <c r="F36">
        <f t="shared" si="1"/>
        <v>0</v>
      </c>
    </row>
    <row r="37" spans="1:6" x14ac:dyDescent="0.25">
      <c r="A37" t="str">
        <f t="shared" si="8"/>
        <v>Amalia Hawkins</v>
      </c>
      <c r="B37" t="s">
        <v>33</v>
      </c>
      <c r="E37">
        <v>6</v>
      </c>
      <c r="F37">
        <f t="shared" si="1"/>
        <v>0</v>
      </c>
    </row>
    <row r="38" spans="1:6" x14ac:dyDescent="0.25">
      <c r="A38" t="str">
        <f t="shared" si="8"/>
        <v>Amalia Hawkins</v>
      </c>
      <c r="E38">
        <f t="shared" ref="E38:E40" si="10">E37</f>
        <v>6</v>
      </c>
      <c r="F38">
        <f t="shared" si="1"/>
        <v>0</v>
      </c>
    </row>
    <row r="39" spans="1:6" x14ac:dyDescent="0.25">
      <c r="A39" t="str">
        <f t="shared" si="8"/>
        <v>Amalia Hawkins</v>
      </c>
      <c r="C39">
        <v>1</v>
      </c>
      <c r="D39" t="s">
        <v>34</v>
      </c>
      <c r="E39">
        <f t="shared" si="10"/>
        <v>6</v>
      </c>
      <c r="F39">
        <f t="shared" si="1"/>
        <v>6</v>
      </c>
    </row>
    <row r="40" spans="1:6" x14ac:dyDescent="0.25">
      <c r="A40" t="str">
        <f t="shared" si="8"/>
        <v>Amalia Hawkins</v>
      </c>
      <c r="E40">
        <f t="shared" si="10"/>
        <v>6</v>
      </c>
      <c r="F40">
        <f t="shared" si="1"/>
        <v>0</v>
      </c>
    </row>
    <row r="41" spans="1:6" x14ac:dyDescent="0.25">
      <c r="A41" t="str">
        <f t="shared" si="8"/>
        <v>Amalia Hawkins</v>
      </c>
      <c r="B41" t="s">
        <v>35</v>
      </c>
      <c r="E41">
        <v>47</v>
      </c>
      <c r="F41">
        <f t="shared" si="1"/>
        <v>0</v>
      </c>
    </row>
    <row r="42" spans="1:6" x14ac:dyDescent="0.25">
      <c r="A42" t="str">
        <f t="shared" si="8"/>
        <v>Amalia Hawkins</v>
      </c>
      <c r="E42">
        <f t="shared" ref="E42:E46" si="11">E41</f>
        <v>47</v>
      </c>
      <c r="F42">
        <f t="shared" si="1"/>
        <v>0</v>
      </c>
    </row>
    <row r="43" spans="1:6" x14ac:dyDescent="0.25">
      <c r="A43" t="str">
        <f t="shared" si="8"/>
        <v>Amalia Hawkins</v>
      </c>
      <c r="C43">
        <v>0.39400000000000002</v>
      </c>
      <c r="D43" t="s">
        <v>32</v>
      </c>
      <c r="E43">
        <f t="shared" si="11"/>
        <v>47</v>
      </c>
      <c r="F43">
        <f t="shared" si="1"/>
        <v>18.518000000000001</v>
      </c>
    </row>
    <row r="44" spans="1:6" x14ac:dyDescent="0.25">
      <c r="A44" t="str">
        <f t="shared" si="8"/>
        <v>Amalia Hawkins</v>
      </c>
      <c r="C44">
        <v>0.223</v>
      </c>
      <c r="D44" t="s">
        <v>28</v>
      </c>
      <c r="E44">
        <f t="shared" si="11"/>
        <v>47</v>
      </c>
      <c r="F44">
        <f t="shared" si="1"/>
        <v>10.481</v>
      </c>
    </row>
    <row r="45" spans="1:6" x14ac:dyDescent="0.25">
      <c r="A45" t="str">
        <f t="shared" si="8"/>
        <v>Amalia Hawkins</v>
      </c>
      <c r="C45">
        <v>0.38200000000000001</v>
      </c>
      <c r="D45" t="s">
        <v>36</v>
      </c>
      <c r="E45">
        <f t="shared" si="11"/>
        <v>47</v>
      </c>
      <c r="F45">
        <f t="shared" si="1"/>
        <v>17.954000000000001</v>
      </c>
    </row>
    <row r="46" spans="1:6" x14ac:dyDescent="0.25">
      <c r="A46" t="str">
        <f t="shared" si="8"/>
        <v>Amalia Hawkins</v>
      </c>
      <c r="E46">
        <f t="shared" si="11"/>
        <v>47</v>
      </c>
      <c r="F46">
        <f t="shared" si="1"/>
        <v>0</v>
      </c>
    </row>
    <row r="47" spans="1:6" x14ac:dyDescent="0.25">
      <c r="A47" t="str">
        <f t="shared" si="8"/>
        <v>Amalia Hawkins</v>
      </c>
      <c r="B47" t="s">
        <v>37</v>
      </c>
      <c r="E47">
        <v>20</v>
      </c>
      <c r="F47">
        <f t="shared" si="1"/>
        <v>0</v>
      </c>
    </row>
    <row r="48" spans="1:6" x14ac:dyDescent="0.25">
      <c r="A48" t="str">
        <f t="shared" si="8"/>
        <v>Amalia Hawkins</v>
      </c>
      <c r="E48">
        <f t="shared" ref="E48:E51" si="12">E47</f>
        <v>20</v>
      </c>
      <c r="F48">
        <f t="shared" si="1"/>
        <v>0</v>
      </c>
    </row>
    <row r="49" spans="1:6" x14ac:dyDescent="0.25">
      <c r="A49" t="str">
        <f t="shared" si="8"/>
        <v>Amalia Hawkins</v>
      </c>
      <c r="C49">
        <v>0.29599999999999999</v>
      </c>
      <c r="D49" t="s">
        <v>38</v>
      </c>
      <c r="E49">
        <f t="shared" si="12"/>
        <v>20</v>
      </c>
      <c r="F49">
        <f t="shared" si="1"/>
        <v>5.92</v>
      </c>
    </row>
    <row r="50" spans="1:6" x14ac:dyDescent="0.25">
      <c r="A50" t="str">
        <f t="shared" si="8"/>
        <v>Amalia Hawkins</v>
      </c>
      <c r="C50">
        <v>0.70299999999999996</v>
      </c>
      <c r="D50" t="s">
        <v>39</v>
      </c>
      <c r="E50">
        <f t="shared" si="12"/>
        <v>20</v>
      </c>
      <c r="F50">
        <f t="shared" si="1"/>
        <v>14.059999999999999</v>
      </c>
    </row>
    <row r="51" spans="1:6" x14ac:dyDescent="0.25">
      <c r="A51" t="str">
        <f t="shared" si="8"/>
        <v>Amalia Hawkins</v>
      </c>
      <c r="E51">
        <f t="shared" si="12"/>
        <v>20</v>
      </c>
      <c r="F51">
        <f t="shared" si="1"/>
        <v>0</v>
      </c>
    </row>
    <row r="52" spans="1:6" x14ac:dyDescent="0.25">
      <c r="A52" t="str">
        <f t="shared" si="8"/>
        <v>Amalia Hawkins</v>
      </c>
      <c r="B52" t="s">
        <v>40</v>
      </c>
      <c r="E52">
        <v>34</v>
      </c>
      <c r="F52">
        <f t="shared" si="1"/>
        <v>0</v>
      </c>
    </row>
    <row r="53" spans="1:6" x14ac:dyDescent="0.25">
      <c r="A53" t="str">
        <f t="shared" si="8"/>
        <v>Amalia Hawkins</v>
      </c>
      <c r="E53">
        <f t="shared" ref="E53:E56" si="13">E52</f>
        <v>34</v>
      </c>
      <c r="F53">
        <f t="shared" si="1"/>
        <v>0</v>
      </c>
    </row>
    <row r="54" spans="1:6" x14ac:dyDescent="0.25">
      <c r="A54" t="str">
        <f t="shared" si="8"/>
        <v>Amalia Hawkins</v>
      </c>
      <c r="C54">
        <v>0.36899999999999999</v>
      </c>
      <c r="D54" t="s">
        <v>28</v>
      </c>
      <c r="E54">
        <f t="shared" si="13"/>
        <v>34</v>
      </c>
      <c r="F54">
        <f t="shared" si="1"/>
        <v>12.545999999999999</v>
      </c>
    </row>
    <row r="55" spans="1:6" x14ac:dyDescent="0.25">
      <c r="A55" t="str">
        <f t="shared" si="8"/>
        <v>Amalia Hawkins</v>
      </c>
      <c r="C55">
        <v>0.63</v>
      </c>
      <c r="D55" t="s">
        <v>36</v>
      </c>
      <c r="E55">
        <f t="shared" si="13"/>
        <v>34</v>
      </c>
      <c r="F55">
        <f t="shared" si="1"/>
        <v>21.42</v>
      </c>
    </row>
    <row r="56" spans="1:6" x14ac:dyDescent="0.25">
      <c r="A56" t="str">
        <f t="shared" si="8"/>
        <v>Amalia Hawkins</v>
      </c>
      <c r="E56">
        <f t="shared" si="13"/>
        <v>34</v>
      </c>
      <c r="F56">
        <f t="shared" si="1"/>
        <v>0</v>
      </c>
    </row>
    <row r="57" spans="1:6" x14ac:dyDescent="0.25">
      <c r="A57" t="str">
        <f t="shared" si="8"/>
        <v>Amalia Hawkins</v>
      </c>
      <c r="B57" t="s">
        <v>41</v>
      </c>
      <c r="E57">
        <v>130</v>
      </c>
      <c r="F57">
        <f t="shared" si="1"/>
        <v>0</v>
      </c>
    </row>
    <row r="58" spans="1:6" x14ac:dyDescent="0.25">
      <c r="A58" t="str">
        <f t="shared" si="8"/>
        <v>Amalia Hawkins</v>
      </c>
      <c r="E58">
        <f t="shared" ref="E58:E61" si="14">E57</f>
        <v>130</v>
      </c>
      <c r="F58">
        <f t="shared" si="1"/>
        <v>0</v>
      </c>
    </row>
    <row r="59" spans="1:6" x14ac:dyDescent="0.25">
      <c r="A59" t="str">
        <f t="shared" si="8"/>
        <v>Amalia Hawkins</v>
      </c>
      <c r="C59">
        <v>9.0999999999999998E-2</v>
      </c>
      <c r="D59" t="s">
        <v>38</v>
      </c>
      <c r="E59">
        <f t="shared" si="14"/>
        <v>130</v>
      </c>
      <c r="F59">
        <f t="shared" si="1"/>
        <v>11.83</v>
      </c>
    </row>
    <row r="60" spans="1:6" x14ac:dyDescent="0.25">
      <c r="A60" t="str">
        <f t="shared" si="8"/>
        <v>Amalia Hawkins</v>
      </c>
      <c r="C60">
        <v>0.90800000000000003</v>
      </c>
      <c r="D60" t="s">
        <v>36</v>
      </c>
      <c r="E60">
        <f t="shared" si="14"/>
        <v>130</v>
      </c>
      <c r="F60">
        <f t="shared" si="1"/>
        <v>118.04</v>
      </c>
    </row>
    <row r="61" spans="1:6" x14ac:dyDescent="0.25">
      <c r="A61" t="str">
        <f t="shared" si="8"/>
        <v>Amalia Hawkins</v>
      </c>
      <c r="E61">
        <f t="shared" si="14"/>
        <v>130</v>
      </c>
      <c r="F61">
        <f t="shared" si="1"/>
        <v>0</v>
      </c>
    </row>
    <row r="62" spans="1:6" x14ac:dyDescent="0.25">
      <c r="A62" t="str">
        <f t="shared" si="8"/>
        <v>Amalia Hawkins</v>
      </c>
      <c r="B62" t="s">
        <v>42</v>
      </c>
      <c r="E62">
        <v>90</v>
      </c>
      <c r="F62">
        <f t="shared" si="1"/>
        <v>0</v>
      </c>
    </row>
    <row r="63" spans="1:6" x14ac:dyDescent="0.25">
      <c r="A63" t="str">
        <f t="shared" si="8"/>
        <v>Amalia Hawkins</v>
      </c>
      <c r="E63">
        <f t="shared" ref="E63:E67" si="15">E62</f>
        <v>90</v>
      </c>
      <c r="F63">
        <f t="shared" si="1"/>
        <v>0</v>
      </c>
    </row>
    <row r="64" spans="1:6" x14ac:dyDescent="0.25">
      <c r="A64" t="str">
        <f t="shared" si="8"/>
        <v>Amalia Hawkins</v>
      </c>
      <c r="C64">
        <v>0.65100000000000002</v>
      </c>
      <c r="D64" t="s">
        <v>43</v>
      </c>
      <c r="E64">
        <f t="shared" si="15"/>
        <v>90</v>
      </c>
      <c r="F64">
        <f t="shared" si="1"/>
        <v>58.59</v>
      </c>
    </row>
    <row r="65" spans="1:6" x14ac:dyDescent="0.25">
      <c r="A65" t="str">
        <f t="shared" ref="A65:A96" si="16">A64</f>
        <v>Amalia Hawkins</v>
      </c>
      <c r="C65">
        <v>2.8000000000000001E-2</v>
      </c>
      <c r="D65" t="s">
        <v>32</v>
      </c>
      <c r="E65">
        <f t="shared" si="15"/>
        <v>90</v>
      </c>
      <c r="F65">
        <f t="shared" si="1"/>
        <v>2.52</v>
      </c>
    </row>
    <row r="66" spans="1:6" x14ac:dyDescent="0.25">
      <c r="A66" t="str">
        <f t="shared" si="16"/>
        <v>Amalia Hawkins</v>
      </c>
      <c r="C66">
        <v>0.31900000000000001</v>
      </c>
      <c r="D66" t="s">
        <v>36</v>
      </c>
      <c r="E66">
        <f t="shared" si="15"/>
        <v>90</v>
      </c>
      <c r="F66">
        <f t="shared" si="1"/>
        <v>28.71</v>
      </c>
    </row>
    <row r="67" spans="1:6" x14ac:dyDescent="0.25">
      <c r="A67" t="str">
        <f t="shared" si="16"/>
        <v>Amalia Hawkins</v>
      </c>
      <c r="E67">
        <f t="shared" si="15"/>
        <v>90</v>
      </c>
      <c r="F67">
        <f t="shared" ref="F67:F130" si="17">E67*C67</f>
        <v>0</v>
      </c>
    </row>
    <row r="68" spans="1:6" x14ac:dyDescent="0.25">
      <c r="A68" t="str">
        <f t="shared" si="16"/>
        <v>Amalia Hawkins</v>
      </c>
      <c r="B68" t="s">
        <v>44</v>
      </c>
      <c r="E68">
        <v>100</v>
      </c>
      <c r="F68">
        <f t="shared" si="17"/>
        <v>0</v>
      </c>
    </row>
    <row r="69" spans="1:6" x14ac:dyDescent="0.25">
      <c r="A69" t="str">
        <f t="shared" si="16"/>
        <v>Amalia Hawkins</v>
      </c>
      <c r="E69">
        <f t="shared" ref="E69:E73" si="18">E68</f>
        <v>100</v>
      </c>
      <c r="F69">
        <f t="shared" si="17"/>
        <v>0</v>
      </c>
    </row>
    <row r="70" spans="1:6" x14ac:dyDescent="0.25">
      <c r="A70" t="str">
        <f t="shared" si="16"/>
        <v>Amalia Hawkins</v>
      </c>
      <c r="C70">
        <v>0.60799999999999998</v>
      </c>
      <c r="D70" t="s">
        <v>43</v>
      </c>
      <c r="E70">
        <f t="shared" si="18"/>
        <v>100</v>
      </c>
      <c r="F70">
        <f t="shared" si="17"/>
        <v>60.8</v>
      </c>
    </row>
    <row r="71" spans="1:6" x14ac:dyDescent="0.25">
      <c r="A71" t="str">
        <f t="shared" si="16"/>
        <v>Amalia Hawkins</v>
      </c>
      <c r="C71">
        <v>9.1999999999999998E-2</v>
      </c>
      <c r="D71" t="s">
        <v>32</v>
      </c>
      <c r="E71">
        <f t="shared" si="18"/>
        <v>100</v>
      </c>
      <c r="F71">
        <f t="shared" si="17"/>
        <v>9.1999999999999993</v>
      </c>
    </row>
    <row r="72" spans="1:6" x14ac:dyDescent="0.25">
      <c r="A72" t="str">
        <f t="shared" si="16"/>
        <v>Amalia Hawkins</v>
      </c>
      <c r="C72">
        <v>0.29799999999999999</v>
      </c>
      <c r="D72" t="s">
        <v>36</v>
      </c>
      <c r="E72">
        <f t="shared" si="18"/>
        <v>100</v>
      </c>
      <c r="F72">
        <f t="shared" si="17"/>
        <v>29.799999999999997</v>
      </c>
    </row>
    <row r="73" spans="1:6" x14ac:dyDescent="0.25">
      <c r="A73" t="str">
        <f t="shared" si="16"/>
        <v>Amalia Hawkins</v>
      </c>
      <c r="E73">
        <f t="shared" si="18"/>
        <v>100</v>
      </c>
      <c r="F73">
        <f t="shared" si="17"/>
        <v>0</v>
      </c>
    </row>
    <row r="74" spans="1:6" x14ac:dyDescent="0.25">
      <c r="A74" t="str">
        <f t="shared" si="16"/>
        <v>Amalia Hawkins</v>
      </c>
      <c r="B74" t="s">
        <v>45</v>
      </c>
      <c r="E74">
        <v>2</v>
      </c>
      <c r="F74">
        <f t="shared" si="17"/>
        <v>0</v>
      </c>
    </row>
    <row r="75" spans="1:6" x14ac:dyDescent="0.25">
      <c r="A75" t="str">
        <f t="shared" si="16"/>
        <v>Amalia Hawkins</v>
      </c>
      <c r="E75">
        <f t="shared" ref="E75:E77" si="19">E74</f>
        <v>2</v>
      </c>
      <c r="F75">
        <f t="shared" si="17"/>
        <v>0</v>
      </c>
    </row>
    <row r="76" spans="1:6" x14ac:dyDescent="0.25">
      <c r="A76" t="str">
        <f t="shared" si="16"/>
        <v>Amalia Hawkins</v>
      </c>
      <c r="C76">
        <v>1</v>
      </c>
      <c r="D76" t="s">
        <v>39</v>
      </c>
      <c r="E76">
        <f t="shared" si="19"/>
        <v>2</v>
      </c>
      <c r="F76">
        <f t="shared" si="17"/>
        <v>2</v>
      </c>
    </row>
    <row r="77" spans="1:6" x14ac:dyDescent="0.25">
      <c r="A77" t="str">
        <f t="shared" si="16"/>
        <v>Amalia Hawkins</v>
      </c>
      <c r="E77">
        <f t="shared" si="19"/>
        <v>2</v>
      </c>
      <c r="F77">
        <f t="shared" si="17"/>
        <v>0</v>
      </c>
    </row>
    <row r="78" spans="1:6" x14ac:dyDescent="0.25">
      <c r="A78" t="str">
        <f t="shared" si="16"/>
        <v>Amalia Hawkins</v>
      </c>
      <c r="B78" t="s">
        <v>46</v>
      </c>
      <c r="E78">
        <v>61</v>
      </c>
      <c r="F78">
        <f t="shared" si="17"/>
        <v>0</v>
      </c>
    </row>
    <row r="79" spans="1:6" x14ac:dyDescent="0.25">
      <c r="A79" t="str">
        <f t="shared" si="16"/>
        <v>Amalia Hawkins</v>
      </c>
      <c r="E79">
        <f t="shared" ref="E79:E82" si="20">E78</f>
        <v>61</v>
      </c>
      <c r="F79">
        <f t="shared" si="17"/>
        <v>0</v>
      </c>
    </row>
    <row r="80" spans="1:6" x14ac:dyDescent="0.25">
      <c r="A80" t="str">
        <f t="shared" si="16"/>
        <v>Amalia Hawkins</v>
      </c>
      <c r="C80">
        <v>0.86699999999999999</v>
      </c>
      <c r="D80" t="s">
        <v>43</v>
      </c>
      <c r="E80">
        <f t="shared" si="20"/>
        <v>61</v>
      </c>
      <c r="F80">
        <f t="shared" si="17"/>
        <v>52.887</v>
      </c>
    </row>
    <row r="81" spans="1:6" x14ac:dyDescent="0.25">
      <c r="A81" t="str">
        <f t="shared" si="16"/>
        <v>Amalia Hawkins</v>
      </c>
      <c r="C81">
        <v>0.13200000000000001</v>
      </c>
      <c r="D81" t="s">
        <v>32</v>
      </c>
      <c r="E81">
        <f t="shared" si="20"/>
        <v>61</v>
      </c>
      <c r="F81">
        <f t="shared" si="17"/>
        <v>8.0519999999999996</v>
      </c>
    </row>
    <row r="82" spans="1:6" x14ac:dyDescent="0.25">
      <c r="A82" t="str">
        <f t="shared" si="16"/>
        <v>Amalia Hawkins</v>
      </c>
      <c r="E82">
        <f t="shared" si="20"/>
        <v>61</v>
      </c>
      <c r="F82">
        <f t="shared" si="17"/>
        <v>0</v>
      </c>
    </row>
    <row r="83" spans="1:6" x14ac:dyDescent="0.25">
      <c r="A83" t="str">
        <f t="shared" si="16"/>
        <v>Amalia Hawkins</v>
      </c>
      <c r="B83" t="s">
        <v>47</v>
      </c>
      <c r="E83">
        <v>39</v>
      </c>
      <c r="F83">
        <f t="shared" si="17"/>
        <v>0</v>
      </c>
    </row>
    <row r="84" spans="1:6" x14ac:dyDescent="0.25">
      <c r="A84" t="str">
        <f t="shared" si="16"/>
        <v>Amalia Hawkins</v>
      </c>
      <c r="E84">
        <f t="shared" ref="E84:E86" si="21">E83</f>
        <v>39</v>
      </c>
      <c r="F84">
        <f t="shared" si="17"/>
        <v>0</v>
      </c>
    </row>
    <row r="85" spans="1:6" x14ac:dyDescent="0.25">
      <c r="A85" t="str">
        <f t="shared" si="16"/>
        <v>Amalia Hawkins</v>
      </c>
      <c r="C85">
        <v>1</v>
      </c>
      <c r="D85" t="s">
        <v>36</v>
      </c>
      <c r="E85">
        <f t="shared" si="21"/>
        <v>39</v>
      </c>
      <c r="F85">
        <f t="shared" si="17"/>
        <v>39</v>
      </c>
    </row>
    <row r="86" spans="1:6" x14ac:dyDescent="0.25">
      <c r="A86" t="str">
        <f t="shared" si="16"/>
        <v>Amalia Hawkins</v>
      </c>
      <c r="E86">
        <f t="shared" si="21"/>
        <v>39</v>
      </c>
      <c r="F86">
        <f t="shared" si="17"/>
        <v>0</v>
      </c>
    </row>
    <row r="87" spans="1:6" x14ac:dyDescent="0.25">
      <c r="A87" t="str">
        <f t="shared" si="16"/>
        <v>Amalia Hawkins</v>
      </c>
      <c r="B87" t="s">
        <v>48</v>
      </c>
      <c r="E87">
        <v>4</v>
      </c>
      <c r="F87">
        <f t="shared" si="17"/>
        <v>0</v>
      </c>
    </row>
    <row r="88" spans="1:6" x14ac:dyDescent="0.25">
      <c r="A88" t="str">
        <f t="shared" si="16"/>
        <v>Amalia Hawkins</v>
      </c>
      <c r="E88">
        <f t="shared" ref="E88:E90" si="22">E87</f>
        <v>4</v>
      </c>
      <c r="F88">
        <f t="shared" si="17"/>
        <v>0</v>
      </c>
    </row>
    <row r="89" spans="1:6" x14ac:dyDescent="0.25">
      <c r="A89" t="str">
        <f t="shared" si="16"/>
        <v>Amalia Hawkins</v>
      </c>
      <c r="C89">
        <v>1</v>
      </c>
      <c r="D89" t="s">
        <v>49</v>
      </c>
      <c r="E89">
        <f t="shared" si="22"/>
        <v>4</v>
      </c>
      <c r="F89">
        <f t="shared" si="17"/>
        <v>4</v>
      </c>
    </row>
    <row r="90" spans="1:6" x14ac:dyDescent="0.25">
      <c r="A90" t="str">
        <f t="shared" si="16"/>
        <v>Amalia Hawkins</v>
      </c>
      <c r="E90">
        <f t="shared" si="22"/>
        <v>4</v>
      </c>
      <c r="F90">
        <f t="shared" si="17"/>
        <v>0</v>
      </c>
    </row>
    <row r="91" spans="1:6" x14ac:dyDescent="0.25">
      <c r="A91" t="str">
        <f t="shared" si="16"/>
        <v>Amalia Hawkins</v>
      </c>
      <c r="B91" t="s">
        <v>50</v>
      </c>
      <c r="E91">
        <v>118</v>
      </c>
      <c r="F91">
        <f t="shared" si="17"/>
        <v>0</v>
      </c>
    </row>
    <row r="92" spans="1:6" x14ac:dyDescent="0.25">
      <c r="A92" t="str">
        <f t="shared" si="16"/>
        <v>Amalia Hawkins</v>
      </c>
      <c r="E92">
        <f t="shared" ref="E92:E96" si="23">E91</f>
        <v>118</v>
      </c>
      <c r="F92">
        <f t="shared" si="17"/>
        <v>0</v>
      </c>
    </row>
    <row r="93" spans="1:6" x14ac:dyDescent="0.25">
      <c r="A93" t="str">
        <f t="shared" si="16"/>
        <v>Amalia Hawkins</v>
      </c>
      <c r="C93">
        <v>0.26400000000000001</v>
      </c>
      <c r="D93" t="s">
        <v>49</v>
      </c>
      <c r="E93">
        <f t="shared" si="23"/>
        <v>118</v>
      </c>
      <c r="F93">
        <f t="shared" si="17"/>
        <v>31.152000000000001</v>
      </c>
    </row>
    <row r="94" spans="1:6" x14ac:dyDescent="0.25">
      <c r="A94" t="str">
        <f t="shared" si="16"/>
        <v>Amalia Hawkins</v>
      </c>
      <c r="C94">
        <v>5.3999999999999999E-2</v>
      </c>
      <c r="D94" t="s">
        <v>39</v>
      </c>
      <c r="E94">
        <f t="shared" si="23"/>
        <v>118</v>
      </c>
      <c r="F94">
        <f t="shared" si="17"/>
        <v>6.3719999999999999</v>
      </c>
    </row>
    <row r="95" spans="1:6" x14ac:dyDescent="0.25">
      <c r="A95" t="str">
        <f t="shared" si="16"/>
        <v>Amalia Hawkins</v>
      </c>
      <c r="C95">
        <v>0.68</v>
      </c>
      <c r="D95" t="s">
        <v>51</v>
      </c>
      <c r="E95">
        <f t="shared" si="23"/>
        <v>118</v>
      </c>
      <c r="F95">
        <f t="shared" si="17"/>
        <v>80.240000000000009</v>
      </c>
    </row>
    <row r="96" spans="1:6" x14ac:dyDescent="0.25">
      <c r="A96" t="str">
        <f t="shared" si="16"/>
        <v>Amalia Hawkins</v>
      </c>
      <c r="E96">
        <f t="shared" si="23"/>
        <v>118</v>
      </c>
      <c r="F96">
        <f t="shared" si="17"/>
        <v>0</v>
      </c>
    </row>
    <row r="97" spans="1:6" x14ac:dyDescent="0.25">
      <c r="A97" t="str">
        <f t="shared" ref="A97:A110" si="24">A96</f>
        <v>Amalia Hawkins</v>
      </c>
      <c r="B97" t="s">
        <v>52</v>
      </c>
      <c r="E97">
        <v>805</v>
      </c>
      <c r="F97">
        <f t="shared" si="17"/>
        <v>0</v>
      </c>
    </row>
    <row r="98" spans="1:6" x14ac:dyDescent="0.25">
      <c r="A98" t="str">
        <f t="shared" si="24"/>
        <v>Amalia Hawkins</v>
      </c>
      <c r="E98">
        <f t="shared" ref="E98:E102" si="25">E97</f>
        <v>805</v>
      </c>
      <c r="F98">
        <f t="shared" si="17"/>
        <v>0</v>
      </c>
    </row>
    <row r="99" spans="1:6" x14ac:dyDescent="0.25">
      <c r="A99" t="str">
        <f t="shared" si="24"/>
        <v>Amalia Hawkins</v>
      </c>
      <c r="C99">
        <v>0.99299999999999999</v>
      </c>
      <c r="D99" t="s">
        <v>19</v>
      </c>
      <c r="E99">
        <f t="shared" si="25"/>
        <v>805</v>
      </c>
      <c r="F99">
        <f t="shared" si="17"/>
        <v>799.36500000000001</v>
      </c>
    </row>
    <row r="100" spans="1:6" x14ac:dyDescent="0.25">
      <c r="A100" t="str">
        <f t="shared" si="24"/>
        <v>Amalia Hawkins</v>
      </c>
      <c r="C100">
        <v>2E-3</v>
      </c>
      <c r="D100" t="s">
        <v>21</v>
      </c>
      <c r="E100">
        <f t="shared" si="25"/>
        <v>805</v>
      </c>
      <c r="F100">
        <f t="shared" si="17"/>
        <v>1.61</v>
      </c>
    </row>
    <row r="101" spans="1:6" x14ac:dyDescent="0.25">
      <c r="A101" t="str">
        <f t="shared" si="24"/>
        <v>Amalia Hawkins</v>
      </c>
      <c r="C101">
        <v>3.0000000000000001E-3</v>
      </c>
      <c r="D101" t="s">
        <v>24</v>
      </c>
      <c r="E101">
        <f t="shared" si="25"/>
        <v>805</v>
      </c>
      <c r="F101">
        <f t="shared" si="17"/>
        <v>2.415</v>
      </c>
    </row>
    <row r="102" spans="1:6" x14ac:dyDescent="0.25">
      <c r="A102" t="str">
        <f t="shared" si="24"/>
        <v>Amalia Hawkins</v>
      </c>
      <c r="E102">
        <f t="shared" si="25"/>
        <v>805</v>
      </c>
      <c r="F102">
        <f t="shared" si="17"/>
        <v>0</v>
      </c>
    </row>
    <row r="103" spans="1:6" x14ac:dyDescent="0.25">
      <c r="A103" t="str">
        <f t="shared" si="24"/>
        <v>Amalia Hawkins</v>
      </c>
      <c r="B103" t="s">
        <v>53</v>
      </c>
      <c r="E103">
        <v>16</v>
      </c>
      <c r="F103">
        <f t="shared" si="17"/>
        <v>0</v>
      </c>
    </row>
    <row r="104" spans="1:6" x14ac:dyDescent="0.25">
      <c r="A104" t="str">
        <f t="shared" si="24"/>
        <v>Amalia Hawkins</v>
      </c>
      <c r="E104">
        <f t="shared" ref="E104:E107" si="26">E103</f>
        <v>16</v>
      </c>
      <c r="F104">
        <f t="shared" si="17"/>
        <v>0</v>
      </c>
    </row>
    <row r="105" spans="1:6" x14ac:dyDescent="0.25">
      <c r="A105" t="str">
        <f t="shared" si="24"/>
        <v>Amalia Hawkins</v>
      </c>
      <c r="C105">
        <v>0.438</v>
      </c>
      <c r="D105" t="s">
        <v>32</v>
      </c>
      <c r="E105">
        <f t="shared" si="26"/>
        <v>16</v>
      </c>
      <c r="F105">
        <f t="shared" si="17"/>
        <v>7.008</v>
      </c>
    </row>
    <row r="106" spans="1:6" x14ac:dyDescent="0.25">
      <c r="A106" t="str">
        <f t="shared" si="24"/>
        <v>Amalia Hawkins</v>
      </c>
      <c r="C106">
        <v>0.56100000000000005</v>
      </c>
      <c r="D106" t="s">
        <v>36</v>
      </c>
      <c r="E106">
        <f t="shared" si="26"/>
        <v>16</v>
      </c>
      <c r="F106">
        <f t="shared" si="17"/>
        <v>8.9760000000000009</v>
      </c>
    </row>
    <row r="107" spans="1:6" x14ac:dyDescent="0.25">
      <c r="A107" t="str">
        <f t="shared" si="24"/>
        <v>Amalia Hawkins</v>
      </c>
      <c r="E107">
        <f t="shared" si="26"/>
        <v>16</v>
      </c>
      <c r="F107">
        <f t="shared" si="17"/>
        <v>0</v>
      </c>
    </row>
    <row r="108" spans="1:6" x14ac:dyDescent="0.25">
      <c r="A108" t="str">
        <f t="shared" si="24"/>
        <v>Amalia Hawkins</v>
      </c>
      <c r="B108" t="s">
        <v>54</v>
      </c>
      <c r="E108">
        <v>22</v>
      </c>
      <c r="F108">
        <f t="shared" si="17"/>
        <v>0</v>
      </c>
    </row>
    <row r="109" spans="1:6" x14ac:dyDescent="0.25">
      <c r="A109" t="str">
        <f t="shared" si="24"/>
        <v>Amalia Hawkins</v>
      </c>
      <c r="E109">
        <f t="shared" ref="E109:E111" si="27">E108</f>
        <v>22</v>
      </c>
      <c r="F109">
        <f t="shared" si="17"/>
        <v>0</v>
      </c>
    </row>
    <row r="110" spans="1:6" x14ac:dyDescent="0.25">
      <c r="A110" t="str">
        <f t="shared" si="24"/>
        <v>Amalia Hawkins</v>
      </c>
      <c r="C110">
        <v>1</v>
      </c>
      <c r="D110" t="s">
        <v>19</v>
      </c>
      <c r="E110">
        <f t="shared" si="27"/>
        <v>22</v>
      </c>
      <c r="F110">
        <f t="shared" si="17"/>
        <v>22</v>
      </c>
    </row>
    <row r="111" spans="1:6" x14ac:dyDescent="0.25">
      <c r="A111" t="s">
        <v>483</v>
      </c>
      <c r="E111">
        <f t="shared" si="27"/>
        <v>22</v>
      </c>
      <c r="F111">
        <f t="shared" si="17"/>
        <v>0</v>
      </c>
    </row>
    <row r="112" spans="1:6" x14ac:dyDescent="0.25">
      <c r="A112" t="str">
        <f t="shared" ref="A112:A143" si="28">A111</f>
        <v>Andreas Nilsson</v>
      </c>
      <c r="B112" t="s">
        <v>57</v>
      </c>
      <c r="E112">
        <v>38</v>
      </c>
      <c r="F112">
        <f t="shared" si="17"/>
        <v>0</v>
      </c>
    </row>
    <row r="113" spans="1:6" x14ac:dyDescent="0.25">
      <c r="A113" t="str">
        <f t="shared" si="28"/>
        <v>Andreas Nilsson</v>
      </c>
      <c r="E113">
        <f t="shared" ref="E113:E117" si="29">E112</f>
        <v>38</v>
      </c>
      <c r="F113">
        <f t="shared" si="17"/>
        <v>0</v>
      </c>
    </row>
    <row r="114" spans="1:6" x14ac:dyDescent="0.25">
      <c r="A114" t="str">
        <f t="shared" si="28"/>
        <v>Andreas Nilsson</v>
      </c>
      <c r="C114">
        <v>0.17699999999999999</v>
      </c>
      <c r="D114" t="s">
        <v>39</v>
      </c>
      <c r="E114">
        <f t="shared" si="29"/>
        <v>38</v>
      </c>
      <c r="F114">
        <f t="shared" si="17"/>
        <v>6.726</v>
      </c>
    </row>
    <row r="115" spans="1:6" x14ac:dyDescent="0.25">
      <c r="A115" t="str">
        <f t="shared" si="28"/>
        <v>Andreas Nilsson</v>
      </c>
      <c r="C115">
        <v>0.28299999999999997</v>
      </c>
      <c r="D115" t="s">
        <v>51</v>
      </c>
      <c r="E115">
        <f t="shared" si="29"/>
        <v>38</v>
      </c>
      <c r="F115">
        <f t="shared" si="17"/>
        <v>10.754</v>
      </c>
    </row>
    <row r="116" spans="1:6" x14ac:dyDescent="0.25">
      <c r="A116" t="str">
        <f t="shared" si="28"/>
        <v>Andreas Nilsson</v>
      </c>
      <c r="C116">
        <v>0.53900000000000003</v>
      </c>
      <c r="D116" t="s">
        <v>23</v>
      </c>
      <c r="E116">
        <f t="shared" si="29"/>
        <v>38</v>
      </c>
      <c r="F116">
        <f t="shared" si="17"/>
        <v>20.482000000000003</v>
      </c>
    </row>
    <row r="117" spans="1:6" x14ac:dyDescent="0.25">
      <c r="A117" t="str">
        <f t="shared" si="28"/>
        <v>Andreas Nilsson</v>
      </c>
      <c r="E117">
        <f t="shared" si="29"/>
        <v>38</v>
      </c>
      <c r="F117">
        <f t="shared" si="17"/>
        <v>0</v>
      </c>
    </row>
    <row r="118" spans="1:6" x14ac:dyDescent="0.25">
      <c r="A118" t="str">
        <f t="shared" si="28"/>
        <v>Andreas Nilsson</v>
      </c>
      <c r="B118" t="s">
        <v>58</v>
      </c>
      <c r="E118">
        <v>710</v>
      </c>
      <c r="F118">
        <f t="shared" si="17"/>
        <v>0</v>
      </c>
    </row>
    <row r="119" spans="1:6" x14ac:dyDescent="0.25">
      <c r="A119" t="str">
        <f t="shared" si="28"/>
        <v>Andreas Nilsson</v>
      </c>
      <c r="E119">
        <f t="shared" ref="E119:E125" si="30">E118</f>
        <v>710</v>
      </c>
      <c r="F119">
        <f t="shared" si="17"/>
        <v>0</v>
      </c>
    </row>
    <row r="120" spans="1:6" x14ac:dyDescent="0.25">
      <c r="A120" t="str">
        <f t="shared" si="28"/>
        <v>Andreas Nilsson</v>
      </c>
      <c r="C120">
        <v>4.0000000000000001E-3</v>
      </c>
      <c r="D120" t="s">
        <v>38</v>
      </c>
      <c r="E120">
        <f t="shared" si="30"/>
        <v>710</v>
      </c>
      <c r="F120">
        <f t="shared" si="17"/>
        <v>2.84</v>
      </c>
    </row>
    <row r="121" spans="1:6" x14ac:dyDescent="0.25">
      <c r="A121" t="str">
        <f t="shared" si="28"/>
        <v>Andreas Nilsson</v>
      </c>
      <c r="C121">
        <v>0.48899999999999999</v>
      </c>
      <c r="D121" t="s">
        <v>59</v>
      </c>
      <c r="E121">
        <f t="shared" si="30"/>
        <v>710</v>
      </c>
      <c r="F121">
        <f t="shared" si="17"/>
        <v>347.19</v>
      </c>
    </row>
    <row r="122" spans="1:6" x14ac:dyDescent="0.25">
      <c r="A122" t="str">
        <f t="shared" si="28"/>
        <v>Andreas Nilsson</v>
      </c>
      <c r="C122">
        <v>0.497</v>
      </c>
      <c r="D122" t="s">
        <v>39</v>
      </c>
      <c r="E122">
        <f t="shared" si="30"/>
        <v>710</v>
      </c>
      <c r="F122">
        <f t="shared" si="17"/>
        <v>352.87</v>
      </c>
    </row>
    <row r="123" spans="1:6" x14ac:dyDescent="0.25">
      <c r="A123" t="str">
        <f t="shared" si="28"/>
        <v>Andreas Nilsson</v>
      </c>
      <c r="C123">
        <v>3.0000000000000001E-3</v>
      </c>
      <c r="D123" t="s">
        <v>51</v>
      </c>
      <c r="E123">
        <f t="shared" si="30"/>
        <v>710</v>
      </c>
      <c r="F123">
        <f t="shared" si="17"/>
        <v>2.13</v>
      </c>
    </row>
    <row r="124" spans="1:6" x14ac:dyDescent="0.25">
      <c r="A124" t="str">
        <f t="shared" si="28"/>
        <v>Andreas Nilsson</v>
      </c>
      <c r="C124">
        <v>6.0000000000000001E-3</v>
      </c>
      <c r="D124" t="s">
        <v>24</v>
      </c>
      <c r="E124">
        <f t="shared" si="30"/>
        <v>710</v>
      </c>
      <c r="F124">
        <f t="shared" si="17"/>
        <v>4.26</v>
      </c>
    </row>
    <row r="125" spans="1:6" x14ac:dyDescent="0.25">
      <c r="A125" t="str">
        <f t="shared" si="28"/>
        <v>Andreas Nilsson</v>
      </c>
      <c r="E125">
        <f t="shared" si="30"/>
        <v>710</v>
      </c>
      <c r="F125">
        <f t="shared" si="17"/>
        <v>0</v>
      </c>
    </row>
    <row r="126" spans="1:6" x14ac:dyDescent="0.25">
      <c r="A126" t="str">
        <f t="shared" si="28"/>
        <v>Andreas Nilsson</v>
      </c>
      <c r="B126" t="s">
        <v>60</v>
      </c>
      <c r="E126">
        <v>316</v>
      </c>
      <c r="F126">
        <f t="shared" si="17"/>
        <v>0</v>
      </c>
    </row>
    <row r="127" spans="1:6" x14ac:dyDescent="0.25">
      <c r="A127" t="str">
        <f t="shared" si="28"/>
        <v>Andreas Nilsson</v>
      </c>
      <c r="E127">
        <f t="shared" ref="E127:E131" si="31">E126</f>
        <v>316</v>
      </c>
      <c r="F127">
        <f t="shared" si="17"/>
        <v>0</v>
      </c>
    </row>
    <row r="128" spans="1:6" x14ac:dyDescent="0.25">
      <c r="A128" t="str">
        <f t="shared" si="28"/>
        <v>Andreas Nilsson</v>
      </c>
      <c r="C128">
        <v>0.42299999999999999</v>
      </c>
      <c r="D128" t="s">
        <v>38</v>
      </c>
      <c r="E128">
        <f t="shared" si="31"/>
        <v>316</v>
      </c>
      <c r="F128">
        <f t="shared" si="17"/>
        <v>133.66800000000001</v>
      </c>
    </row>
    <row r="129" spans="1:6" x14ac:dyDescent="0.25">
      <c r="A129" t="str">
        <f t="shared" si="28"/>
        <v>Andreas Nilsson</v>
      </c>
      <c r="C129">
        <v>0.441</v>
      </c>
      <c r="D129" t="s">
        <v>39</v>
      </c>
      <c r="E129">
        <f t="shared" si="31"/>
        <v>316</v>
      </c>
      <c r="F129">
        <f t="shared" si="17"/>
        <v>139.35599999999999</v>
      </c>
    </row>
    <row r="130" spans="1:6" x14ac:dyDescent="0.25">
      <c r="A130" t="str">
        <f t="shared" si="28"/>
        <v>Andreas Nilsson</v>
      </c>
      <c r="C130">
        <v>0.13500000000000001</v>
      </c>
      <c r="D130" t="s">
        <v>51</v>
      </c>
      <c r="E130">
        <f t="shared" si="31"/>
        <v>316</v>
      </c>
      <c r="F130">
        <f t="shared" si="17"/>
        <v>42.660000000000004</v>
      </c>
    </row>
    <row r="131" spans="1:6" x14ac:dyDescent="0.25">
      <c r="A131" t="str">
        <f t="shared" si="28"/>
        <v>Andreas Nilsson</v>
      </c>
      <c r="E131">
        <f t="shared" si="31"/>
        <v>316</v>
      </c>
      <c r="F131">
        <f t="shared" ref="F131:F194" si="32">E131*C131</f>
        <v>0</v>
      </c>
    </row>
    <row r="132" spans="1:6" x14ac:dyDescent="0.25">
      <c r="A132" t="str">
        <f t="shared" si="28"/>
        <v>Andreas Nilsson</v>
      </c>
      <c r="B132" t="s">
        <v>61</v>
      </c>
      <c r="E132">
        <v>30</v>
      </c>
      <c r="F132">
        <f t="shared" si="32"/>
        <v>0</v>
      </c>
    </row>
    <row r="133" spans="1:6" x14ac:dyDescent="0.25">
      <c r="A133" t="str">
        <f t="shared" si="28"/>
        <v>Andreas Nilsson</v>
      </c>
      <c r="E133">
        <f t="shared" ref="E133:E135" si="33">E132</f>
        <v>30</v>
      </c>
      <c r="F133">
        <f t="shared" si="32"/>
        <v>0</v>
      </c>
    </row>
    <row r="134" spans="1:6" x14ac:dyDescent="0.25">
      <c r="A134" t="str">
        <f t="shared" si="28"/>
        <v>Andreas Nilsson</v>
      </c>
      <c r="C134">
        <v>1</v>
      </c>
      <c r="D134" t="s">
        <v>38</v>
      </c>
      <c r="E134">
        <f t="shared" si="33"/>
        <v>30</v>
      </c>
      <c r="F134">
        <f t="shared" si="32"/>
        <v>30</v>
      </c>
    </row>
    <row r="135" spans="1:6" x14ac:dyDescent="0.25">
      <c r="A135" t="str">
        <f t="shared" si="28"/>
        <v>Andreas Nilsson</v>
      </c>
      <c r="E135">
        <f t="shared" si="33"/>
        <v>30</v>
      </c>
      <c r="F135">
        <f t="shared" si="32"/>
        <v>0</v>
      </c>
    </row>
    <row r="136" spans="1:6" x14ac:dyDescent="0.25">
      <c r="A136" t="str">
        <f t="shared" si="28"/>
        <v>Andreas Nilsson</v>
      </c>
      <c r="B136" t="s">
        <v>62</v>
      </c>
      <c r="E136">
        <v>333</v>
      </c>
      <c r="F136">
        <f t="shared" si="32"/>
        <v>0</v>
      </c>
    </row>
    <row r="137" spans="1:6" x14ac:dyDescent="0.25">
      <c r="A137" t="str">
        <f t="shared" si="28"/>
        <v>Andreas Nilsson</v>
      </c>
      <c r="E137">
        <f t="shared" ref="E137:E142" si="34">E136</f>
        <v>333</v>
      </c>
      <c r="F137">
        <f t="shared" si="32"/>
        <v>0</v>
      </c>
    </row>
    <row r="138" spans="1:6" x14ac:dyDescent="0.25">
      <c r="A138" t="str">
        <f t="shared" si="28"/>
        <v>Andreas Nilsson</v>
      </c>
      <c r="C138">
        <v>0.379</v>
      </c>
      <c r="D138" t="s">
        <v>39</v>
      </c>
      <c r="E138">
        <f t="shared" si="34"/>
        <v>333</v>
      </c>
      <c r="F138">
        <f t="shared" si="32"/>
        <v>126.20700000000001</v>
      </c>
    </row>
    <row r="139" spans="1:6" x14ac:dyDescent="0.25">
      <c r="A139" t="str">
        <f t="shared" si="28"/>
        <v>Andreas Nilsson</v>
      </c>
      <c r="C139">
        <v>0.60599999999999998</v>
      </c>
      <c r="D139" t="s">
        <v>51</v>
      </c>
      <c r="E139">
        <f t="shared" si="34"/>
        <v>333</v>
      </c>
      <c r="F139">
        <f t="shared" si="32"/>
        <v>201.798</v>
      </c>
    </row>
    <row r="140" spans="1:6" x14ac:dyDescent="0.25">
      <c r="A140" t="str">
        <f t="shared" si="28"/>
        <v>Andreas Nilsson</v>
      </c>
      <c r="C140">
        <v>0.01</v>
      </c>
      <c r="D140" t="s">
        <v>19</v>
      </c>
      <c r="E140">
        <f t="shared" si="34"/>
        <v>333</v>
      </c>
      <c r="F140">
        <f t="shared" si="32"/>
        <v>3.33</v>
      </c>
    </row>
    <row r="141" spans="1:6" x14ac:dyDescent="0.25">
      <c r="A141" t="str">
        <f t="shared" si="28"/>
        <v>Andreas Nilsson</v>
      </c>
      <c r="C141">
        <v>3.0000000000000001E-3</v>
      </c>
      <c r="D141" t="s">
        <v>63</v>
      </c>
      <c r="E141">
        <f t="shared" si="34"/>
        <v>333</v>
      </c>
      <c r="F141">
        <f t="shared" si="32"/>
        <v>0.999</v>
      </c>
    </row>
    <row r="142" spans="1:6" x14ac:dyDescent="0.25">
      <c r="A142" t="str">
        <f t="shared" si="28"/>
        <v>Andreas Nilsson</v>
      </c>
      <c r="E142">
        <f t="shared" si="34"/>
        <v>333</v>
      </c>
      <c r="F142">
        <f t="shared" si="32"/>
        <v>0</v>
      </c>
    </row>
    <row r="143" spans="1:6" x14ac:dyDescent="0.25">
      <c r="A143" t="str">
        <f t="shared" si="28"/>
        <v>Andreas Nilsson</v>
      </c>
      <c r="B143" t="s">
        <v>64</v>
      </c>
      <c r="E143">
        <v>18</v>
      </c>
      <c r="F143">
        <f t="shared" si="32"/>
        <v>0</v>
      </c>
    </row>
    <row r="144" spans="1:6" x14ac:dyDescent="0.25">
      <c r="A144" t="str">
        <f t="shared" ref="A144:A162" si="35">A143</f>
        <v>Andreas Nilsson</v>
      </c>
      <c r="E144">
        <f t="shared" ref="E144:E146" si="36">E143</f>
        <v>18</v>
      </c>
      <c r="F144">
        <f t="shared" si="32"/>
        <v>0</v>
      </c>
    </row>
    <row r="145" spans="1:6" x14ac:dyDescent="0.25">
      <c r="A145" t="str">
        <f t="shared" si="35"/>
        <v>Andreas Nilsson</v>
      </c>
      <c r="C145">
        <v>1</v>
      </c>
      <c r="D145" t="s">
        <v>39</v>
      </c>
      <c r="E145">
        <f t="shared" si="36"/>
        <v>18</v>
      </c>
      <c r="F145">
        <f t="shared" si="32"/>
        <v>18</v>
      </c>
    </row>
    <row r="146" spans="1:6" x14ac:dyDescent="0.25">
      <c r="A146" t="str">
        <f t="shared" si="35"/>
        <v>Andreas Nilsson</v>
      </c>
      <c r="E146">
        <f t="shared" si="36"/>
        <v>18</v>
      </c>
      <c r="F146">
        <f t="shared" si="32"/>
        <v>0</v>
      </c>
    </row>
    <row r="147" spans="1:6" x14ac:dyDescent="0.25">
      <c r="A147" t="str">
        <f t="shared" si="35"/>
        <v>Andreas Nilsson</v>
      </c>
      <c r="B147" t="s">
        <v>65</v>
      </c>
      <c r="E147">
        <v>6</v>
      </c>
      <c r="F147">
        <f t="shared" si="32"/>
        <v>0</v>
      </c>
    </row>
    <row r="148" spans="1:6" x14ac:dyDescent="0.25">
      <c r="A148" t="str">
        <f t="shared" si="35"/>
        <v>Andreas Nilsson</v>
      </c>
      <c r="E148">
        <f t="shared" ref="E148:E150" si="37">E147</f>
        <v>6</v>
      </c>
      <c r="F148">
        <f t="shared" si="32"/>
        <v>0</v>
      </c>
    </row>
    <row r="149" spans="1:6" x14ac:dyDescent="0.25">
      <c r="A149" t="str">
        <f t="shared" si="35"/>
        <v>Andreas Nilsson</v>
      </c>
      <c r="C149">
        <v>1</v>
      </c>
      <c r="D149" t="s">
        <v>39</v>
      </c>
      <c r="E149">
        <f t="shared" si="37"/>
        <v>6</v>
      </c>
      <c r="F149">
        <f t="shared" si="32"/>
        <v>6</v>
      </c>
    </row>
    <row r="150" spans="1:6" x14ac:dyDescent="0.25">
      <c r="A150" t="str">
        <f t="shared" si="35"/>
        <v>Andreas Nilsson</v>
      </c>
      <c r="E150">
        <f t="shared" si="37"/>
        <v>6</v>
      </c>
      <c r="F150">
        <f t="shared" si="32"/>
        <v>0</v>
      </c>
    </row>
    <row r="151" spans="1:6" x14ac:dyDescent="0.25">
      <c r="A151" t="str">
        <f t="shared" si="35"/>
        <v>Andreas Nilsson</v>
      </c>
      <c r="B151" t="s">
        <v>66</v>
      </c>
      <c r="E151">
        <v>1166</v>
      </c>
      <c r="F151">
        <f t="shared" si="32"/>
        <v>0</v>
      </c>
    </row>
    <row r="152" spans="1:6" x14ac:dyDescent="0.25">
      <c r="A152" t="str">
        <f t="shared" si="35"/>
        <v>Andreas Nilsson</v>
      </c>
      <c r="E152">
        <f t="shared" ref="E152:E157" si="38">E151</f>
        <v>1166</v>
      </c>
      <c r="F152">
        <f t="shared" si="32"/>
        <v>0</v>
      </c>
    </row>
    <row r="153" spans="1:6" x14ac:dyDescent="0.25">
      <c r="A153" t="str">
        <f t="shared" si="35"/>
        <v>Andreas Nilsson</v>
      </c>
      <c r="C153">
        <v>0.51700000000000002</v>
      </c>
      <c r="D153" t="s">
        <v>38</v>
      </c>
      <c r="E153">
        <f t="shared" si="38"/>
        <v>1166</v>
      </c>
      <c r="F153">
        <f t="shared" si="32"/>
        <v>602.822</v>
      </c>
    </row>
    <row r="154" spans="1:6" x14ac:dyDescent="0.25">
      <c r="A154" t="str">
        <f t="shared" si="35"/>
        <v>Andreas Nilsson</v>
      </c>
      <c r="C154">
        <v>0.47</v>
      </c>
      <c r="D154" t="s">
        <v>39</v>
      </c>
      <c r="E154">
        <f t="shared" si="38"/>
        <v>1166</v>
      </c>
      <c r="F154">
        <f t="shared" si="32"/>
        <v>548.02</v>
      </c>
    </row>
    <row r="155" spans="1:6" x14ac:dyDescent="0.25">
      <c r="A155" t="str">
        <f t="shared" si="35"/>
        <v>Andreas Nilsson</v>
      </c>
      <c r="C155">
        <v>7.0000000000000001E-3</v>
      </c>
      <c r="D155" t="s">
        <v>51</v>
      </c>
      <c r="E155">
        <f t="shared" si="38"/>
        <v>1166</v>
      </c>
      <c r="F155">
        <f t="shared" si="32"/>
        <v>8.1620000000000008</v>
      </c>
    </row>
    <row r="156" spans="1:6" x14ac:dyDescent="0.25">
      <c r="A156" t="str">
        <f t="shared" si="35"/>
        <v>Andreas Nilsson</v>
      </c>
      <c r="C156">
        <v>5.0000000000000001E-3</v>
      </c>
      <c r="D156" t="s">
        <v>24</v>
      </c>
      <c r="E156">
        <f t="shared" si="38"/>
        <v>1166</v>
      </c>
      <c r="F156">
        <f t="shared" si="32"/>
        <v>5.83</v>
      </c>
    </row>
    <row r="157" spans="1:6" x14ac:dyDescent="0.25">
      <c r="A157" t="str">
        <f t="shared" si="35"/>
        <v>Andreas Nilsson</v>
      </c>
      <c r="E157">
        <f t="shared" si="38"/>
        <v>1166</v>
      </c>
      <c r="F157">
        <f t="shared" si="32"/>
        <v>0</v>
      </c>
    </row>
    <row r="158" spans="1:6" x14ac:dyDescent="0.25">
      <c r="A158" t="str">
        <f t="shared" si="35"/>
        <v>Andreas Nilsson</v>
      </c>
      <c r="B158" t="s">
        <v>67</v>
      </c>
      <c r="E158">
        <v>893</v>
      </c>
      <c r="F158">
        <f t="shared" si="32"/>
        <v>0</v>
      </c>
    </row>
    <row r="159" spans="1:6" x14ac:dyDescent="0.25">
      <c r="A159" t="str">
        <f t="shared" si="35"/>
        <v>Andreas Nilsson</v>
      </c>
      <c r="E159">
        <f t="shared" ref="E159:E163" si="39">E158</f>
        <v>893</v>
      </c>
      <c r="F159">
        <f t="shared" si="32"/>
        <v>0</v>
      </c>
    </row>
    <row r="160" spans="1:6" x14ac:dyDescent="0.25">
      <c r="A160" t="str">
        <f t="shared" si="35"/>
        <v>Andreas Nilsson</v>
      </c>
      <c r="C160">
        <v>0.97299999999999998</v>
      </c>
      <c r="D160" t="s">
        <v>38</v>
      </c>
      <c r="E160">
        <f t="shared" si="39"/>
        <v>893</v>
      </c>
      <c r="F160">
        <f t="shared" si="32"/>
        <v>868.88900000000001</v>
      </c>
    </row>
    <row r="161" spans="1:6" x14ac:dyDescent="0.25">
      <c r="A161" t="str">
        <f t="shared" si="35"/>
        <v>Andreas Nilsson</v>
      </c>
      <c r="C161">
        <v>1.0999999999999999E-2</v>
      </c>
      <c r="D161" t="s">
        <v>39</v>
      </c>
      <c r="E161">
        <f t="shared" si="39"/>
        <v>893</v>
      </c>
      <c r="F161">
        <f t="shared" si="32"/>
        <v>9.8229999999999986</v>
      </c>
    </row>
    <row r="162" spans="1:6" x14ac:dyDescent="0.25">
      <c r="A162" t="str">
        <f t="shared" si="35"/>
        <v>Andreas Nilsson</v>
      </c>
      <c r="C162">
        <v>1.4999999999999999E-2</v>
      </c>
      <c r="D162" t="s">
        <v>24</v>
      </c>
      <c r="E162">
        <f t="shared" si="39"/>
        <v>893</v>
      </c>
      <c r="F162">
        <f t="shared" si="32"/>
        <v>13.395</v>
      </c>
    </row>
    <row r="163" spans="1:6" x14ac:dyDescent="0.25">
      <c r="A163" t="s">
        <v>484</v>
      </c>
      <c r="E163">
        <f t="shared" si="39"/>
        <v>893</v>
      </c>
      <c r="F163">
        <f t="shared" si="32"/>
        <v>0</v>
      </c>
    </row>
    <row r="164" spans="1:6" x14ac:dyDescent="0.25">
      <c r="A164" t="str">
        <f t="shared" ref="A164:A201" si="40">A163</f>
        <v>Andrew Morrow</v>
      </c>
      <c r="B164" t="s">
        <v>70</v>
      </c>
      <c r="E164">
        <v>21</v>
      </c>
      <c r="F164">
        <f t="shared" si="32"/>
        <v>0</v>
      </c>
    </row>
    <row r="165" spans="1:6" x14ac:dyDescent="0.25">
      <c r="A165" t="str">
        <f t="shared" si="40"/>
        <v>Andrew Morrow</v>
      </c>
      <c r="E165">
        <f t="shared" ref="E165:E167" si="41">E164</f>
        <v>21</v>
      </c>
      <c r="F165">
        <f t="shared" si="32"/>
        <v>0</v>
      </c>
    </row>
    <row r="166" spans="1:6" x14ac:dyDescent="0.25">
      <c r="A166" t="str">
        <f t="shared" si="40"/>
        <v>Andrew Morrow</v>
      </c>
      <c r="C166">
        <v>1</v>
      </c>
      <c r="D166" t="s">
        <v>14</v>
      </c>
      <c r="E166">
        <f t="shared" si="41"/>
        <v>21</v>
      </c>
      <c r="F166">
        <f t="shared" si="32"/>
        <v>21</v>
      </c>
    </row>
    <row r="167" spans="1:6" x14ac:dyDescent="0.25">
      <c r="A167" t="str">
        <f t="shared" si="40"/>
        <v>Andrew Morrow</v>
      </c>
      <c r="E167">
        <f t="shared" si="41"/>
        <v>21</v>
      </c>
      <c r="F167">
        <f t="shared" si="32"/>
        <v>0</v>
      </c>
    </row>
    <row r="168" spans="1:6" x14ac:dyDescent="0.25">
      <c r="A168" t="str">
        <f t="shared" si="40"/>
        <v>Andrew Morrow</v>
      </c>
      <c r="B168" t="s">
        <v>71</v>
      </c>
      <c r="E168">
        <v>16</v>
      </c>
      <c r="F168">
        <f t="shared" si="32"/>
        <v>0</v>
      </c>
    </row>
    <row r="169" spans="1:6" x14ac:dyDescent="0.25">
      <c r="A169" t="str">
        <f t="shared" si="40"/>
        <v>Andrew Morrow</v>
      </c>
      <c r="E169">
        <f t="shared" ref="E169:E171" si="42">E168</f>
        <v>16</v>
      </c>
      <c r="F169">
        <f t="shared" si="32"/>
        <v>0</v>
      </c>
    </row>
    <row r="170" spans="1:6" x14ac:dyDescent="0.25">
      <c r="A170" t="str">
        <f t="shared" si="40"/>
        <v>Andrew Morrow</v>
      </c>
      <c r="C170">
        <v>1</v>
      </c>
      <c r="D170" t="s">
        <v>72</v>
      </c>
      <c r="E170">
        <f t="shared" si="42"/>
        <v>16</v>
      </c>
      <c r="F170">
        <f t="shared" si="32"/>
        <v>16</v>
      </c>
    </row>
    <row r="171" spans="1:6" x14ac:dyDescent="0.25">
      <c r="A171" t="str">
        <f t="shared" si="40"/>
        <v>Andrew Morrow</v>
      </c>
      <c r="E171">
        <f t="shared" si="42"/>
        <v>16</v>
      </c>
      <c r="F171">
        <f t="shared" si="32"/>
        <v>0</v>
      </c>
    </row>
    <row r="172" spans="1:6" x14ac:dyDescent="0.25">
      <c r="A172" t="str">
        <f t="shared" si="40"/>
        <v>Andrew Morrow</v>
      </c>
      <c r="B172" t="s">
        <v>73</v>
      </c>
      <c r="E172">
        <v>2</v>
      </c>
      <c r="F172">
        <f t="shared" si="32"/>
        <v>0</v>
      </c>
    </row>
    <row r="173" spans="1:6" x14ac:dyDescent="0.25">
      <c r="A173" t="str">
        <f t="shared" si="40"/>
        <v>Andrew Morrow</v>
      </c>
      <c r="E173">
        <f t="shared" ref="E173:E175" si="43">E172</f>
        <v>2</v>
      </c>
      <c r="F173">
        <f t="shared" si="32"/>
        <v>0</v>
      </c>
    </row>
    <row r="174" spans="1:6" x14ac:dyDescent="0.25">
      <c r="A174" t="str">
        <f t="shared" si="40"/>
        <v>Andrew Morrow</v>
      </c>
      <c r="C174">
        <v>1</v>
      </c>
      <c r="D174" t="s">
        <v>74</v>
      </c>
      <c r="E174">
        <f t="shared" si="43"/>
        <v>2</v>
      </c>
      <c r="F174">
        <f t="shared" si="32"/>
        <v>2</v>
      </c>
    </row>
    <row r="175" spans="1:6" x14ac:dyDescent="0.25">
      <c r="A175" t="str">
        <f t="shared" si="40"/>
        <v>Andrew Morrow</v>
      </c>
      <c r="E175">
        <f t="shared" si="43"/>
        <v>2</v>
      </c>
      <c r="F175">
        <f t="shared" si="32"/>
        <v>0</v>
      </c>
    </row>
    <row r="176" spans="1:6" x14ac:dyDescent="0.25">
      <c r="A176" t="str">
        <f t="shared" si="40"/>
        <v>Andrew Morrow</v>
      </c>
      <c r="B176" t="s">
        <v>75</v>
      </c>
      <c r="E176">
        <v>265</v>
      </c>
      <c r="F176">
        <f t="shared" si="32"/>
        <v>0</v>
      </c>
    </row>
    <row r="177" spans="1:6" x14ac:dyDescent="0.25">
      <c r="A177" t="str">
        <f t="shared" si="40"/>
        <v>Andrew Morrow</v>
      </c>
      <c r="E177">
        <f t="shared" ref="E177:E179" si="44">E176</f>
        <v>265</v>
      </c>
      <c r="F177">
        <f t="shared" si="32"/>
        <v>0</v>
      </c>
    </row>
    <row r="178" spans="1:6" x14ac:dyDescent="0.25">
      <c r="A178" t="str">
        <f t="shared" si="40"/>
        <v>Andrew Morrow</v>
      </c>
      <c r="C178">
        <v>1</v>
      </c>
      <c r="D178" t="s">
        <v>74</v>
      </c>
      <c r="E178">
        <f t="shared" si="44"/>
        <v>265</v>
      </c>
      <c r="F178">
        <f t="shared" si="32"/>
        <v>265</v>
      </c>
    </row>
    <row r="179" spans="1:6" x14ac:dyDescent="0.25">
      <c r="A179" t="str">
        <f t="shared" si="40"/>
        <v>Andrew Morrow</v>
      </c>
      <c r="E179">
        <f t="shared" si="44"/>
        <v>265</v>
      </c>
      <c r="F179">
        <f t="shared" si="32"/>
        <v>0</v>
      </c>
    </row>
    <row r="180" spans="1:6" x14ac:dyDescent="0.25">
      <c r="A180" t="str">
        <f t="shared" si="40"/>
        <v>Andrew Morrow</v>
      </c>
      <c r="B180" t="s">
        <v>76</v>
      </c>
      <c r="E180">
        <v>109</v>
      </c>
      <c r="F180">
        <f t="shared" si="32"/>
        <v>0</v>
      </c>
    </row>
    <row r="181" spans="1:6" x14ac:dyDescent="0.25">
      <c r="A181" t="str">
        <f t="shared" si="40"/>
        <v>Andrew Morrow</v>
      </c>
      <c r="E181">
        <f t="shared" ref="E181:E185" si="45">E180</f>
        <v>109</v>
      </c>
      <c r="F181">
        <f t="shared" si="32"/>
        <v>0</v>
      </c>
    </row>
    <row r="182" spans="1:6" x14ac:dyDescent="0.25">
      <c r="A182" t="str">
        <f t="shared" si="40"/>
        <v>Andrew Morrow</v>
      </c>
      <c r="C182">
        <v>0.19700000000000001</v>
      </c>
      <c r="D182" t="s">
        <v>77</v>
      </c>
      <c r="E182">
        <f t="shared" si="45"/>
        <v>109</v>
      </c>
      <c r="F182">
        <f t="shared" si="32"/>
        <v>21.473000000000003</v>
      </c>
    </row>
    <row r="183" spans="1:6" x14ac:dyDescent="0.25">
      <c r="A183" t="str">
        <f t="shared" si="40"/>
        <v>Andrew Morrow</v>
      </c>
      <c r="C183">
        <v>0.437</v>
      </c>
      <c r="D183" t="s">
        <v>14</v>
      </c>
      <c r="E183">
        <f t="shared" si="45"/>
        <v>109</v>
      </c>
      <c r="F183">
        <f t="shared" si="32"/>
        <v>47.633000000000003</v>
      </c>
    </row>
    <row r="184" spans="1:6" x14ac:dyDescent="0.25">
      <c r="A184" t="str">
        <f t="shared" si="40"/>
        <v>Andrew Morrow</v>
      </c>
      <c r="C184">
        <v>0.36499999999999999</v>
      </c>
      <c r="D184" t="s">
        <v>74</v>
      </c>
      <c r="E184">
        <f t="shared" si="45"/>
        <v>109</v>
      </c>
      <c r="F184">
        <f t="shared" si="32"/>
        <v>39.784999999999997</v>
      </c>
    </row>
    <row r="185" spans="1:6" x14ac:dyDescent="0.25">
      <c r="A185" t="str">
        <f t="shared" si="40"/>
        <v>Andrew Morrow</v>
      </c>
      <c r="E185">
        <f t="shared" si="45"/>
        <v>109</v>
      </c>
      <c r="F185">
        <f t="shared" si="32"/>
        <v>0</v>
      </c>
    </row>
    <row r="186" spans="1:6" x14ac:dyDescent="0.25">
      <c r="A186" t="str">
        <f t="shared" si="40"/>
        <v>Andrew Morrow</v>
      </c>
      <c r="B186" t="s">
        <v>78</v>
      </c>
      <c r="E186">
        <v>111</v>
      </c>
      <c r="F186">
        <f t="shared" si="32"/>
        <v>0</v>
      </c>
    </row>
    <row r="187" spans="1:6" x14ac:dyDescent="0.25">
      <c r="A187" t="str">
        <f t="shared" si="40"/>
        <v>Andrew Morrow</v>
      </c>
      <c r="E187">
        <f t="shared" ref="E187:E191" si="46">E186</f>
        <v>111</v>
      </c>
      <c r="F187">
        <f t="shared" si="32"/>
        <v>0</v>
      </c>
    </row>
    <row r="188" spans="1:6" x14ac:dyDescent="0.25">
      <c r="A188" t="str">
        <f t="shared" si="40"/>
        <v>Andrew Morrow</v>
      </c>
      <c r="C188">
        <v>0.189</v>
      </c>
      <c r="D188" t="s">
        <v>77</v>
      </c>
      <c r="E188">
        <f t="shared" si="46"/>
        <v>111</v>
      </c>
      <c r="F188">
        <f t="shared" si="32"/>
        <v>20.978999999999999</v>
      </c>
    </row>
    <row r="189" spans="1:6" x14ac:dyDescent="0.25">
      <c r="A189" t="str">
        <f t="shared" si="40"/>
        <v>Andrew Morrow</v>
      </c>
      <c r="C189">
        <v>0.79200000000000004</v>
      </c>
      <c r="D189" t="s">
        <v>14</v>
      </c>
      <c r="E189">
        <f t="shared" si="46"/>
        <v>111</v>
      </c>
      <c r="F189">
        <f t="shared" si="32"/>
        <v>87.912000000000006</v>
      </c>
    </row>
    <row r="190" spans="1:6" x14ac:dyDescent="0.25">
      <c r="A190" t="str">
        <f t="shared" si="40"/>
        <v>Andrew Morrow</v>
      </c>
      <c r="C190">
        <v>1.7999999999999999E-2</v>
      </c>
      <c r="D190" t="s">
        <v>17</v>
      </c>
      <c r="E190">
        <f t="shared" si="46"/>
        <v>111</v>
      </c>
      <c r="F190">
        <f t="shared" si="32"/>
        <v>1.9979999999999998</v>
      </c>
    </row>
    <row r="191" spans="1:6" x14ac:dyDescent="0.25">
      <c r="A191" t="str">
        <f t="shared" si="40"/>
        <v>Andrew Morrow</v>
      </c>
      <c r="E191">
        <f t="shared" si="46"/>
        <v>111</v>
      </c>
      <c r="F191">
        <f t="shared" si="32"/>
        <v>0</v>
      </c>
    </row>
    <row r="192" spans="1:6" x14ac:dyDescent="0.25">
      <c r="A192" t="str">
        <f t="shared" si="40"/>
        <v>Andrew Morrow</v>
      </c>
      <c r="B192" t="s">
        <v>79</v>
      </c>
      <c r="E192">
        <v>6</v>
      </c>
      <c r="F192">
        <f t="shared" si="32"/>
        <v>0</v>
      </c>
    </row>
    <row r="193" spans="1:6" x14ac:dyDescent="0.25">
      <c r="A193" t="str">
        <f t="shared" si="40"/>
        <v>Andrew Morrow</v>
      </c>
      <c r="E193">
        <f t="shared" ref="E193:E195" si="47">E192</f>
        <v>6</v>
      </c>
      <c r="F193">
        <f t="shared" si="32"/>
        <v>0</v>
      </c>
    </row>
    <row r="194" spans="1:6" x14ac:dyDescent="0.25">
      <c r="A194" t="str">
        <f t="shared" si="40"/>
        <v>Andrew Morrow</v>
      </c>
      <c r="C194">
        <v>1</v>
      </c>
      <c r="D194" t="s">
        <v>80</v>
      </c>
      <c r="E194">
        <f t="shared" si="47"/>
        <v>6</v>
      </c>
      <c r="F194">
        <f t="shared" si="32"/>
        <v>6</v>
      </c>
    </row>
    <row r="195" spans="1:6" x14ac:dyDescent="0.25">
      <c r="A195" t="str">
        <f t="shared" si="40"/>
        <v>Andrew Morrow</v>
      </c>
      <c r="E195">
        <f t="shared" si="47"/>
        <v>6</v>
      </c>
      <c r="F195">
        <f t="shared" ref="F195:F258" si="48">E195*C195</f>
        <v>0</v>
      </c>
    </row>
    <row r="196" spans="1:6" x14ac:dyDescent="0.25">
      <c r="A196" t="str">
        <f t="shared" si="40"/>
        <v>Andrew Morrow</v>
      </c>
      <c r="B196" t="s">
        <v>81</v>
      </c>
      <c r="E196">
        <v>220</v>
      </c>
      <c r="F196">
        <f t="shared" si="48"/>
        <v>0</v>
      </c>
    </row>
    <row r="197" spans="1:6" x14ac:dyDescent="0.25">
      <c r="A197" t="str">
        <f t="shared" si="40"/>
        <v>Andrew Morrow</v>
      </c>
      <c r="E197">
        <f t="shared" ref="E197:E202" si="49">E196</f>
        <v>220</v>
      </c>
      <c r="F197">
        <f t="shared" si="48"/>
        <v>0</v>
      </c>
    </row>
    <row r="198" spans="1:6" x14ac:dyDescent="0.25">
      <c r="A198" t="str">
        <f t="shared" si="40"/>
        <v>Andrew Morrow</v>
      </c>
      <c r="C198">
        <v>0.85399999999999998</v>
      </c>
      <c r="D198" t="s">
        <v>11</v>
      </c>
      <c r="E198">
        <f t="shared" si="49"/>
        <v>220</v>
      </c>
      <c r="F198">
        <f t="shared" si="48"/>
        <v>187.88</v>
      </c>
    </row>
    <row r="199" spans="1:6" x14ac:dyDescent="0.25">
      <c r="A199" t="str">
        <f t="shared" si="40"/>
        <v>Andrew Morrow</v>
      </c>
      <c r="C199">
        <v>7.0000000000000007E-2</v>
      </c>
      <c r="D199" t="s">
        <v>19</v>
      </c>
      <c r="E199">
        <f t="shared" si="49"/>
        <v>220</v>
      </c>
      <c r="F199">
        <f t="shared" si="48"/>
        <v>15.400000000000002</v>
      </c>
    </row>
    <row r="200" spans="1:6" x14ac:dyDescent="0.25">
      <c r="A200" t="str">
        <f t="shared" si="40"/>
        <v>Andrew Morrow</v>
      </c>
      <c r="C200">
        <v>3.0000000000000001E-3</v>
      </c>
      <c r="D200" t="s">
        <v>74</v>
      </c>
      <c r="E200">
        <f t="shared" si="49"/>
        <v>220</v>
      </c>
      <c r="F200">
        <f t="shared" si="48"/>
        <v>0.66</v>
      </c>
    </row>
    <row r="201" spans="1:6" x14ac:dyDescent="0.25">
      <c r="A201" t="str">
        <f t="shared" si="40"/>
        <v>Andrew Morrow</v>
      </c>
      <c r="C201">
        <v>7.0000000000000007E-2</v>
      </c>
      <c r="D201" t="s">
        <v>36</v>
      </c>
      <c r="E201">
        <f t="shared" si="49"/>
        <v>220</v>
      </c>
      <c r="F201">
        <f t="shared" si="48"/>
        <v>15.400000000000002</v>
      </c>
    </row>
    <row r="202" spans="1:6" x14ac:dyDescent="0.25">
      <c r="A202" t="s">
        <v>485</v>
      </c>
      <c r="E202">
        <f t="shared" si="49"/>
        <v>220</v>
      </c>
      <c r="F202">
        <f t="shared" si="48"/>
        <v>0</v>
      </c>
    </row>
    <row r="203" spans="1:6" x14ac:dyDescent="0.25">
      <c r="A203" t="str">
        <f t="shared" ref="A203:A234" si="50">A202</f>
        <v>Andy Schwerin</v>
      </c>
      <c r="B203" t="s">
        <v>84</v>
      </c>
      <c r="E203">
        <v>27</v>
      </c>
      <c r="F203">
        <f t="shared" si="48"/>
        <v>0</v>
      </c>
    </row>
    <row r="204" spans="1:6" x14ac:dyDescent="0.25">
      <c r="A204" t="str">
        <f t="shared" si="50"/>
        <v>Andy Schwerin</v>
      </c>
      <c r="E204">
        <f t="shared" ref="E204:E206" si="51">E203</f>
        <v>27</v>
      </c>
      <c r="F204">
        <f t="shared" si="48"/>
        <v>0</v>
      </c>
    </row>
    <row r="205" spans="1:6" x14ac:dyDescent="0.25">
      <c r="A205" t="str">
        <f t="shared" si="50"/>
        <v>Andy Schwerin</v>
      </c>
      <c r="C205">
        <v>1</v>
      </c>
      <c r="D205" t="s">
        <v>36</v>
      </c>
      <c r="E205">
        <f t="shared" si="51"/>
        <v>27</v>
      </c>
      <c r="F205">
        <f t="shared" si="48"/>
        <v>27</v>
      </c>
    </row>
    <row r="206" spans="1:6" x14ac:dyDescent="0.25">
      <c r="A206" t="str">
        <f t="shared" si="50"/>
        <v>Andy Schwerin</v>
      </c>
      <c r="E206">
        <f t="shared" si="51"/>
        <v>27</v>
      </c>
      <c r="F206">
        <f t="shared" si="48"/>
        <v>0</v>
      </c>
    </row>
    <row r="207" spans="1:6" x14ac:dyDescent="0.25">
      <c r="A207" t="str">
        <f t="shared" si="50"/>
        <v>Andy Schwerin</v>
      </c>
      <c r="B207" t="s">
        <v>85</v>
      </c>
      <c r="E207">
        <v>77</v>
      </c>
      <c r="F207">
        <f t="shared" si="48"/>
        <v>0</v>
      </c>
    </row>
    <row r="208" spans="1:6" x14ac:dyDescent="0.25">
      <c r="A208" t="str">
        <f t="shared" si="50"/>
        <v>Andy Schwerin</v>
      </c>
      <c r="E208">
        <f t="shared" ref="E208:E210" si="52">E207</f>
        <v>77</v>
      </c>
      <c r="F208">
        <f t="shared" si="48"/>
        <v>0</v>
      </c>
    </row>
    <row r="209" spans="1:6" x14ac:dyDescent="0.25">
      <c r="A209" t="str">
        <f t="shared" si="50"/>
        <v>Andy Schwerin</v>
      </c>
      <c r="C209">
        <v>1</v>
      </c>
      <c r="D209" t="s">
        <v>86</v>
      </c>
      <c r="E209">
        <f t="shared" si="52"/>
        <v>77</v>
      </c>
      <c r="F209">
        <f t="shared" si="48"/>
        <v>77</v>
      </c>
    </row>
    <row r="210" spans="1:6" x14ac:dyDescent="0.25">
      <c r="A210" t="str">
        <f t="shared" si="50"/>
        <v>Andy Schwerin</v>
      </c>
      <c r="E210">
        <f t="shared" si="52"/>
        <v>77</v>
      </c>
      <c r="F210">
        <f t="shared" si="48"/>
        <v>0</v>
      </c>
    </row>
    <row r="211" spans="1:6" x14ac:dyDescent="0.25">
      <c r="A211" t="str">
        <f t="shared" si="50"/>
        <v>Andy Schwerin</v>
      </c>
      <c r="B211" t="s">
        <v>87</v>
      </c>
      <c r="E211">
        <v>31</v>
      </c>
      <c r="F211">
        <f t="shared" si="48"/>
        <v>0</v>
      </c>
    </row>
    <row r="212" spans="1:6" x14ac:dyDescent="0.25">
      <c r="A212" t="str">
        <f t="shared" si="50"/>
        <v>Andy Schwerin</v>
      </c>
      <c r="E212">
        <f t="shared" ref="E212:E214" si="53">E211</f>
        <v>31</v>
      </c>
      <c r="F212">
        <f t="shared" si="48"/>
        <v>0</v>
      </c>
    </row>
    <row r="213" spans="1:6" x14ac:dyDescent="0.25">
      <c r="A213" t="str">
        <f t="shared" si="50"/>
        <v>Andy Schwerin</v>
      </c>
      <c r="C213">
        <v>1</v>
      </c>
      <c r="D213" t="s">
        <v>86</v>
      </c>
      <c r="E213">
        <f t="shared" si="53"/>
        <v>31</v>
      </c>
      <c r="F213">
        <f t="shared" si="48"/>
        <v>31</v>
      </c>
    </row>
    <row r="214" spans="1:6" x14ac:dyDescent="0.25">
      <c r="A214" t="str">
        <f t="shared" si="50"/>
        <v>Andy Schwerin</v>
      </c>
      <c r="E214">
        <f t="shared" si="53"/>
        <v>31</v>
      </c>
      <c r="F214">
        <f t="shared" si="48"/>
        <v>0</v>
      </c>
    </row>
    <row r="215" spans="1:6" x14ac:dyDescent="0.25">
      <c r="A215" t="str">
        <f t="shared" si="50"/>
        <v>Andy Schwerin</v>
      </c>
      <c r="B215" t="s">
        <v>88</v>
      </c>
      <c r="E215">
        <v>83</v>
      </c>
      <c r="F215">
        <f t="shared" si="48"/>
        <v>0</v>
      </c>
    </row>
    <row r="216" spans="1:6" x14ac:dyDescent="0.25">
      <c r="A216" t="str">
        <f t="shared" si="50"/>
        <v>Andy Schwerin</v>
      </c>
      <c r="E216">
        <f t="shared" ref="E216:E218" si="54">E215</f>
        <v>83</v>
      </c>
      <c r="F216">
        <f t="shared" si="48"/>
        <v>0</v>
      </c>
    </row>
    <row r="217" spans="1:6" x14ac:dyDescent="0.25">
      <c r="A217" t="str">
        <f t="shared" si="50"/>
        <v>Andy Schwerin</v>
      </c>
      <c r="C217">
        <v>1</v>
      </c>
      <c r="D217" t="s">
        <v>86</v>
      </c>
      <c r="E217">
        <f t="shared" si="54"/>
        <v>83</v>
      </c>
      <c r="F217">
        <f t="shared" si="48"/>
        <v>83</v>
      </c>
    </row>
    <row r="218" spans="1:6" x14ac:dyDescent="0.25">
      <c r="A218" t="str">
        <f t="shared" si="50"/>
        <v>Andy Schwerin</v>
      </c>
      <c r="E218">
        <f t="shared" si="54"/>
        <v>83</v>
      </c>
      <c r="F218">
        <f t="shared" si="48"/>
        <v>0</v>
      </c>
    </row>
    <row r="219" spans="1:6" x14ac:dyDescent="0.25">
      <c r="A219" t="str">
        <f t="shared" si="50"/>
        <v>Andy Schwerin</v>
      </c>
      <c r="B219" t="s">
        <v>89</v>
      </c>
      <c r="E219">
        <v>55</v>
      </c>
      <c r="F219">
        <f t="shared" si="48"/>
        <v>0</v>
      </c>
    </row>
    <row r="220" spans="1:6" x14ac:dyDescent="0.25">
      <c r="A220" t="str">
        <f t="shared" si="50"/>
        <v>Andy Schwerin</v>
      </c>
      <c r="E220">
        <f t="shared" ref="E220:E222" si="55">E219</f>
        <v>55</v>
      </c>
      <c r="F220">
        <f t="shared" si="48"/>
        <v>0</v>
      </c>
    </row>
    <row r="221" spans="1:6" x14ac:dyDescent="0.25">
      <c r="A221" t="str">
        <f t="shared" si="50"/>
        <v>Andy Schwerin</v>
      </c>
      <c r="C221">
        <v>1</v>
      </c>
      <c r="D221" t="s">
        <v>86</v>
      </c>
      <c r="E221">
        <f t="shared" si="55"/>
        <v>55</v>
      </c>
      <c r="F221">
        <f t="shared" si="48"/>
        <v>55</v>
      </c>
    </row>
    <row r="222" spans="1:6" x14ac:dyDescent="0.25">
      <c r="A222" t="str">
        <f t="shared" si="50"/>
        <v>Andy Schwerin</v>
      </c>
      <c r="E222">
        <f t="shared" si="55"/>
        <v>55</v>
      </c>
      <c r="F222">
        <f t="shared" si="48"/>
        <v>0</v>
      </c>
    </row>
    <row r="223" spans="1:6" x14ac:dyDescent="0.25">
      <c r="A223" t="str">
        <f t="shared" si="50"/>
        <v>Andy Schwerin</v>
      </c>
      <c r="B223" t="s">
        <v>90</v>
      </c>
      <c r="E223">
        <v>50</v>
      </c>
      <c r="F223">
        <f t="shared" si="48"/>
        <v>0</v>
      </c>
    </row>
    <row r="224" spans="1:6" x14ac:dyDescent="0.25">
      <c r="A224" t="str">
        <f t="shared" si="50"/>
        <v>Andy Schwerin</v>
      </c>
      <c r="E224">
        <f t="shared" ref="E224:E230" si="56">E223</f>
        <v>50</v>
      </c>
      <c r="F224">
        <f t="shared" si="48"/>
        <v>0</v>
      </c>
    </row>
    <row r="225" spans="1:6" x14ac:dyDescent="0.25">
      <c r="A225" t="str">
        <f t="shared" si="50"/>
        <v>Andy Schwerin</v>
      </c>
      <c r="C225">
        <v>4.4999999999999998E-2</v>
      </c>
      <c r="D225" t="s">
        <v>91</v>
      </c>
      <c r="E225">
        <f t="shared" si="56"/>
        <v>50</v>
      </c>
      <c r="F225">
        <f t="shared" si="48"/>
        <v>2.25</v>
      </c>
    </row>
    <row r="226" spans="1:6" x14ac:dyDescent="0.25">
      <c r="A226" t="str">
        <f t="shared" si="50"/>
        <v>Andy Schwerin</v>
      </c>
      <c r="C226">
        <v>1.7000000000000001E-2</v>
      </c>
      <c r="D226" t="s">
        <v>92</v>
      </c>
      <c r="E226">
        <f t="shared" si="56"/>
        <v>50</v>
      </c>
      <c r="F226">
        <f t="shared" si="48"/>
        <v>0.85000000000000009</v>
      </c>
    </row>
    <row r="227" spans="1:6" x14ac:dyDescent="0.25">
      <c r="A227" t="str">
        <f t="shared" si="50"/>
        <v>Andy Schwerin</v>
      </c>
      <c r="C227">
        <v>0.111</v>
      </c>
      <c r="D227" t="s">
        <v>51</v>
      </c>
      <c r="E227">
        <f t="shared" si="56"/>
        <v>50</v>
      </c>
      <c r="F227">
        <f t="shared" si="48"/>
        <v>5.55</v>
      </c>
    </row>
    <row r="228" spans="1:6" x14ac:dyDescent="0.25">
      <c r="A228" t="str">
        <f t="shared" si="50"/>
        <v>Andy Schwerin</v>
      </c>
      <c r="C228">
        <v>0.77800000000000002</v>
      </c>
      <c r="D228" t="s">
        <v>19</v>
      </c>
      <c r="E228">
        <f t="shared" si="56"/>
        <v>50</v>
      </c>
      <c r="F228">
        <f t="shared" si="48"/>
        <v>38.9</v>
      </c>
    </row>
    <row r="229" spans="1:6" x14ac:dyDescent="0.25">
      <c r="A229" t="str">
        <f t="shared" si="50"/>
        <v>Andy Schwerin</v>
      </c>
      <c r="C229">
        <v>4.5999999999999999E-2</v>
      </c>
      <c r="D229" t="s">
        <v>21</v>
      </c>
      <c r="E229">
        <f t="shared" si="56"/>
        <v>50</v>
      </c>
      <c r="F229">
        <f t="shared" si="48"/>
        <v>2.2999999999999998</v>
      </c>
    </row>
    <row r="230" spans="1:6" x14ac:dyDescent="0.25">
      <c r="A230" t="str">
        <f t="shared" si="50"/>
        <v>Andy Schwerin</v>
      </c>
      <c r="E230">
        <f t="shared" si="56"/>
        <v>50</v>
      </c>
      <c r="F230">
        <f t="shared" si="48"/>
        <v>0</v>
      </c>
    </row>
    <row r="231" spans="1:6" x14ac:dyDescent="0.25">
      <c r="A231" t="str">
        <f t="shared" si="50"/>
        <v>Andy Schwerin</v>
      </c>
      <c r="B231" t="s">
        <v>93</v>
      </c>
      <c r="E231">
        <v>107</v>
      </c>
      <c r="F231">
        <f t="shared" si="48"/>
        <v>0</v>
      </c>
    </row>
    <row r="232" spans="1:6" x14ac:dyDescent="0.25">
      <c r="A232" t="str">
        <f t="shared" si="50"/>
        <v>Andy Schwerin</v>
      </c>
      <c r="E232">
        <f t="shared" ref="E232:E235" si="57">E231</f>
        <v>107</v>
      </c>
      <c r="F232">
        <f t="shared" si="48"/>
        <v>0</v>
      </c>
    </row>
    <row r="233" spans="1:6" x14ac:dyDescent="0.25">
      <c r="A233" t="str">
        <f t="shared" si="50"/>
        <v>Andy Schwerin</v>
      </c>
      <c r="C233">
        <v>0.86299999999999999</v>
      </c>
      <c r="D233" t="s">
        <v>39</v>
      </c>
      <c r="E233">
        <f t="shared" si="57"/>
        <v>107</v>
      </c>
      <c r="F233">
        <f t="shared" si="48"/>
        <v>92.340999999999994</v>
      </c>
    </row>
    <row r="234" spans="1:6" x14ac:dyDescent="0.25">
      <c r="A234" t="str">
        <f t="shared" si="50"/>
        <v>Andy Schwerin</v>
      </c>
      <c r="C234">
        <v>0.13600000000000001</v>
      </c>
      <c r="D234" t="s">
        <v>51</v>
      </c>
      <c r="E234">
        <f t="shared" si="57"/>
        <v>107</v>
      </c>
      <c r="F234">
        <f t="shared" si="48"/>
        <v>14.552000000000001</v>
      </c>
    </row>
    <row r="235" spans="1:6" x14ac:dyDescent="0.25">
      <c r="A235" t="str">
        <f t="shared" ref="A235:A266" si="58">A234</f>
        <v>Andy Schwerin</v>
      </c>
      <c r="E235">
        <f t="shared" si="57"/>
        <v>107</v>
      </c>
      <c r="F235">
        <f t="shared" si="48"/>
        <v>0</v>
      </c>
    </row>
    <row r="236" spans="1:6" x14ac:dyDescent="0.25">
      <c r="A236" t="str">
        <f t="shared" si="58"/>
        <v>Andy Schwerin</v>
      </c>
      <c r="B236" t="s">
        <v>94</v>
      </c>
      <c r="E236">
        <v>35</v>
      </c>
      <c r="F236">
        <f t="shared" si="48"/>
        <v>0</v>
      </c>
    </row>
    <row r="237" spans="1:6" x14ac:dyDescent="0.25">
      <c r="A237" t="str">
        <f t="shared" si="58"/>
        <v>Andy Schwerin</v>
      </c>
      <c r="E237">
        <f t="shared" ref="E237:E239" si="59">E236</f>
        <v>35</v>
      </c>
      <c r="F237">
        <f t="shared" si="48"/>
        <v>0</v>
      </c>
    </row>
    <row r="238" spans="1:6" x14ac:dyDescent="0.25">
      <c r="A238" t="str">
        <f t="shared" si="58"/>
        <v>Andy Schwerin</v>
      </c>
      <c r="C238">
        <v>1</v>
      </c>
      <c r="D238" t="s">
        <v>86</v>
      </c>
      <c r="E238">
        <f t="shared" si="59"/>
        <v>35</v>
      </c>
      <c r="F238">
        <f t="shared" si="48"/>
        <v>35</v>
      </c>
    </row>
    <row r="239" spans="1:6" x14ac:dyDescent="0.25">
      <c r="A239" t="str">
        <f t="shared" si="58"/>
        <v>Andy Schwerin</v>
      </c>
      <c r="E239">
        <f t="shared" si="59"/>
        <v>35</v>
      </c>
      <c r="F239">
        <f t="shared" si="48"/>
        <v>0</v>
      </c>
    </row>
    <row r="240" spans="1:6" x14ac:dyDescent="0.25">
      <c r="A240" t="str">
        <f t="shared" si="58"/>
        <v>Andy Schwerin</v>
      </c>
      <c r="B240" t="s">
        <v>95</v>
      </c>
      <c r="E240">
        <v>6</v>
      </c>
      <c r="F240">
        <f t="shared" si="48"/>
        <v>0</v>
      </c>
    </row>
    <row r="241" spans="1:6" x14ac:dyDescent="0.25">
      <c r="A241" t="str">
        <f t="shared" si="58"/>
        <v>Andy Schwerin</v>
      </c>
      <c r="E241">
        <f t="shared" ref="E241:E243" si="60">E240</f>
        <v>6</v>
      </c>
      <c r="F241">
        <f t="shared" si="48"/>
        <v>0</v>
      </c>
    </row>
    <row r="242" spans="1:6" x14ac:dyDescent="0.25">
      <c r="A242" t="str">
        <f t="shared" si="58"/>
        <v>Andy Schwerin</v>
      </c>
      <c r="C242">
        <v>1</v>
      </c>
      <c r="D242" t="s">
        <v>86</v>
      </c>
      <c r="E242">
        <f t="shared" si="60"/>
        <v>6</v>
      </c>
      <c r="F242">
        <f t="shared" si="48"/>
        <v>6</v>
      </c>
    </row>
    <row r="243" spans="1:6" x14ac:dyDescent="0.25">
      <c r="A243" t="str">
        <f t="shared" si="58"/>
        <v>Andy Schwerin</v>
      </c>
      <c r="E243">
        <f t="shared" si="60"/>
        <v>6</v>
      </c>
      <c r="F243">
        <f t="shared" si="48"/>
        <v>0</v>
      </c>
    </row>
    <row r="244" spans="1:6" x14ac:dyDescent="0.25">
      <c r="A244" t="str">
        <f t="shared" si="58"/>
        <v>Andy Schwerin</v>
      </c>
      <c r="B244" t="s">
        <v>96</v>
      </c>
      <c r="E244">
        <v>23</v>
      </c>
      <c r="F244">
        <f t="shared" si="48"/>
        <v>0</v>
      </c>
    </row>
    <row r="245" spans="1:6" x14ac:dyDescent="0.25">
      <c r="A245" t="str">
        <f t="shared" si="58"/>
        <v>Andy Schwerin</v>
      </c>
      <c r="E245">
        <f t="shared" ref="E245:E246" si="61">E244</f>
        <v>23</v>
      </c>
      <c r="F245">
        <f t="shared" si="48"/>
        <v>0</v>
      </c>
    </row>
    <row r="246" spans="1:6" x14ac:dyDescent="0.25">
      <c r="A246" t="str">
        <f t="shared" si="58"/>
        <v>Andy Schwerin</v>
      </c>
      <c r="E246">
        <f t="shared" si="61"/>
        <v>23</v>
      </c>
      <c r="F246">
        <f t="shared" si="48"/>
        <v>0</v>
      </c>
    </row>
    <row r="247" spans="1:6" x14ac:dyDescent="0.25">
      <c r="A247" t="str">
        <f t="shared" si="58"/>
        <v>Andy Schwerin</v>
      </c>
      <c r="B247" t="s">
        <v>97</v>
      </c>
      <c r="E247">
        <v>704</v>
      </c>
      <c r="F247">
        <f t="shared" si="48"/>
        <v>0</v>
      </c>
    </row>
    <row r="248" spans="1:6" x14ac:dyDescent="0.25">
      <c r="A248" t="str">
        <f t="shared" si="58"/>
        <v>Andy Schwerin</v>
      </c>
      <c r="E248">
        <f t="shared" ref="E248:E250" si="62">E247</f>
        <v>704</v>
      </c>
      <c r="F248">
        <f t="shared" si="48"/>
        <v>0</v>
      </c>
    </row>
    <row r="249" spans="1:6" x14ac:dyDescent="0.25">
      <c r="A249" t="str">
        <f t="shared" si="58"/>
        <v>Andy Schwerin</v>
      </c>
      <c r="C249">
        <v>1</v>
      </c>
      <c r="D249" t="s">
        <v>86</v>
      </c>
      <c r="E249">
        <f t="shared" si="62"/>
        <v>704</v>
      </c>
      <c r="F249">
        <f t="shared" si="48"/>
        <v>704</v>
      </c>
    </row>
    <row r="250" spans="1:6" x14ac:dyDescent="0.25">
      <c r="A250" t="str">
        <f t="shared" si="58"/>
        <v>Andy Schwerin</v>
      </c>
      <c r="E250">
        <f t="shared" si="62"/>
        <v>704</v>
      </c>
      <c r="F250">
        <f t="shared" si="48"/>
        <v>0</v>
      </c>
    </row>
    <row r="251" spans="1:6" x14ac:dyDescent="0.25">
      <c r="A251" t="str">
        <f t="shared" si="58"/>
        <v>Andy Schwerin</v>
      </c>
      <c r="B251" t="s">
        <v>98</v>
      </c>
      <c r="E251">
        <v>382</v>
      </c>
      <c r="F251">
        <f t="shared" si="48"/>
        <v>0</v>
      </c>
    </row>
    <row r="252" spans="1:6" x14ac:dyDescent="0.25">
      <c r="A252" t="str">
        <f t="shared" si="58"/>
        <v>Andy Schwerin</v>
      </c>
      <c r="E252">
        <f t="shared" ref="E252:E254" si="63">E251</f>
        <v>382</v>
      </c>
      <c r="F252">
        <f t="shared" si="48"/>
        <v>0</v>
      </c>
    </row>
    <row r="253" spans="1:6" x14ac:dyDescent="0.25">
      <c r="A253" t="str">
        <f t="shared" si="58"/>
        <v>Andy Schwerin</v>
      </c>
      <c r="C253">
        <v>1</v>
      </c>
      <c r="D253" t="s">
        <v>86</v>
      </c>
      <c r="E253">
        <f t="shared" si="63"/>
        <v>382</v>
      </c>
      <c r="F253">
        <f t="shared" si="48"/>
        <v>382</v>
      </c>
    </row>
    <row r="254" spans="1:6" x14ac:dyDescent="0.25">
      <c r="A254" t="str">
        <f t="shared" si="58"/>
        <v>Andy Schwerin</v>
      </c>
      <c r="E254">
        <f t="shared" si="63"/>
        <v>382</v>
      </c>
      <c r="F254">
        <f t="shared" si="48"/>
        <v>0</v>
      </c>
    </row>
    <row r="255" spans="1:6" x14ac:dyDescent="0.25">
      <c r="A255" t="str">
        <f t="shared" si="58"/>
        <v>Andy Schwerin</v>
      </c>
      <c r="B255" t="s">
        <v>99</v>
      </c>
      <c r="E255">
        <v>342</v>
      </c>
      <c r="F255">
        <f t="shared" si="48"/>
        <v>0</v>
      </c>
    </row>
    <row r="256" spans="1:6" x14ac:dyDescent="0.25">
      <c r="A256" t="str">
        <f t="shared" si="58"/>
        <v>Andy Schwerin</v>
      </c>
      <c r="E256">
        <f t="shared" ref="E256:E258" si="64">E255</f>
        <v>342</v>
      </c>
      <c r="F256">
        <f t="shared" si="48"/>
        <v>0</v>
      </c>
    </row>
    <row r="257" spans="1:6" x14ac:dyDescent="0.25">
      <c r="A257" t="str">
        <f t="shared" si="58"/>
        <v>Andy Schwerin</v>
      </c>
      <c r="C257">
        <v>1</v>
      </c>
      <c r="D257" t="s">
        <v>86</v>
      </c>
      <c r="E257">
        <f t="shared" si="64"/>
        <v>342</v>
      </c>
      <c r="F257">
        <f t="shared" si="48"/>
        <v>342</v>
      </c>
    </row>
    <row r="258" spans="1:6" x14ac:dyDescent="0.25">
      <c r="A258" t="str">
        <f t="shared" si="58"/>
        <v>Andy Schwerin</v>
      </c>
      <c r="E258">
        <f t="shared" si="64"/>
        <v>342</v>
      </c>
      <c r="F258">
        <f t="shared" si="48"/>
        <v>0</v>
      </c>
    </row>
    <row r="259" spans="1:6" x14ac:dyDescent="0.25">
      <c r="A259" t="str">
        <f t="shared" si="58"/>
        <v>Andy Schwerin</v>
      </c>
      <c r="B259" t="s">
        <v>100</v>
      </c>
      <c r="E259">
        <v>396</v>
      </c>
      <c r="F259">
        <f t="shared" ref="F259:F322" si="65">E259*C259</f>
        <v>0</v>
      </c>
    </row>
    <row r="260" spans="1:6" x14ac:dyDescent="0.25">
      <c r="A260" t="str">
        <f t="shared" si="58"/>
        <v>Andy Schwerin</v>
      </c>
      <c r="E260">
        <f t="shared" ref="E260:E262" si="66">E259</f>
        <v>396</v>
      </c>
      <c r="F260">
        <f t="shared" si="65"/>
        <v>0</v>
      </c>
    </row>
    <row r="261" spans="1:6" x14ac:dyDescent="0.25">
      <c r="A261" t="str">
        <f t="shared" si="58"/>
        <v>Andy Schwerin</v>
      </c>
      <c r="C261">
        <v>1</v>
      </c>
      <c r="D261" t="s">
        <v>86</v>
      </c>
      <c r="E261">
        <f t="shared" si="66"/>
        <v>396</v>
      </c>
      <c r="F261">
        <f t="shared" si="65"/>
        <v>396</v>
      </c>
    </row>
    <row r="262" spans="1:6" x14ac:dyDescent="0.25">
      <c r="A262" t="str">
        <f t="shared" si="58"/>
        <v>Andy Schwerin</v>
      </c>
      <c r="E262">
        <f t="shared" si="66"/>
        <v>396</v>
      </c>
      <c r="F262">
        <f t="shared" si="65"/>
        <v>0</v>
      </c>
    </row>
    <row r="263" spans="1:6" x14ac:dyDescent="0.25">
      <c r="A263" t="str">
        <f t="shared" si="58"/>
        <v>Andy Schwerin</v>
      </c>
      <c r="B263" t="s">
        <v>101</v>
      </c>
      <c r="E263">
        <v>10</v>
      </c>
      <c r="F263">
        <f t="shared" si="65"/>
        <v>0</v>
      </c>
    </row>
    <row r="264" spans="1:6" x14ac:dyDescent="0.25">
      <c r="A264" t="str">
        <f t="shared" si="58"/>
        <v>Andy Schwerin</v>
      </c>
      <c r="E264">
        <f t="shared" ref="E264:E266" si="67">E263</f>
        <v>10</v>
      </c>
      <c r="F264">
        <f t="shared" si="65"/>
        <v>0</v>
      </c>
    </row>
    <row r="265" spans="1:6" x14ac:dyDescent="0.25">
      <c r="A265" t="str">
        <f t="shared" si="58"/>
        <v>Andy Schwerin</v>
      </c>
      <c r="C265">
        <v>1</v>
      </c>
      <c r="D265" t="s">
        <v>86</v>
      </c>
      <c r="E265">
        <f t="shared" si="67"/>
        <v>10</v>
      </c>
      <c r="F265">
        <f t="shared" si="65"/>
        <v>10</v>
      </c>
    </row>
    <row r="266" spans="1:6" x14ac:dyDescent="0.25">
      <c r="A266" t="str">
        <f t="shared" si="58"/>
        <v>Andy Schwerin</v>
      </c>
      <c r="E266">
        <f t="shared" si="67"/>
        <v>10</v>
      </c>
      <c r="F266">
        <f t="shared" si="65"/>
        <v>0</v>
      </c>
    </row>
    <row r="267" spans="1:6" x14ac:dyDescent="0.25">
      <c r="A267" t="str">
        <f t="shared" ref="A267:A297" si="68">A266</f>
        <v>Andy Schwerin</v>
      </c>
      <c r="B267" t="s">
        <v>102</v>
      </c>
      <c r="E267">
        <v>2</v>
      </c>
      <c r="F267">
        <f t="shared" si="65"/>
        <v>0</v>
      </c>
    </row>
    <row r="268" spans="1:6" x14ac:dyDescent="0.25">
      <c r="A268" t="str">
        <f t="shared" si="68"/>
        <v>Andy Schwerin</v>
      </c>
      <c r="E268">
        <f t="shared" ref="E268:E270" si="69">E267</f>
        <v>2</v>
      </c>
      <c r="F268">
        <f t="shared" si="65"/>
        <v>0</v>
      </c>
    </row>
    <row r="269" spans="1:6" x14ac:dyDescent="0.25">
      <c r="A269" t="str">
        <f t="shared" si="68"/>
        <v>Andy Schwerin</v>
      </c>
      <c r="C269">
        <v>1</v>
      </c>
      <c r="D269" t="s">
        <v>86</v>
      </c>
      <c r="E269">
        <f t="shared" si="69"/>
        <v>2</v>
      </c>
      <c r="F269">
        <f t="shared" si="65"/>
        <v>2</v>
      </c>
    </row>
    <row r="270" spans="1:6" x14ac:dyDescent="0.25">
      <c r="A270" t="str">
        <f t="shared" si="68"/>
        <v>Andy Schwerin</v>
      </c>
      <c r="E270">
        <f t="shared" si="69"/>
        <v>2</v>
      </c>
      <c r="F270">
        <f t="shared" si="65"/>
        <v>0</v>
      </c>
    </row>
    <row r="271" spans="1:6" x14ac:dyDescent="0.25">
      <c r="A271" t="str">
        <f t="shared" si="68"/>
        <v>Andy Schwerin</v>
      </c>
      <c r="B271" t="s">
        <v>103</v>
      </c>
      <c r="E271">
        <v>458</v>
      </c>
      <c r="F271">
        <f t="shared" si="65"/>
        <v>0</v>
      </c>
    </row>
    <row r="272" spans="1:6" x14ac:dyDescent="0.25">
      <c r="A272" t="str">
        <f t="shared" si="68"/>
        <v>Andy Schwerin</v>
      </c>
      <c r="E272">
        <f t="shared" ref="E272:E274" si="70">E271</f>
        <v>458</v>
      </c>
      <c r="F272">
        <f t="shared" si="65"/>
        <v>0</v>
      </c>
    </row>
    <row r="273" spans="1:6" x14ac:dyDescent="0.25">
      <c r="A273" t="str">
        <f t="shared" si="68"/>
        <v>Andy Schwerin</v>
      </c>
      <c r="C273">
        <v>1</v>
      </c>
      <c r="D273" t="s">
        <v>86</v>
      </c>
      <c r="E273">
        <f t="shared" si="70"/>
        <v>458</v>
      </c>
      <c r="F273">
        <f t="shared" si="65"/>
        <v>458</v>
      </c>
    </row>
    <row r="274" spans="1:6" x14ac:dyDescent="0.25">
      <c r="A274" t="str">
        <f t="shared" si="68"/>
        <v>Andy Schwerin</v>
      </c>
      <c r="E274">
        <f t="shared" si="70"/>
        <v>458</v>
      </c>
      <c r="F274">
        <f t="shared" si="65"/>
        <v>0</v>
      </c>
    </row>
    <row r="275" spans="1:6" x14ac:dyDescent="0.25">
      <c r="A275" t="str">
        <f t="shared" si="68"/>
        <v>Andy Schwerin</v>
      </c>
      <c r="B275" t="s">
        <v>104</v>
      </c>
      <c r="E275">
        <v>1051</v>
      </c>
      <c r="F275">
        <f t="shared" si="65"/>
        <v>0</v>
      </c>
    </row>
    <row r="276" spans="1:6" x14ac:dyDescent="0.25">
      <c r="A276" t="str">
        <f t="shared" si="68"/>
        <v>Andy Schwerin</v>
      </c>
      <c r="E276">
        <f t="shared" ref="E276:E278" si="71">E275</f>
        <v>1051</v>
      </c>
      <c r="F276">
        <f t="shared" si="65"/>
        <v>0</v>
      </c>
    </row>
    <row r="277" spans="1:6" x14ac:dyDescent="0.25">
      <c r="A277" t="str">
        <f t="shared" si="68"/>
        <v>Andy Schwerin</v>
      </c>
      <c r="C277">
        <v>1</v>
      </c>
      <c r="D277" t="s">
        <v>86</v>
      </c>
      <c r="E277">
        <f t="shared" si="71"/>
        <v>1051</v>
      </c>
      <c r="F277">
        <f t="shared" si="65"/>
        <v>1051</v>
      </c>
    </row>
    <row r="278" spans="1:6" x14ac:dyDescent="0.25">
      <c r="A278" t="str">
        <f t="shared" si="68"/>
        <v>Andy Schwerin</v>
      </c>
      <c r="E278">
        <f t="shared" si="71"/>
        <v>1051</v>
      </c>
      <c r="F278">
        <f t="shared" si="65"/>
        <v>0</v>
      </c>
    </row>
    <row r="279" spans="1:6" x14ac:dyDescent="0.25">
      <c r="A279" t="str">
        <f t="shared" si="68"/>
        <v>Andy Schwerin</v>
      </c>
      <c r="B279" t="s">
        <v>105</v>
      </c>
      <c r="E279">
        <v>4</v>
      </c>
      <c r="F279">
        <f t="shared" si="65"/>
        <v>0</v>
      </c>
    </row>
    <row r="280" spans="1:6" x14ac:dyDescent="0.25">
      <c r="A280" t="str">
        <f t="shared" si="68"/>
        <v>Andy Schwerin</v>
      </c>
      <c r="E280">
        <f t="shared" ref="E280:E282" si="72">E279</f>
        <v>4</v>
      </c>
      <c r="F280">
        <f t="shared" si="65"/>
        <v>0</v>
      </c>
    </row>
    <row r="281" spans="1:6" x14ac:dyDescent="0.25">
      <c r="A281" t="str">
        <f t="shared" si="68"/>
        <v>Andy Schwerin</v>
      </c>
      <c r="C281">
        <v>1</v>
      </c>
      <c r="D281" t="s">
        <v>86</v>
      </c>
      <c r="E281">
        <f t="shared" si="72"/>
        <v>4</v>
      </c>
      <c r="F281">
        <f t="shared" si="65"/>
        <v>4</v>
      </c>
    </row>
    <row r="282" spans="1:6" x14ac:dyDescent="0.25">
      <c r="A282" t="str">
        <f t="shared" si="68"/>
        <v>Andy Schwerin</v>
      </c>
      <c r="E282">
        <f t="shared" si="72"/>
        <v>4</v>
      </c>
      <c r="F282">
        <f t="shared" si="65"/>
        <v>0</v>
      </c>
    </row>
    <row r="283" spans="1:6" x14ac:dyDescent="0.25">
      <c r="A283" t="str">
        <f t="shared" si="68"/>
        <v>Andy Schwerin</v>
      </c>
      <c r="B283" t="s">
        <v>106</v>
      </c>
      <c r="E283">
        <v>23</v>
      </c>
      <c r="F283">
        <f t="shared" si="65"/>
        <v>0</v>
      </c>
    </row>
    <row r="284" spans="1:6" x14ac:dyDescent="0.25">
      <c r="A284" t="str">
        <f t="shared" si="68"/>
        <v>Andy Schwerin</v>
      </c>
      <c r="E284">
        <f t="shared" ref="E284:E286" si="73">E283</f>
        <v>23</v>
      </c>
      <c r="F284">
        <f t="shared" si="65"/>
        <v>0</v>
      </c>
    </row>
    <row r="285" spans="1:6" x14ac:dyDescent="0.25">
      <c r="A285" t="str">
        <f t="shared" si="68"/>
        <v>Andy Schwerin</v>
      </c>
      <c r="C285">
        <v>1</v>
      </c>
      <c r="D285" t="s">
        <v>86</v>
      </c>
      <c r="E285">
        <f t="shared" si="73"/>
        <v>23</v>
      </c>
      <c r="F285">
        <f t="shared" si="65"/>
        <v>23</v>
      </c>
    </row>
    <row r="286" spans="1:6" x14ac:dyDescent="0.25">
      <c r="A286" t="str">
        <f t="shared" si="68"/>
        <v>Andy Schwerin</v>
      </c>
      <c r="E286">
        <f t="shared" si="73"/>
        <v>23</v>
      </c>
      <c r="F286">
        <f t="shared" si="65"/>
        <v>0</v>
      </c>
    </row>
    <row r="287" spans="1:6" x14ac:dyDescent="0.25">
      <c r="A287" t="str">
        <f t="shared" si="68"/>
        <v>Andy Schwerin</v>
      </c>
      <c r="B287" t="s">
        <v>107</v>
      </c>
      <c r="E287">
        <v>6</v>
      </c>
      <c r="F287">
        <f t="shared" si="65"/>
        <v>0</v>
      </c>
    </row>
    <row r="288" spans="1:6" x14ac:dyDescent="0.25">
      <c r="A288" t="str">
        <f t="shared" si="68"/>
        <v>Andy Schwerin</v>
      </c>
      <c r="E288">
        <f t="shared" ref="E288:E290" si="74">E287</f>
        <v>6</v>
      </c>
      <c r="F288">
        <f t="shared" si="65"/>
        <v>0</v>
      </c>
    </row>
    <row r="289" spans="1:6" x14ac:dyDescent="0.25">
      <c r="A289" t="str">
        <f t="shared" si="68"/>
        <v>Andy Schwerin</v>
      </c>
      <c r="C289">
        <v>1</v>
      </c>
      <c r="D289" t="s">
        <v>86</v>
      </c>
      <c r="E289">
        <f t="shared" si="74"/>
        <v>6</v>
      </c>
      <c r="F289">
        <f t="shared" si="65"/>
        <v>6</v>
      </c>
    </row>
    <row r="290" spans="1:6" x14ac:dyDescent="0.25">
      <c r="A290" t="str">
        <f t="shared" si="68"/>
        <v>Andy Schwerin</v>
      </c>
      <c r="E290">
        <f t="shared" si="74"/>
        <v>6</v>
      </c>
      <c r="F290">
        <f t="shared" si="65"/>
        <v>0</v>
      </c>
    </row>
    <row r="291" spans="1:6" x14ac:dyDescent="0.25">
      <c r="A291" t="str">
        <f t="shared" si="68"/>
        <v>Andy Schwerin</v>
      </c>
      <c r="B291" t="s">
        <v>108</v>
      </c>
      <c r="E291">
        <v>94</v>
      </c>
      <c r="F291">
        <f t="shared" si="65"/>
        <v>0</v>
      </c>
    </row>
    <row r="292" spans="1:6" x14ac:dyDescent="0.25">
      <c r="A292" t="str">
        <f t="shared" si="68"/>
        <v>Andy Schwerin</v>
      </c>
      <c r="E292">
        <f t="shared" ref="E292:E294" si="75">E291</f>
        <v>94</v>
      </c>
      <c r="F292">
        <f t="shared" si="65"/>
        <v>0</v>
      </c>
    </row>
    <row r="293" spans="1:6" x14ac:dyDescent="0.25">
      <c r="A293" t="str">
        <f t="shared" si="68"/>
        <v>Andy Schwerin</v>
      </c>
      <c r="C293">
        <v>1</v>
      </c>
      <c r="D293" t="s">
        <v>86</v>
      </c>
      <c r="E293">
        <f t="shared" si="75"/>
        <v>94</v>
      </c>
      <c r="F293">
        <f t="shared" si="65"/>
        <v>94</v>
      </c>
    </row>
    <row r="294" spans="1:6" x14ac:dyDescent="0.25">
      <c r="A294" t="str">
        <f t="shared" si="68"/>
        <v>Andy Schwerin</v>
      </c>
      <c r="E294">
        <f t="shared" si="75"/>
        <v>94</v>
      </c>
      <c r="F294">
        <f t="shared" si="65"/>
        <v>0</v>
      </c>
    </row>
    <row r="295" spans="1:6" x14ac:dyDescent="0.25">
      <c r="A295" t="str">
        <f t="shared" si="68"/>
        <v>Andy Schwerin</v>
      </c>
      <c r="B295" t="s">
        <v>109</v>
      </c>
      <c r="E295">
        <v>901</v>
      </c>
      <c r="F295">
        <f t="shared" si="65"/>
        <v>0</v>
      </c>
    </row>
    <row r="296" spans="1:6" x14ac:dyDescent="0.25">
      <c r="A296" t="str">
        <f t="shared" si="68"/>
        <v>Andy Schwerin</v>
      </c>
      <c r="E296">
        <f t="shared" ref="E296:E298" si="76">E295</f>
        <v>901</v>
      </c>
      <c r="F296">
        <f t="shared" si="65"/>
        <v>0</v>
      </c>
    </row>
    <row r="297" spans="1:6" x14ac:dyDescent="0.25">
      <c r="A297" t="str">
        <f t="shared" si="68"/>
        <v>Andy Schwerin</v>
      </c>
      <c r="C297">
        <v>1</v>
      </c>
      <c r="D297" t="s">
        <v>86</v>
      </c>
      <c r="E297">
        <f t="shared" si="76"/>
        <v>901</v>
      </c>
      <c r="F297">
        <f t="shared" si="65"/>
        <v>901</v>
      </c>
    </row>
    <row r="298" spans="1:6" x14ac:dyDescent="0.25">
      <c r="A298" t="s">
        <v>486</v>
      </c>
      <c r="E298">
        <f t="shared" si="76"/>
        <v>901</v>
      </c>
      <c r="F298">
        <f t="shared" si="65"/>
        <v>0</v>
      </c>
    </row>
    <row r="299" spans="1:6" x14ac:dyDescent="0.25">
      <c r="A299" t="str">
        <f t="shared" ref="A299:A330" si="77">A298</f>
        <v>Benety Goh</v>
      </c>
      <c r="B299" t="s">
        <v>112</v>
      </c>
      <c r="E299">
        <v>5</v>
      </c>
      <c r="F299">
        <f t="shared" si="65"/>
        <v>0</v>
      </c>
    </row>
    <row r="300" spans="1:6" x14ac:dyDescent="0.25">
      <c r="A300" t="str">
        <f t="shared" si="77"/>
        <v>Benety Goh</v>
      </c>
      <c r="E300">
        <f t="shared" ref="E300:E302" si="78">E299</f>
        <v>5</v>
      </c>
      <c r="F300">
        <f t="shared" si="65"/>
        <v>0</v>
      </c>
    </row>
    <row r="301" spans="1:6" x14ac:dyDescent="0.25">
      <c r="A301" t="str">
        <f t="shared" si="77"/>
        <v>Benety Goh</v>
      </c>
      <c r="C301">
        <v>1</v>
      </c>
      <c r="D301" t="s">
        <v>113</v>
      </c>
      <c r="E301">
        <f t="shared" si="78"/>
        <v>5</v>
      </c>
      <c r="F301">
        <f t="shared" si="65"/>
        <v>5</v>
      </c>
    </row>
    <row r="302" spans="1:6" x14ac:dyDescent="0.25">
      <c r="A302" t="str">
        <f t="shared" si="77"/>
        <v>Benety Goh</v>
      </c>
      <c r="E302">
        <f t="shared" si="78"/>
        <v>5</v>
      </c>
      <c r="F302">
        <f t="shared" si="65"/>
        <v>0</v>
      </c>
    </row>
    <row r="303" spans="1:6" x14ac:dyDescent="0.25">
      <c r="A303" t="str">
        <f t="shared" si="77"/>
        <v>Benety Goh</v>
      </c>
      <c r="B303" t="s">
        <v>114</v>
      </c>
      <c r="E303">
        <v>51</v>
      </c>
      <c r="F303">
        <f t="shared" si="65"/>
        <v>0</v>
      </c>
    </row>
    <row r="304" spans="1:6" x14ac:dyDescent="0.25">
      <c r="A304" t="str">
        <f t="shared" si="77"/>
        <v>Benety Goh</v>
      </c>
      <c r="E304">
        <f t="shared" ref="E304:E306" si="79">E303</f>
        <v>51</v>
      </c>
      <c r="F304">
        <f t="shared" si="65"/>
        <v>0</v>
      </c>
    </row>
    <row r="305" spans="1:6" x14ac:dyDescent="0.25">
      <c r="A305" t="str">
        <f t="shared" si="77"/>
        <v>Benety Goh</v>
      </c>
      <c r="C305">
        <v>1</v>
      </c>
      <c r="D305" t="s">
        <v>113</v>
      </c>
      <c r="E305">
        <f t="shared" si="79"/>
        <v>51</v>
      </c>
      <c r="F305">
        <f t="shared" si="65"/>
        <v>51</v>
      </c>
    </row>
    <row r="306" spans="1:6" x14ac:dyDescent="0.25">
      <c r="A306" t="str">
        <f t="shared" si="77"/>
        <v>Benety Goh</v>
      </c>
      <c r="E306">
        <f t="shared" si="79"/>
        <v>51</v>
      </c>
      <c r="F306">
        <f t="shared" si="65"/>
        <v>0</v>
      </c>
    </row>
    <row r="307" spans="1:6" x14ac:dyDescent="0.25">
      <c r="A307" t="str">
        <f t="shared" si="77"/>
        <v>Benety Goh</v>
      </c>
      <c r="B307" t="s">
        <v>115</v>
      </c>
      <c r="E307">
        <v>347</v>
      </c>
      <c r="F307">
        <f t="shared" si="65"/>
        <v>0</v>
      </c>
    </row>
    <row r="308" spans="1:6" x14ac:dyDescent="0.25">
      <c r="A308" t="str">
        <f t="shared" si="77"/>
        <v>Benety Goh</v>
      </c>
      <c r="E308">
        <f t="shared" ref="E308:E311" si="80">E307</f>
        <v>347</v>
      </c>
      <c r="F308">
        <f t="shared" si="65"/>
        <v>0</v>
      </c>
    </row>
    <row r="309" spans="1:6" x14ac:dyDescent="0.25">
      <c r="A309" t="str">
        <f t="shared" si="77"/>
        <v>Benety Goh</v>
      </c>
      <c r="C309">
        <v>0.47499999999999998</v>
      </c>
      <c r="D309" t="s">
        <v>113</v>
      </c>
      <c r="E309">
        <f t="shared" si="80"/>
        <v>347</v>
      </c>
      <c r="F309">
        <f t="shared" si="65"/>
        <v>164.82499999999999</v>
      </c>
    </row>
    <row r="310" spans="1:6" x14ac:dyDescent="0.25">
      <c r="A310" t="str">
        <f t="shared" si="77"/>
        <v>Benety Goh</v>
      </c>
      <c r="C310">
        <v>0.52400000000000002</v>
      </c>
      <c r="D310" t="s">
        <v>23</v>
      </c>
      <c r="E310">
        <f t="shared" si="80"/>
        <v>347</v>
      </c>
      <c r="F310">
        <f t="shared" si="65"/>
        <v>181.828</v>
      </c>
    </row>
    <row r="311" spans="1:6" x14ac:dyDescent="0.25">
      <c r="A311" t="str">
        <f t="shared" si="77"/>
        <v>Benety Goh</v>
      </c>
      <c r="E311">
        <f t="shared" si="80"/>
        <v>347</v>
      </c>
      <c r="F311">
        <f t="shared" si="65"/>
        <v>0</v>
      </c>
    </row>
    <row r="312" spans="1:6" x14ac:dyDescent="0.25">
      <c r="A312" t="str">
        <f t="shared" si="77"/>
        <v>Benety Goh</v>
      </c>
      <c r="B312" t="s">
        <v>116</v>
      </c>
      <c r="E312">
        <v>7</v>
      </c>
      <c r="F312">
        <f t="shared" si="65"/>
        <v>0</v>
      </c>
    </row>
    <row r="313" spans="1:6" x14ac:dyDescent="0.25">
      <c r="A313" t="str">
        <f t="shared" si="77"/>
        <v>Benety Goh</v>
      </c>
      <c r="E313">
        <f t="shared" ref="E313:E315" si="81">E312</f>
        <v>7</v>
      </c>
      <c r="F313">
        <f t="shared" si="65"/>
        <v>0</v>
      </c>
    </row>
    <row r="314" spans="1:6" x14ac:dyDescent="0.25">
      <c r="A314" t="str">
        <f t="shared" si="77"/>
        <v>Benety Goh</v>
      </c>
      <c r="C314">
        <v>1</v>
      </c>
      <c r="D314" t="s">
        <v>72</v>
      </c>
      <c r="E314">
        <f t="shared" si="81"/>
        <v>7</v>
      </c>
      <c r="F314">
        <f t="shared" si="65"/>
        <v>7</v>
      </c>
    </row>
    <row r="315" spans="1:6" x14ac:dyDescent="0.25">
      <c r="A315" t="str">
        <f t="shared" si="77"/>
        <v>Benety Goh</v>
      </c>
      <c r="E315">
        <f t="shared" si="81"/>
        <v>7</v>
      </c>
      <c r="F315">
        <f t="shared" si="65"/>
        <v>0</v>
      </c>
    </row>
    <row r="316" spans="1:6" x14ac:dyDescent="0.25">
      <c r="A316" t="str">
        <f t="shared" si="77"/>
        <v>Benety Goh</v>
      </c>
      <c r="B316" t="s">
        <v>117</v>
      </c>
      <c r="E316">
        <v>87</v>
      </c>
      <c r="F316">
        <f t="shared" si="65"/>
        <v>0</v>
      </c>
    </row>
    <row r="317" spans="1:6" x14ac:dyDescent="0.25">
      <c r="A317" t="str">
        <f t="shared" si="77"/>
        <v>Benety Goh</v>
      </c>
      <c r="E317">
        <f t="shared" ref="E317:E319" si="82">E316</f>
        <v>87</v>
      </c>
      <c r="F317">
        <f t="shared" si="65"/>
        <v>0</v>
      </c>
    </row>
    <row r="318" spans="1:6" x14ac:dyDescent="0.25">
      <c r="A318" t="str">
        <f t="shared" si="77"/>
        <v>Benety Goh</v>
      </c>
      <c r="C318">
        <v>1</v>
      </c>
      <c r="D318" t="s">
        <v>23</v>
      </c>
      <c r="E318">
        <f t="shared" si="82"/>
        <v>87</v>
      </c>
      <c r="F318">
        <f t="shared" si="65"/>
        <v>87</v>
      </c>
    </row>
    <row r="319" spans="1:6" x14ac:dyDescent="0.25">
      <c r="A319" t="str">
        <f t="shared" si="77"/>
        <v>Benety Goh</v>
      </c>
      <c r="E319">
        <f t="shared" si="82"/>
        <v>87</v>
      </c>
      <c r="F319">
        <f t="shared" si="65"/>
        <v>0</v>
      </c>
    </row>
    <row r="320" spans="1:6" x14ac:dyDescent="0.25">
      <c r="A320" t="str">
        <f t="shared" si="77"/>
        <v>Benety Goh</v>
      </c>
      <c r="B320" t="s">
        <v>118</v>
      </c>
      <c r="E320">
        <v>107</v>
      </c>
      <c r="F320">
        <f t="shared" si="65"/>
        <v>0</v>
      </c>
    </row>
    <row r="321" spans="1:6" x14ac:dyDescent="0.25">
      <c r="A321" t="str">
        <f t="shared" si="77"/>
        <v>Benety Goh</v>
      </c>
      <c r="E321">
        <f t="shared" ref="E321:E324" si="83">E320</f>
        <v>107</v>
      </c>
      <c r="F321">
        <f t="shared" si="65"/>
        <v>0</v>
      </c>
    </row>
    <row r="322" spans="1:6" x14ac:dyDescent="0.25">
      <c r="A322" t="str">
        <f t="shared" si="77"/>
        <v>Benety Goh</v>
      </c>
      <c r="C322">
        <v>0.45</v>
      </c>
      <c r="D322" t="s">
        <v>49</v>
      </c>
      <c r="E322">
        <f t="shared" si="83"/>
        <v>107</v>
      </c>
      <c r="F322">
        <f t="shared" si="65"/>
        <v>48.15</v>
      </c>
    </row>
    <row r="323" spans="1:6" x14ac:dyDescent="0.25">
      <c r="A323" t="str">
        <f t="shared" si="77"/>
        <v>Benety Goh</v>
      </c>
      <c r="C323">
        <v>0.54900000000000004</v>
      </c>
      <c r="D323" t="s">
        <v>51</v>
      </c>
      <c r="E323">
        <f t="shared" si="83"/>
        <v>107</v>
      </c>
      <c r="F323">
        <f t="shared" ref="F323:F386" si="84">E323*C323</f>
        <v>58.743000000000002</v>
      </c>
    </row>
    <row r="324" spans="1:6" x14ac:dyDescent="0.25">
      <c r="A324" t="str">
        <f t="shared" si="77"/>
        <v>Benety Goh</v>
      </c>
      <c r="E324">
        <f t="shared" si="83"/>
        <v>107</v>
      </c>
      <c r="F324">
        <f t="shared" si="84"/>
        <v>0</v>
      </c>
    </row>
    <row r="325" spans="1:6" x14ac:dyDescent="0.25">
      <c r="A325" t="str">
        <f t="shared" si="77"/>
        <v>Benety Goh</v>
      </c>
      <c r="B325" t="s">
        <v>119</v>
      </c>
      <c r="E325">
        <v>41</v>
      </c>
      <c r="F325">
        <f t="shared" si="84"/>
        <v>0</v>
      </c>
    </row>
    <row r="326" spans="1:6" x14ac:dyDescent="0.25">
      <c r="A326" t="str">
        <f t="shared" si="77"/>
        <v>Benety Goh</v>
      </c>
      <c r="E326">
        <f t="shared" ref="E326:E328" si="85">E325</f>
        <v>41</v>
      </c>
      <c r="F326">
        <f t="shared" si="84"/>
        <v>0</v>
      </c>
    </row>
    <row r="327" spans="1:6" x14ac:dyDescent="0.25">
      <c r="A327" t="str">
        <f t="shared" si="77"/>
        <v>Benety Goh</v>
      </c>
      <c r="C327">
        <v>1</v>
      </c>
      <c r="D327" t="s">
        <v>23</v>
      </c>
      <c r="E327">
        <f t="shared" si="85"/>
        <v>41</v>
      </c>
      <c r="F327">
        <f t="shared" si="84"/>
        <v>41</v>
      </c>
    </row>
    <row r="328" spans="1:6" x14ac:dyDescent="0.25">
      <c r="A328" t="str">
        <f t="shared" si="77"/>
        <v>Benety Goh</v>
      </c>
      <c r="E328">
        <f t="shared" si="85"/>
        <v>41</v>
      </c>
      <c r="F328">
        <f t="shared" si="84"/>
        <v>0</v>
      </c>
    </row>
    <row r="329" spans="1:6" x14ac:dyDescent="0.25">
      <c r="A329" t="str">
        <f t="shared" si="77"/>
        <v>Benety Goh</v>
      </c>
      <c r="B329" t="s">
        <v>120</v>
      </c>
      <c r="E329">
        <v>17</v>
      </c>
      <c r="F329">
        <f t="shared" si="84"/>
        <v>0</v>
      </c>
    </row>
    <row r="330" spans="1:6" x14ac:dyDescent="0.25">
      <c r="A330" t="str">
        <f t="shared" si="77"/>
        <v>Benety Goh</v>
      </c>
      <c r="E330">
        <f t="shared" ref="E330:E332" si="86">E329</f>
        <v>17</v>
      </c>
      <c r="F330">
        <f t="shared" si="84"/>
        <v>0</v>
      </c>
    </row>
    <row r="331" spans="1:6" x14ac:dyDescent="0.25">
      <c r="A331" t="str">
        <f t="shared" ref="A331:A363" si="87">A330</f>
        <v>Benety Goh</v>
      </c>
      <c r="C331">
        <v>1</v>
      </c>
      <c r="D331" t="s">
        <v>23</v>
      </c>
      <c r="E331">
        <f t="shared" si="86"/>
        <v>17</v>
      </c>
      <c r="F331">
        <f t="shared" si="84"/>
        <v>17</v>
      </c>
    </row>
    <row r="332" spans="1:6" x14ac:dyDescent="0.25">
      <c r="A332" t="str">
        <f t="shared" si="87"/>
        <v>Benety Goh</v>
      </c>
      <c r="E332">
        <f t="shared" si="86"/>
        <v>17</v>
      </c>
      <c r="F332">
        <f t="shared" si="84"/>
        <v>0</v>
      </c>
    </row>
    <row r="333" spans="1:6" x14ac:dyDescent="0.25">
      <c r="A333" t="str">
        <f t="shared" si="87"/>
        <v>Benety Goh</v>
      </c>
      <c r="B333" t="s">
        <v>121</v>
      </c>
      <c r="E333">
        <v>44</v>
      </c>
      <c r="F333">
        <f t="shared" si="84"/>
        <v>0</v>
      </c>
    </row>
    <row r="334" spans="1:6" x14ac:dyDescent="0.25">
      <c r="A334" t="str">
        <f t="shared" si="87"/>
        <v>Benety Goh</v>
      </c>
      <c r="E334">
        <f t="shared" ref="E334:E336" si="88">E333</f>
        <v>44</v>
      </c>
      <c r="F334">
        <f t="shared" si="84"/>
        <v>0</v>
      </c>
    </row>
    <row r="335" spans="1:6" x14ac:dyDescent="0.25">
      <c r="A335" t="str">
        <f t="shared" si="87"/>
        <v>Benety Goh</v>
      </c>
      <c r="C335">
        <v>1</v>
      </c>
      <c r="D335" t="s">
        <v>23</v>
      </c>
      <c r="E335">
        <f t="shared" si="88"/>
        <v>44</v>
      </c>
      <c r="F335">
        <f t="shared" si="84"/>
        <v>44</v>
      </c>
    </row>
    <row r="336" spans="1:6" x14ac:dyDescent="0.25">
      <c r="A336" t="str">
        <f t="shared" si="87"/>
        <v>Benety Goh</v>
      </c>
      <c r="E336">
        <f t="shared" si="88"/>
        <v>44</v>
      </c>
      <c r="F336">
        <f t="shared" si="84"/>
        <v>0</v>
      </c>
    </row>
    <row r="337" spans="1:6" x14ac:dyDescent="0.25">
      <c r="A337" t="str">
        <f t="shared" si="87"/>
        <v>Benety Goh</v>
      </c>
      <c r="B337" t="s">
        <v>122</v>
      </c>
      <c r="E337">
        <v>33</v>
      </c>
      <c r="F337">
        <f t="shared" si="84"/>
        <v>0</v>
      </c>
    </row>
    <row r="338" spans="1:6" x14ac:dyDescent="0.25">
      <c r="A338" t="str">
        <f t="shared" si="87"/>
        <v>Benety Goh</v>
      </c>
      <c r="E338">
        <f t="shared" ref="E338:E341" si="89">E337</f>
        <v>33</v>
      </c>
      <c r="F338">
        <f t="shared" si="84"/>
        <v>0</v>
      </c>
    </row>
    <row r="339" spans="1:6" x14ac:dyDescent="0.25">
      <c r="A339" t="str">
        <f t="shared" si="87"/>
        <v>Benety Goh</v>
      </c>
      <c r="C339">
        <v>0.27400000000000002</v>
      </c>
      <c r="D339" t="s">
        <v>23</v>
      </c>
      <c r="E339">
        <f t="shared" si="89"/>
        <v>33</v>
      </c>
      <c r="F339">
        <f t="shared" si="84"/>
        <v>9.0420000000000016</v>
      </c>
    </row>
    <row r="340" spans="1:6" x14ac:dyDescent="0.25">
      <c r="A340" t="str">
        <f t="shared" si="87"/>
        <v>Benety Goh</v>
      </c>
      <c r="C340">
        <v>0.72499999999999998</v>
      </c>
      <c r="D340" t="s">
        <v>123</v>
      </c>
      <c r="E340">
        <f t="shared" si="89"/>
        <v>33</v>
      </c>
      <c r="F340">
        <f t="shared" si="84"/>
        <v>23.925000000000001</v>
      </c>
    </row>
    <row r="341" spans="1:6" x14ac:dyDescent="0.25">
      <c r="A341" t="str">
        <f t="shared" si="87"/>
        <v>Benety Goh</v>
      </c>
      <c r="E341">
        <f t="shared" si="89"/>
        <v>33</v>
      </c>
      <c r="F341">
        <f t="shared" si="84"/>
        <v>0</v>
      </c>
    </row>
    <row r="342" spans="1:6" x14ac:dyDescent="0.25">
      <c r="A342" t="str">
        <f t="shared" si="87"/>
        <v>Benety Goh</v>
      </c>
      <c r="B342" t="s">
        <v>124</v>
      </c>
      <c r="E342">
        <v>10</v>
      </c>
      <c r="F342">
        <f t="shared" si="84"/>
        <v>0</v>
      </c>
    </row>
    <row r="343" spans="1:6" x14ac:dyDescent="0.25">
      <c r="A343" t="str">
        <f t="shared" si="87"/>
        <v>Benety Goh</v>
      </c>
      <c r="E343">
        <f t="shared" ref="E343:E345" si="90">E342</f>
        <v>10</v>
      </c>
      <c r="F343">
        <f t="shared" si="84"/>
        <v>0</v>
      </c>
    </row>
    <row r="344" spans="1:6" x14ac:dyDescent="0.25">
      <c r="A344" t="str">
        <f t="shared" si="87"/>
        <v>Benety Goh</v>
      </c>
      <c r="C344">
        <v>1</v>
      </c>
      <c r="D344" t="s">
        <v>23</v>
      </c>
      <c r="E344">
        <f t="shared" si="90"/>
        <v>10</v>
      </c>
      <c r="F344">
        <f t="shared" si="84"/>
        <v>10</v>
      </c>
    </row>
    <row r="345" spans="1:6" x14ac:dyDescent="0.25">
      <c r="A345" t="str">
        <f t="shared" si="87"/>
        <v>Benety Goh</v>
      </c>
      <c r="E345">
        <f t="shared" si="90"/>
        <v>10</v>
      </c>
      <c r="F345">
        <f t="shared" si="84"/>
        <v>0</v>
      </c>
    </row>
    <row r="346" spans="1:6" x14ac:dyDescent="0.25">
      <c r="A346" t="str">
        <f t="shared" si="87"/>
        <v>Benety Goh</v>
      </c>
      <c r="B346" t="s">
        <v>125</v>
      </c>
      <c r="E346">
        <v>7</v>
      </c>
      <c r="F346">
        <f t="shared" si="84"/>
        <v>0</v>
      </c>
    </row>
    <row r="347" spans="1:6" x14ac:dyDescent="0.25">
      <c r="A347" t="str">
        <f t="shared" si="87"/>
        <v>Benety Goh</v>
      </c>
      <c r="E347">
        <f t="shared" ref="E347:E349" si="91">E346</f>
        <v>7</v>
      </c>
      <c r="F347">
        <f t="shared" si="84"/>
        <v>0</v>
      </c>
    </row>
    <row r="348" spans="1:6" x14ac:dyDescent="0.25">
      <c r="A348" t="str">
        <f t="shared" si="87"/>
        <v>Benety Goh</v>
      </c>
      <c r="C348">
        <v>0.96499999999999997</v>
      </c>
      <c r="D348" t="s">
        <v>23</v>
      </c>
      <c r="E348">
        <f t="shared" si="91"/>
        <v>7</v>
      </c>
      <c r="F348">
        <f t="shared" si="84"/>
        <v>6.7549999999999999</v>
      </c>
    </row>
    <row r="349" spans="1:6" x14ac:dyDescent="0.25">
      <c r="A349" t="str">
        <f t="shared" si="87"/>
        <v>Benety Goh</v>
      </c>
      <c r="E349">
        <f t="shared" si="91"/>
        <v>7</v>
      </c>
      <c r="F349">
        <f t="shared" si="84"/>
        <v>0</v>
      </c>
    </row>
    <row r="350" spans="1:6" x14ac:dyDescent="0.25">
      <c r="A350" t="str">
        <f t="shared" si="87"/>
        <v>Benety Goh</v>
      </c>
      <c r="B350" t="s">
        <v>126</v>
      </c>
      <c r="E350">
        <v>5</v>
      </c>
      <c r="F350">
        <f t="shared" si="84"/>
        <v>0</v>
      </c>
    </row>
    <row r="351" spans="1:6" x14ac:dyDescent="0.25">
      <c r="A351" t="str">
        <f t="shared" si="87"/>
        <v>Benety Goh</v>
      </c>
      <c r="E351">
        <f t="shared" ref="E351:E352" si="92">E350</f>
        <v>5</v>
      </c>
      <c r="F351">
        <f t="shared" si="84"/>
        <v>0</v>
      </c>
    </row>
    <row r="352" spans="1:6" x14ac:dyDescent="0.25">
      <c r="A352" t="str">
        <f t="shared" si="87"/>
        <v>Benety Goh</v>
      </c>
      <c r="E352">
        <f t="shared" si="92"/>
        <v>5</v>
      </c>
      <c r="F352">
        <f t="shared" si="84"/>
        <v>0</v>
      </c>
    </row>
    <row r="353" spans="1:6" x14ac:dyDescent="0.25">
      <c r="A353" t="str">
        <f t="shared" si="87"/>
        <v>Benety Goh</v>
      </c>
      <c r="B353" t="s">
        <v>127</v>
      </c>
      <c r="E353">
        <v>41</v>
      </c>
      <c r="F353">
        <f t="shared" si="84"/>
        <v>0</v>
      </c>
    </row>
    <row r="354" spans="1:6" x14ac:dyDescent="0.25">
      <c r="A354" t="str">
        <f t="shared" si="87"/>
        <v>Benety Goh</v>
      </c>
      <c r="E354">
        <f t="shared" ref="E354:E356" si="93">E353</f>
        <v>41</v>
      </c>
      <c r="F354">
        <f t="shared" si="84"/>
        <v>0</v>
      </c>
    </row>
    <row r="355" spans="1:6" x14ac:dyDescent="0.25">
      <c r="A355" t="str">
        <f t="shared" si="87"/>
        <v>Benety Goh</v>
      </c>
      <c r="C355">
        <v>1</v>
      </c>
      <c r="D355" t="s">
        <v>128</v>
      </c>
      <c r="E355">
        <f t="shared" si="93"/>
        <v>41</v>
      </c>
      <c r="F355">
        <f t="shared" si="84"/>
        <v>41</v>
      </c>
    </row>
    <row r="356" spans="1:6" x14ac:dyDescent="0.25">
      <c r="A356" t="str">
        <f t="shared" si="87"/>
        <v>Benety Goh</v>
      </c>
      <c r="E356">
        <f t="shared" si="93"/>
        <v>41</v>
      </c>
      <c r="F356">
        <f t="shared" si="84"/>
        <v>0</v>
      </c>
    </row>
    <row r="357" spans="1:6" x14ac:dyDescent="0.25">
      <c r="A357" t="str">
        <f t="shared" si="87"/>
        <v>Benety Goh</v>
      </c>
      <c r="B357" t="s">
        <v>129</v>
      </c>
      <c r="E357">
        <v>3</v>
      </c>
      <c r="F357">
        <f t="shared" si="84"/>
        <v>0</v>
      </c>
    </row>
    <row r="358" spans="1:6" x14ac:dyDescent="0.25">
      <c r="A358" t="str">
        <f t="shared" si="87"/>
        <v>Benety Goh</v>
      </c>
      <c r="E358">
        <f t="shared" ref="E358:E360" si="94">E357</f>
        <v>3</v>
      </c>
      <c r="F358">
        <f t="shared" si="84"/>
        <v>0</v>
      </c>
    </row>
    <row r="359" spans="1:6" x14ac:dyDescent="0.25">
      <c r="A359" t="str">
        <f t="shared" si="87"/>
        <v>Benety Goh</v>
      </c>
      <c r="C359">
        <v>1</v>
      </c>
      <c r="D359" t="s">
        <v>128</v>
      </c>
      <c r="E359">
        <f t="shared" si="94"/>
        <v>3</v>
      </c>
      <c r="F359">
        <f t="shared" si="84"/>
        <v>3</v>
      </c>
    </row>
    <row r="360" spans="1:6" x14ac:dyDescent="0.25">
      <c r="A360" t="str">
        <f t="shared" si="87"/>
        <v>Benety Goh</v>
      </c>
      <c r="E360">
        <f t="shared" si="94"/>
        <v>3</v>
      </c>
      <c r="F360">
        <f t="shared" si="84"/>
        <v>0</v>
      </c>
    </row>
    <row r="361" spans="1:6" x14ac:dyDescent="0.25">
      <c r="A361" t="str">
        <f t="shared" si="87"/>
        <v>Benety Goh</v>
      </c>
      <c r="B361" t="s">
        <v>130</v>
      </c>
      <c r="E361">
        <v>4</v>
      </c>
      <c r="F361">
        <f t="shared" si="84"/>
        <v>0</v>
      </c>
    </row>
    <row r="362" spans="1:6" x14ac:dyDescent="0.25">
      <c r="A362" t="str">
        <f t="shared" si="87"/>
        <v>Benety Goh</v>
      </c>
      <c r="E362">
        <f t="shared" ref="E362:E364" si="95">E361</f>
        <v>4</v>
      </c>
      <c r="F362">
        <f t="shared" si="84"/>
        <v>0</v>
      </c>
    </row>
    <row r="363" spans="1:6" x14ac:dyDescent="0.25">
      <c r="A363" t="str">
        <f t="shared" si="87"/>
        <v>Benety Goh</v>
      </c>
      <c r="C363">
        <v>1</v>
      </c>
      <c r="D363" t="s">
        <v>128</v>
      </c>
      <c r="E363">
        <f t="shared" si="95"/>
        <v>4</v>
      </c>
      <c r="F363">
        <f t="shared" si="84"/>
        <v>4</v>
      </c>
    </row>
    <row r="364" spans="1:6" x14ac:dyDescent="0.25">
      <c r="A364" t="s">
        <v>487</v>
      </c>
      <c r="E364">
        <f t="shared" si="95"/>
        <v>4</v>
      </c>
      <c r="F364">
        <f t="shared" si="84"/>
        <v>0</v>
      </c>
    </row>
    <row r="365" spans="1:6" x14ac:dyDescent="0.25">
      <c r="A365" t="str">
        <f t="shared" ref="A365:A367" si="96">A364</f>
        <v>Corentin Baron</v>
      </c>
      <c r="B365" t="s">
        <v>133</v>
      </c>
      <c r="E365">
        <v>22</v>
      </c>
      <c r="F365">
        <f t="shared" si="84"/>
        <v>0</v>
      </c>
    </row>
    <row r="366" spans="1:6" x14ac:dyDescent="0.25">
      <c r="A366" t="str">
        <f t="shared" si="96"/>
        <v>Corentin Baron</v>
      </c>
      <c r="E366">
        <f t="shared" ref="E366:E368" si="97">E365</f>
        <v>22</v>
      </c>
      <c r="F366">
        <f t="shared" si="84"/>
        <v>0</v>
      </c>
    </row>
    <row r="367" spans="1:6" x14ac:dyDescent="0.25">
      <c r="A367" t="str">
        <f t="shared" si="96"/>
        <v>Corentin Baron</v>
      </c>
      <c r="C367">
        <v>1</v>
      </c>
      <c r="D367" t="s">
        <v>72</v>
      </c>
      <c r="E367">
        <f t="shared" si="97"/>
        <v>22</v>
      </c>
      <c r="F367">
        <f t="shared" si="84"/>
        <v>22</v>
      </c>
    </row>
    <row r="368" spans="1:6" x14ac:dyDescent="0.25">
      <c r="A368" t="s">
        <v>488</v>
      </c>
      <c r="E368">
        <f t="shared" si="97"/>
        <v>22</v>
      </c>
      <c r="F368">
        <f t="shared" si="84"/>
        <v>0</v>
      </c>
    </row>
    <row r="369" spans="1:6" x14ac:dyDescent="0.25">
      <c r="A369" t="str">
        <f t="shared" ref="A369:A389" si="98">A368</f>
        <v>Dan Pasette</v>
      </c>
      <c r="B369" t="s">
        <v>136</v>
      </c>
      <c r="E369">
        <v>8</v>
      </c>
      <c r="F369">
        <f t="shared" si="84"/>
        <v>0</v>
      </c>
    </row>
    <row r="370" spans="1:6" x14ac:dyDescent="0.25">
      <c r="A370" t="str">
        <f t="shared" si="98"/>
        <v>Dan Pasette</v>
      </c>
      <c r="E370">
        <f t="shared" ref="E370:E373" si="99">E369</f>
        <v>8</v>
      </c>
      <c r="F370">
        <f t="shared" si="84"/>
        <v>0</v>
      </c>
    </row>
    <row r="371" spans="1:6" x14ac:dyDescent="0.25">
      <c r="A371" t="str">
        <f t="shared" si="98"/>
        <v>Dan Pasette</v>
      </c>
      <c r="C371">
        <v>0.433</v>
      </c>
      <c r="D371" t="s">
        <v>137</v>
      </c>
      <c r="E371">
        <f t="shared" si="99"/>
        <v>8</v>
      </c>
      <c r="F371">
        <f t="shared" si="84"/>
        <v>3.464</v>
      </c>
    </row>
    <row r="372" spans="1:6" x14ac:dyDescent="0.25">
      <c r="A372" t="str">
        <f t="shared" si="98"/>
        <v>Dan Pasette</v>
      </c>
      <c r="C372">
        <v>0.56599999999999995</v>
      </c>
      <c r="D372" t="s">
        <v>28</v>
      </c>
      <c r="E372">
        <f t="shared" si="99"/>
        <v>8</v>
      </c>
      <c r="F372">
        <f t="shared" si="84"/>
        <v>4.5279999999999996</v>
      </c>
    </row>
    <row r="373" spans="1:6" x14ac:dyDescent="0.25">
      <c r="A373" t="str">
        <f t="shared" si="98"/>
        <v>Dan Pasette</v>
      </c>
      <c r="E373">
        <f t="shared" si="99"/>
        <v>8</v>
      </c>
      <c r="F373">
        <f t="shared" si="84"/>
        <v>0</v>
      </c>
    </row>
    <row r="374" spans="1:6" x14ac:dyDescent="0.25">
      <c r="A374" t="str">
        <f t="shared" si="98"/>
        <v>Dan Pasette</v>
      </c>
      <c r="B374" t="s">
        <v>138</v>
      </c>
      <c r="E374">
        <v>32</v>
      </c>
      <c r="F374">
        <f t="shared" si="84"/>
        <v>0</v>
      </c>
    </row>
    <row r="375" spans="1:6" x14ac:dyDescent="0.25">
      <c r="A375" t="str">
        <f t="shared" si="98"/>
        <v>Dan Pasette</v>
      </c>
      <c r="E375">
        <f t="shared" ref="E375:E378" si="100">E374</f>
        <v>32</v>
      </c>
      <c r="F375">
        <f t="shared" si="84"/>
        <v>0</v>
      </c>
    </row>
    <row r="376" spans="1:6" x14ac:dyDescent="0.25">
      <c r="A376" t="str">
        <f t="shared" si="98"/>
        <v>Dan Pasette</v>
      </c>
      <c r="C376">
        <v>0.52100000000000002</v>
      </c>
      <c r="D376" t="s">
        <v>139</v>
      </c>
      <c r="E376">
        <f t="shared" si="100"/>
        <v>32</v>
      </c>
      <c r="F376">
        <f t="shared" si="84"/>
        <v>16.672000000000001</v>
      </c>
    </row>
    <row r="377" spans="1:6" x14ac:dyDescent="0.25">
      <c r="A377" t="str">
        <f t="shared" si="98"/>
        <v>Dan Pasette</v>
      </c>
      <c r="C377">
        <v>0.47799999999999998</v>
      </c>
      <c r="D377" t="s">
        <v>140</v>
      </c>
      <c r="E377">
        <f t="shared" si="100"/>
        <v>32</v>
      </c>
      <c r="F377">
        <f t="shared" si="84"/>
        <v>15.295999999999999</v>
      </c>
    </row>
    <row r="378" spans="1:6" x14ac:dyDescent="0.25">
      <c r="A378" t="str">
        <f t="shared" si="98"/>
        <v>Dan Pasette</v>
      </c>
      <c r="E378">
        <f t="shared" si="100"/>
        <v>32</v>
      </c>
      <c r="F378">
        <f t="shared" si="84"/>
        <v>0</v>
      </c>
    </row>
    <row r="379" spans="1:6" x14ac:dyDescent="0.25">
      <c r="A379" t="str">
        <f t="shared" si="98"/>
        <v>Dan Pasette</v>
      </c>
      <c r="B379" t="s">
        <v>141</v>
      </c>
      <c r="E379">
        <v>18</v>
      </c>
      <c r="F379">
        <f t="shared" si="84"/>
        <v>0</v>
      </c>
    </row>
    <row r="380" spans="1:6" x14ac:dyDescent="0.25">
      <c r="A380" t="str">
        <f t="shared" si="98"/>
        <v>Dan Pasette</v>
      </c>
      <c r="E380">
        <f t="shared" ref="E380:E382" si="101">E379</f>
        <v>18</v>
      </c>
      <c r="F380">
        <f t="shared" si="84"/>
        <v>0</v>
      </c>
    </row>
    <row r="381" spans="1:6" x14ac:dyDescent="0.25">
      <c r="A381" t="str">
        <f t="shared" si="98"/>
        <v>Dan Pasette</v>
      </c>
      <c r="C381">
        <v>1</v>
      </c>
      <c r="D381" t="s">
        <v>140</v>
      </c>
      <c r="E381">
        <f t="shared" si="101"/>
        <v>18</v>
      </c>
      <c r="F381">
        <f t="shared" si="84"/>
        <v>18</v>
      </c>
    </row>
    <row r="382" spans="1:6" x14ac:dyDescent="0.25">
      <c r="A382" t="str">
        <f t="shared" si="98"/>
        <v>Dan Pasette</v>
      </c>
      <c r="E382">
        <f t="shared" si="101"/>
        <v>18</v>
      </c>
      <c r="F382">
        <f t="shared" si="84"/>
        <v>0</v>
      </c>
    </row>
    <row r="383" spans="1:6" x14ac:dyDescent="0.25">
      <c r="A383" t="str">
        <f t="shared" si="98"/>
        <v>Dan Pasette</v>
      </c>
      <c r="B383" t="s">
        <v>142</v>
      </c>
      <c r="E383">
        <v>9</v>
      </c>
      <c r="F383">
        <f t="shared" si="84"/>
        <v>0</v>
      </c>
    </row>
    <row r="384" spans="1:6" x14ac:dyDescent="0.25">
      <c r="A384" t="str">
        <f t="shared" si="98"/>
        <v>Dan Pasette</v>
      </c>
      <c r="E384">
        <f t="shared" ref="E384:E386" si="102">E383</f>
        <v>9</v>
      </c>
      <c r="F384">
        <f t="shared" si="84"/>
        <v>0</v>
      </c>
    </row>
    <row r="385" spans="1:6" x14ac:dyDescent="0.25">
      <c r="A385" t="str">
        <f t="shared" si="98"/>
        <v>Dan Pasette</v>
      </c>
      <c r="C385">
        <v>1</v>
      </c>
      <c r="D385" t="s">
        <v>19</v>
      </c>
      <c r="E385">
        <f t="shared" si="102"/>
        <v>9</v>
      </c>
      <c r="F385">
        <f t="shared" si="84"/>
        <v>9</v>
      </c>
    </row>
    <row r="386" spans="1:6" x14ac:dyDescent="0.25">
      <c r="A386" t="str">
        <f t="shared" si="98"/>
        <v>Dan Pasette</v>
      </c>
      <c r="E386">
        <f t="shared" si="102"/>
        <v>9</v>
      </c>
      <c r="F386">
        <f t="shared" si="84"/>
        <v>0</v>
      </c>
    </row>
    <row r="387" spans="1:6" x14ac:dyDescent="0.25">
      <c r="A387" t="str">
        <f t="shared" si="98"/>
        <v>Dan Pasette</v>
      </c>
      <c r="B387" t="s">
        <v>143</v>
      </c>
      <c r="E387">
        <v>6</v>
      </c>
      <c r="F387">
        <f t="shared" ref="F387:F450" si="103">E387*C387</f>
        <v>0</v>
      </c>
    </row>
    <row r="388" spans="1:6" x14ac:dyDescent="0.25">
      <c r="A388" t="str">
        <f t="shared" si="98"/>
        <v>Dan Pasette</v>
      </c>
      <c r="E388">
        <f t="shared" ref="E388:E390" si="104">E387</f>
        <v>6</v>
      </c>
      <c r="F388">
        <f t="shared" si="103"/>
        <v>0</v>
      </c>
    </row>
    <row r="389" spans="1:6" x14ac:dyDescent="0.25">
      <c r="A389" t="str">
        <f t="shared" si="98"/>
        <v>Dan Pasette</v>
      </c>
      <c r="C389">
        <v>1</v>
      </c>
      <c r="D389" t="s">
        <v>51</v>
      </c>
      <c r="E389">
        <f t="shared" si="104"/>
        <v>6</v>
      </c>
      <c r="F389">
        <f t="shared" si="103"/>
        <v>6</v>
      </c>
    </row>
    <row r="390" spans="1:6" x14ac:dyDescent="0.25">
      <c r="A390" t="s">
        <v>489</v>
      </c>
      <c r="E390">
        <f t="shared" si="104"/>
        <v>6</v>
      </c>
      <c r="F390">
        <f t="shared" si="103"/>
        <v>0</v>
      </c>
    </row>
    <row r="391" spans="1:6" x14ac:dyDescent="0.25">
      <c r="A391" t="str">
        <f t="shared" ref="A391:A396" si="105">A390</f>
        <v xml:space="preserve">daveh86 </v>
      </c>
      <c r="B391" t="s">
        <v>145</v>
      </c>
      <c r="E391">
        <v>161</v>
      </c>
      <c r="F391">
        <f t="shared" si="103"/>
        <v>0</v>
      </c>
    </row>
    <row r="392" spans="1:6" x14ac:dyDescent="0.25">
      <c r="A392" t="str">
        <f t="shared" si="105"/>
        <v xml:space="preserve">daveh86 </v>
      </c>
      <c r="E392">
        <f t="shared" ref="E392:E397" si="106">E391</f>
        <v>161</v>
      </c>
      <c r="F392">
        <f t="shared" si="103"/>
        <v>0</v>
      </c>
    </row>
    <row r="393" spans="1:6" x14ac:dyDescent="0.25">
      <c r="A393" t="str">
        <f t="shared" si="105"/>
        <v xml:space="preserve">daveh86 </v>
      </c>
      <c r="C393">
        <v>0.54200000000000004</v>
      </c>
      <c r="D393" t="s">
        <v>49</v>
      </c>
      <c r="E393">
        <f t="shared" si="106"/>
        <v>161</v>
      </c>
      <c r="F393">
        <f t="shared" si="103"/>
        <v>87.262</v>
      </c>
    </row>
    <row r="394" spans="1:6" x14ac:dyDescent="0.25">
      <c r="A394" t="str">
        <f t="shared" si="105"/>
        <v xml:space="preserve">daveh86 </v>
      </c>
      <c r="C394">
        <v>0.27600000000000002</v>
      </c>
      <c r="D394" t="s">
        <v>146</v>
      </c>
      <c r="E394">
        <f t="shared" si="106"/>
        <v>161</v>
      </c>
      <c r="F394">
        <f t="shared" si="103"/>
        <v>44.436000000000007</v>
      </c>
    </row>
    <row r="395" spans="1:6" x14ac:dyDescent="0.25">
      <c r="A395" t="str">
        <f t="shared" si="105"/>
        <v xml:space="preserve">daveh86 </v>
      </c>
      <c r="C395">
        <v>0.156</v>
      </c>
      <c r="D395" t="s">
        <v>19</v>
      </c>
      <c r="E395">
        <f t="shared" si="106"/>
        <v>161</v>
      </c>
      <c r="F395">
        <f t="shared" si="103"/>
        <v>25.116</v>
      </c>
    </row>
    <row r="396" spans="1:6" x14ac:dyDescent="0.25">
      <c r="A396" t="str">
        <f t="shared" si="105"/>
        <v xml:space="preserve">daveh86 </v>
      </c>
      <c r="C396">
        <v>2.3E-2</v>
      </c>
      <c r="D396" t="s">
        <v>21</v>
      </c>
      <c r="E396">
        <f t="shared" si="106"/>
        <v>161</v>
      </c>
      <c r="F396">
        <f t="shared" si="103"/>
        <v>3.7029999999999998</v>
      </c>
    </row>
    <row r="397" spans="1:6" x14ac:dyDescent="0.25">
      <c r="A397" t="s">
        <v>490</v>
      </c>
      <c r="E397">
        <f t="shared" si="106"/>
        <v>161</v>
      </c>
      <c r="F397">
        <f t="shared" si="103"/>
        <v>0</v>
      </c>
    </row>
    <row r="398" spans="1:6" x14ac:dyDescent="0.25">
      <c r="A398" t="str">
        <f t="shared" ref="A398:A418" si="107">A397</f>
        <v>David Percy</v>
      </c>
      <c r="B398" t="s">
        <v>149</v>
      </c>
      <c r="E398">
        <v>11</v>
      </c>
      <c r="F398">
        <f t="shared" si="103"/>
        <v>0</v>
      </c>
    </row>
    <row r="399" spans="1:6" x14ac:dyDescent="0.25">
      <c r="A399" t="str">
        <f t="shared" si="107"/>
        <v>David Percy</v>
      </c>
      <c r="E399">
        <f t="shared" ref="E399:E401" si="108">E398</f>
        <v>11</v>
      </c>
      <c r="F399">
        <f t="shared" si="103"/>
        <v>0</v>
      </c>
    </row>
    <row r="400" spans="1:6" x14ac:dyDescent="0.25">
      <c r="A400" t="str">
        <f t="shared" si="107"/>
        <v>David Percy</v>
      </c>
      <c r="C400">
        <v>1</v>
      </c>
      <c r="D400" t="s">
        <v>19</v>
      </c>
      <c r="E400">
        <f t="shared" si="108"/>
        <v>11</v>
      </c>
      <c r="F400">
        <f t="shared" si="103"/>
        <v>11</v>
      </c>
    </row>
    <row r="401" spans="1:6" x14ac:dyDescent="0.25">
      <c r="A401" t="str">
        <f t="shared" si="107"/>
        <v>David Percy</v>
      </c>
      <c r="E401">
        <f t="shared" si="108"/>
        <v>11</v>
      </c>
      <c r="F401">
        <f t="shared" si="103"/>
        <v>0</v>
      </c>
    </row>
    <row r="402" spans="1:6" x14ac:dyDescent="0.25">
      <c r="A402" t="str">
        <f t="shared" si="107"/>
        <v>David Percy</v>
      </c>
      <c r="B402" t="s">
        <v>150</v>
      </c>
      <c r="E402">
        <v>19</v>
      </c>
      <c r="F402">
        <f t="shared" si="103"/>
        <v>0</v>
      </c>
    </row>
    <row r="403" spans="1:6" x14ac:dyDescent="0.25">
      <c r="A403" t="str">
        <f t="shared" si="107"/>
        <v>David Percy</v>
      </c>
      <c r="E403">
        <f t="shared" ref="E403:E405" si="109">E402</f>
        <v>19</v>
      </c>
      <c r="F403">
        <f t="shared" si="103"/>
        <v>0</v>
      </c>
    </row>
    <row r="404" spans="1:6" x14ac:dyDescent="0.25">
      <c r="A404" t="str">
        <f t="shared" si="107"/>
        <v>David Percy</v>
      </c>
      <c r="C404">
        <v>1</v>
      </c>
      <c r="D404" t="s">
        <v>151</v>
      </c>
      <c r="E404">
        <f t="shared" si="109"/>
        <v>19</v>
      </c>
      <c r="F404">
        <f t="shared" si="103"/>
        <v>19</v>
      </c>
    </row>
    <row r="405" spans="1:6" x14ac:dyDescent="0.25">
      <c r="A405" t="str">
        <f t="shared" si="107"/>
        <v>David Percy</v>
      </c>
      <c r="E405">
        <f t="shared" si="109"/>
        <v>19</v>
      </c>
      <c r="F405">
        <f t="shared" si="103"/>
        <v>0</v>
      </c>
    </row>
    <row r="406" spans="1:6" x14ac:dyDescent="0.25">
      <c r="A406" t="str">
        <f t="shared" si="107"/>
        <v>David Percy</v>
      </c>
      <c r="B406" t="s">
        <v>152</v>
      </c>
      <c r="E406">
        <v>28</v>
      </c>
      <c r="F406">
        <f t="shared" si="103"/>
        <v>0</v>
      </c>
    </row>
    <row r="407" spans="1:6" x14ac:dyDescent="0.25">
      <c r="A407" t="str">
        <f t="shared" si="107"/>
        <v>David Percy</v>
      </c>
      <c r="E407">
        <f t="shared" ref="E407:E409" si="110">E406</f>
        <v>28</v>
      </c>
      <c r="F407">
        <f t="shared" si="103"/>
        <v>0</v>
      </c>
    </row>
    <row r="408" spans="1:6" x14ac:dyDescent="0.25">
      <c r="A408" t="str">
        <f t="shared" si="107"/>
        <v>David Percy</v>
      </c>
      <c r="C408">
        <v>1</v>
      </c>
      <c r="D408" t="s">
        <v>128</v>
      </c>
      <c r="E408">
        <f t="shared" si="110"/>
        <v>28</v>
      </c>
      <c r="F408">
        <f t="shared" si="103"/>
        <v>28</v>
      </c>
    </row>
    <row r="409" spans="1:6" x14ac:dyDescent="0.25">
      <c r="A409" t="str">
        <f t="shared" si="107"/>
        <v>David Percy</v>
      </c>
      <c r="E409">
        <f t="shared" si="110"/>
        <v>28</v>
      </c>
      <c r="F409">
        <f t="shared" si="103"/>
        <v>0</v>
      </c>
    </row>
    <row r="410" spans="1:6" x14ac:dyDescent="0.25">
      <c r="A410" t="str">
        <f t="shared" si="107"/>
        <v>David Percy</v>
      </c>
      <c r="B410" t="s">
        <v>153</v>
      </c>
      <c r="E410">
        <v>66</v>
      </c>
      <c r="F410">
        <f t="shared" si="103"/>
        <v>0</v>
      </c>
    </row>
    <row r="411" spans="1:6" x14ac:dyDescent="0.25">
      <c r="A411" t="str">
        <f t="shared" si="107"/>
        <v>David Percy</v>
      </c>
      <c r="E411">
        <f t="shared" ref="E411:E419" si="111">E410</f>
        <v>66</v>
      </c>
      <c r="F411">
        <f t="shared" si="103"/>
        <v>0</v>
      </c>
    </row>
    <row r="412" spans="1:6" x14ac:dyDescent="0.25">
      <c r="A412" t="str">
        <f t="shared" si="107"/>
        <v>David Percy</v>
      </c>
      <c r="C412">
        <v>0.24299999999999999</v>
      </c>
      <c r="D412" t="s">
        <v>151</v>
      </c>
      <c r="E412">
        <f t="shared" si="111"/>
        <v>66</v>
      </c>
      <c r="F412">
        <f t="shared" si="103"/>
        <v>16.038</v>
      </c>
    </row>
    <row r="413" spans="1:6" x14ac:dyDescent="0.25">
      <c r="A413" t="str">
        <f t="shared" si="107"/>
        <v>David Percy</v>
      </c>
      <c r="C413">
        <v>0.115</v>
      </c>
      <c r="D413" t="s">
        <v>15</v>
      </c>
      <c r="E413">
        <f t="shared" si="111"/>
        <v>66</v>
      </c>
      <c r="F413">
        <f t="shared" si="103"/>
        <v>7.5900000000000007</v>
      </c>
    </row>
    <row r="414" spans="1:6" x14ac:dyDescent="0.25">
      <c r="A414" t="str">
        <f t="shared" si="107"/>
        <v>David Percy</v>
      </c>
      <c r="C414">
        <v>0.188</v>
      </c>
      <c r="D414" t="s">
        <v>154</v>
      </c>
      <c r="E414">
        <f t="shared" si="111"/>
        <v>66</v>
      </c>
      <c r="F414">
        <f t="shared" si="103"/>
        <v>12.407999999999999</v>
      </c>
    </row>
    <row r="415" spans="1:6" x14ac:dyDescent="0.25">
      <c r="A415" t="str">
        <f t="shared" si="107"/>
        <v>David Percy</v>
      </c>
      <c r="C415">
        <v>3.1E-2</v>
      </c>
      <c r="D415" t="s">
        <v>17</v>
      </c>
      <c r="E415">
        <f t="shared" si="111"/>
        <v>66</v>
      </c>
      <c r="F415">
        <f t="shared" si="103"/>
        <v>2.0459999999999998</v>
      </c>
    </row>
    <row r="416" spans="1:6" x14ac:dyDescent="0.25">
      <c r="A416" t="str">
        <f t="shared" si="107"/>
        <v>David Percy</v>
      </c>
      <c r="C416">
        <v>0.2</v>
      </c>
      <c r="D416" t="s">
        <v>18</v>
      </c>
      <c r="E416">
        <f t="shared" si="111"/>
        <v>66</v>
      </c>
      <c r="F416">
        <f t="shared" si="103"/>
        <v>13.200000000000001</v>
      </c>
    </row>
    <row r="417" spans="1:6" x14ac:dyDescent="0.25">
      <c r="A417" t="str">
        <f t="shared" si="107"/>
        <v>David Percy</v>
      </c>
      <c r="C417">
        <v>7.0000000000000007E-2</v>
      </c>
      <c r="D417" t="s">
        <v>128</v>
      </c>
      <c r="E417">
        <f t="shared" si="111"/>
        <v>66</v>
      </c>
      <c r="F417">
        <f t="shared" si="103"/>
        <v>4.62</v>
      </c>
    </row>
    <row r="418" spans="1:6" x14ac:dyDescent="0.25">
      <c r="A418" t="str">
        <f t="shared" si="107"/>
        <v>David Percy</v>
      </c>
      <c r="C418">
        <v>0.15</v>
      </c>
      <c r="D418" t="s">
        <v>155</v>
      </c>
      <c r="E418">
        <f t="shared" si="111"/>
        <v>66</v>
      </c>
      <c r="F418">
        <f t="shared" si="103"/>
        <v>9.9</v>
      </c>
    </row>
    <row r="419" spans="1:6" x14ac:dyDescent="0.25">
      <c r="A419" t="s">
        <v>491</v>
      </c>
      <c r="E419">
        <f t="shared" si="111"/>
        <v>66</v>
      </c>
      <c r="F419">
        <f t="shared" si="103"/>
        <v>0</v>
      </c>
    </row>
    <row r="420" spans="1:6" x14ac:dyDescent="0.25">
      <c r="A420" t="str">
        <f t="shared" ref="A420:A451" si="112">A419</f>
        <v>David Storch</v>
      </c>
      <c r="B420" t="s">
        <v>157</v>
      </c>
      <c r="E420">
        <v>82</v>
      </c>
      <c r="F420">
        <f t="shared" si="103"/>
        <v>0</v>
      </c>
    </row>
    <row r="421" spans="1:6" x14ac:dyDescent="0.25">
      <c r="A421" t="str">
        <f t="shared" si="112"/>
        <v>David Storch</v>
      </c>
      <c r="E421">
        <f t="shared" ref="E421:E425" si="113">E420</f>
        <v>82</v>
      </c>
      <c r="F421">
        <f t="shared" si="103"/>
        <v>0</v>
      </c>
    </row>
    <row r="422" spans="1:6" x14ac:dyDescent="0.25">
      <c r="A422" t="str">
        <f t="shared" si="112"/>
        <v>David Storch</v>
      </c>
      <c r="C422">
        <v>0.9</v>
      </c>
      <c r="D422" t="s">
        <v>158</v>
      </c>
      <c r="E422">
        <f t="shared" si="113"/>
        <v>82</v>
      </c>
      <c r="F422">
        <f t="shared" si="103"/>
        <v>73.8</v>
      </c>
    </row>
    <row r="423" spans="1:6" x14ac:dyDescent="0.25">
      <c r="A423" t="str">
        <f t="shared" si="112"/>
        <v>David Storch</v>
      </c>
      <c r="C423">
        <v>5.8999999999999997E-2</v>
      </c>
      <c r="D423" t="s">
        <v>51</v>
      </c>
      <c r="E423">
        <f t="shared" si="113"/>
        <v>82</v>
      </c>
      <c r="F423">
        <f t="shared" si="103"/>
        <v>4.8380000000000001</v>
      </c>
    </row>
    <row r="424" spans="1:6" x14ac:dyDescent="0.25">
      <c r="A424" t="str">
        <f t="shared" si="112"/>
        <v>David Storch</v>
      </c>
      <c r="C424">
        <v>0.04</v>
      </c>
      <c r="D424" t="s">
        <v>63</v>
      </c>
      <c r="E424">
        <f t="shared" si="113"/>
        <v>82</v>
      </c>
      <c r="F424">
        <f t="shared" si="103"/>
        <v>3.2800000000000002</v>
      </c>
    </row>
    <row r="425" spans="1:6" x14ac:dyDescent="0.25">
      <c r="A425" t="str">
        <f t="shared" si="112"/>
        <v>David Storch</v>
      </c>
      <c r="E425">
        <f t="shared" si="113"/>
        <v>82</v>
      </c>
      <c r="F425">
        <f t="shared" si="103"/>
        <v>0</v>
      </c>
    </row>
    <row r="426" spans="1:6" x14ac:dyDescent="0.25">
      <c r="A426" t="str">
        <f t="shared" si="112"/>
        <v>David Storch</v>
      </c>
      <c r="B426" t="s">
        <v>159</v>
      </c>
      <c r="E426">
        <v>331</v>
      </c>
      <c r="F426">
        <f t="shared" si="103"/>
        <v>0</v>
      </c>
    </row>
    <row r="427" spans="1:6" x14ac:dyDescent="0.25">
      <c r="A427" t="str">
        <f t="shared" si="112"/>
        <v>David Storch</v>
      </c>
      <c r="E427">
        <f t="shared" ref="E427:E434" si="114">E426</f>
        <v>331</v>
      </c>
      <c r="F427">
        <f t="shared" si="103"/>
        <v>0</v>
      </c>
    </row>
    <row r="428" spans="1:6" x14ac:dyDescent="0.25">
      <c r="A428" t="str">
        <f t="shared" si="112"/>
        <v>David Storch</v>
      </c>
      <c r="C428">
        <v>0.13100000000000001</v>
      </c>
      <c r="D428" t="s">
        <v>49</v>
      </c>
      <c r="E428">
        <f t="shared" si="114"/>
        <v>331</v>
      </c>
      <c r="F428">
        <f t="shared" si="103"/>
        <v>43.361000000000004</v>
      </c>
    </row>
    <row r="429" spans="1:6" x14ac:dyDescent="0.25">
      <c r="A429" t="str">
        <f t="shared" si="112"/>
        <v>David Storch</v>
      </c>
      <c r="C429">
        <v>6.0000000000000001E-3</v>
      </c>
      <c r="D429" t="s">
        <v>160</v>
      </c>
      <c r="E429">
        <f t="shared" si="114"/>
        <v>331</v>
      </c>
      <c r="F429">
        <f t="shared" si="103"/>
        <v>1.986</v>
      </c>
    </row>
    <row r="430" spans="1:6" x14ac:dyDescent="0.25">
      <c r="A430" t="str">
        <f t="shared" si="112"/>
        <v>David Storch</v>
      </c>
      <c r="C430">
        <v>0.36199999999999999</v>
      </c>
      <c r="D430" t="s">
        <v>92</v>
      </c>
      <c r="E430">
        <f t="shared" si="114"/>
        <v>331</v>
      </c>
      <c r="F430">
        <f t="shared" si="103"/>
        <v>119.822</v>
      </c>
    </row>
    <row r="431" spans="1:6" x14ac:dyDescent="0.25">
      <c r="A431" t="str">
        <f t="shared" si="112"/>
        <v>David Storch</v>
      </c>
      <c r="C431">
        <v>0.13400000000000001</v>
      </c>
      <c r="D431" t="s">
        <v>151</v>
      </c>
      <c r="E431">
        <f t="shared" si="114"/>
        <v>331</v>
      </c>
      <c r="F431">
        <f t="shared" si="103"/>
        <v>44.353999999999999</v>
      </c>
    </row>
    <row r="432" spans="1:6" x14ac:dyDescent="0.25">
      <c r="A432" t="str">
        <f t="shared" si="112"/>
        <v>David Storch</v>
      </c>
      <c r="C432">
        <v>0.30499999999999999</v>
      </c>
      <c r="D432" t="s">
        <v>161</v>
      </c>
      <c r="E432">
        <f t="shared" si="114"/>
        <v>331</v>
      </c>
      <c r="F432">
        <f t="shared" si="103"/>
        <v>100.955</v>
      </c>
    </row>
    <row r="433" spans="1:6" x14ac:dyDescent="0.25">
      <c r="A433" t="str">
        <f t="shared" si="112"/>
        <v>David Storch</v>
      </c>
      <c r="C433">
        <v>5.8999999999999997E-2</v>
      </c>
      <c r="D433" t="s">
        <v>162</v>
      </c>
      <c r="E433">
        <f t="shared" si="114"/>
        <v>331</v>
      </c>
      <c r="F433">
        <f t="shared" si="103"/>
        <v>19.529</v>
      </c>
    </row>
    <row r="434" spans="1:6" x14ac:dyDescent="0.25">
      <c r="A434" t="str">
        <f t="shared" si="112"/>
        <v>David Storch</v>
      </c>
      <c r="E434">
        <f t="shared" si="114"/>
        <v>331</v>
      </c>
      <c r="F434">
        <f t="shared" si="103"/>
        <v>0</v>
      </c>
    </row>
    <row r="435" spans="1:6" x14ac:dyDescent="0.25">
      <c r="A435" t="str">
        <f t="shared" si="112"/>
        <v>David Storch</v>
      </c>
      <c r="B435" t="s">
        <v>163</v>
      </c>
      <c r="E435">
        <v>259</v>
      </c>
      <c r="F435">
        <f t="shared" si="103"/>
        <v>0</v>
      </c>
    </row>
    <row r="436" spans="1:6" x14ac:dyDescent="0.25">
      <c r="A436" t="str">
        <f t="shared" si="112"/>
        <v>David Storch</v>
      </c>
      <c r="E436">
        <f t="shared" ref="E436:E438" si="115">E435</f>
        <v>259</v>
      </c>
      <c r="F436">
        <f t="shared" si="103"/>
        <v>0</v>
      </c>
    </row>
    <row r="437" spans="1:6" x14ac:dyDescent="0.25">
      <c r="A437" t="str">
        <f t="shared" si="112"/>
        <v>David Storch</v>
      </c>
      <c r="C437">
        <v>1</v>
      </c>
      <c r="D437" t="s">
        <v>151</v>
      </c>
      <c r="E437">
        <f t="shared" si="115"/>
        <v>259</v>
      </c>
      <c r="F437">
        <f t="shared" si="103"/>
        <v>259</v>
      </c>
    </row>
    <row r="438" spans="1:6" x14ac:dyDescent="0.25">
      <c r="A438" t="str">
        <f t="shared" si="112"/>
        <v>David Storch</v>
      </c>
      <c r="E438">
        <f t="shared" si="115"/>
        <v>259</v>
      </c>
      <c r="F438">
        <f t="shared" si="103"/>
        <v>0</v>
      </c>
    </row>
    <row r="439" spans="1:6" x14ac:dyDescent="0.25">
      <c r="A439" t="str">
        <f t="shared" si="112"/>
        <v>David Storch</v>
      </c>
      <c r="B439" t="s">
        <v>164</v>
      </c>
      <c r="E439">
        <v>27</v>
      </c>
      <c r="F439">
        <f t="shared" si="103"/>
        <v>0</v>
      </c>
    </row>
    <row r="440" spans="1:6" x14ac:dyDescent="0.25">
      <c r="A440" t="str">
        <f t="shared" si="112"/>
        <v>David Storch</v>
      </c>
      <c r="E440">
        <f t="shared" ref="E440:E442" si="116">E439</f>
        <v>27</v>
      </c>
      <c r="F440">
        <f t="shared" si="103"/>
        <v>0</v>
      </c>
    </row>
    <row r="441" spans="1:6" x14ac:dyDescent="0.25">
      <c r="A441" t="str">
        <f t="shared" si="112"/>
        <v>David Storch</v>
      </c>
      <c r="C441">
        <v>1</v>
      </c>
      <c r="D441" t="s">
        <v>162</v>
      </c>
      <c r="E441">
        <f t="shared" si="116"/>
        <v>27</v>
      </c>
      <c r="F441">
        <f t="shared" si="103"/>
        <v>27</v>
      </c>
    </row>
    <row r="442" spans="1:6" x14ac:dyDescent="0.25">
      <c r="A442" t="str">
        <f t="shared" si="112"/>
        <v>David Storch</v>
      </c>
      <c r="E442">
        <f t="shared" si="116"/>
        <v>27</v>
      </c>
      <c r="F442">
        <f t="shared" si="103"/>
        <v>0</v>
      </c>
    </row>
    <row r="443" spans="1:6" x14ac:dyDescent="0.25">
      <c r="A443" t="str">
        <f t="shared" si="112"/>
        <v>David Storch</v>
      </c>
      <c r="B443" t="s">
        <v>165</v>
      </c>
      <c r="E443">
        <v>1602</v>
      </c>
      <c r="F443">
        <f t="shared" si="103"/>
        <v>0</v>
      </c>
    </row>
    <row r="444" spans="1:6" x14ac:dyDescent="0.25">
      <c r="A444" t="str">
        <f t="shared" si="112"/>
        <v>David Storch</v>
      </c>
      <c r="E444">
        <f t="shared" ref="E444:E451" si="117">E443</f>
        <v>1602</v>
      </c>
      <c r="F444">
        <f t="shared" si="103"/>
        <v>0</v>
      </c>
    </row>
    <row r="445" spans="1:6" x14ac:dyDescent="0.25">
      <c r="A445" t="str">
        <f t="shared" si="112"/>
        <v>David Storch</v>
      </c>
      <c r="C445">
        <v>1.2999999999999999E-2</v>
      </c>
      <c r="D445" t="s">
        <v>49</v>
      </c>
      <c r="E445">
        <f t="shared" si="117"/>
        <v>1602</v>
      </c>
      <c r="F445">
        <f t="shared" si="103"/>
        <v>20.826000000000001</v>
      </c>
    </row>
    <row r="446" spans="1:6" x14ac:dyDescent="0.25">
      <c r="A446" t="str">
        <f t="shared" si="112"/>
        <v>David Storch</v>
      </c>
      <c r="C446">
        <v>1E-3</v>
      </c>
      <c r="D446" t="s">
        <v>160</v>
      </c>
      <c r="E446">
        <f t="shared" si="117"/>
        <v>1602</v>
      </c>
      <c r="F446">
        <f t="shared" si="103"/>
        <v>1.6020000000000001</v>
      </c>
    </row>
    <row r="447" spans="1:6" x14ac:dyDescent="0.25">
      <c r="A447" t="str">
        <f t="shared" si="112"/>
        <v>David Storch</v>
      </c>
      <c r="C447">
        <v>0.159</v>
      </c>
      <c r="D447" t="s">
        <v>51</v>
      </c>
      <c r="E447">
        <f t="shared" si="117"/>
        <v>1602</v>
      </c>
      <c r="F447">
        <f t="shared" si="103"/>
        <v>254.71800000000002</v>
      </c>
    </row>
    <row r="448" spans="1:6" x14ac:dyDescent="0.25">
      <c r="A448" t="str">
        <f t="shared" si="112"/>
        <v>David Storch</v>
      </c>
      <c r="C448">
        <v>4.0000000000000001E-3</v>
      </c>
      <c r="D448" t="s">
        <v>151</v>
      </c>
      <c r="E448">
        <f t="shared" si="117"/>
        <v>1602</v>
      </c>
      <c r="F448">
        <f t="shared" si="103"/>
        <v>6.4080000000000004</v>
      </c>
    </row>
    <row r="449" spans="1:6" x14ac:dyDescent="0.25">
      <c r="A449" t="str">
        <f t="shared" si="112"/>
        <v>David Storch</v>
      </c>
      <c r="C449">
        <v>0.81899999999999995</v>
      </c>
      <c r="D449" t="s">
        <v>162</v>
      </c>
      <c r="E449">
        <f t="shared" si="117"/>
        <v>1602</v>
      </c>
      <c r="F449">
        <f t="shared" si="103"/>
        <v>1312.038</v>
      </c>
    </row>
    <row r="450" spans="1:6" x14ac:dyDescent="0.25">
      <c r="A450" t="str">
        <f t="shared" si="112"/>
        <v>David Storch</v>
      </c>
      <c r="C450">
        <v>0</v>
      </c>
      <c r="D450" t="s">
        <v>24</v>
      </c>
      <c r="E450">
        <f t="shared" si="117"/>
        <v>1602</v>
      </c>
      <c r="F450">
        <f t="shared" si="103"/>
        <v>0</v>
      </c>
    </row>
    <row r="451" spans="1:6" x14ac:dyDescent="0.25">
      <c r="A451" t="str">
        <f t="shared" si="112"/>
        <v>David Storch</v>
      </c>
      <c r="E451">
        <f t="shared" si="117"/>
        <v>1602</v>
      </c>
      <c r="F451">
        <f t="shared" ref="F451:F514" si="118">E451*C451</f>
        <v>0</v>
      </c>
    </row>
    <row r="452" spans="1:6" x14ac:dyDescent="0.25">
      <c r="A452" t="str">
        <f t="shared" ref="A452:A483" si="119">A451</f>
        <v>David Storch</v>
      </c>
      <c r="B452" t="s">
        <v>166</v>
      </c>
      <c r="E452">
        <v>63</v>
      </c>
      <c r="F452">
        <f t="shared" si="118"/>
        <v>0</v>
      </c>
    </row>
    <row r="453" spans="1:6" x14ac:dyDescent="0.25">
      <c r="A453" t="str">
        <f t="shared" si="119"/>
        <v>David Storch</v>
      </c>
      <c r="E453">
        <f t="shared" ref="E453:E456" si="120">E452</f>
        <v>63</v>
      </c>
      <c r="F453">
        <f t="shared" si="118"/>
        <v>0</v>
      </c>
    </row>
    <row r="454" spans="1:6" x14ac:dyDescent="0.25">
      <c r="A454" t="str">
        <f t="shared" si="119"/>
        <v>David Storch</v>
      </c>
      <c r="C454">
        <v>0.80200000000000005</v>
      </c>
      <c r="D454" t="s">
        <v>162</v>
      </c>
      <c r="E454">
        <f t="shared" si="120"/>
        <v>63</v>
      </c>
      <c r="F454">
        <f t="shared" si="118"/>
        <v>50.526000000000003</v>
      </c>
    </row>
    <row r="455" spans="1:6" x14ac:dyDescent="0.25">
      <c r="A455" t="str">
        <f t="shared" si="119"/>
        <v>David Storch</v>
      </c>
      <c r="C455">
        <v>0.19700000000000001</v>
      </c>
      <c r="D455" t="s">
        <v>20</v>
      </c>
      <c r="E455">
        <f t="shared" si="120"/>
        <v>63</v>
      </c>
      <c r="F455">
        <f t="shared" si="118"/>
        <v>12.411000000000001</v>
      </c>
    </row>
    <row r="456" spans="1:6" x14ac:dyDescent="0.25">
      <c r="A456" t="str">
        <f t="shared" si="119"/>
        <v>David Storch</v>
      </c>
      <c r="E456">
        <f t="shared" si="120"/>
        <v>63</v>
      </c>
      <c r="F456">
        <f t="shared" si="118"/>
        <v>0</v>
      </c>
    </row>
    <row r="457" spans="1:6" x14ac:dyDescent="0.25">
      <c r="A457" t="str">
        <f t="shared" si="119"/>
        <v>David Storch</v>
      </c>
      <c r="B457" t="s">
        <v>167</v>
      </c>
      <c r="E457">
        <v>10</v>
      </c>
      <c r="F457">
        <f t="shared" si="118"/>
        <v>0</v>
      </c>
    </row>
    <row r="458" spans="1:6" x14ac:dyDescent="0.25">
      <c r="A458" t="str">
        <f t="shared" si="119"/>
        <v>David Storch</v>
      </c>
      <c r="E458">
        <f t="shared" ref="E458:E460" si="121">E457</f>
        <v>10</v>
      </c>
      <c r="F458">
        <f t="shared" si="118"/>
        <v>0</v>
      </c>
    </row>
    <row r="459" spans="1:6" x14ac:dyDescent="0.25">
      <c r="A459" t="str">
        <f t="shared" si="119"/>
        <v>David Storch</v>
      </c>
      <c r="C459">
        <v>1</v>
      </c>
      <c r="D459" t="s">
        <v>51</v>
      </c>
      <c r="E459">
        <f t="shared" si="121"/>
        <v>10</v>
      </c>
      <c r="F459">
        <f t="shared" si="118"/>
        <v>10</v>
      </c>
    </row>
    <row r="460" spans="1:6" x14ac:dyDescent="0.25">
      <c r="A460" t="str">
        <f t="shared" si="119"/>
        <v>David Storch</v>
      </c>
      <c r="E460">
        <f t="shared" si="121"/>
        <v>10</v>
      </c>
      <c r="F460">
        <f t="shared" si="118"/>
        <v>0</v>
      </c>
    </row>
    <row r="461" spans="1:6" x14ac:dyDescent="0.25">
      <c r="A461" t="str">
        <f t="shared" si="119"/>
        <v>David Storch</v>
      </c>
      <c r="B461" t="s">
        <v>168</v>
      </c>
      <c r="E461">
        <v>13</v>
      </c>
      <c r="F461">
        <f t="shared" si="118"/>
        <v>0</v>
      </c>
    </row>
    <row r="462" spans="1:6" x14ac:dyDescent="0.25">
      <c r="A462" t="str">
        <f t="shared" si="119"/>
        <v>David Storch</v>
      </c>
      <c r="E462">
        <f t="shared" ref="E462:E465" si="122">E461</f>
        <v>13</v>
      </c>
      <c r="F462">
        <f t="shared" si="118"/>
        <v>0</v>
      </c>
    </row>
    <row r="463" spans="1:6" x14ac:dyDescent="0.25">
      <c r="A463" t="str">
        <f t="shared" si="119"/>
        <v>David Storch</v>
      </c>
      <c r="C463">
        <v>0.72499999999999998</v>
      </c>
      <c r="D463" t="s">
        <v>151</v>
      </c>
      <c r="E463">
        <f t="shared" si="122"/>
        <v>13</v>
      </c>
      <c r="F463">
        <f t="shared" si="118"/>
        <v>9.4249999999999989</v>
      </c>
    </row>
    <row r="464" spans="1:6" x14ac:dyDescent="0.25">
      <c r="A464" t="str">
        <f t="shared" si="119"/>
        <v>David Storch</v>
      </c>
      <c r="C464">
        <v>0.27400000000000002</v>
      </c>
      <c r="D464" t="s">
        <v>162</v>
      </c>
      <c r="E464">
        <f t="shared" si="122"/>
        <v>13</v>
      </c>
      <c r="F464">
        <f t="shared" si="118"/>
        <v>3.5620000000000003</v>
      </c>
    </row>
    <row r="465" spans="1:6" x14ac:dyDescent="0.25">
      <c r="A465" t="str">
        <f t="shared" si="119"/>
        <v>David Storch</v>
      </c>
      <c r="E465">
        <f t="shared" si="122"/>
        <v>13</v>
      </c>
      <c r="F465">
        <f t="shared" si="118"/>
        <v>0</v>
      </c>
    </row>
    <row r="466" spans="1:6" x14ac:dyDescent="0.25">
      <c r="A466" t="str">
        <f t="shared" si="119"/>
        <v>David Storch</v>
      </c>
      <c r="B466" t="s">
        <v>169</v>
      </c>
      <c r="E466">
        <v>657</v>
      </c>
      <c r="F466">
        <f t="shared" si="118"/>
        <v>0</v>
      </c>
    </row>
    <row r="467" spans="1:6" x14ac:dyDescent="0.25">
      <c r="A467" t="str">
        <f t="shared" si="119"/>
        <v>David Storch</v>
      </c>
      <c r="E467">
        <f t="shared" ref="E467:E474" si="123">E466</f>
        <v>657</v>
      </c>
      <c r="F467">
        <f t="shared" si="118"/>
        <v>0</v>
      </c>
    </row>
    <row r="468" spans="1:6" x14ac:dyDescent="0.25">
      <c r="A468" t="str">
        <f t="shared" si="119"/>
        <v>David Storch</v>
      </c>
      <c r="C468">
        <v>0.157</v>
      </c>
      <c r="D468" t="s">
        <v>158</v>
      </c>
      <c r="E468">
        <f t="shared" si="123"/>
        <v>657</v>
      </c>
      <c r="F468">
        <f t="shared" si="118"/>
        <v>103.149</v>
      </c>
    </row>
    <row r="469" spans="1:6" x14ac:dyDescent="0.25">
      <c r="A469" t="str">
        <f t="shared" si="119"/>
        <v>David Storch</v>
      </c>
      <c r="C469">
        <v>0.192</v>
      </c>
      <c r="D469" t="s">
        <v>92</v>
      </c>
      <c r="E469">
        <f t="shared" si="123"/>
        <v>657</v>
      </c>
      <c r="F469">
        <f t="shared" si="118"/>
        <v>126.14400000000001</v>
      </c>
    </row>
    <row r="470" spans="1:6" x14ac:dyDescent="0.25">
      <c r="A470" t="str">
        <f t="shared" si="119"/>
        <v>David Storch</v>
      </c>
      <c r="C470">
        <v>8.1000000000000003E-2</v>
      </c>
      <c r="D470" t="s">
        <v>51</v>
      </c>
      <c r="E470">
        <f t="shared" si="123"/>
        <v>657</v>
      </c>
      <c r="F470">
        <f t="shared" si="118"/>
        <v>53.216999999999999</v>
      </c>
    </row>
    <row r="471" spans="1:6" x14ac:dyDescent="0.25">
      <c r="A471" t="str">
        <f t="shared" si="119"/>
        <v>David Storch</v>
      </c>
      <c r="C471">
        <v>9.7000000000000003E-2</v>
      </c>
      <c r="D471" t="s">
        <v>151</v>
      </c>
      <c r="E471">
        <f t="shared" si="123"/>
        <v>657</v>
      </c>
      <c r="F471">
        <f t="shared" si="118"/>
        <v>63.728999999999999</v>
      </c>
    </row>
    <row r="472" spans="1:6" x14ac:dyDescent="0.25">
      <c r="A472" t="str">
        <f t="shared" si="119"/>
        <v>David Storch</v>
      </c>
      <c r="C472">
        <v>0.44900000000000001</v>
      </c>
      <c r="D472" t="s">
        <v>161</v>
      </c>
      <c r="E472">
        <f t="shared" si="123"/>
        <v>657</v>
      </c>
      <c r="F472">
        <f t="shared" si="118"/>
        <v>294.99299999999999</v>
      </c>
    </row>
    <row r="473" spans="1:6" x14ac:dyDescent="0.25">
      <c r="A473" t="str">
        <f t="shared" si="119"/>
        <v>David Storch</v>
      </c>
      <c r="C473">
        <v>2.1000000000000001E-2</v>
      </c>
      <c r="D473" t="s">
        <v>162</v>
      </c>
      <c r="E473">
        <f t="shared" si="123"/>
        <v>657</v>
      </c>
      <c r="F473">
        <f t="shared" si="118"/>
        <v>13.797000000000001</v>
      </c>
    </row>
    <row r="474" spans="1:6" x14ac:dyDescent="0.25">
      <c r="A474" t="str">
        <f t="shared" si="119"/>
        <v>David Storch</v>
      </c>
      <c r="E474">
        <f t="shared" si="123"/>
        <v>657</v>
      </c>
      <c r="F474">
        <f t="shared" si="118"/>
        <v>0</v>
      </c>
    </row>
    <row r="475" spans="1:6" x14ac:dyDescent="0.25">
      <c r="A475" t="str">
        <f t="shared" si="119"/>
        <v>David Storch</v>
      </c>
      <c r="B475" t="s">
        <v>170</v>
      </c>
      <c r="E475">
        <v>16</v>
      </c>
      <c r="F475">
        <f t="shared" si="118"/>
        <v>0</v>
      </c>
    </row>
    <row r="476" spans="1:6" x14ac:dyDescent="0.25">
      <c r="A476" t="str">
        <f t="shared" si="119"/>
        <v>David Storch</v>
      </c>
      <c r="E476">
        <f t="shared" ref="E476:E479" si="124">E475</f>
        <v>16</v>
      </c>
      <c r="F476">
        <f t="shared" si="118"/>
        <v>0</v>
      </c>
    </row>
    <row r="477" spans="1:6" x14ac:dyDescent="0.25">
      <c r="A477" t="str">
        <f t="shared" si="119"/>
        <v>David Storch</v>
      </c>
      <c r="C477">
        <v>0.45</v>
      </c>
      <c r="D477" t="s">
        <v>49</v>
      </c>
      <c r="E477">
        <f t="shared" si="124"/>
        <v>16</v>
      </c>
      <c r="F477">
        <f t="shared" si="118"/>
        <v>7.2</v>
      </c>
    </row>
    <row r="478" spans="1:6" x14ac:dyDescent="0.25">
      <c r="A478" t="str">
        <f t="shared" si="119"/>
        <v>David Storch</v>
      </c>
      <c r="C478">
        <v>0.54900000000000004</v>
      </c>
      <c r="D478" t="s">
        <v>51</v>
      </c>
      <c r="E478">
        <f t="shared" si="124"/>
        <v>16</v>
      </c>
      <c r="F478">
        <f t="shared" si="118"/>
        <v>8.7840000000000007</v>
      </c>
    </row>
    <row r="479" spans="1:6" x14ac:dyDescent="0.25">
      <c r="A479" t="str">
        <f t="shared" si="119"/>
        <v>David Storch</v>
      </c>
      <c r="E479">
        <f t="shared" si="124"/>
        <v>16</v>
      </c>
      <c r="F479">
        <f t="shared" si="118"/>
        <v>0</v>
      </c>
    </row>
    <row r="480" spans="1:6" x14ac:dyDescent="0.25">
      <c r="A480" t="str">
        <f t="shared" si="119"/>
        <v>David Storch</v>
      </c>
      <c r="B480" t="s">
        <v>171</v>
      </c>
      <c r="E480">
        <v>1382</v>
      </c>
      <c r="F480">
        <f t="shared" si="118"/>
        <v>0</v>
      </c>
    </row>
    <row r="481" spans="1:6" x14ac:dyDescent="0.25">
      <c r="A481" t="str">
        <f t="shared" si="119"/>
        <v>David Storch</v>
      </c>
      <c r="E481">
        <f t="shared" ref="E481:E488" si="125">E480</f>
        <v>1382</v>
      </c>
      <c r="F481">
        <f t="shared" si="118"/>
        <v>0</v>
      </c>
    </row>
    <row r="482" spans="1:6" x14ac:dyDescent="0.25">
      <c r="A482" t="str">
        <f t="shared" si="119"/>
        <v>David Storch</v>
      </c>
      <c r="C482">
        <v>8.4000000000000005E-2</v>
      </c>
      <c r="D482" t="s">
        <v>49</v>
      </c>
      <c r="E482">
        <f t="shared" si="125"/>
        <v>1382</v>
      </c>
      <c r="F482">
        <f t="shared" si="118"/>
        <v>116.08800000000001</v>
      </c>
    </row>
    <row r="483" spans="1:6" x14ac:dyDescent="0.25">
      <c r="A483" t="str">
        <f t="shared" si="119"/>
        <v>David Storch</v>
      </c>
      <c r="C483">
        <v>1E-3</v>
      </c>
      <c r="D483" t="s">
        <v>160</v>
      </c>
      <c r="E483">
        <f t="shared" si="125"/>
        <v>1382</v>
      </c>
      <c r="F483">
        <f t="shared" si="118"/>
        <v>1.3820000000000001</v>
      </c>
    </row>
    <row r="484" spans="1:6" x14ac:dyDescent="0.25">
      <c r="A484" t="str">
        <f t="shared" ref="A484:A512" si="126">A483</f>
        <v>David Storch</v>
      </c>
      <c r="C484">
        <v>0.20100000000000001</v>
      </c>
      <c r="D484" t="s">
        <v>51</v>
      </c>
      <c r="E484">
        <f t="shared" si="125"/>
        <v>1382</v>
      </c>
      <c r="F484">
        <f t="shared" si="118"/>
        <v>277.78200000000004</v>
      </c>
    </row>
    <row r="485" spans="1:6" x14ac:dyDescent="0.25">
      <c r="A485" t="str">
        <f t="shared" si="126"/>
        <v>David Storch</v>
      </c>
      <c r="C485">
        <v>0.54900000000000004</v>
      </c>
      <c r="D485" t="s">
        <v>151</v>
      </c>
      <c r="E485">
        <f t="shared" si="125"/>
        <v>1382</v>
      </c>
      <c r="F485">
        <f t="shared" si="118"/>
        <v>758.71800000000007</v>
      </c>
    </row>
    <row r="486" spans="1:6" x14ac:dyDescent="0.25">
      <c r="A486" t="str">
        <f t="shared" si="126"/>
        <v>David Storch</v>
      </c>
      <c r="C486">
        <v>0.11600000000000001</v>
      </c>
      <c r="D486" t="s">
        <v>162</v>
      </c>
      <c r="E486">
        <f t="shared" si="125"/>
        <v>1382</v>
      </c>
      <c r="F486">
        <f t="shared" si="118"/>
        <v>160.31200000000001</v>
      </c>
    </row>
    <row r="487" spans="1:6" x14ac:dyDescent="0.25">
      <c r="A487" t="str">
        <f t="shared" si="126"/>
        <v>David Storch</v>
      </c>
      <c r="C487">
        <v>4.5999999999999999E-2</v>
      </c>
      <c r="D487" t="s">
        <v>20</v>
      </c>
      <c r="E487">
        <f t="shared" si="125"/>
        <v>1382</v>
      </c>
      <c r="F487">
        <f t="shared" si="118"/>
        <v>63.571999999999996</v>
      </c>
    </row>
    <row r="488" spans="1:6" x14ac:dyDescent="0.25">
      <c r="A488" t="str">
        <f t="shared" si="126"/>
        <v>David Storch</v>
      </c>
      <c r="E488">
        <f t="shared" si="125"/>
        <v>1382</v>
      </c>
      <c r="F488">
        <f t="shared" si="118"/>
        <v>0</v>
      </c>
    </row>
    <row r="489" spans="1:6" x14ac:dyDescent="0.25">
      <c r="A489" t="str">
        <f t="shared" si="126"/>
        <v>David Storch</v>
      </c>
      <c r="B489" t="s">
        <v>172</v>
      </c>
      <c r="E489">
        <v>6</v>
      </c>
      <c r="F489">
        <f t="shared" si="118"/>
        <v>0</v>
      </c>
    </row>
    <row r="490" spans="1:6" x14ac:dyDescent="0.25">
      <c r="A490" t="str">
        <f t="shared" si="126"/>
        <v>David Storch</v>
      </c>
      <c r="E490">
        <f t="shared" ref="E490:E492" si="127">E489</f>
        <v>6</v>
      </c>
      <c r="F490">
        <f t="shared" si="118"/>
        <v>0</v>
      </c>
    </row>
    <row r="491" spans="1:6" x14ac:dyDescent="0.25">
      <c r="A491" t="str">
        <f t="shared" si="126"/>
        <v>David Storch</v>
      </c>
      <c r="C491">
        <v>1</v>
      </c>
      <c r="D491" t="s">
        <v>162</v>
      </c>
      <c r="E491">
        <f t="shared" si="127"/>
        <v>6</v>
      </c>
      <c r="F491">
        <f t="shared" si="118"/>
        <v>6</v>
      </c>
    </row>
    <row r="492" spans="1:6" x14ac:dyDescent="0.25">
      <c r="A492" t="str">
        <f t="shared" si="126"/>
        <v>David Storch</v>
      </c>
      <c r="E492">
        <f t="shared" si="127"/>
        <v>6</v>
      </c>
      <c r="F492">
        <f t="shared" si="118"/>
        <v>0</v>
      </c>
    </row>
    <row r="493" spans="1:6" x14ac:dyDescent="0.25">
      <c r="A493" t="str">
        <f t="shared" si="126"/>
        <v>David Storch</v>
      </c>
      <c r="B493" t="s">
        <v>173</v>
      </c>
      <c r="E493">
        <v>66</v>
      </c>
      <c r="F493">
        <f t="shared" si="118"/>
        <v>0</v>
      </c>
    </row>
    <row r="494" spans="1:6" x14ac:dyDescent="0.25">
      <c r="A494" t="str">
        <f t="shared" si="126"/>
        <v>David Storch</v>
      </c>
      <c r="E494">
        <f t="shared" ref="E494:E496" si="128">E493</f>
        <v>66</v>
      </c>
      <c r="F494">
        <f t="shared" si="118"/>
        <v>0</v>
      </c>
    </row>
    <row r="495" spans="1:6" x14ac:dyDescent="0.25">
      <c r="A495" t="str">
        <f t="shared" si="126"/>
        <v>David Storch</v>
      </c>
      <c r="C495">
        <v>1</v>
      </c>
      <c r="D495" t="s">
        <v>162</v>
      </c>
      <c r="E495">
        <f t="shared" si="128"/>
        <v>66</v>
      </c>
      <c r="F495">
        <f t="shared" si="118"/>
        <v>66</v>
      </c>
    </row>
    <row r="496" spans="1:6" x14ac:dyDescent="0.25">
      <c r="A496" t="str">
        <f t="shared" si="126"/>
        <v>David Storch</v>
      </c>
      <c r="E496">
        <f t="shared" si="128"/>
        <v>66</v>
      </c>
      <c r="F496">
        <f t="shared" si="118"/>
        <v>0</v>
      </c>
    </row>
    <row r="497" spans="1:6" x14ac:dyDescent="0.25">
      <c r="A497" t="str">
        <f t="shared" si="126"/>
        <v>David Storch</v>
      </c>
      <c r="B497" t="s">
        <v>174</v>
      </c>
      <c r="E497">
        <v>4617</v>
      </c>
      <c r="F497">
        <f t="shared" si="118"/>
        <v>0</v>
      </c>
    </row>
    <row r="498" spans="1:6" x14ac:dyDescent="0.25">
      <c r="A498" t="str">
        <f t="shared" si="126"/>
        <v>David Storch</v>
      </c>
      <c r="E498">
        <f t="shared" ref="E498:E513" si="129">E497</f>
        <v>4617</v>
      </c>
      <c r="F498">
        <f t="shared" si="118"/>
        <v>0</v>
      </c>
    </row>
    <row r="499" spans="1:6" x14ac:dyDescent="0.25">
      <c r="A499" t="str">
        <f t="shared" si="126"/>
        <v>David Storch</v>
      </c>
      <c r="C499">
        <v>0</v>
      </c>
      <c r="D499" t="s">
        <v>175</v>
      </c>
      <c r="E499">
        <f t="shared" si="129"/>
        <v>4617</v>
      </c>
      <c r="F499">
        <f t="shared" si="118"/>
        <v>0</v>
      </c>
    </row>
    <row r="500" spans="1:6" x14ac:dyDescent="0.25">
      <c r="A500" t="str">
        <f t="shared" si="126"/>
        <v>David Storch</v>
      </c>
      <c r="C500">
        <v>0.54600000000000004</v>
      </c>
      <c r="D500" t="s">
        <v>49</v>
      </c>
      <c r="E500">
        <f t="shared" si="129"/>
        <v>4617</v>
      </c>
      <c r="F500">
        <f t="shared" si="118"/>
        <v>2520.8820000000001</v>
      </c>
    </row>
    <row r="501" spans="1:6" x14ac:dyDescent="0.25">
      <c r="A501" t="str">
        <f t="shared" si="126"/>
        <v>David Storch</v>
      </c>
      <c r="C501">
        <v>1.0999999999999999E-2</v>
      </c>
      <c r="D501" t="s">
        <v>43</v>
      </c>
      <c r="E501">
        <f t="shared" si="129"/>
        <v>4617</v>
      </c>
      <c r="F501">
        <f t="shared" si="118"/>
        <v>50.786999999999999</v>
      </c>
    </row>
    <row r="502" spans="1:6" x14ac:dyDescent="0.25">
      <c r="A502" t="str">
        <f t="shared" si="126"/>
        <v>David Storch</v>
      </c>
      <c r="C502">
        <v>1E-3</v>
      </c>
      <c r="D502" t="s">
        <v>176</v>
      </c>
      <c r="E502">
        <f t="shared" si="129"/>
        <v>4617</v>
      </c>
      <c r="F502">
        <f t="shared" si="118"/>
        <v>4.617</v>
      </c>
    </row>
    <row r="503" spans="1:6" x14ac:dyDescent="0.25">
      <c r="A503" t="str">
        <f t="shared" si="126"/>
        <v>David Storch</v>
      </c>
      <c r="C503">
        <v>3.0000000000000001E-3</v>
      </c>
      <c r="D503" t="s">
        <v>177</v>
      </c>
      <c r="E503">
        <f t="shared" si="129"/>
        <v>4617</v>
      </c>
      <c r="F503">
        <f t="shared" si="118"/>
        <v>13.851000000000001</v>
      </c>
    </row>
    <row r="504" spans="1:6" x14ac:dyDescent="0.25">
      <c r="A504" t="str">
        <f t="shared" si="126"/>
        <v>David Storch</v>
      </c>
      <c r="C504">
        <v>4.1000000000000002E-2</v>
      </c>
      <c r="D504" t="s">
        <v>178</v>
      </c>
      <c r="E504">
        <f t="shared" si="129"/>
        <v>4617</v>
      </c>
      <c r="F504">
        <f t="shared" si="118"/>
        <v>189.297</v>
      </c>
    </row>
    <row r="505" spans="1:6" x14ac:dyDescent="0.25">
      <c r="A505" t="str">
        <f t="shared" si="126"/>
        <v>David Storch</v>
      </c>
      <c r="C505">
        <v>1.4E-2</v>
      </c>
      <c r="D505" t="s">
        <v>38</v>
      </c>
      <c r="E505">
        <f t="shared" si="129"/>
        <v>4617</v>
      </c>
      <c r="F505">
        <f t="shared" si="118"/>
        <v>64.638000000000005</v>
      </c>
    </row>
    <row r="506" spans="1:6" x14ac:dyDescent="0.25">
      <c r="A506" t="str">
        <f t="shared" si="126"/>
        <v>David Storch</v>
      </c>
      <c r="C506">
        <v>0</v>
      </c>
      <c r="D506" t="s">
        <v>51</v>
      </c>
      <c r="E506">
        <f t="shared" si="129"/>
        <v>4617</v>
      </c>
      <c r="F506">
        <f t="shared" si="118"/>
        <v>0</v>
      </c>
    </row>
    <row r="507" spans="1:6" x14ac:dyDescent="0.25">
      <c r="A507" t="str">
        <f t="shared" si="126"/>
        <v>David Storch</v>
      </c>
      <c r="C507">
        <v>7.0000000000000001E-3</v>
      </c>
      <c r="D507" t="s">
        <v>151</v>
      </c>
      <c r="E507">
        <f t="shared" si="129"/>
        <v>4617</v>
      </c>
      <c r="F507">
        <f t="shared" si="118"/>
        <v>32.319000000000003</v>
      </c>
    </row>
    <row r="508" spans="1:6" x14ac:dyDescent="0.25">
      <c r="A508" t="str">
        <f t="shared" si="126"/>
        <v>David Storch</v>
      </c>
      <c r="C508">
        <v>0</v>
      </c>
      <c r="D508" t="s">
        <v>16</v>
      </c>
      <c r="E508">
        <f t="shared" si="129"/>
        <v>4617</v>
      </c>
      <c r="F508">
        <f t="shared" si="118"/>
        <v>0</v>
      </c>
    </row>
    <row r="509" spans="1:6" x14ac:dyDescent="0.25">
      <c r="A509" t="str">
        <f t="shared" si="126"/>
        <v>David Storch</v>
      </c>
      <c r="C509">
        <v>0.36</v>
      </c>
      <c r="D509" t="s">
        <v>162</v>
      </c>
      <c r="E509">
        <f t="shared" si="129"/>
        <v>4617</v>
      </c>
      <c r="F509">
        <f t="shared" si="118"/>
        <v>1662.12</v>
      </c>
    </row>
    <row r="510" spans="1:6" x14ac:dyDescent="0.25">
      <c r="A510" t="str">
        <f t="shared" si="126"/>
        <v>David Storch</v>
      </c>
      <c r="C510">
        <v>8.0000000000000002E-3</v>
      </c>
      <c r="D510" t="s">
        <v>20</v>
      </c>
      <c r="E510">
        <f t="shared" si="129"/>
        <v>4617</v>
      </c>
      <c r="F510">
        <f t="shared" si="118"/>
        <v>36.936</v>
      </c>
    </row>
    <row r="511" spans="1:6" x14ac:dyDescent="0.25">
      <c r="A511" t="str">
        <f t="shared" si="126"/>
        <v>David Storch</v>
      </c>
      <c r="C511">
        <v>0</v>
      </c>
      <c r="D511" t="s">
        <v>21</v>
      </c>
      <c r="E511">
        <f t="shared" si="129"/>
        <v>4617</v>
      </c>
      <c r="F511">
        <f t="shared" si="118"/>
        <v>0</v>
      </c>
    </row>
    <row r="512" spans="1:6" x14ac:dyDescent="0.25">
      <c r="A512" t="str">
        <f t="shared" si="126"/>
        <v>David Storch</v>
      </c>
      <c r="C512">
        <v>2E-3</v>
      </c>
      <c r="D512" t="s">
        <v>28</v>
      </c>
      <c r="E512">
        <f t="shared" si="129"/>
        <v>4617</v>
      </c>
      <c r="F512">
        <f t="shared" si="118"/>
        <v>9.234</v>
      </c>
    </row>
    <row r="513" spans="1:6" x14ac:dyDescent="0.25">
      <c r="A513" t="s">
        <v>492</v>
      </c>
      <c r="E513">
        <f t="shared" si="129"/>
        <v>4617</v>
      </c>
      <c r="F513">
        <f t="shared" si="118"/>
        <v>0</v>
      </c>
    </row>
    <row r="514" spans="1:6" x14ac:dyDescent="0.25">
      <c r="A514" t="str">
        <f t="shared" ref="A514:A545" si="130">A513</f>
        <v>Eliot Horowitz</v>
      </c>
      <c r="B514" t="s">
        <v>181</v>
      </c>
      <c r="E514">
        <v>4</v>
      </c>
      <c r="F514">
        <f t="shared" si="118"/>
        <v>0</v>
      </c>
    </row>
    <row r="515" spans="1:6" x14ac:dyDescent="0.25">
      <c r="A515" t="str">
        <f t="shared" si="130"/>
        <v>Eliot Horowitz</v>
      </c>
      <c r="E515">
        <f t="shared" ref="E515:E517" si="131">E514</f>
        <v>4</v>
      </c>
      <c r="F515">
        <f t="shared" ref="F515:F578" si="132">E515*C515</f>
        <v>0</v>
      </c>
    </row>
    <row r="516" spans="1:6" x14ac:dyDescent="0.25">
      <c r="A516" t="str">
        <f t="shared" si="130"/>
        <v>Eliot Horowitz</v>
      </c>
      <c r="C516">
        <v>1</v>
      </c>
      <c r="D516" t="s">
        <v>137</v>
      </c>
      <c r="E516">
        <f t="shared" si="131"/>
        <v>4</v>
      </c>
      <c r="F516">
        <f t="shared" si="132"/>
        <v>4</v>
      </c>
    </row>
    <row r="517" spans="1:6" x14ac:dyDescent="0.25">
      <c r="A517" t="str">
        <f t="shared" si="130"/>
        <v>Eliot Horowitz</v>
      </c>
      <c r="E517">
        <f t="shared" si="131"/>
        <v>4</v>
      </c>
      <c r="F517">
        <f t="shared" si="132"/>
        <v>0</v>
      </c>
    </row>
    <row r="518" spans="1:6" x14ac:dyDescent="0.25">
      <c r="A518" t="str">
        <f t="shared" si="130"/>
        <v>Eliot Horowitz</v>
      </c>
      <c r="B518" t="s">
        <v>182</v>
      </c>
      <c r="E518">
        <v>423</v>
      </c>
      <c r="F518">
        <f t="shared" si="132"/>
        <v>0</v>
      </c>
    </row>
    <row r="519" spans="1:6" x14ac:dyDescent="0.25">
      <c r="A519" t="str">
        <f t="shared" si="130"/>
        <v>Eliot Horowitz</v>
      </c>
      <c r="E519">
        <f t="shared" ref="E519:E523" si="133">E518</f>
        <v>423</v>
      </c>
      <c r="F519">
        <f t="shared" si="132"/>
        <v>0</v>
      </c>
    </row>
    <row r="520" spans="1:6" x14ac:dyDescent="0.25">
      <c r="A520" t="str">
        <f t="shared" si="130"/>
        <v>Eliot Horowitz</v>
      </c>
      <c r="C520">
        <v>0.93300000000000005</v>
      </c>
      <c r="D520" t="s">
        <v>23</v>
      </c>
      <c r="E520">
        <f t="shared" si="133"/>
        <v>423</v>
      </c>
      <c r="F520">
        <f t="shared" si="132"/>
        <v>394.65900000000005</v>
      </c>
    </row>
    <row r="521" spans="1:6" x14ac:dyDescent="0.25">
      <c r="A521" t="str">
        <f t="shared" si="130"/>
        <v>Eliot Horowitz</v>
      </c>
      <c r="C521">
        <v>5.6000000000000001E-2</v>
      </c>
      <c r="D521" t="s">
        <v>123</v>
      </c>
      <c r="E521">
        <f t="shared" si="133"/>
        <v>423</v>
      </c>
      <c r="F521">
        <f t="shared" si="132"/>
        <v>23.687999999999999</v>
      </c>
    </row>
    <row r="522" spans="1:6" x14ac:dyDescent="0.25">
      <c r="A522" t="str">
        <f t="shared" si="130"/>
        <v>Eliot Horowitz</v>
      </c>
      <c r="C522">
        <v>0.01</v>
      </c>
      <c r="D522" t="s">
        <v>24</v>
      </c>
      <c r="E522">
        <f t="shared" si="133"/>
        <v>423</v>
      </c>
      <c r="F522">
        <f t="shared" si="132"/>
        <v>4.2300000000000004</v>
      </c>
    </row>
    <row r="523" spans="1:6" x14ac:dyDescent="0.25">
      <c r="A523" t="str">
        <f t="shared" si="130"/>
        <v>Eliot Horowitz</v>
      </c>
      <c r="E523">
        <f t="shared" si="133"/>
        <v>423</v>
      </c>
      <c r="F523">
        <f t="shared" si="132"/>
        <v>0</v>
      </c>
    </row>
    <row r="524" spans="1:6" x14ac:dyDescent="0.25">
      <c r="A524" t="str">
        <f t="shared" si="130"/>
        <v>Eliot Horowitz</v>
      </c>
      <c r="B524" t="s">
        <v>183</v>
      </c>
      <c r="E524">
        <v>5</v>
      </c>
      <c r="F524">
        <f t="shared" si="132"/>
        <v>0</v>
      </c>
    </row>
    <row r="525" spans="1:6" x14ac:dyDescent="0.25">
      <c r="A525" t="str">
        <f t="shared" si="130"/>
        <v>Eliot Horowitz</v>
      </c>
      <c r="E525">
        <f t="shared" ref="E525:E527" si="134">E524</f>
        <v>5</v>
      </c>
      <c r="F525">
        <f t="shared" si="132"/>
        <v>0</v>
      </c>
    </row>
    <row r="526" spans="1:6" x14ac:dyDescent="0.25">
      <c r="A526" t="str">
        <f t="shared" si="130"/>
        <v>Eliot Horowitz</v>
      </c>
      <c r="C526">
        <v>1</v>
      </c>
      <c r="D526" t="s">
        <v>184</v>
      </c>
      <c r="E526">
        <f t="shared" si="134"/>
        <v>5</v>
      </c>
      <c r="F526">
        <f t="shared" si="132"/>
        <v>5</v>
      </c>
    </row>
    <row r="527" spans="1:6" x14ac:dyDescent="0.25">
      <c r="A527" t="str">
        <f t="shared" si="130"/>
        <v>Eliot Horowitz</v>
      </c>
      <c r="E527">
        <f t="shared" si="134"/>
        <v>5</v>
      </c>
      <c r="F527">
        <f t="shared" si="132"/>
        <v>0</v>
      </c>
    </row>
    <row r="528" spans="1:6" x14ac:dyDescent="0.25">
      <c r="A528" t="str">
        <f t="shared" si="130"/>
        <v>Eliot Horowitz</v>
      </c>
      <c r="B528" t="s">
        <v>185</v>
      </c>
      <c r="E528">
        <v>72</v>
      </c>
      <c r="F528">
        <f t="shared" si="132"/>
        <v>0</v>
      </c>
    </row>
    <row r="529" spans="1:6" x14ac:dyDescent="0.25">
      <c r="A529" t="str">
        <f t="shared" si="130"/>
        <v>Eliot Horowitz</v>
      </c>
      <c r="E529">
        <f t="shared" ref="E529:E533" si="135">E528</f>
        <v>72</v>
      </c>
      <c r="F529">
        <f t="shared" si="132"/>
        <v>0</v>
      </c>
    </row>
    <row r="530" spans="1:6" x14ac:dyDescent="0.25">
      <c r="A530" t="str">
        <f t="shared" si="130"/>
        <v>Eliot Horowitz</v>
      </c>
      <c r="C530">
        <v>5.1999999999999998E-2</v>
      </c>
      <c r="D530" t="s">
        <v>91</v>
      </c>
      <c r="E530">
        <f t="shared" si="135"/>
        <v>72</v>
      </c>
      <c r="F530">
        <f t="shared" si="132"/>
        <v>3.7439999999999998</v>
      </c>
    </row>
    <row r="531" spans="1:6" x14ac:dyDescent="0.25">
      <c r="A531" t="str">
        <f t="shared" si="130"/>
        <v>Eliot Horowitz</v>
      </c>
      <c r="C531">
        <v>0.79700000000000004</v>
      </c>
      <c r="D531" t="s">
        <v>184</v>
      </c>
      <c r="E531">
        <f t="shared" si="135"/>
        <v>72</v>
      </c>
      <c r="F531">
        <f t="shared" si="132"/>
        <v>57.384</v>
      </c>
    </row>
    <row r="532" spans="1:6" x14ac:dyDescent="0.25">
      <c r="A532" t="str">
        <f t="shared" si="130"/>
        <v>Eliot Horowitz</v>
      </c>
      <c r="C532">
        <v>0.15</v>
      </c>
      <c r="D532" t="s">
        <v>19</v>
      </c>
      <c r="E532">
        <f t="shared" si="135"/>
        <v>72</v>
      </c>
      <c r="F532">
        <f t="shared" si="132"/>
        <v>10.799999999999999</v>
      </c>
    </row>
    <row r="533" spans="1:6" x14ac:dyDescent="0.25">
      <c r="A533" t="str">
        <f t="shared" si="130"/>
        <v>Eliot Horowitz</v>
      </c>
      <c r="E533">
        <f t="shared" si="135"/>
        <v>72</v>
      </c>
      <c r="F533">
        <f t="shared" si="132"/>
        <v>0</v>
      </c>
    </row>
    <row r="534" spans="1:6" x14ac:dyDescent="0.25">
      <c r="A534" t="str">
        <f t="shared" si="130"/>
        <v>Eliot Horowitz</v>
      </c>
      <c r="B534" t="s">
        <v>186</v>
      </c>
      <c r="E534">
        <v>5</v>
      </c>
      <c r="F534">
        <f t="shared" si="132"/>
        <v>0</v>
      </c>
    </row>
    <row r="535" spans="1:6" x14ac:dyDescent="0.25">
      <c r="A535" t="str">
        <f t="shared" si="130"/>
        <v>Eliot Horowitz</v>
      </c>
      <c r="E535">
        <f t="shared" ref="E535:E538" si="136">E534</f>
        <v>5</v>
      </c>
      <c r="F535">
        <f t="shared" si="132"/>
        <v>0</v>
      </c>
    </row>
    <row r="536" spans="1:6" x14ac:dyDescent="0.25">
      <c r="A536" t="str">
        <f t="shared" si="130"/>
        <v>Eliot Horowitz</v>
      </c>
      <c r="C536">
        <v>0.26700000000000002</v>
      </c>
      <c r="D536" t="s">
        <v>17</v>
      </c>
      <c r="E536">
        <f t="shared" si="136"/>
        <v>5</v>
      </c>
      <c r="F536">
        <f t="shared" si="132"/>
        <v>1.335</v>
      </c>
    </row>
    <row r="537" spans="1:6" x14ac:dyDescent="0.25">
      <c r="A537" t="str">
        <f t="shared" si="130"/>
        <v>Eliot Horowitz</v>
      </c>
      <c r="C537">
        <v>0.73199999999999998</v>
      </c>
      <c r="D537" t="s">
        <v>18</v>
      </c>
      <c r="E537">
        <f t="shared" si="136"/>
        <v>5</v>
      </c>
      <c r="F537">
        <f t="shared" si="132"/>
        <v>3.66</v>
      </c>
    </row>
    <row r="538" spans="1:6" x14ac:dyDescent="0.25">
      <c r="A538" t="str">
        <f t="shared" si="130"/>
        <v>Eliot Horowitz</v>
      </c>
      <c r="E538">
        <f t="shared" si="136"/>
        <v>5</v>
      </c>
      <c r="F538">
        <f t="shared" si="132"/>
        <v>0</v>
      </c>
    </row>
    <row r="539" spans="1:6" x14ac:dyDescent="0.25">
      <c r="A539" t="str">
        <f t="shared" si="130"/>
        <v>Eliot Horowitz</v>
      </c>
      <c r="B539" t="s">
        <v>187</v>
      </c>
      <c r="E539">
        <v>453</v>
      </c>
      <c r="F539">
        <f t="shared" si="132"/>
        <v>0</v>
      </c>
    </row>
    <row r="540" spans="1:6" x14ac:dyDescent="0.25">
      <c r="A540" t="str">
        <f t="shared" si="130"/>
        <v>Eliot Horowitz</v>
      </c>
      <c r="E540">
        <f t="shared" ref="E540:E546" si="137">E539</f>
        <v>453</v>
      </c>
      <c r="F540">
        <f t="shared" si="132"/>
        <v>0</v>
      </c>
    </row>
    <row r="541" spans="1:6" x14ac:dyDescent="0.25">
      <c r="A541" t="str">
        <f t="shared" si="130"/>
        <v>Eliot Horowitz</v>
      </c>
      <c r="C541">
        <v>0.25900000000000001</v>
      </c>
      <c r="D541" t="s">
        <v>154</v>
      </c>
      <c r="E541">
        <f t="shared" si="137"/>
        <v>453</v>
      </c>
      <c r="F541">
        <f t="shared" si="132"/>
        <v>117.327</v>
      </c>
    </row>
    <row r="542" spans="1:6" x14ac:dyDescent="0.25">
      <c r="A542" t="str">
        <f t="shared" si="130"/>
        <v>Eliot Horowitz</v>
      </c>
      <c r="C542">
        <v>0.187</v>
      </c>
      <c r="D542" t="s">
        <v>17</v>
      </c>
      <c r="E542">
        <f t="shared" si="137"/>
        <v>453</v>
      </c>
      <c r="F542">
        <f t="shared" si="132"/>
        <v>84.710999999999999</v>
      </c>
    </row>
    <row r="543" spans="1:6" x14ac:dyDescent="0.25">
      <c r="A543" t="str">
        <f t="shared" si="130"/>
        <v>Eliot Horowitz</v>
      </c>
      <c r="C543">
        <v>0.20899999999999999</v>
      </c>
      <c r="D543" t="s">
        <v>18</v>
      </c>
      <c r="E543">
        <f t="shared" si="137"/>
        <v>453</v>
      </c>
      <c r="F543">
        <f t="shared" si="132"/>
        <v>94.676999999999992</v>
      </c>
    </row>
    <row r="544" spans="1:6" x14ac:dyDescent="0.25">
      <c r="A544" t="str">
        <f t="shared" si="130"/>
        <v>Eliot Horowitz</v>
      </c>
      <c r="C544">
        <v>0.29499999999999998</v>
      </c>
      <c r="D544" t="s">
        <v>155</v>
      </c>
      <c r="E544">
        <f t="shared" si="137"/>
        <v>453</v>
      </c>
      <c r="F544">
        <f t="shared" si="132"/>
        <v>133.63499999999999</v>
      </c>
    </row>
    <row r="545" spans="1:6" x14ac:dyDescent="0.25">
      <c r="A545" t="str">
        <f t="shared" si="130"/>
        <v>Eliot Horowitz</v>
      </c>
      <c r="C545">
        <v>4.9000000000000002E-2</v>
      </c>
      <c r="D545" t="s">
        <v>19</v>
      </c>
      <c r="E545">
        <f t="shared" si="137"/>
        <v>453</v>
      </c>
      <c r="F545">
        <f t="shared" si="132"/>
        <v>22.196999999999999</v>
      </c>
    </row>
    <row r="546" spans="1:6" x14ac:dyDescent="0.25">
      <c r="A546" t="str">
        <f t="shared" ref="A546:A577" si="138">A545</f>
        <v>Eliot Horowitz</v>
      </c>
      <c r="E546">
        <f t="shared" si="137"/>
        <v>453</v>
      </c>
      <c r="F546">
        <f t="shared" si="132"/>
        <v>0</v>
      </c>
    </row>
    <row r="547" spans="1:6" x14ac:dyDescent="0.25">
      <c r="A547" t="str">
        <f t="shared" si="138"/>
        <v>Eliot Horowitz</v>
      </c>
      <c r="B547" t="s">
        <v>188</v>
      </c>
      <c r="E547">
        <v>501</v>
      </c>
      <c r="F547">
        <f t="shared" si="132"/>
        <v>0</v>
      </c>
    </row>
    <row r="548" spans="1:6" x14ac:dyDescent="0.25">
      <c r="A548" t="str">
        <f t="shared" si="138"/>
        <v>Eliot Horowitz</v>
      </c>
      <c r="E548">
        <f t="shared" ref="E548:E551" si="139">E547</f>
        <v>501</v>
      </c>
      <c r="F548">
        <f t="shared" si="132"/>
        <v>0</v>
      </c>
    </row>
    <row r="549" spans="1:6" x14ac:dyDescent="0.25">
      <c r="A549" t="str">
        <f t="shared" si="138"/>
        <v>Eliot Horowitz</v>
      </c>
      <c r="C549">
        <v>0.13500000000000001</v>
      </c>
      <c r="D549" t="s">
        <v>154</v>
      </c>
      <c r="E549">
        <f t="shared" si="139"/>
        <v>501</v>
      </c>
      <c r="F549">
        <f t="shared" si="132"/>
        <v>67.635000000000005</v>
      </c>
    </row>
    <row r="550" spans="1:6" x14ac:dyDescent="0.25">
      <c r="A550" t="str">
        <f t="shared" si="138"/>
        <v>Eliot Horowitz</v>
      </c>
      <c r="C550">
        <v>0.86399999999999999</v>
      </c>
      <c r="D550" t="s">
        <v>155</v>
      </c>
      <c r="E550">
        <f t="shared" si="139"/>
        <v>501</v>
      </c>
      <c r="F550">
        <f t="shared" si="132"/>
        <v>432.86399999999998</v>
      </c>
    </row>
    <row r="551" spans="1:6" x14ac:dyDescent="0.25">
      <c r="A551" t="str">
        <f t="shared" si="138"/>
        <v>Eliot Horowitz</v>
      </c>
      <c r="E551">
        <f t="shared" si="139"/>
        <v>501</v>
      </c>
      <c r="F551">
        <f t="shared" si="132"/>
        <v>0</v>
      </c>
    </row>
    <row r="552" spans="1:6" x14ac:dyDescent="0.25">
      <c r="A552" t="str">
        <f t="shared" si="138"/>
        <v>Eliot Horowitz</v>
      </c>
      <c r="B552" t="s">
        <v>189</v>
      </c>
      <c r="E552">
        <v>217</v>
      </c>
      <c r="F552">
        <f t="shared" si="132"/>
        <v>0</v>
      </c>
    </row>
    <row r="553" spans="1:6" x14ac:dyDescent="0.25">
      <c r="A553" t="str">
        <f t="shared" si="138"/>
        <v>Eliot Horowitz</v>
      </c>
      <c r="E553">
        <f t="shared" ref="E553:E556" si="140">E552</f>
        <v>217</v>
      </c>
      <c r="F553">
        <f t="shared" si="132"/>
        <v>0</v>
      </c>
    </row>
    <row r="554" spans="1:6" x14ac:dyDescent="0.25">
      <c r="A554" t="str">
        <f t="shared" si="138"/>
        <v>Eliot Horowitz</v>
      </c>
      <c r="C554">
        <v>0.84899999999999998</v>
      </c>
      <c r="D554" t="s">
        <v>154</v>
      </c>
      <c r="E554">
        <f t="shared" si="140"/>
        <v>217</v>
      </c>
      <c r="F554">
        <f t="shared" si="132"/>
        <v>184.233</v>
      </c>
    </row>
    <row r="555" spans="1:6" x14ac:dyDescent="0.25">
      <c r="A555" t="str">
        <f t="shared" si="138"/>
        <v>Eliot Horowitz</v>
      </c>
      <c r="C555">
        <v>0.15</v>
      </c>
      <c r="D555" t="s">
        <v>155</v>
      </c>
      <c r="E555">
        <f t="shared" si="140"/>
        <v>217</v>
      </c>
      <c r="F555">
        <f t="shared" si="132"/>
        <v>32.549999999999997</v>
      </c>
    </row>
    <row r="556" spans="1:6" x14ac:dyDescent="0.25">
      <c r="A556" t="str">
        <f t="shared" si="138"/>
        <v>Eliot Horowitz</v>
      </c>
      <c r="E556">
        <f t="shared" si="140"/>
        <v>217</v>
      </c>
      <c r="F556">
        <f t="shared" si="132"/>
        <v>0</v>
      </c>
    </row>
    <row r="557" spans="1:6" x14ac:dyDescent="0.25">
      <c r="A557" t="str">
        <f t="shared" si="138"/>
        <v>Eliot Horowitz</v>
      </c>
      <c r="B557" t="s">
        <v>190</v>
      </c>
      <c r="E557">
        <v>740</v>
      </c>
      <c r="F557">
        <f t="shared" si="132"/>
        <v>0</v>
      </c>
    </row>
    <row r="558" spans="1:6" x14ac:dyDescent="0.25">
      <c r="A558" t="str">
        <f t="shared" si="138"/>
        <v>Eliot Horowitz</v>
      </c>
      <c r="E558">
        <f t="shared" ref="E558:E562" si="141">E557</f>
        <v>740</v>
      </c>
      <c r="F558">
        <f t="shared" si="132"/>
        <v>0</v>
      </c>
    </row>
    <row r="559" spans="1:6" x14ac:dyDescent="0.25">
      <c r="A559" t="str">
        <f t="shared" si="138"/>
        <v>Eliot Horowitz</v>
      </c>
      <c r="C559">
        <v>0.14899999999999999</v>
      </c>
      <c r="D559" t="s">
        <v>154</v>
      </c>
      <c r="E559">
        <f t="shared" si="141"/>
        <v>740</v>
      </c>
      <c r="F559">
        <f t="shared" si="132"/>
        <v>110.25999999999999</v>
      </c>
    </row>
    <row r="560" spans="1:6" x14ac:dyDescent="0.25">
      <c r="A560" t="str">
        <f t="shared" si="138"/>
        <v>Eliot Horowitz</v>
      </c>
      <c r="C560">
        <v>0.01</v>
      </c>
      <c r="D560" t="s">
        <v>17</v>
      </c>
      <c r="E560">
        <f t="shared" si="141"/>
        <v>740</v>
      </c>
      <c r="F560">
        <f t="shared" si="132"/>
        <v>7.4</v>
      </c>
    </row>
    <row r="561" spans="1:6" x14ac:dyDescent="0.25">
      <c r="A561" t="str">
        <f t="shared" si="138"/>
        <v>Eliot Horowitz</v>
      </c>
      <c r="C561">
        <v>0.84</v>
      </c>
      <c r="D561" t="s">
        <v>155</v>
      </c>
      <c r="E561">
        <f t="shared" si="141"/>
        <v>740</v>
      </c>
      <c r="F561">
        <f t="shared" si="132"/>
        <v>621.6</v>
      </c>
    </row>
    <row r="562" spans="1:6" x14ac:dyDescent="0.25">
      <c r="A562" t="str">
        <f t="shared" si="138"/>
        <v>Eliot Horowitz</v>
      </c>
      <c r="E562">
        <f t="shared" si="141"/>
        <v>740</v>
      </c>
      <c r="F562">
        <f t="shared" si="132"/>
        <v>0</v>
      </c>
    </row>
    <row r="563" spans="1:6" x14ac:dyDescent="0.25">
      <c r="A563" t="str">
        <f t="shared" si="138"/>
        <v>Eliot Horowitz</v>
      </c>
      <c r="B563" t="s">
        <v>191</v>
      </c>
      <c r="E563">
        <v>30</v>
      </c>
      <c r="F563">
        <f t="shared" si="132"/>
        <v>0</v>
      </c>
    </row>
    <row r="564" spans="1:6" x14ac:dyDescent="0.25">
      <c r="A564" t="str">
        <f t="shared" si="138"/>
        <v>Eliot Horowitz</v>
      </c>
      <c r="E564">
        <f t="shared" ref="E564:E566" si="142">E563</f>
        <v>30</v>
      </c>
      <c r="F564">
        <f t="shared" si="132"/>
        <v>0</v>
      </c>
    </row>
    <row r="565" spans="1:6" x14ac:dyDescent="0.25">
      <c r="A565" t="str">
        <f t="shared" si="138"/>
        <v>Eliot Horowitz</v>
      </c>
      <c r="C565">
        <v>1</v>
      </c>
      <c r="D565" t="s">
        <v>155</v>
      </c>
      <c r="E565">
        <f t="shared" si="142"/>
        <v>30</v>
      </c>
      <c r="F565">
        <f t="shared" si="132"/>
        <v>30</v>
      </c>
    </row>
    <row r="566" spans="1:6" x14ac:dyDescent="0.25">
      <c r="A566" t="str">
        <f t="shared" si="138"/>
        <v>Eliot Horowitz</v>
      </c>
      <c r="E566">
        <f t="shared" si="142"/>
        <v>30</v>
      </c>
      <c r="F566">
        <f t="shared" si="132"/>
        <v>0</v>
      </c>
    </row>
    <row r="567" spans="1:6" x14ac:dyDescent="0.25">
      <c r="A567" t="str">
        <f t="shared" si="138"/>
        <v>Eliot Horowitz</v>
      </c>
      <c r="B567" t="s">
        <v>192</v>
      </c>
      <c r="E567">
        <v>44</v>
      </c>
      <c r="F567">
        <f t="shared" si="132"/>
        <v>0</v>
      </c>
    </row>
    <row r="568" spans="1:6" x14ac:dyDescent="0.25">
      <c r="A568" t="str">
        <f t="shared" si="138"/>
        <v>Eliot Horowitz</v>
      </c>
      <c r="E568">
        <f t="shared" ref="E568:E570" si="143">E567</f>
        <v>44</v>
      </c>
      <c r="F568">
        <f t="shared" si="132"/>
        <v>0</v>
      </c>
    </row>
    <row r="569" spans="1:6" x14ac:dyDescent="0.25">
      <c r="A569" t="str">
        <f t="shared" si="138"/>
        <v>Eliot Horowitz</v>
      </c>
      <c r="C569">
        <v>1</v>
      </c>
      <c r="D569" t="s">
        <v>154</v>
      </c>
      <c r="E569">
        <f t="shared" si="143"/>
        <v>44</v>
      </c>
      <c r="F569">
        <f t="shared" si="132"/>
        <v>44</v>
      </c>
    </row>
    <row r="570" spans="1:6" x14ac:dyDescent="0.25">
      <c r="A570" t="str">
        <f t="shared" si="138"/>
        <v>Eliot Horowitz</v>
      </c>
      <c r="E570">
        <f t="shared" si="143"/>
        <v>44</v>
      </c>
      <c r="F570">
        <f t="shared" si="132"/>
        <v>0</v>
      </c>
    </row>
    <row r="571" spans="1:6" x14ac:dyDescent="0.25">
      <c r="A571" t="str">
        <f t="shared" si="138"/>
        <v>Eliot Horowitz</v>
      </c>
      <c r="B571" t="s">
        <v>193</v>
      </c>
      <c r="E571">
        <v>124</v>
      </c>
      <c r="F571">
        <f t="shared" si="132"/>
        <v>0</v>
      </c>
    </row>
    <row r="572" spans="1:6" x14ac:dyDescent="0.25">
      <c r="A572" t="str">
        <f t="shared" si="138"/>
        <v>Eliot Horowitz</v>
      </c>
      <c r="E572">
        <f t="shared" ref="E572:E574" si="144">E571</f>
        <v>124</v>
      </c>
      <c r="F572">
        <f t="shared" si="132"/>
        <v>0</v>
      </c>
    </row>
    <row r="573" spans="1:6" x14ac:dyDescent="0.25">
      <c r="A573" t="str">
        <f t="shared" si="138"/>
        <v>Eliot Horowitz</v>
      </c>
      <c r="C573">
        <v>1</v>
      </c>
      <c r="D573" t="s">
        <v>151</v>
      </c>
      <c r="E573">
        <f t="shared" si="144"/>
        <v>124</v>
      </c>
      <c r="F573">
        <f t="shared" si="132"/>
        <v>124</v>
      </c>
    </row>
    <row r="574" spans="1:6" x14ac:dyDescent="0.25">
      <c r="A574" t="str">
        <f t="shared" si="138"/>
        <v>Eliot Horowitz</v>
      </c>
      <c r="E574">
        <f t="shared" si="144"/>
        <v>124</v>
      </c>
      <c r="F574">
        <f t="shared" si="132"/>
        <v>0</v>
      </c>
    </row>
    <row r="575" spans="1:6" x14ac:dyDescent="0.25">
      <c r="A575" t="str">
        <f t="shared" si="138"/>
        <v>Eliot Horowitz</v>
      </c>
      <c r="B575" t="s">
        <v>194</v>
      </c>
      <c r="E575">
        <v>18</v>
      </c>
      <c r="F575">
        <f t="shared" si="132"/>
        <v>0</v>
      </c>
    </row>
    <row r="576" spans="1:6" x14ac:dyDescent="0.25">
      <c r="A576" t="str">
        <f t="shared" si="138"/>
        <v>Eliot Horowitz</v>
      </c>
      <c r="E576">
        <f t="shared" ref="E576:E578" si="145">E575</f>
        <v>18</v>
      </c>
      <c r="F576">
        <f t="shared" si="132"/>
        <v>0</v>
      </c>
    </row>
    <row r="577" spans="1:6" x14ac:dyDescent="0.25">
      <c r="A577" t="str">
        <f t="shared" si="138"/>
        <v>Eliot Horowitz</v>
      </c>
      <c r="C577">
        <v>1</v>
      </c>
      <c r="D577" t="s">
        <v>51</v>
      </c>
      <c r="E577">
        <f t="shared" si="145"/>
        <v>18</v>
      </c>
      <c r="F577">
        <f t="shared" si="132"/>
        <v>18</v>
      </c>
    </row>
    <row r="578" spans="1:6" x14ac:dyDescent="0.25">
      <c r="A578" t="str">
        <f t="shared" ref="A578:A586" si="146">A577</f>
        <v>Eliot Horowitz</v>
      </c>
      <c r="E578">
        <f t="shared" si="145"/>
        <v>18</v>
      </c>
      <c r="F578">
        <f t="shared" si="132"/>
        <v>0</v>
      </c>
    </row>
    <row r="579" spans="1:6" x14ac:dyDescent="0.25">
      <c r="A579" t="str">
        <f t="shared" si="146"/>
        <v>Eliot Horowitz</v>
      </c>
      <c r="B579" t="s">
        <v>195</v>
      </c>
      <c r="E579">
        <v>3</v>
      </c>
      <c r="F579">
        <f t="shared" ref="F579:F642" si="147">E579*C579</f>
        <v>0</v>
      </c>
    </row>
    <row r="580" spans="1:6" x14ac:dyDescent="0.25">
      <c r="A580" t="str">
        <f t="shared" si="146"/>
        <v>Eliot Horowitz</v>
      </c>
      <c r="E580">
        <f t="shared" ref="E580:E582" si="148">E579</f>
        <v>3</v>
      </c>
      <c r="F580">
        <f t="shared" si="147"/>
        <v>0</v>
      </c>
    </row>
    <row r="581" spans="1:6" x14ac:dyDescent="0.25">
      <c r="A581" t="str">
        <f t="shared" si="146"/>
        <v>Eliot Horowitz</v>
      </c>
      <c r="C581">
        <v>1</v>
      </c>
      <c r="D581" t="s">
        <v>91</v>
      </c>
      <c r="E581">
        <f t="shared" si="148"/>
        <v>3</v>
      </c>
      <c r="F581">
        <f t="shared" si="147"/>
        <v>3</v>
      </c>
    </row>
    <row r="582" spans="1:6" x14ac:dyDescent="0.25">
      <c r="A582" t="str">
        <f t="shared" si="146"/>
        <v>Eliot Horowitz</v>
      </c>
      <c r="E582">
        <f t="shared" si="148"/>
        <v>3</v>
      </c>
      <c r="F582">
        <f t="shared" si="147"/>
        <v>0</v>
      </c>
    </row>
    <row r="583" spans="1:6" x14ac:dyDescent="0.25">
      <c r="A583" t="str">
        <f t="shared" si="146"/>
        <v>Eliot Horowitz</v>
      </c>
      <c r="B583" t="s">
        <v>196</v>
      </c>
      <c r="E583">
        <v>286</v>
      </c>
      <c r="F583">
        <f t="shared" si="147"/>
        <v>0</v>
      </c>
    </row>
    <row r="584" spans="1:6" x14ac:dyDescent="0.25">
      <c r="A584" t="str">
        <f t="shared" si="146"/>
        <v>Eliot Horowitz</v>
      </c>
      <c r="E584">
        <f t="shared" ref="E584:E587" si="149">E583</f>
        <v>286</v>
      </c>
      <c r="F584">
        <f t="shared" si="147"/>
        <v>0</v>
      </c>
    </row>
    <row r="585" spans="1:6" x14ac:dyDescent="0.25">
      <c r="A585" t="str">
        <f t="shared" si="146"/>
        <v>Eliot Horowitz</v>
      </c>
      <c r="C585">
        <v>0.498</v>
      </c>
      <c r="D585" t="s">
        <v>49</v>
      </c>
      <c r="E585">
        <f t="shared" si="149"/>
        <v>286</v>
      </c>
      <c r="F585">
        <f t="shared" si="147"/>
        <v>142.428</v>
      </c>
    </row>
    <row r="586" spans="1:6" x14ac:dyDescent="0.25">
      <c r="A586" t="str">
        <f t="shared" si="146"/>
        <v>Eliot Horowitz</v>
      </c>
      <c r="C586">
        <v>0.501</v>
      </c>
      <c r="D586" t="s">
        <v>197</v>
      </c>
      <c r="E586">
        <f t="shared" si="149"/>
        <v>286</v>
      </c>
      <c r="F586">
        <f t="shared" si="147"/>
        <v>143.286</v>
      </c>
    </row>
    <row r="587" spans="1:6" x14ac:dyDescent="0.25">
      <c r="A587" t="s">
        <v>493</v>
      </c>
      <c r="E587">
        <f t="shared" si="149"/>
        <v>286</v>
      </c>
      <c r="F587">
        <f t="shared" si="147"/>
        <v>0</v>
      </c>
    </row>
    <row r="588" spans="1:6" x14ac:dyDescent="0.25">
      <c r="A588" t="str">
        <f t="shared" ref="A588:A619" si="150">A587</f>
        <v>Eric Milkie</v>
      </c>
      <c r="B588" t="s">
        <v>200</v>
      </c>
      <c r="E588">
        <v>29</v>
      </c>
      <c r="F588">
        <f t="shared" si="147"/>
        <v>0</v>
      </c>
    </row>
    <row r="589" spans="1:6" x14ac:dyDescent="0.25">
      <c r="A589" t="str">
        <f t="shared" si="150"/>
        <v>Eric Milkie</v>
      </c>
      <c r="E589">
        <f t="shared" ref="E589:E591" si="151">E588</f>
        <v>29</v>
      </c>
      <c r="F589">
        <f t="shared" si="147"/>
        <v>0</v>
      </c>
    </row>
    <row r="590" spans="1:6" x14ac:dyDescent="0.25">
      <c r="A590" t="str">
        <f t="shared" si="150"/>
        <v>Eric Milkie</v>
      </c>
      <c r="C590">
        <v>1</v>
      </c>
      <c r="D590" t="s">
        <v>32</v>
      </c>
      <c r="E590">
        <f t="shared" si="151"/>
        <v>29</v>
      </c>
      <c r="F590">
        <f t="shared" si="147"/>
        <v>29</v>
      </c>
    </row>
    <row r="591" spans="1:6" x14ac:dyDescent="0.25">
      <c r="A591" t="str">
        <f t="shared" si="150"/>
        <v>Eric Milkie</v>
      </c>
      <c r="E591">
        <f t="shared" si="151"/>
        <v>29</v>
      </c>
      <c r="F591">
        <f t="shared" si="147"/>
        <v>0</v>
      </c>
    </row>
    <row r="592" spans="1:6" x14ac:dyDescent="0.25">
      <c r="A592" t="str">
        <f t="shared" si="150"/>
        <v>Eric Milkie</v>
      </c>
      <c r="B592" t="s">
        <v>201</v>
      </c>
      <c r="E592">
        <v>12</v>
      </c>
      <c r="F592">
        <f t="shared" si="147"/>
        <v>0</v>
      </c>
    </row>
    <row r="593" spans="1:6" x14ac:dyDescent="0.25">
      <c r="A593" t="str">
        <f t="shared" si="150"/>
        <v>Eric Milkie</v>
      </c>
      <c r="E593">
        <f t="shared" ref="E593:E595" si="152">E592</f>
        <v>12</v>
      </c>
      <c r="F593">
        <f t="shared" si="147"/>
        <v>0</v>
      </c>
    </row>
    <row r="594" spans="1:6" x14ac:dyDescent="0.25">
      <c r="A594" t="str">
        <f t="shared" si="150"/>
        <v>Eric Milkie</v>
      </c>
      <c r="C594">
        <v>1</v>
      </c>
      <c r="D594" t="s">
        <v>86</v>
      </c>
      <c r="E594">
        <f t="shared" si="152"/>
        <v>12</v>
      </c>
      <c r="F594">
        <f t="shared" si="147"/>
        <v>12</v>
      </c>
    </row>
    <row r="595" spans="1:6" x14ac:dyDescent="0.25">
      <c r="A595" t="str">
        <f t="shared" si="150"/>
        <v>Eric Milkie</v>
      </c>
      <c r="E595">
        <f t="shared" si="152"/>
        <v>12</v>
      </c>
      <c r="F595">
        <f t="shared" si="147"/>
        <v>0</v>
      </c>
    </row>
    <row r="596" spans="1:6" x14ac:dyDescent="0.25">
      <c r="A596" t="str">
        <f t="shared" si="150"/>
        <v>Eric Milkie</v>
      </c>
      <c r="B596" t="s">
        <v>202</v>
      </c>
      <c r="E596">
        <v>2</v>
      </c>
      <c r="F596">
        <f t="shared" si="147"/>
        <v>0</v>
      </c>
    </row>
    <row r="597" spans="1:6" x14ac:dyDescent="0.25">
      <c r="A597" t="str">
        <f t="shared" si="150"/>
        <v>Eric Milkie</v>
      </c>
      <c r="E597">
        <f t="shared" ref="E597:E599" si="153">E596</f>
        <v>2</v>
      </c>
      <c r="F597">
        <f t="shared" si="147"/>
        <v>0</v>
      </c>
    </row>
    <row r="598" spans="1:6" x14ac:dyDescent="0.25">
      <c r="A598" t="str">
        <f t="shared" si="150"/>
        <v>Eric Milkie</v>
      </c>
      <c r="C598">
        <v>1</v>
      </c>
      <c r="D598" t="s">
        <v>86</v>
      </c>
      <c r="E598">
        <f t="shared" si="153"/>
        <v>2</v>
      </c>
      <c r="F598">
        <f t="shared" si="147"/>
        <v>2</v>
      </c>
    </row>
    <row r="599" spans="1:6" x14ac:dyDescent="0.25">
      <c r="A599" t="str">
        <f t="shared" si="150"/>
        <v>Eric Milkie</v>
      </c>
      <c r="E599">
        <f t="shared" si="153"/>
        <v>2</v>
      </c>
      <c r="F599">
        <f t="shared" si="147"/>
        <v>0</v>
      </c>
    </row>
    <row r="600" spans="1:6" x14ac:dyDescent="0.25">
      <c r="A600" t="str">
        <f t="shared" si="150"/>
        <v>Eric Milkie</v>
      </c>
      <c r="B600" t="s">
        <v>203</v>
      </c>
      <c r="E600">
        <v>61</v>
      </c>
      <c r="F600">
        <f t="shared" si="147"/>
        <v>0</v>
      </c>
    </row>
    <row r="601" spans="1:6" x14ac:dyDescent="0.25">
      <c r="A601" t="str">
        <f t="shared" si="150"/>
        <v>Eric Milkie</v>
      </c>
      <c r="E601">
        <f t="shared" ref="E601:E603" si="154">E600</f>
        <v>61</v>
      </c>
      <c r="F601">
        <f t="shared" si="147"/>
        <v>0</v>
      </c>
    </row>
    <row r="602" spans="1:6" x14ac:dyDescent="0.25">
      <c r="A602" t="str">
        <f t="shared" si="150"/>
        <v>Eric Milkie</v>
      </c>
      <c r="C602">
        <v>1</v>
      </c>
      <c r="D602" t="s">
        <v>86</v>
      </c>
      <c r="E602">
        <f t="shared" si="154"/>
        <v>61</v>
      </c>
      <c r="F602">
        <f t="shared" si="147"/>
        <v>61</v>
      </c>
    </row>
    <row r="603" spans="1:6" x14ac:dyDescent="0.25">
      <c r="A603" t="str">
        <f t="shared" si="150"/>
        <v>Eric Milkie</v>
      </c>
      <c r="E603">
        <f t="shared" si="154"/>
        <v>61</v>
      </c>
      <c r="F603">
        <f t="shared" si="147"/>
        <v>0</v>
      </c>
    </row>
    <row r="604" spans="1:6" x14ac:dyDescent="0.25">
      <c r="A604" t="str">
        <f t="shared" si="150"/>
        <v>Eric Milkie</v>
      </c>
      <c r="B604" t="s">
        <v>204</v>
      </c>
      <c r="E604">
        <v>3</v>
      </c>
      <c r="F604">
        <f t="shared" si="147"/>
        <v>0</v>
      </c>
    </row>
    <row r="605" spans="1:6" x14ac:dyDescent="0.25">
      <c r="A605" t="str">
        <f t="shared" si="150"/>
        <v>Eric Milkie</v>
      </c>
      <c r="E605">
        <f t="shared" ref="E605:E607" si="155">E604</f>
        <v>3</v>
      </c>
      <c r="F605">
        <f t="shared" si="147"/>
        <v>0</v>
      </c>
    </row>
    <row r="606" spans="1:6" x14ac:dyDescent="0.25">
      <c r="A606" t="str">
        <f t="shared" si="150"/>
        <v>Eric Milkie</v>
      </c>
      <c r="C606">
        <v>1</v>
      </c>
      <c r="D606" t="s">
        <v>86</v>
      </c>
      <c r="E606">
        <f t="shared" si="155"/>
        <v>3</v>
      </c>
      <c r="F606">
        <f t="shared" si="147"/>
        <v>3</v>
      </c>
    </row>
    <row r="607" spans="1:6" x14ac:dyDescent="0.25">
      <c r="A607" t="str">
        <f t="shared" si="150"/>
        <v>Eric Milkie</v>
      </c>
      <c r="E607">
        <f t="shared" si="155"/>
        <v>3</v>
      </c>
      <c r="F607">
        <f t="shared" si="147"/>
        <v>0</v>
      </c>
    </row>
    <row r="608" spans="1:6" x14ac:dyDescent="0.25">
      <c r="A608" t="str">
        <f t="shared" si="150"/>
        <v>Eric Milkie</v>
      </c>
      <c r="B608" t="s">
        <v>205</v>
      </c>
      <c r="E608">
        <v>10</v>
      </c>
      <c r="F608">
        <f t="shared" si="147"/>
        <v>0</v>
      </c>
    </row>
    <row r="609" spans="1:6" x14ac:dyDescent="0.25">
      <c r="A609" t="str">
        <f t="shared" si="150"/>
        <v>Eric Milkie</v>
      </c>
      <c r="E609">
        <f t="shared" ref="E609:E611" si="156">E608</f>
        <v>10</v>
      </c>
      <c r="F609">
        <f t="shared" si="147"/>
        <v>0</v>
      </c>
    </row>
    <row r="610" spans="1:6" x14ac:dyDescent="0.25">
      <c r="A610" t="str">
        <f t="shared" si="150"/>
        <v>Eric Milkie</v>
      </c>
      <c r="C610">
        <v>1</v>
      </c>
      <c r="D610" t="s">
        <v>86</v>
      </c>
      <c r="E610">
        <f t="shared" si="156"/>
        <v>10</v>
      </c>
      <c r="F610">
        <f t="shared" si="147"/>
        <v>10</v>
      </c>
    </row>
    <row r="611" spans="1:6" x14ac:dyDescent="0.25">
      <c r="A611" t="str">
        <f t="shared" si="150"/>
        <v>Eric Milkie</v>
      </c>
      <c r="E611">
        <f t="shared" si="156"/>
        <v>10</v>
      </c>
      <c r="F611">
        <f t="shared" si="147"/>
        <v>0</v>
      </c>
    </row>
    <row r="612" spans="1:6" x14ac:dyDescent="0.25">
      <c r="A612" t="str">
        <f t="shared" si="150"/>
        <v>Eric Milkie</v>
      </c>
      <c r="B612" t="s">
        <v>206</v>
      </c>
      <c r="E612">
        <v>1611</v>
      </c>
      <c r="F612">
        <f t="shared" si="147"/>
        <v>0</v>
      </c>
    </row>
    <row r="613" spans="1:6" x14ac:dyDescent="0.25">
      <c r="A613" t="str">
        <f t="shared" si="150"/>
        <v>Eric Milkie</v>
      </c>
      <c r="E613">
        <f t="shared" ref="E613:E615" si="157">E612</f>
        <v>1611</v>
      </c>
      <c r="F613">
        <f t="shared" si="147"/>
        <v>0</v>
      </c>
    </row>
    <row r="614" spans="1:6" x14ac:dyDescent="0.25">
      <c r="A614" t="str">
        <f t="shared" si="150"/>
        <v>Eric Milkie</v>
      </c>
      <c r="C614">
        <v>1</v>
      </c>
      <c r="D614" t="s">
        <v>86</v>
      </c>
      <c r="E614">
        <f t="shared" si="157"/>
        <v>1611</v>
      </c>
      <c r="F614">
        <f t="shared" si="147"/>
        <v>1611</v>
      </c>
    </row>
    <row r="615" spans="1:6" x14ac:dyDescent="0.25">
      <c r="A615" t="str">
        <f t="shared" si="150"/>
        <v>Eric Milkie</v>
      </c>
      <c r="E615">
        <f t="shared" si="157"/>
        <v>1611</v>
      </c>
      <c r="F615">
        <f t="shared" si="147"/>
        <v>0</v>
      </c>
    </row>
    <row r="616" spans="1:6" x14ac:dyDescent="0.25">
      <c r="A616" t="str">
        <f t="shared" si="150"/>
        <v>Eric Milkie</v>
      </c>
      <c r="B616" t="s">
        <v>207</v>
      </c>
      <c r="E616">
        <v>34</v>
      </c>
      <c r="F616">
        <f t="shared" si="147"/>
        <v>0</v>
      </c>
    </row>
    <row r="617" spans="1:6" x14ac:dyDescent="0.25">
      <c r="A617" t="str">
        <f t="shared" si="150"/>
        <v>Eric Milkie</v>
      </c>
      <c r="E617">
        <f t="shared" ref="E617:E620" si="158">E616</f>
        <v>34</v>
      </c>
      <c r="F617">
        <f t="shared" si="147"/>
        <v>0</v>
      </c>
    </row>
    <row r="618" spans="1:6" x14ac:dyDescent="0.25">
      <c r="A618" t="str">
        <f t="shared" si="150"/>
        <v>Eric Milkie</v>
      </c>
      <c r="C618">
        <v>0.36899999999999999</v>
      </c>
      <c r="D618" t="s">
        <v>28</v>
      </c>
      <c r="E618">
        <f t="shared" si="158"/>
        <v>34</v>
      </c>
      <c r="F618">
        <f t="shared" si="147"/>
        <v>12.545999999999999</v>
      </c>
    </row>
    <row r="619" spans="1:6" x14ac:dyDescent="0.25">
      <c r="A619" t="str">
        <f t="shared" si="150"/>
        <v>Eric Milkie</v>
      </c>
      <c r="C619">
        <v>0.63</v>
      </c>
      <c r="D619" t="s">
        <v>36</v>
      </c>
      <c r="E619">
        <f t="shared" si="158"/>
        <v>34</v>
      </c>
      <c r="F619">
        <f t="shared" si="147"/>
        <v>21.42</v>
      </c>
    </row>
    <row r="620" spans="1:6" x14ac:dyDescent="0.25">
      <c r="A620" t="str">
        <f t="shared" ref="A620:A651" si="159">A619</f>
        <v>Eric Milkie</v>
      </c>
      <c r="E620">
        <f t="shared" si="158"/>
        <v>34</v>
      </c>
      <c r="F620">
        <f t="shared" si="147"/>
        <v>0</v>
      </c>
    </row>
    <row r="621" spans="1:6" x14ac:dyDescent="0.25">
      <c r="A621" t="str">
        <f t="shared" si="159"/>
        <v>Eric Milkie</v>
      </c>
      <c r="B621" t="s">
        <v>208</v>
      </c>
      <c r="E621">
        <v>47</v>
      </c>
      <c r="F621">
        <f t="shared" si="147"/>
        <v>0</v>
      </c>
    </row>
    <row r="622" spans="1:6" x14ac:dyDescent="0.25">
      <c r="A622" t="str">
        <f t="shared" si="159"/>
        <v>Eric Milkie</v>
      </c>
      <c r="E622">
        <f t="shared" ref="E622:E624" si="160">E621</f>
        <v>47</v>
      </c>
      <c r="F622">
        <f t="shared" si="147"/>
        <v>0</v>
      </c>
    </row>
    <row r="623" spans="1:6" x14ac:dyDescent="0.25">
      <c r="A623" t="str">
        <f t="shared" si="159"/>
        <v>Eric Milkie</v>
      </c>
      <c r="C623">
        <v>1</v>
      </c>
      <c r="D623" t="s">
        <v>86</v>
      </c>
      <c r="E623">
        <f t="shared" si="160"/>
        <v>47</v>
      </c>
      <c r="F623">
        <f t="shared" si="147"/>
        <v>47</v>
      </c>
    </row>
    <row r="624" spans="1:6" x14ac:dyDescent="0.25">
      <c r="A624" t="str">
        <f t="shared" si="159"/>
        <v>Eric Milkie</v>
      </c>
      <c r="E624">
        <f t="shared" si="160"/>
        <v>47</v>
      </c>
      <c r="F624">
        <f t="shared" si="147"/>
        <v>0</v>
      </c>
    </row>
    <row r="625" spans="1:6" x14ac:dyDescent="0.25">
      <c r="A625" t="str">
        <f t="shared" si="159"/>
        <v>Eric Milkie</v>
      </c>
      <c r="B625" t="s">
        <v>209</v>
      </c>
      <c r="E625">
        <v>60</v>
      </c>
      <c r="F625">
        <f t="shared" si="147"/>
        <v>0</v>
      </c>
    </row>
    <row r="626" spans="1:6" x14ac:dyDescent="0.25">
      <c r="A626" t="str">
        <f t="shared" si="159"/>
        <v>Eric Milkie</v>
      </c>
      <c r="E626">
        <f t="shared" ref="E626:E628" si="161">E625</f>
        <v>60</v>
      </c>
      <c r="F626">
        <f t="shared" si="147"/>
        <v>0</v>
      </c>
    </row>
    <row r="627" spans="1:6" x14ac:dyDescent="0.25">
      <c r="A627" t="str">
        <f t="shared" si="159"/>
        <v>Eric Milkie</v>
      </c>
      <c r="C627">
        <v>1</v>
      </c>
      <c r="D627" t="s">
        <v>86</v>
      </c>
      <c r="E627">
        <f t="shared" si="161"/>
        <v>60</v>
      </c>
      <c r="F627">
        <f t="shared" si="147"/>
        <v>60</v>
      </c>
    </row>
    <row r="628" spans="1:6" x14ac:dyDescent="0.25">
      <c r="A628" t="str">
        <f t="shared" si="159"/>
        <v>Eric Milkie</v>
      </c>
      <c r="E628">
        <f t="shared" si="161"/>
        <v>60</v>
      </c>
      <c r="F628">
        <f t="shared" si="147"/>
        <v>0</v>
      </c>
    </row>
    <row r="629" spans="1:6" x14ac:dyDescent="0.25">
      <c r="A629" t="str">
        <f t="shared" si="159"/>
        <v>Eric Milkie</v>
      </c>
      <c r="B629" t="s">
        <v>210</v>
      </c>
      <c r="E629">
        <v>112</v>
      </c>
      <c r="F629">
        <f t="shared" si="147"/>
        <v>0</v>
      </c>
    </row>
    <row r="630" spans="1:6" x14ac:dyDescent="0.25">
      <c r="A630" t="str">
        <f t="shared" si="159"/>
        <v>Eric Milkie</v>
      </c>
      <c r="E630">
        <f t="shared" ref="E630:E632" si="162">E629</f>
        <v>112</v>
      </c>
      <c r="F630">
        <f t="shared" si="147"/>
        <v>0</v>
      </c>
    </row>
    <row r="631" spans="1:6" x14ac:dyDescent="0.25">
      <c r="A631" t="str">
        <f t="shared" si="159"/>
        <v>Eric Milkie</v>
      </c>
      <c r="C631">
        <v>1</v>
      </c>
      <c r="D631" t="s">
        <v>86</v>
      </c>
      <c r="E631">
        <f t="shared" si="162"/>
        <v>112</v>
      </c>
      <c r="F631">
        <f t="shared" si="147"/>
        <v>112</v>
      </c>
    </row>
    <row r="632" spans="1:6" x14ac:dyDescent="0.25">
      <c r="A632" t="str">
        <f t="shared" si="159"/>
        <v>Eric Milkie</v>
      </c>
      <c r="E632">
        <f t="shared" si="162"/>
        <v>112</v>
      </c>
      <c r="F632">
        <f t="shared" si="147"/>
        <v>0</v>
      </c>
    </row>
    <row r="633" spans="1:6" x14ac:dyDescent="0.25">
      <c r="A633" t="str">
        <f t="shared" si="159"/>
        <v>Eric Milkie</v>
      </c>
      <c r="B633" t="s">
        <v>211</v>
      </c>
      <c r="E633">
        <v>254</v>
      </c>
      <c r="F633">
        <f t="shared" si="147"/>
        <v>0</v>
      </c>
    </row>
    <row r="634" spans="1:6" x14ac:dyDescent="0.25">
      <c r="A634" t="str">
        <f t="shared" si="159"/>
        <v>Eric Milkie</v>
      </c>
      <c r="E634">
        <f t="shared" ref="E634:E637" si="163">E633</f>
        <v>254</v>
      </c>
      <c r="F634">
        <f t="shared" si="147"/>
        <v>0</v>
      </c>
    </row>
    <row r="635" spans="1:6" x14ac:dyDescent="0.25">
      <c r="A635" t="str">
        <f t="shared" si="159"/>
        <v>Eric Milkie</v>
      </c>
      <c r="C635">
        <v>0.996</v>
      </c>
      <c r="D635" t="s">
        <v>86</v>
      </c>
      <c r="E635">
        <f t="shared" si="163"/>
        <v>254</v>
      </c>
      <c r="F635">
        <f t="shared" si="147"/>
        <v>252.98400000000001</v>
      </c>
    </row>
    <row r="636" spans="1:6" x14ac:dyDescent="0.25">
      <c r="A636" t="str">
        <f t="shared" si="159"/>
        <v>Eric Milkie</v>
      </c>
      <c r="C636">
        <v>3.0000000000000001E-3</v>
      </c>
      <c r="D636" t="s">
        <v>24</v>
      </c>
      <c r="E636">
        <f t="shared" si="163"/>
        <v>254</v>
      </c>
      <c r="F636">
        <f t="shared" si="147"/>
        <v>0.76200000000000001</v>
      </c>
    </row>
    <row r="637" spans="1:6" x14ac:dyDescent="0.25">
      <c r="A637" t="str">
        <f t="shared" si="159"/>
        <v>Eric Milkie</v>
      </c>
      <c r="E637">
        <f t="shared" si="163"/>
        <v>254</v>
      </c>
      <c r="F637">
        <f t="shared" si="147"/>
        <v>0</v>
      </c>
    </row>
    <row r="638" spans="1:6" x14ac:dyDescent="0.25">
      <c r="A638" t="str">
        <f t="shared" si="159"/>
        <v>Eric Milkie</v>
      </c>
      <c r="B638" t="s">
        <v>212</v>
      </c>
      <c r="E638">
        <v>71</v>
      </c>
      <c r="F638">
        <f t="shared" si="147"/>
        <v>0</v>
      </c>
    </row>
    <row r="639" spans="1:6" x14ac:dyDescent="0.25">
      <c r="A639" t="str">
        <f t="shared" si="159"/>
        <v>Eric Milkie</v>
      </c>
      <c r="E639">
        <f t="shared" ref="E639:E642" si="164">E638</f>
        <v>71</v>
      </c>
      <c r="F639">
        <f t="shared" si="147"/>
        <v>0</v>
      </c>
    </row>
    <row r="640" spans="1:6" x14ac:dyDescent="0.25">
      <c r="A640" t="str">
        <f t="shared" si="159"/>
        <v>Eric Milkie</v>
      </c>
      <c r="C640">
        <v>0.93799999999999994</v>
      </c>
      <c r="D640" t="s">
        <v>86</v>
      </c>
      <c r="E640">
        <f t="shared" si="164"/>
        <v>71</v>
      </c>
      <c r="F640">
        <f t="shared" si="147"/>
        <v>66.597999999999999</v>
      </c>
    </row>
    <row r="641" spans="1:6" x14ac:dyDescent="0.25">
      <c r="A641" t="str">
        <f t="shared" si="159"/>
        <v>Eric Milkie</v>
      </c>
      <c r="C641">
        <v>6.0999999999999999E-2</v>
      </c>
      <c r="D641" t="s">
        <v>18</v>
      </c>
      <c r="E641">
        <f t="shared" si="164"/>
        <v>71</v>
      </c>
      <c r="F641">
        <f t="shared" si="147"/>
        <v>4.3309999999999995</v>
      </c>
    </row>
    <row r="642" spans="1:6" x14ac:dyDescent="0.25">
      <c r="A642" t="str">
        <f t="shared" si="159"/>
        <v>Eric Milkie</v>
      </c>
      <c r="E642">
        <f t="shared" si="164"/>
        <v>71</v>
      </c>
      <c r="F642">
        <f t="shared" si="147"/>
        <v>0</v>
      </c>
    </row>
    <row r="643" spans="1:6" x14ac:dyDescent="0.25">
      <c r="A643" t="str">
        <f t="shared" si="159"/>
        <v>Eric Milkie</v>
      </c>
      <c r="B643" t="s">
        <v>213</v>
      </c>
      <c r="E643">
        <v>154</v>
      </c>
      <c r="F643">
        <f t="shared" ref="F643:F706" si="165">E643*C643</f>
        <v>0</v>
      </c>
    </row>
    <row r="644" spans="1:6" x14ac:dyDescent="0.25">
      <c r="A644" t="str">
        <f t="shared" si="159"/>
        <v>Eric Milkie</v>
      </c>
      <c r="E644">
        <f t="shared" ref="E644:E646" si="166">E643</f>
        <v>154</v>
      </c>
      <c r="F644">
        <f t="shared" si="165"/>
        <v>0</v>
      </c>
    </row>
    <row r="645" spans="1:6" x14ac:dyDescent="0.25">
      <c r="A645" t="str">
        <f t="shared" si="159"/>
        <v>Eric Milkie</v>
      </c>
      <c r="C645">
        <v>1</v>
      </c>
      <c r="D645" t="s">
        <v>86</v>
      </c>
      <c r="E645">
        <f t="shared" si="166"/>
        <v>154</v>
      </c>
      <c r="F645">
        <f t="shared" si="165"/>
        <v>154</v>
      </c>
    </row>
    <row r="646" spans="1:6" x14ac:dyDescent="0.25">
      <c r="A646" t="str">
        <f t="shared" si="159"/>
        <v>Eric Milkie</v>
      </c>
      <c r="E646">
        <f t="shared" si="166"/>
        <v>154</v>
      </c>
      <c r="F646">
        <f t="shared" si="165"/>
        <v>0</v>
      </c>
    </row>
    <row r="647" spans="1:6" x14ac:dyDescent="0.25">
      <c r="A647" t="str">
        <f t="shared" si="159"/>
        <v>Eric Milkie</v>
      </c>
      <c r="B647" t="s">
        <v>214</v>
      </c>
      <c r="E647">
        <v>8</v>
      </c>
      <c r="F647">
        <f t="shared" si="165"/>
        <v>0</v>
      </c>
    </row>
    <row r="648" spans="1:6" x14ac:dyDescent="0.25">
      <c r="A648" t="str">
        <f t="shared" si="159"/>
        <v>Eric Milkie</v>
      </c>
      <c r="E648">
        <f t="shared" ref="E648:E650" si="167">E647</f>
        <v>8</v>
      </c>
      <c r="F648">
        <f t="shared" si="165"/>
        <v>0</v>
      </c>
    </row>
    <row r="649" spans="1:6" x14ac:dyDescent="0.25">
      <c r="A649" t="str">
        <f t="shared" si="159"/>
        <v>Eric Milkie</v>
      </c>
      <c r="C649">
        <v>1</v>
      </c>
      <c r="D649" t="s">
        <v>176</v>
      </c>
      <c r="E649">
        <f t="shared" si="167"/>
        <v>8</v>
      </c>
      <c r="F649">
        <f t="shared" si="165"/>
        <v>8</v>
      </c>
    </row>
    <row r="650" spans="1:6" x14ac:dyDescent="0.25">
      <c r="A650" t="str">
        <f t="shared" si="159"/>
        <v>Eric Milkie</v>
      </c>
      <c r="E650">
        <f t="shared" si="167"/>
        <v>8</v>
      </c>
      <c r="F650">
        <f t="shared" si="165"/>
        <v>0</v>
      </c>
    </row>
    <row r="651" spans="1:6" x14ac:dyDescent="0.25">
      <c r="A651" t="str">
        <f t="shared" si="159"/>
        <v>Eric Milkie</v>
      </c>
      <c r="B651" t="s">
        <v>215</v>
      </c>
      <c r="E651">
        <v>510</v>
      </c>
      <c r="F651">
        <f t="shared" si="165"/>
        <v>0</v>
      </c>
    </row>
    <row r="652" spans="1:6" x14ac:dyDescent="0.25">
      <c r="A652" t="str">
        <f t="shared" ref="A652:A675" si="168">A651</f>
        <v>Eric Milkie</v>
      </c>
      <c r="E652">
        <f t="shared" ref="E652:E655" si="169">E651</f>
        <v>510</v>
      </c>
      <c r="F652">
        <f t="shared" si="165"/>
        <v>0</v>
      </c>
    </row>
    <row r="653" spans="1:6" x14ac:dyDescent="0.25">
      <c r="A653" t="str">
        <f t="shared" si="168"/>
        <v>Eric Milkie</v>
      </c>
      <c r="C653">
        <v>0.114</v>
      </c>
      <c r="D653" t="s">
        <v>158</v>
      </c>
      <c r="E653">
        <f t="shared" si="169"/>
        <v>510</v>
      </c>
      <c r="F653">
        <f t="shared" si="165"/>
        <v>58.14</v>
      </c>
    </row>
    <row r="654" spans="1:6" x14ac:dyDescent="0.25">
      <c r="A654" t="str">
        <f t="shared" si="168"/>
        <v>Eric Milkie</v>
      </c>
      <c r="C654">
        <v>0.88500000000000001</v>
      </c>
      <c r="D654" t="s">
        <v>86</v>
      </c>
      <c r="E654">
        <f t="shared" si="169"/>
        <v>510</v>
      </c>
      <c r="F654">
        <f t="shared" si="165"/>
        <v>451.35</v>
      </c>
    </row>
    <row r="655" spans="1:6" x14ac:dyDescent="0.25">
      <c r="A655" t="str">
        <f t="shared" si="168"/>
        <v>Eric Milkie</v>
      </c>
      <c r="E655">
        <f t="shared" si="169"/>
        <v>510</v>
      </c>
      <c r="F655">
        <f t="shared" si="165"/>
        <v>0</v>
      </c>
    </row>
    <row r="656" spans="1:6" x14ac:dyDescent="0.25">
      <c r="A656" t="str">
        <f t="shared" si="168"/>
        <v>Eric Milkie</v>
      </c>
      <c r="B656" t="s">
        <v>216</v>
      </c>
      <c r="E656">
        <v>410</v>
      </c>
      <c r="F656">
        <f t="shared" si="165"/>
        <v>0</v>
      </c>
    </row>
    <row r="657" spans="1:6" x14ac:dyDescent="0.25">
      <c r="A657" t="str">
        <f t="shared" si="168"/>
        <v>Eric Milkie</v>
      </c>
      <c r="E657">
        <f t="shared" ref="E657:E659" si="170">E656</f>
        <v>410</v>
      </c>
      <c r="F657">
        <f t="shared" si="165"/>
        <v>0</v>
      </c>
    </row>
    <row r="658" spans="1:6" x14ac:dyDescent="0.25">
      <c r="A658" t="str">
        <f t="shared" si="168"/>
        <v>Eric Milkie</v>
      </c>
      <c r="C658">
        <v>1</v>
      </c>
      <c r="D658" t="s">
        <v>86</v>
      </c>
      <c r="E658">
        <f t="shared" si="170"/>
        <v>410</v>
      </c>
      <c r="F658">
        <f t="shared" si="165"/>
        <v>410</v>
      </c>
    </row>
    <row r="659" spans="1:6" x14ac:dyDescent="0.25">
      <c r="A659" t="str">
        <f t="shared" si="168"/>
        <v>Eric Milkie</v>
      </c>
      <c r="E659">
        <f t="shared" si="170"/>
        <v>410</v>
      </c>
      <c r="F659">
        <f t="shared" si="165"/>
        <v>0</v>
      </c>
    </row>
    <row r="660" spans="1:6" x14ac:dyDescent="0.25">
      <c r="A660" t="str">
        <f t="shared" si="168"/>
        <v>Eric Milkie</v>
      </c>
      <c r="B660" t="s">
        <v>217</v>
      </c>
      <c r="E660">
        <v>6</v>
      </c>
      <c r="F660">
        <f t="shared" si="165"/>
        <v>0</v>
      </c>
    </row>
    <row r="661" spans="1:6" x14ac:dyDescent="0.25">
      <c r="A661" t="str">
        <f t="shared" si="168"/>
        <v>Eric Milkie</v>
      </c>
      <c r="E661">
        <f t="shared" ref="E661:E663" si="171">E660</f>
        <v>6</v>
      </c>
      <c r="F661">
        <f t="shared" si="165"/>
        <v>0</v>
      </c>
    </row>
    <row r="662" spans="1:6" x14ac:dyDescent="0.25">
      <c r="A662" t="str">
        <f t="shared" si="168"/>
        <v>Eric Milkie</v>
      </c>
      <c r="C662">
        <v>1</v>
      </c>
      <c r="D662" t="s">
        <v>86</v>
      </c>
      <c r="E662">
        <f t="shared" si="171"/>
        <v>6</v>
      </c>
      <c r="F662">
        <f t="shared" si="165"/>
        <v>6</v>
      </c>
    </row>
    <row r="663" spans="1:6" x14ac:dyDescent="0.25">
      <c r="A663" t="str">
        <f t="shared" si="168"/>
        <v>Eric Milkie</v>
      </c>
      <c r="E663">
        <f t="shared" si="171"/>
        <v>6</v>
      </c>
      <c r="F663">
        <f t="shared" si="165"/>
        <v>0</v>
      </c>
    </row>
    <row r="664" spans="1:6" x14ac:dyDescent="0.25">
      <c r="A664" t="str">
        <f t="shared" si="168"/>
        <v>Eric Milkie</v>
      </c>
      <c r="B664" t="s">
        <v>218</v>
      </c>
      <c r="E664">
        <v>159</v>
      </c>
      <c r="F664">
        <f t="shared" si="165"/>
        <v>0</v>
      </c>
    </row>
    <row r="665" spans="1:6" x14ac:dyDescent="0.25">
      <c r="A665" t="str">
        <f t="shared" si="168"/>
        <v>Eric Milkie</v>
      </c>
      <c r="E665">
        <f t="shared" ref="E665:E667" si="172">E664</f>
        <v>159</v>
      </c>
      <c r="F665">
        <f t="shared" si="165"/>
        <v>0</v>
      </c>
    </row>
    <row r="666" spans="1:6" x14ac:dyDescent="0.25">
      <c r="A666" t="str">
        <f t="shared" si="168"/>
        <v>Eric Milkie</v>
      </c>
      <c r="C666">
        <v>1</v>
      </c>
      <c r="D666" t="s">
        <v>86</v>
      </c>
      <c r="E666">
        <f t="shared" si="172"/>
        <v>159</v>
      </c>
      <c r="F666">
        <f t="shared" si="165"/>
        <v>159</v>
      </c>
    </row>
    <row r="667" spans="1:6" x14ac:dyDescent="0.25">
      <c r="A667" t="str">
        <f t="shared" si="168"/>
        <v>Eric Milkie</v>
      </c>
      <c r="E667">
        <f t="shared" si="172"/>
        <v>159</v>
      </c>
      <c r="F667">
        <f t="shared" si="165"/>
        <v>0</v>
      </c>
    </row>
    <row r="668" spans="1:6" x14ac:dyDescent="0.25">
      <c r="A668" t="str">
        <f t="shared" si="168"/>
        <v>Eric Milkie</v>
      </c>
      <c r="B668" t="s">
        <v>219</v>
      </c>
      <c r="E668">
        <v>182</v>
      </c>
      <c r="F668">
        <f t="shared" si="165"/>
        <v>0</v>
      </c>
    </row>
    <row r="669" spans="1:6" x14ac:dyDescent="0.25">
      <c r="A669" t="str">
        <f t="shared" si="168"/>
        <v>Eric Milkie</v>
      </c>
      <c r="E669">
        <f t="shared" ref="E669:E672" si="173">E668</f>
        <v>182</v>
      </c>
      <c r="F669">
        <f t="shared" si="165"/>
        <v>0</v>
      </c>
    </row>
    <row r="670" spans="1:6" x14ac:dyDescent="0.25">
      <c r="A670" t="str">
        <f t="shared" si="168"/>
        <v>Eric Milkie</v>
      </c>
      <c r="C670">
        <v>0.98799999999999999</v>
      </c>
      <c r="D670" t="s">
        <v>86</v>
      </c>
      <c r="E670">
        <f t="shared" si="173"/>
        <v>182</v>
      </c>
      <c r="F670">
        <f t="shared" si="165"/>
        <v>179.816</v>
      </c>
    </row>
    <row r="671" spans="1:6" x14ac:dyDescent="0.25">
      <c r="A671" t="str">
        <f t="shared" si="168"/>
        <v>Eric Milkie</v>
      </c>
      <c r="C671">
        <v>1.0999999999999999E-2</v>
      </c>
      <c r="D671" t="s">
        <v>72</v>
      </c>
      <c r="E671">
        <f t="shared" si="173"/>
        <v>182</v>
      </c>
      <c r="F671">
        <f t="shared" si="165"/>
        <v>2.0019999999999998</v>
      </c>
    </row>
    <row r="672" spans="1:6" x14ac:dyDescent="0.25">
      <c r="A672" t="str">
        <f t="shared" si="168"/>
        <v>Eric Milkie</v>
      </c>
      <c r="E672">
        <f t="shared" si="173"/>
        <v>182</v>
      </c>
      <c r="F672">
        <f t="shared" si="165"/>
        <v>0</v>
      </c>
    </row>
    <row r="673" spans="1:6" x14ac:dyDescent="0.25">
      <c r="A673" t="str">
        <f t="shared" si="168"/>
        <v>Eric Milkie</v>
      </c>
      <c r="B673" t="s">
        <v>220</v>
      </c>
      <c r="E673">
        <v>5</v>
      </c>
      <c r="F673">
        <f t="shared" si="165"/>
        <v>0</v>
      </c>
    </row>
    <row r="674" spans="1:6" x14ac:dyDescent="0.25">
      <c r="A674" t="str">
        <f t="shared" si="168"/>
        <v>Eric Milkie</v>
      </c>
      <c r="E674">
        <f t="shared" ref="E674:E676" si="174">E673</f>
        <v>5</v>
      </c>
      <c r="F674">
        <f t="shared" si="165"/>
        <v>0</v>
      </c>
    </row>
    <row r="675" spans="1:6" x14ac:dyDescent="0.25">
      <c r="A675" t="str">
        <f t="shared" si="168"/>
        <v>Eric Milkie</v>
      </c>
      <c r="C675">
        <v>1</v>
      </c>
      <c r="D675" t="s">
        <v>86</v>
      </c>
      <c r="E675">
        <f t="shared" si="174"/>
        <v>5</v>
      </c>
      <c r="F675">
        <f t="shared" si="165"/>
        <v>5</v>
      </c>
    </row>
    <row r="676" spans="1:6" x14ac:dyDescent="0.25">
      <c r="A676" t="s">
        <v>494</v>
      </c>
      <c r="E676">
        <f t="shared" si="174"/>
        <v>5</v>
      </c>
      <c r="F676">
        <f t="shared" si="165"/>
        <v>0</v>
      </c>
    </row>
    <row r="677" spans="1:6" x14ac:dyDescent="0.25">
      <c r="A677" t="str">
        <f t="shared" ref="A677:A713" si="175">A676</f>
        <v>Ernie Hershey</v>
      </c>
      <c r="B677" t="s">
        <v>223</v>
      </c>
      <c r="E677">
        <v>14</v>
      </c>
      <c r="F677">
        <f t="shared" si="165"/>
        <v>0</v>
      </c>
    </row>
    <row r="678" spans="1:6" x14ac:dyDescent="0.25">
      <c r="A678" t="str">
        <f t="shared" si="175"/>
        <v>Ernie Hershey</v>
      </c>
      <c r="E678">
        <f t="shared" ref="E678:E681" si="176">E677</f>
        <v>14</v>
      </c>
      <c r="F678">
        <f t="shared" si="165"/>
        <v>0</v>
      </c>
    </row>
    <row r="679" spans="1:6" x14ac:dyDescent="0.25">
      <c r="A679" t="str">
        <f t="shared" si="175"/>
        <v>Ernie Hershey</v>
      </c>
      <c r="C679">
        <v>0.54700000000000004</v>
      </c>
      <c r="D679" t="s">
        <v>224</v>
      </c>
      <c r="E679">
        <f t="shared" si="176"/>
        <v>14</v>
      </c>
      <c r="F679">
        <f t="shared" si="165"/>
        <v>7.6580000000000004</v>
      </c>
    </row>
    <row r="680" spans="1:6" x14ac:dyDescent="0.25">
      <c r="A680" t="str">
        <f t="shared" si="175"/>
        <v>Ernie Hershey</v>
      </c>
      <c r="C680">
        <v>0.25700000000000001</v>
      </c>
      <c r="D680" t="s">
        <v>72</v>
      </c>
      <c r="E680">
        <f t="shared" si="176"/>
        <v>14</v>
      </c>
      <c r="F680">
        <f t="shared" si="165"/>
        <v>3.5979999999999999</v>
      </c>
    </row>
    <row r="681" spans="1:6" x14ac:dyDescent="0.25">
      <c r="A681" t="str">
        <f t="shared" si="175"/>
        <v>Ernie Hershey</v>
      </c>
      <c r="E681">
        <f t="shared" si="176"/>
        <v>14</v>
      </c>
      <c r="F681">
        <f t="shared" si="165"/>
        <v>0</v>
      </c>
    </row>
    <row r="682" spans="1:6" x14ac:dyDescent="0.25">
      <c r="A682" t="str">
        <f t="shared" si="175"/>
        <v>Ernie Hershey</v>
      </c>
      <c r="B682" t="s">
        <v>225</v>
      </c>
      <c r="E682">
        <v>14</v>
      </c>
      <c r="F682">
        <f t="shared" si="165"/>
        <v>0</v>
      </c>
    </row>
    <row r="683" spans="1:6" x14ac:dyDescent="0.25">
      <c r="A683" t="str">
        <f t="shared" si="175"/>
        <v>Ernie Hershey</v>
      </c>
      <c r="E683">
        <f t="shared" ref="E683:E686" si="177">E682</f>
        <v>14</v>
      </c>
      <c r="F683">
        <f t="shared" si="165"/>
        <v>0</v>
      </c>
    </row>
    <row r="684" spans="1:6" x14ac:dyDescent="0.25">
      <c r="A684" t="str">
        <f t="shared" si="175"/>
        <v>Ernie Hershey</v>
      </c>
      <c r="C684">
        <v>0.54700000000000004</v>
      </c>
      <c r="D684" t="s">
        <v>224</v>
      </c>
      <c r="E684">
        <f t="shared" si="177"/>
        <v>14</v>
      </c>
      <c r="F684">
        <f t="shared" si="165"/>
        <v>7.6580000000000004</v>
      </c>
    </row>
    <row r="685" spans="1:6" x14ac:dyDescent="0.25">
      <c r="A685" t="str">
        <f t="shared" si="175"/>
        <v>Ernie Hershey</v>
      </c>
      <c r="C685">
        <v>0.25700000000000001</v>
      </c>
      <c r="D685" t="s">
        <v>72</v>
      </c>
      <c r="E685">
        <f t="shared" si="177"/>
        <v>14</v>
      </c>
      <c r="F685">
        <f t="shared" si="165"/>
        <v>3.5979999999999999</v>
      </c>
    </row>
    <row r="686" spans="1:6" x14ac:dyDescent="0.25">
      <c r="A686" t="str">
        <f t="shared" si="175"/>
        <v>Ernie Hershey</v>
      </c>
      <c r="E686">
        <f t="shared" si="177"/>
        <v>14</v>
      </c>
      <c r="F686">
        <f t="shared" si="165"/>
        <v>0</v>
      </c>
    </row>
    <row r="687" spans="1:6" x14ac:dyDescent="0.25">
      <c r="A687" t="str">
        <f t="shared" si="175"/>
        <v>Ernie Hershey</v>
      </c>
      <c r="B687" t="s">
        <v>226</v>
      </c>
      <c r="E687">
        <v>2</v>
      </c>
      <c r="F687">
        <f t="shared" si="165"/>
        <v>0</v>
      </c>
    </row>
    <row r="688" spans="1:6" x14ac:dyDescent="0.25">
      <c r="A688" t="str">
        <f t="shared" si="175"/>
        <v>Ernie Hershey</v>
      </c>
      <c r="E688">
        <f t="shared" ref="E688:E690" si="178">E687</f>
        <v>2</v>
      </c>
      <c r="F688">
        <f t="shared" si="165"/>
        <v>0</v>
      </c>
    </row>
    <row r="689" spans="1:6" x14ac:dyDescent="0.25">
      <c r="A689" t="str">
        <f t="shared" si="175"/>
        <v>Ernie Hershey</v>
      </c>
      <c r="C689">
        <v>1</v>
      </c>
      <c r="D689" t="s">
        <v>137</v>
      </c>
      <c r="E689">
        <f t="shared" si="178"/>
        <v>2</v>
      </c>
      <c r="F689">
        <f t="shared" si="165"/>
        <v>2</v>
      </c>
    </row>
    <row r="690" spans="1:6" x14ac:dyDescent="0.25">
      <c r="A690" t="str">
        <f t="shared" si="175"/>
        <v>Ernie Hershey</v>
      </c>
      <c r="E690">
        <f t="shared" si="178"/>
        <v>2</v>
      </c>
      <c r="F690">
        <f t="shared" si="165"/>
        <v>0</v>
      </c>
    </row>
    <row r="691" spans="1:6" x14ac:dyDescent="0.25">
      <c r="A691" t="str">
        <f t="shared" si="175"/>
        <v>Ernie Hershey</v>
      </c>
      <c r="B691" t="s">
        <v>227</v>
      </c>
      <c r="E691">
        <v>40</v>
      </c>
      <c r="F691">
        <f t="shared" si="165"/>
        <v>0</v>
      </c>
    </row>
    <row r="692" spans="1:6" x14ac:dyDescent="0.25">
      <c r="A692" t="str">
        <f t="shared" si="175"/>
        <v>Ernie Hershey</v>
      </c>
      <c r="E692">
        <f t="shared" ref="E692:E694" si="179">E691</f>
        <v>40</v>
      </c>
      <c r="F692">
        <f t="shared" si="165"/>
        <v>0</v>
      </c>
    </row>
    <row r="693" spans="1:6" x14ac:dyDescent="0.25">
      <c r="A693" t="str">
        <f t="shared" si="175"/>
        <v>Ernie Hershey</v>
      </c>
      <c r="C693">
        <v>1</v>
      </c>
      <c r="D693" t="s">
        <v>224</v>
      </c>
      <c r="E693">
        <f t="shared" si="179"/>
        <v>40</v>
      </c>
      <c r="F693">
        <f t="shared" si="165"/>
        <v>40</v>
      </c>
    </row>
    <row r="694" spans="1:6" x14ac:dyDescent="0.25">
      <c r="A694" t="str">
        <f t="shared" si="175"/>
        <v>Ernie Hershey</v>
      </c>
      <c r="E694">
        <f t="shared" si="179"/>
        <v>40</v>
      </c>
      <c r="F694">
        <f t="shared" si="165"/>
        <v>0</v>
      </c>
    </row>
    <row r="695" spans="1:6" x14ac:dyDescent="0.25">
      <c r="A695" t="str">
        <f t="shared" si="175"/>
        <v>Ernie Hershey</v>
      </c>
      <c r="B695" t="s">
        <v>228</v>
      </c>
      <c r="E695">
        <v>66</v>
      </c>
      <c r="F695">
        <f t="shared" si="165"/>
        <v>0</v>
      </c>
    </row>
    <row r="696" spans="1:6" x14ac:dyDescent="0.25">
      <c r="A696" t="str">
        <f t="shared" si="175"/>
        <v>Ernie Hershey</v>
      </c>
      <c r="E696">
        <f t="shared" ref="E696:E698" si="180">E695</f>
        <v>66</v>
      </c>
      <c r="F696">
        <f t="shared" si="165"/>
        <v>0</v>
      </c>
    </row>
    <row r="697" spans="1:6" x14ac:dyDescent="0.25">
      <c r="A697" t="str">
        <f t="shared" si="175"/>
        <v>Ernie Hershey</v>
      </c>
      <c r="C697">
        <v>1</v>
      </c>
      <c r="D697" t="s">
        <v>137</v>
      </c>
      <c r="E697">
        <f t="shared" si="180"/>
        <v>66</v>
      </c>
      <c r="F697">
        <f t="shared" si="165"/>
        <v>66</v>
      </c>
    </row>
    <row r="698" spans="1:6" x14ac:dyDescent="0.25">
      <c r="A698" t="str">
        <f t="shared" si="175"/>
        <v>Ernie Hershey</v>
      </c>
      <c r="E698">
        <f t="shared" si="180"/>
        <v>66</v>
      </c>
      <c r="F698">
        <f t="shared" si="165"/>
        <v>0</v>
      </c>
    </row>
    <row r="699" spans="1:6" x14ac:dyDescent="0.25">
      <c r="A699" t="str">
        <f t="shared" si="175"/>
        <v>Ernie Hershey</v>
      </c>
      <c r="B699" t="s">
        <v>229</v>
      </c>
      <c r="E699">
        <v>150</v>
      </c>
      <c r="F699">
        <f t="shared" si="165"/>
        <v>0</v>
      </c>
    </row>
    <row r="700" spans="1:6" x14ac:dyDescent="0.25">
      <c r="A700" t="str">
        <f t="shared" si="175"/>
        <v>Ernie Hershey</v>
      </c>
      <c r="E700">
        <f t="shared" ref="E700:E702" si="181">E699</f>
        <v>150</v>
      </c>
      <c r="F700">
        <f t="shared" si="165"/>
        <v>0</v>
      </c>
    </row>
    <row r="701" spans="1:6" x14ac:dyDescent="0.25">
      <c r="A701" t="str">
        <f t="shared" si="175"/>
        <v>Ernie Hershey</v>
      </c>
      <c r="C701">
        <v>1</v>
      </c>
      <c r="D701" t="s">
        <v>224</v>
      </c>
      <c r="E701">
        <f t="shared" si="181"/>
        <v>150</v>
      </c>
      <c r="F701">
        <f t="shared" si="165"/>
        <v>150</v>
      </c>
    </row>
    <row r="702" spans="1:6" x14ac:dyDescent="0.25">
      <c r="A702" t="str">
        <f t="shared" si="175"/>
        <v>Ernie Hershey</v>
      </c>
      <c r="E702">
        <f t="shared" si="181"/>
        <v>150</v>
      </c>
      <c r="F702">
        <f t="shared" si="165"/>
        <v>0</v>
      </c>
    </row>
    <row r="703" spans="1:6" x14ac:dyDescent="0.25">
      <c r="A703" t="str">
        <f t="shared" si="175"/>
        <v>Ernie Hershey</v>
      </c>
      <c r="B703" t="s">
        <v>230</v>
      </c>
      <c r="E703">
        <v>3</v>
      </c>
      <c r="F703">
        <f t="shared" si="165"/>
        <v>0</v>
      </c>
    </row>
    <row r="704" spans="1:6" x14ac:dyDescent="0.25">
      <c r="A704" t="str">
        <f t="shared" si="175"/>
        <v>Ernie Hershey</v>
      </c>
      <c r="E704">
        <f t="shared" ref="E704:E706" si="182">E703</f>
        <v>3</v>
      </c>
      <c r="F704">
        <f t="shared" si="165"/>
        <v>0</v>
      </c>
    </row>
    <row r="705" spans="1:6" x14ac:dyDescent="0.25">
      <c r="A705" t="str">
        <f t="shared" si="175"/>
        <v>Ernie Hershey</v>
      </c>
      <c r="C705">
        <v>1</v>
      </c>
      <c r="D705" t="s">
        <v>224</v>
      </c>
      <c r="E705">
        <f t="shared" si="182"/>
        <v>3</v>
      </c>
      <c r="F705">
        <f t="shared" si="165"/>
        <v>3</v>
      </c>
    </row>
    <row r="706" spans="1:6" x14ac:dyDescent="0.25">
      <c r="A706" t="str">
        <f t="shared" si="175"/>
        <v>Ernie Hershey</v>
      </c>
      <c r="E706">
        <f t="shared" si="182"/>
        <v>3</v>
      </c>
      <c r="F706">
        <f t="shared" si="165"/>
        <v>0</v>
      </c>
    </row>
    <row r="707" spans="1:6" x14ac:dyDescent="0.25">
      <c r="A707" t="str">
        <f t="shared" si="175"/>
        <v>Ernie Hershey</v>
      </c>
      <c r="B707" t="s">
        <v>231</v>
      </c>
      <c r="E707">
        <v>9</v>
      </c>
      <c r="F707">
        <f t="shared" ref="F707:F770" si="183">E707*C707</f>
        <v>0</v>
      </c>
    </row>
    <row r="708" spans="1:6" x14ac:dyDescent="0.25">
      <c r="A708" t="str">
        <f t="shared" si="175"/>
        <v>Ernie Hershey</v>
      </c>
      <c r="E708">
        <f t="shared" ref="E708:E710" si="184">E707</f>
        <v>9</v>
      </c>
      <c r="F708">
        <f t="shared" si="183"/>
        <v>0</v>
      </c>
    </row>
    <row r="709" spans="1:6" x14ac:dyDescent="0.25">
      <c r="A709" t="str">
        <f t="shared" si="175"/>
        <v>Ernie Hershey</v>
      </c>
      <c r="C709">
        <v>1</v>
      </c>
      <c r="D709" t="s">
        <v>137</v>
      </c>
      <c r="E709">
        <f t="shared" si="184"/>
        <v>9</v>
      </c>
      <c r="F709">
        <f t="shared" si="183"/>
        <v>9</v>
      </c>
    </row>
    <row r="710" spans="1:6" x14ac:dyDescent="0.25">
      <c r="A710" t="str">
        <f t="shared" si="175"/>
        <v>Ernie Hershey</v>
      </c>
      <c r="E710">
        <f t="shared" si="184"/>
        <v>9</v>
      </c>
      <c r="F710">
        <f t="shared" si="183"/>
        <v>0</v>
      </c>
    </row>
    <row r="711" spans="1:6" x14ac:dyDescent="0.25">
      <c r="A711" t="str">
        <f t="shared" si="175"/>
        <v>Ernie Hershey</v>
      </c>
      <c r="B711" t="s">
        <v>232</v>
      </c>
      <c r="E711">
        <v>4</v>
      </c>
      <c r="F711">
        <f t="shared" si="183"/>
        <v>0</v>
      </c>
    </row>
    <row r="712" spans="1:6" x14ac:dyDescent="0.25">
      <c r="A712" t="str">
        <f t="shared" si="175"/>
        <v>Ernie Hershey</v>
      </c>
      <c r="E712">
        <f t="shared" ref="E712:E714" si="185">E711</f>
        <v>4</v>
      </c>
      <c r="F712">
        <f t="shared" si="183"/>
        <v>0</v>
      </c>
    </row>
    <row r="713" spans="1:6" x14ac:dyDescent="0.25">
      <c r="A713" t="str">
        <f t="shared" si="175"/>
        <v>Ernie Hershey</v>
      </c>
      <c r="C713">
        <v>1</v>
      </c>
      <c r="D713" t="s">
        <v>137</v>
      </c>
      <c r="E713">
        <f t="shared" si="185"/>
        <v>4</v>
      </c>
      <c r="F713">
        <f t="shared" si="183"/>
        <v>4</v>
      </c>
    </row>
    <row r="714" spans="1:6" x14ac:dyDescent="0.25">
      <c r="A714" t="s">
        <v>495</v>
      </c>
      <c r="E714">
        <f t="shared" si="185"/>
        <v>4</v>
      </c>
      <c r="F714">
        <f t="shared" si="183"/>
        <v>0</v>
      </c>
    </row>
    <row r="715" spans="1:6" x14ac:dyDescent="0.25">
      <c r="A715" t="str">
        <f t="shared" ref="A715:A754" si="186">A714</f>
        <v>Geert Bosch</v>
      </c>
      <c r="B715" t="s">
        <v>235</v>
      </c>
      <c r="E715">
        <v>251</v>
      </c>
      <c r="F715">
        <f t="shared" si="183"/>
        <v>0</v>
      </c>
    </row>
    <row r="716" spans="1:6" x14ac:dyDescent="0.25">
      <c r="A716" t="str">
        <f t="shared" si="186"/>
        <v>Geert Bosch</v>
      </c>
      <c r="E716">
        <f t="shared" ref="E716:E725" si="187">E715</f>
        <v>251</v>
      </c>
      <c r="F716">
        <f t="shared" si="183"/>
        <v>0</v>
      </c>
    </row>
    <row r="717" spans="1:6" x14ac:dyDescent="0.25">
      <c r="A717" t="str">
        <f t="shared" si="186"/>
        <v>Geert Bosch</v>
      </c>
      <c r="C717">
        <v>4.8000000000000001E-2</v>
      </c>
      <c r="D717" t="s">
        <v>92</v>
      </c>
      <c r="E717">
        <f t="shared" si="187"/>
        <v>251</v>
      </c>
      <c r="F717">
        <f t="shared" si="183"/>
        <v>12.048</v>
      </c>
    </row>
    <row r="718" spans="1:6" x14ac:dyDescent="0.25">
      <c r="A718" t="str">
        <f t="shared" si="186"/>
        <v>Geert Bosch</v>
      </c>
      <c r="C718">
        <v>0.34499999999999997</v>
      </c>
      <c r="D718" t="s">
        <v>51</v>
      </c>
      <c r="E718">
        <f t="shared" si="187"/>
        <v>251</v>
      </c>
      <c r="F718">
        <f t="shared" si="183"/>
        <v>86.594999999999999</v>
      </c>
    </row>
    <row r="719" spans="1:6" x14ac:dyDescent="0.25">
      <c r="A719" t="str">
        <f t="shared" si="186"/>
        <v>Geert Bosch</v>
      </c>
      <c r="C719">
        <v>8.7999999999999995E-2</v>
      </c>
      <c r="D719" t="s">
        <v>184</v>
      </c>
      <c r="E719">
        <f t="shared" si="187"/>
        <v>251</v>
      </c>
      <c r="F719">
        <f t="shared" si="183"/>
        <v>22.087999999999997</v>
      </c>
    </row>
    <row r="720" spans="1:6" x14ac:dyDescent="0.25">
      <c r="A720" t="str">
        <f t="shared" si="186"/>
        <v>Geert Bosch</v>
      </c>
      <c r="C720">
        <v>8.0000000000000002E-3</v>
      </c>
      <c r="D720" t="s">
        <v>151</v>
      </c>
      <c r="E720">
        <f t="shared" si="187"/>
        <v>251</v>
      </c>
      <c r="F720">
        <f t="shared" si="183"/>
        <v>2.008</v>
      </c>
    </row>
    <row r="721" spans="1:6" x14ac:dyDescent="0.25">
      <c r="A721" t="str">
        <f t="shared" si="186"/>
        <v>Geert Bosch</v>
      </c>
      <c r="C721">
        <v>0.109</v>
      </c>
      <c r="D721" t="s">
        <v>86</v>
      </c>
      <c r="E721">
        <f t="shared" si="187"/>
        <v>251</v>
      </c>
      <c r="F721">
        <f t="shared" si="183"/>
        <v>27.358999999999998</v>
      </c>
    </row>
    <row r="722" spans="1:6" x14ac:dyDescent="0.25">
      <c r="A722" t="str">
        <f t="shared" si="186"/>
        <v>Geert Bosch</v>
      </c>
      <c r="C722">
        <v>0.158</v>
      </c>
      <c r="D722" t="s">
        <v>19</v>
      </c>
      <c r="E722">
        <f t="shared" si="187"/>
        <v>251</v>
      </c>
      <c r="F722">
        <f t="shared" si="183"/>
        <v>39.658000000000001</v>
      </c>
    </row>
    <row r="723" spans="1:6" x14ac:dyDescent="0.25">
      <c r="A723" t="str">
        <f t="shared" si="186"/>
        <v>Geert Bosch</v>
      </c>
      <c r="C723">
        <v>0.108</v>
      </c>
      <c r="D723" t="s">
        <v>20</v>
      </c>
      <c r="E723">
        <f t="shared" si="187"/>
        <v>251</v>
      </c>
      <c r="F723">
        <f t="shared" si="183"/>
        <v>27.108000000000001</v>
      </c>
    </row>
    <row r="724" spans="1:6" x14ac:dyDescent="0.25">
      <c r="A724" t="str">
        <f t="shared" si="186"/>
        <v>Geert Bosch</v>
      </c>
      <c r="C724">
        <v>0.13200000000000001</v>
      </c>
      <c r="D724" t="s">
        <v>21</v>
      </c>
      <c r="E724">
        <f t="shared" si="187"/>
        <v>251</v>
      </c>
      <c r="F724">
        <f t="shared" si="183"/>
        <v>33.132000000000005</v>
      </c>
    </row>
    <row r="725" spans="1:6" x14ac:dyDescent="0.25">
      <c r="A725" t="str">
        <f t="shared" si="186"/>
        <v>Geert Bosch</v>
      </c>
      <c r="E725">
        <f t="shared" si="187"/>
        <v>251</v>
      </c>
      <c r="F725">
        <f t="shared" si="183"/>
        <v>0</v>
      </c>
    </row>
    <row r="726" spans="1:6" x14ac:dyDescent="0.25">
      <c r="A726" t="str">
        <f t="shared" si="186"/>
        <v>Geert Bosch</v>
      </c>
      <c r="B726" t="s">
        <v>236</v>
      </c>
      <c r="E726">
        <v>249</v>
      </c>
      <c r="F726">
        <f t="shared" si="183"/>
        <v>0</v>
      </c>
    </row>
    <row r="727" spans="1:6" x14ac:dyDescent="0.25">
      <c r="A727" t="str">
        <f t="shared" si="186"/>
        <v>Geert Bosch</v>
      </c>
      <c r="E727">
        <f t="shared" ref="E727:E736" si="188">E726</f>
        <v>249</v>
      </c>
      <c r="F727">
        <f t="shared" si="183"/>
        <v>0</v>
      </c>
    </row>
    <row r="728" spans="1:6" x14ac:dyDescent="0.25">
      <c r="A728" t="str">
        <f t="shared" si="186"/>
        <v>Geert Bosch</v>
      </c>
      <c r="C728">
        <v>4.9000000000000002E-2</v>
      </c>
      <c r="D728" t="s">
        <v>92</v>
      </c>
      <c r="E728">
        <f t="shared" si="188"/>
        <v>249</v>
      </c>
      <c r="F728">
        <f t="shared" si="183"/>
        <v>12.201000000000001</v>
      </c>
    </row>
    <row r="729" spans="1:6" x14ac:dyDescent="0.25">
      <c r="A729" t="str">
        <f t="shared" si="186"/>
        <v>Geert Bosch</v>
      </c>
      <c r="C729">
        <v>0.34799999999999998</v>
      </c>
      <c r="D729" t="s">
        <v>51</v>
      </c>
      <c r="E729">
        <f t="shared" si="188"/>
        <v>249</v>
      </c>
      <c r="F729">
        <f t="shared" si="183"/>
        <v>86.652000000000001</v>
      </c>
    </row>
    <row r="730" spans="1:6" x14ac:dyDescent="0.25">
      <c r="A730" t="str">
        <f t="shared" si="186"/>
        <v>Geert Bosch</v>
      </c>
      <c r="C730">
        <v>8.8999999999999996E-2</v>
      </c>
      <c r="D730" t="s">
        <v>184</v>
      </c>
      <c r="E730">
        <f t="shared" si="188"/>
        <v>249</v>
      </c>
      <c r="F730">
        <f t="shared" si="183"/>
        <v>22.160999999999998</v>
      </c>
    </row>
    <row r="731" spans="1:6" x14ac:dyDescent="0.25">
      <c r="A731" t="str">
        <f t="shared" si="186"/>
        <v>Geert Bosch</v>
      </c>
      <c r="C731">
        <v>8.0000000000000002E-3</v>
      </c>
      <c r="D731" t="s">
        <v>151</v>
      </c>
      <c r="E731">
        <f t="shared" si="188"/>
        <v>249</v>
      </c>
      <c r="F731">
        <f t="shared" si="183"/>
        <v>1.992</v>
      </c>
    </row>
    <row r="732" spans="1:6" x14ac:dyDescent="0.25">
      <c r="A732" t="str">
        <f t="shared" si="186"/>
        <v>Geert Bosch</v>
      </c>
      <c r="C732">
        <v>0.1</v>
      </c>
      <c r="D732" t="s">
        <v>86</v>
      </c>
      <c r="E732">
        <f t="shared" si="188"/>
        <v>249</v>
      </c>
      <c r="F732">
        <f t="shared" si="183"/>
        <v>24.900000000000002</v>
      </c>
    </row>
    <row r="733" spans="1:6" x14ac:dyDescent="0.25">
      <c r="A733" t="str">
        <f t="shared" si="186"/>
        <v>Geert Bosch</v>
      </c>
      <c r="C733">
        <v>0.159</v>
      </c>
      <c r="D733" t="s">
        <v>19</v>
      </c>
      <c r="E733">
        <f t="shared" si="188"/>
        <v>249</v>
      </c>
      <c r="F733">
        <f t="shared" si="183"/>
        <v>39.591000000000001</v>
      </c>
    </row>
    <row r="734" spans="1:6" x14ac:dyDescent="0.25">
      <c r="A734" t="str">
        <f t="shared" si="186"/>
        <v>Geert Bosch</v>
      </c>
      <c r="C734">
        <v>0.11</v>
      </c>
      <c r="D734" t="s">
        <v>20</v>
      </c>
      <c r="E734">
        <f t="shared" si="188"/>
        <v>249</v>
      </c>
      <c r="F734">
        <f t="shared" si="183"/>
        <v>27.39</v>
      </c>
    </row>
    <row r="735" spans="1:6" x14ac:dyDescent="0.25">
      <c r="A735" t="str">
        <f t="shared" si="186"/>
        <v>Geert Bosch</v>
      </c>
      <c r="C735">
        <v>0.13300000000000001</v>
      </c>
      <c r="D735" t="s">
        <v>21</v>
      </c>
      <c r="E735">
        <f t="shared" si="188"/>
        <v>249</v>
      </c>
      <c r="F735">
        <f t="shared" si="183"/>
        <v>33.117000000000004</v>
      </c>
    </row>
    <row r="736" spans="1:6" x14ac:dyDescent="0.25">
      <c r="A736" t="str">
        <f t="shared" si="186"/>
        <v>Geert Bosch</v>
      </c>
      <c r="E736">
        <f t="shared" si="188"/>
        <v>249</v>
      </c>
      <c r="F736">
        <f t="shared" si="183"/>
        <v>0</v>
      </c>
    </row>
    <row r="737" spans="1:6" x14ac:dyDescent="0.25">
      <c r="A737" t="str">
        <f t="shared" si="186"/>
        <v>Geert Bosch</v>
      </c>
      <c r="B737" t="s">
        <v>237</v>
      </c>
      <c r="E737">
        <v>252</v>
      </c>
      <c r="F737">
        <f t="shared" si="183"/>
        <v>0</v>
      </c>
    </row>
    <row r="738" spans="1:6" x14ac:dyDescent="0.25">
      <c r="A738" t="str">
        <f t="shared" si="186"/>
        <v>Geert Bosch</v>
      </c>
      <c r="E738">
        <f t="shared" ref="E738:E740" si="189">E737</f>
        <v>252</v>
      </c>
      <c r="F738">
        <f t="shared" si="183"/>
        <v>0</v>
      </c>
    </row>
    <row r="739" spans="1:6" x14ac:dyDescent="0.25">
      <c r="A739" t="str">
        <f t="shared" si="186"/>
        <v>Geert Bosch</v>
      </c>
      <c r="C739">
        <v>1</v>
      </c>
      <c r="D739" t="s">
        <v>184</v>
      </c>
      <c r="E739">
        <f t="shared" si="189"/>
        <v>252</v>
      </c>
      <c r="F739">
        <f t="shared" si="183"/>
        <v>252</v>
      </c>
    </row>
    <row r="740" spans="1:6" x14ac:dyDescent="0.25">
      <c r="A740" t="str">
        <f t="shared" si="186"/>
        <v>Geert Bosch</v>
      </c>
      <c r="E740">
        <f t="shared" si="189"/>
        <v>252</v>
      </c>
      <c r="F740">
        <f t="shared" si="183"/>
        <v>0</v>
      </c>
    </row>
    <row r="741" spans="1:6" x14ac:dyDescent="0.25">
      <c r="A741" t="str">
        <f t="shared" si="186"/>
        <v>Geert Bosch</v>
      </c>
      <c r="B741" t="s">
        <v>238</v>
      </c>
      <c r="E741">
        <v>39</v>
      </c>
      <c r="F741">
        <f t="shared" si="183"/>
        <v>0</v>
      </c>
    </row>
    <row r="742" spans="1:6" x14ac:dyDescent="0.25">
      <c r="A742" t="str">
        <f t="shared" si="186"/>
        <v>Geert Bosch</v>
      </c>
      <c r="E742">
        <f t="shared" ref="E742:E746" si="190">E741</f>
        <v>39</v>
      </c>
      <c r="F742">
        <f t="shared" si="183"/>
        <v>0</v>
      </c>
    </row>
    <row r="743" spans="1:6" x14ac:dyDescent="0.25">
      <c r="A743" t="str">
        <f t="shared" si="186"/>
        <v>Geert Bosch</v>
      </c>
      <c r="C743">
        <v>0.36399999999999999</v>
      </c>
      <c r="D743" t="s">
        <v>151</v>
      </c>
      <c r="E743">
        <f t="shared" si="190"/>
        <v>39</v>
      </c>
      <c r="F743">
        <f t="shared" si="183"/>
        <v>14.196</v>
      </c>
    </row>
    <row r="744" spans="1:6" x14ac:dyDescent="0.25">
      <c r="A744" t="str">
        <f t="shared" si="186"/>
        <v>Geert Bosch</v>
      </c>
      <c r="C744">
        <v>0.60799999999999998</v>
      </c>
      <c r="D744" t="s">
        <v>161</v>
      </c>
      <c r="E744">
        <f t="shared" si="190"/>
        <v>39</v>
      </c>
      <c r="F744">
        <f t="shared" si="183"/>
        <v>23.712</v>
      </c>
    </row>
    <row r="745" spans="1:6" x14ac:dyDescent="0.25">
      <c r="A745" t="str">
        <f t="shared" si="186"/>
        <v>Geert Bosch</v>
      </c>
      <c r="C745">
        <v>2.7E-2</v>
      </c>
      <c r="D745" t="s">
        <v>20</v>
      </c>
      <c r="E745">
        <f t="shared" si="190"/>
        <v>39</v>
      </c>
      <c r="F745">
        <f t="shared" si="183"/>
        <v>1.0529999999999999</v>
      </c>
    </row>
    <row r="746" spans="1:6" x14ac:dyDescent="0.25">
      <c r="A746" t="str">
        <f t="shared" si="186"/>
        <v>Geert Bosch</v>
      </c>
      <c r="E746">
        <f t="shared" si="190"/>
        <v>39</v>
      </c>
      <c r="F746">
        <f t="shared" si="183"/>
        <v>0</v>
      </c>
    </row>
    <row r="747" spans="1:6" x14ac:dyDescent="0.25">
      <c r="A747" t="str">
        <f t="shared" si="186"/>
        <v>Geert Bosch</v>
      </c>
      <c r="B747" t="s">
        <v>239</v>
      </c>
      <c r="E747">
        <v>4</v>
      </c>
      <c r="F747">
        <f t="shared" si="183"/>
        <v>0</v>
      </c>
    </row>
    <row r="748" spans="1:6" x14ac:dyDescent="0.25">
      <c r="A748" t="str">
        <f t="shared" si="186"/>
        <v>Geert Bosch</v>
      </c>
      <c r="E748">
        <f t="shared" ref="E748:E750" si="191">E747</f>
        <v>4</v>
      </c>
      <c r="F748">
        <f t="shared" si="183"/>
        <v>0</v>
      </c>
    </row>
    <row r="749" spans="1:6" x14ac:dyDescent="0.25">
      <c r="A749" t="str">
        <f t="shared" si="186"/>
        <v>Geert Bosch</v>
      </c>
      <c r="C749">
        <v>1</v>
      </c>
      <c r="D749" t="s">
        <v>184</v>
      </c>
      <c r="E749">
        <f t="shared" si="191"/>
        <v>4</v>
      </c>
      <c r="F749">
        <f t="shared" si="183"/>
        <v>4</v>
      </c>
    </row>
    <row r="750" spans="1:6" x14ac:dyDescent="0.25">
      <c r="A750" t="str">
        <f t="shared" si="186"/>
        <v>Geert Bosch</v>
      </c>
      <c r="E750">
        <f t="shared" si="191"/>
        <v>4</v>
      </c>
      <c r="F750">
        <f t="shared" si="183"/>
        <v>0</v>
      </c>
    </row>
    <row r="751" spans="1:6" x14ac:dyDescent="0.25">
      <c r="A751" t="str">
        <f t="shared" si="186"/>
        <v>Geert Bosch</v>
      </c>
      <c r="B751" t="s">
        <v>240</v>
      </c>
      <c r="E751">
        <v>56</v>
      </c>
      <c r="F751">
        <f t="shared" si="183"/>
        <v>0</v>
      </c>
    </row>
    <row r="752" spans="1:6" x14ac:dyDescent="0.25">
      <c r="A752" t="str">
        <f t="shared" si="186"/>
        <v>Geert Bosch</v>
      </c>
      <c r="E752">
        <f t="shared" ref="E752:E755" si="192">E751</f>
        <v>56</v>
      </c>
      <c r="F752">
        <f t="shared" si="183"/>
        <v>0</v>
      </c>
    </row>
    <row r="753" spans="1:6" x14ac:dyDescent="0.25">
      <c r="A753" t="str">
        <f t="shared" si="186"/>
        <v>Geert Bosch</v>
      </c>
      <c r="C753">
        <v>0.82299999999999995</v>
      </c>
      <c r="D753" t="s">
        <v>151</v>
      </c>
      <c r="E753">
        <f t="shared" si="192"/>
        <v>56</v>
      </c>
      <c r="F753">
        <f t="shared" si="183"/>
        <v>46.087999999999994</v>
      </c>
    </row>
    <row r="754" spans="1:6" x14ac:dyDescent="0.25">
      <c r="A754" t="str">
        <f t="shared" si="186"/>
        <v>Geert Bosch</v>
      </c>
      <c r="C754">
        <v>0.17599999999999999</v>
      </c>
      <c r="D754" t="s">
        <v>155</v>
      </c>
      <c r="E754">
        <f t="shared" si="192"/>
        <v>56</v>
      </c>
      <c r="F754">
        <f t="shared" si="183"/>
        <v>9.8559999999999999</v>
      </c>
    </row>
    <row r="755" spans="1:6" x14ac:dyDescent="0.25">
      <c r="A755" t="s">
        <v>496</v>
      </c>
      <c r="E755">
        <f t="shared" si="192"/>
        <v>56</v>
      </c>
      <c r="F755">
        <f t="shared" si="183"/>
        <v>0</v>
      </c>
    </row>
    <row r="756" spans="1:6" x14ac:dyDescent="0.25">
      <c r="A756" t="str">
        <f t="shared" ref="A756:A794" si="193">A755</f>
        <v>Greg Studer</v>
      </c>
      <c r="B756" t="s">
        <v>243</v>
      </c>
      <c r="E756">
        <v>3221</v>
      </c>
      <c r="F756">
        <f t="shared" si="183"/>
        <v>0</v>
      </c>
    </row>
    <row r="757" spans="1:6" x14ac:dyDescent="0.25">
      <c r="A757" t="str">
        <f t="shared" si="193"/>
        <v>Greg Studer</v>
      </c>
      <c r="E757">
        <f t="shared" ref="E757:E763" si="194">E756</f>
        <v>3221</v>
      </c>
      <c r="F757">
        <f t="shared" si="183"/>
        <v>0</v>
      </c>
    </row>
    <row r="758" spans="1:6" x14ac:dyDescent="0.25">
      <c r="A758" t="str">
        <f t="shared" si="193"/>
        <v>Greg Studer</v>
      </c>
      <c r="C758">
        <v>0.76900000000000002</v>
      </c>
      <c r="D758" t="s">
        <v>244</v>
      </c>
      <c r="E758">
        <f t="shared" si="194"/>
        <v>3221</v>
      </c>
      <c r="F758">
        <f t="shared" si="183"/>
        <v>2476.9490000000001</v>
      </c>
    </row>
    <row r="759" spans="1:6" x14ac:dyDescent="0.25">
      <c r="A759" t="str">
        <f t="shared" si="193"/>
        <v>Greg Studer</v>
      </c>
      <c r="C759">
        <v>0.06</v>
      </c>
      <c r="D759" t="s">
        <v>245</v>
      </c>
      <c r="E759">
        <f t="shared" si="194"/>
        <v>3221</v>
      </c>
      <c r="F759">
        <f t="shared" si="183"/>
        <v>193.26</v>
      </c>
    </row>
    <row r="760" spans="1:6" x14ac:dyDescent="0.25">
      <c r="A760" t="str">
        <f t="shared" si="193"/>
        <v>Greg Studer</v>
      </c>
      <c r="C760">
        <v>0.125</v>
      </c>
      <c r="D760" t="s">
        <v>137</v>
      </c>
      <c r="E760">
        <f t="shared" si="194"/>
        <v>3221</v>
      </c>
      <c r="F760">
        <f t="shared" si="183"/>
        <v>402.625</v>
      </c>
    </row>
    <row r="761" spans="1:6" x14ac:dyDescent="0.25">
      <c r="A761" t="str">
        <f t="shared" si="193"/>
        <v>Greg Studer</v>
      </c>
      <c r="C761">
        <v>2E-3</v>
      </c>
      <c r="D761" t="s">
        <v>178</v>
      </c>
      <c r="E761">
        <f t="shared" si="194"/>
        <v>3221</v>
      </c>
      <c r="F761">
        <f t="shared" si="183"/>
        <v>6.4420000000000002</v>
      </c>
    </row>
    <row r="762" spans="1:6" x14ac:dyDescent="0.25">
      <c r="A762" t="str">
        <f t="shared" si="193"/>
        <v>Greg Studer</v>
      </c>
      <c r="C762">
        <v>4.1000000000000002E-2</v>
      </c>
      <c r="D762" t="s">
        <v>246</v>
      </c>
      <c r="E762">
        <f t="shared" si="194"/>
        <v>3221</v>
      </c>
      <c r="F762">
        <f t="shared" si="183"/>
        <v>132.06100000000001</v>
      </c>
    </row>
    <row r="763" spans="1:6" x14ac:dyDescent="0.25">
      <c r="A763" t="str">
        <f t="shared" si="193"/>
        <v>Greg Studer</v>
      </c>
      <c r="E763">
        <f t="shared" si="194"/>
        <v>3221</v>
      </c>
      <c r="F763">
        <f t="shared" si="183"/>
        <v>0</v>
      </c>
    </row>
    <row r="764" spans="1:6" x14ac:dyDescent="0.25">
      <c r="A764" t="str">
        <f t="shared" si="193"/>
        <v>Greg Studer</v>
      </c>
      <c r="B764" t="s">
        <v>247</v>
      </c>
      <c r="E764">
        <v>3221</v>
      </c>
      <c r="F764">
        <f t="shared" si="183"/>
        <v>0</v>
      </c>
    </row>
    <row r="765" spans="1:6" x14ac:dyDescent="0.25">
      <c r="A765" t="str">
        <f t="shared" si="193"/>
        <v>Greg Studer</v>
      </c>
      <c r="E765">
        <f t="shared" ref="E765:E771" si="195">E764</f>
        <v>3221</v>
      </c>
      <c r="F765">
        <f t="shared" si="183"/>
        <v>0</v>
      </c>
    </row>
    <row r="766" spans="1:6" x14ac:dyDescent="0.25">
      <c r="A766" t="str">
        <f t="shared" si="193"/>
        <v>Greg Studer</v>
      </c>
      <c r="C766">
        <v>0.76900000000000002</v>
      </c>
      <c r="D766" t="s">
        <v>244</v>
      </c>
      <c r="E766">
        <f t="shared" si="195"/>
        <v>3221</v>
      </c>
      <c r="F766">
        <f t="shared" si="183"/>
        <v>2476.9490000000001</v>
      </c>
    </row>
    <row r="767" spans="1:6" x14ac:dyDescent="0.25">
      <c r="A767" t="str">
        <f t="shared" si="193"/>
        <v>Greg Studer</v>
      </c>
      <c r="C767">
        <v>0.06</v>
      </c>
      <c r="D767" t="s">
        <v>245</v>
      </c>
      <c r="E767">
        <f t="shared" si="195"/>
        <v>3221</v>
      </c>
      <c r="F767">
        <f t="shared" si="183"/>
        <v>193.26</v>
      </c>
    </row>
    <row r="768" spans="1:6" x14ac:dyDescent="0.25">
      <c r="A768" t="str">
        <f t="shared" si="193"/>
        <v>Greg Studer</v>
      </c>
      <c r="C768">
        <v>0.125</v>
      </c>
      <c r="D768" t="s">
        <v>137</v>
      </c>
      <c r="E768">
        <f t="shared" si="195"/>
        <v>3221</v>
      </c>
      <c r="F768">
        <f t="shared" si="183"/>
        <v>402.625</v>
      </c>
    </row>
    <row r="769" spans="1:6" x14ac:dyDescent="0.25">
      <c r="A769" t="str">
        <f t="shared" si="193"/>
        <v>Greg Studer</v>
      </c>
      <c r="C769">
        <v>2E-3</v>
      </c>
      <c r="D769" t="s">
        <v>178</v>
      </c>
      <c r="E769">
        <f t="shared" si="195"/>
        <v>3221</v>
      </c>
      <c r="F769">
        <f t="shared" si="183"/>
        <v>6.4420000000000002</v>
      </c>
    </row>
    <row r="770" spans="1:6" x14ac:dyDescent="0.25">
      <c r="A770" t="str">
        <f t="shared" si="193"/>
        <v>Greg Studer</v>
      </c>
      <c r="C770">
        <v>4.1000000000000002E-2</v>
      </c>
      <c r="D770" t="s">
        <v>246</v>
      </c>
      <c r="E770">
        <f t="shared" si="195"/>
        <v>3221</v>
      </c>
      <c r="F770">
        <f t="shared" si="183"/>
        <v>132.06100000000001</v>
      </c>
    </row>
    <row r="771" spans="1:6" x14ac:dyDescent="0.25">
      <c r="A771" t="str">
        <f t="shared" si="193"/>
        <v>Greg Studer</v>
      </c>
      <c r="E771">
        <f t="shared" si="195"/>
        <v>3221</v>
      </c>
      <c r="F771">
        <f t="shared" ref="F771:F834" si="196">E771*C771</f>
        <v>0</v>
      </c>
    </row>
    <row r="772" spans="1:6" x14ac:dyDescent="0.25">
      <c r="A772" t="str">
        <f t="shared" si="193"/>
        <v>Greg Studer</v>
      </c>
      <c r="B772" t="s">
        <v>248</v>
      </c>
      <c r="E772">
        <v>3221</v>
      </c>
      <c r="F772">
        <f t="shared" si="196"/>
        <v>0</v>
      </c>
    </row>
    <row r="773" spans="1:6" x14ac:dyDescent="0.25">
      <c r="A773" t="str">
        <f t="shared" si="193"/>
        <v>Greg Studer</v>
      </c>
      <c r="E773">
        <f t="shared" ref="E773:E779" si="197">E772</f>
        <v>3221</v>
      </c>
      <c r="F773">
        <f t="shared" si="196"/>
        <v>0</v>
      </c>
    </row>
    <row r="774" spans="1:6" x14ac:dyDescent="0.25">
      <c r="A774" t="str">
        <f t="shared" si="193"/>
        <v>Greg Studer</v>
      </c>
      <c r="C774">
        <v>0.76900000000000002</v>
      </c>
      <c r="D774" t="s">
        <v>244</v>
      </c>
      <c r="E774">
        <f t="shared" si="197"/>
        <v>3221</v>
      </c>
      <c r="F774">
        <f t="shared" si="196"/>
        <v>2476.9490000000001</v>
      </c>
    </row>
    <row r="775" spans="1:6" x14ac:dyDescent="0.25">
      <c r="A775" t="str">
        <f t="shared" si="193"/>
        <v>Greg Studer</v>
      </c>
      <c r="C775">
        <v>0.06</v>
      </c>
      <c r="D775" t="s">
        <v>245</v>
      </c>
      <c r="E775">
        <f t="shared" si="197"/>
        <v>3221</v>
      </c>
      <c r="F775">
        <f t="shared" si="196"/>
        <v>193.26</v>
      </c>
    </row>
    <row r="776" spans="1:6" x14ac:dyDescent="0.25">
      <c r="A776" t="str">
        <f t="shared" si="193"/>
        <v>Greg Studer</v>
      </c>
      <c r="C776">
        <v>0.125</v>
      </c>
      <c r="D776" t="s">
        <v>137</v>
      </c>
      <c r="E776">
        <f t="shared" si="197"/>
        <v>3221</v>
      </c>
      <c r="F776">
        <f t="shared" si="196"/>
        <v>402.625</v>
      </c>
    </row>
    <row r="777" spans="1:6" x14ac:dyDescent="0.25">
      <c r="A777" t="str">
        <f t="shared" si="193"/>
        <v>Greg Studer</v>
      </c>
      <c r="C777">
        <v>2E-3</v>
      </c>
      <c r="D777" t="s">
        <v>178</v>
      </c>
      <c r="E777">
        <f t="shared" si="197"/>
        <v>3221</v>
      </c>
      <c r="F777">
        <f t="shared" si="196"/>
        <v>6.4420000000000002</v>
      </c>
    </row>
    <row r="778" spans="1:6" x14ac:dyDescent="0.25">
      <c r="A778" t="str">
        <f t="shared" si="193"/>
        <v>Greg Studer</v>
      </c>
      <c r="C778">
        <v>4.1000000000000002E-2</v>
      </c>
      <c r="D778" t="s">
        <v>246</v>
      </c>
      <c r="E778">
        <f t="shared" si="197"/>
        <v>3221</v>
      </c>
      <c r="F778">
        <f t="shared" si="196"/>
        <v>132.06100000000001</v>
      </c>
    </row>
    <row r="779" spans="1:6" x14ac:dyDescent="0.25">
      <c r="A779" t="str">
        <f t="shared" si="193"/>
        <v>Greg Studer</v>
      </c>
      <c r="E779">
        <f t="shared" si="197"/>
        <v>3221</v>
      </c>
      <c r="F779">
        <f t="shared" si="196"/>
        <v>0</v>
      </c>
    </row>
    <row r="780" spans="1:6" x14ac:dyDescent="0.25">
      <c r="A780" t="str">
        <f t="shared" si="193"/>
        <v>Greg Studer</v>
      </c>
      <c r="B780" t="s">
        <v>249</v>
      </c>
      <c r="E780">
        <v>453</v>
      </c>
      <c r="F780">
        <f t="shared" si="196"/>
        <v>0</v>
      </c>
    </row>
    <row r="781" spans="1:6" x14ac:dyDescent="0.25">
      <c r="A781" t="str">
        <f t="shared" si="193"/>
        <v>Greg Studer</v>
      </c>
      <c r="E781">
        <f t="shared" ref="E781:E786" si="198">E780</f>
        <v>453</v>
      </c>
      <c r="F781">
        <f t="shared" si="196"/>
        <v>0</v>
      </c>
    </row>
    <row r="782" spans="1:6" x14ac:dyDescent="0.25">
      <c r="A782" t="str">
        <f t="shared" si="193"/>
        <v>Greg Studer</v>
      </c>
      <c r="C782">
        <v>4.0000000000000001E-3</v>
      </c>
      <c r="D782" t="s">
        <v>151</v>
      </c>
      <c r="E782">
        <f t="shared" si="198"/>
        <v>453</v>
      </c>
      <c r="F782">
        <f t="shared" si="196"/>
        <v>1.8120000000000001</v>
      </c>
    </row>
    <row r="783" spans="1:6" x14ac:dyDescent="0.25">
      <c r="A783" t="str">
        <f t="shared" si="193"/>
        <v>Greg Studer</v>
      </c>
      <c r="C783">
        <v>0.26600000000000001</v>
      </c>
      <c r="D783" t="s">
        <v>19</v>
      </c>
      <c r="E783">
        <f t="shared" si="198"/>
        <v>453</v>
      </c>
      <c r="F783">
        <f t="shared" si="196"/>
        <v>120.498</v>
      </c>
    </row>
    <row r="784" spans="1:6" x14ac:dyDescent="0.25">
      <c r="A784" t="str">
        <f t="shared" si="193"/>
        <v>Greg Studer</v>
      </c>
      <c r="C784">
        <v>0.30299999999999999</v>
      </c>
      <c r="D784" t="s">
        <v>20</v>
      </c>
      <c r="E784">
        <f t="shared" si="198"/>
        <v>453</v>
      </c>
      <c r="F784">
        <f t="shared" si="196"/>
        <v>137.25899999999999</v>
      </c>
    </row>
    <row r="785" spans="1:6" x14ac:dyDescent="0.25">
      <c r="A785" t="str">
        <f t="shared" si="193"/>
        <v>Greg Studer</v>
      </c>
      <c r="C785">
        <v>0.42499999999999999</v>
      </c>
      <c r="D785" t="s">
        <v>21</v>
      </c>
      <c r="E785">
        <f t="shared" si="198"/>
        <v>453</v>
      </c>
      <c r="F785">
        <f t="shared" si="196"/>
        <v>192.52500000000001</v>
      </c>
    </row>
    <row r="786" spans="1:6" x14ac:dyDescent="0.25">
      <c r="A786" t="str">
        <f t="shared" si="193"/>
        <v>Greg Studer</v>
      </c>
      <c r="E786">
        <f t="shared" si="198"/>
        <v>453</v>
      </c>
      <c r="F786">
        <f t="shared" si="196"/>
        <v>0</v>
      </c>
    </row>
    <row r="787" spans="1:6" x14ac:dyDescent="0.25">
      <c r="A787" t="str">
        <f t="shared" si="193"/>
        <v>Greg Studer</v>
      </c>
      <c r="B787" t="s">
        <v>250</v>
      </c>
      <c r="E787">
        <v>521</v>
      </c>
      <c r="F787">
        <f t="shared" si="196"/>
        <v>0</v>
      </c>
    </row>
    <row r="788" spans="1:6" x14ac:dyDescent="0.25">
      <c r="A788" t="str">
        <f t="shared" si="193"/>
        <v>Greg Studer</v>
      </c>
      <c r="E788">
        <f t="shared" ref="E788:E795" si="199">E787</f>
        <v>521</v>
      </c>
      <c r="F788">
        <f t="shared" si="196"/>
        <v>0</v>
      </c>
    </row>
    <row r="789" spans="1:6" x14ac:dyDescent="0.25">
      <c r="A789" t="str">
        <f t="shared" si="193"/>
        <v>Greg Studer</v>
      </c>
      <c r="C789">
        <v>0.28199999999999997</v>
      </c>
      <c r="D789" t="s">
        <v>178</v>
      </c>
      <c r="E789">
        <f t="shared" si="199"/>
        <v>521</v>
      </c>
      <c r="F789">
        <f t="shared" si="196"/>
        <v>146.922</v>
      </c>
    </row>
    <row r="790" spans="1:6" x14ac:dyDescent="0.25">
      <c r="A790" t="str">
        <f t="shared" si="193"/>
        <v>Greg Studer</v>
      </c>
      <c r="C790">
        <v>8.0000000000000002E-3</v>
      </c>
      <c r="D790" t="s">
        <v>51</v>
      </c>
      <c r="E790">
        <f t="shared" si="199"/>
        <v>521</v>
      </c>
      <c r="F790">
        <f t="shared" si="196"/>
        <v>4.1680000000000001</v>
      </c>
    </row>
    <row r="791" spans="1:6" x14ac:dyDescent="0.25">
      <c r="A791" t="str">
        <f t="shared" si="193"/>
        <v>Greg Studer</v>
      </c>
      <c r="C791">
        <v>0.10100000000000001</v>
      </c>
      <c r="D791" t="s">
        <v>151</v>
      </c>
      <c r="E791">
        <f t="shared" si="199"/>
        <v>521</v>
      </c>
      <c r="F791">
        <f t="shared" si="196"/>
        <v>52.621000000000002</v>
      </c>
    </row>
    <row r="792" spans="1:6" x14ac:dyDescent="0.25">
      <c r="A792" t="str">
        <f t="shared" si="193"/>
        <v>Greg Studer</v>
      </c>
      <c r="C792">
        <v>0.32</v>
      </c>
      <c r="D792" t="s">
        <v>162</v>
      </c>
      <c r="E792">
        <f t="shared" si="199"/>
        <v>521</v>
      </c>
      <c r="F792">
        <f t="shared" si="196"/>
        <v>166.72</v>
      </c>
    </row>
    <row r="793" spans="1:6" x14ac:dyDescent="0.25">
      <c r="A793" t="str">
        <f t="shared" si="193"/>
        <v>Greg Studer</v>
      </c>
      <c r="C793">
        <v>0.17499999999999999</v>
      </c>
      <c r="D793" t="s">
        <v>19</v>
      </c>
      <c r="E793">
        <f t="shared" si="199"/>
        <v>521</v>
      </c>
      <c r="F793">
        <f t="shared" si="196"/>
        <v>91.174999999999997</v>
      </c>
    </row>
    <row r="794" spans="1:6" x14ac:dyDescent="0.25">
      <c r="A794" t="str">
        <f t="shared" si="193"/>
        <v>Greg Studer</v>
      </c>
      <c r="C794">
        <v>0.111</v>
      </c>
      <c r="D794" t="s">
        <v>21</v>
      </c>
      <c r="E794">
        <f t="shared" si="199"/>
        <v>521</v>
      </c>
      <c r="F794">
        <f t="shared" si="196"/>
        <v>57.831000000000003</v>
      </c>
    </row>
    <row r="795" spans="1:6" x14ac:dyDescent="0.25">
      <c r="A795" t="s">
        <v>497</v>
      </c>
      <c r="E795">
        <f t="shared" si="199"/>
        <v>521</v>
      </c>
      <c r="F795">
        <f t="shared" si="196"/>
        <v>0</v>
      </c>
    </row>
    <row r="796" spans="1:6" x14ac:dyDescent="0.25">
      <c r="A796" t="str">
        <f t="shared" ref="A796:A798" si="200">A795</f>
        <v>Hannes Magnusson</v>
      </c>
      <c r="B796" t="s">
        <v>253</v>
      </c>
      <c r="E796">
        <v>2</v>
      </c>
      <c r="F796">
        <f t="shared" si="196"/>
        <v>0</v>
      </c>
    </row>
    <row r="797" spans="1:6" x14ac:dyDescent="0.25">
      <c r="A797" t="str">
        <f t="shared" si="200"/>
        <v>Hannes Magnusson</v>
      </c>
      <c r="E797">
        <f t="shared" ref="E797:E799" si="201">E796</f>
        <v>2</v>
      </c>
      <c r="F797">
        <f t="shared" si="196"/>
        <v>0</v>
      </c>
    </row>
    <row r="798" spans="1:6" x14ac:dyDescent="0.25">
      <c r="A798" t="str">
        <f t="shared" si="200"/>
        <v>Hannes Magnusson</v>
      </c>
      <c r="C798">
        <v>1</v>
      </c>
      <c r="D798" t="s">
        <v>38</v>
      </c>
      <c r="E798">
        <f t="shared" si="201"/>
        <v>2</v>
      </c>
      <c r="F798">
        <f t="shared" si="196"/>
        <v>2</v>
      </c>
    </row>
    <row r="799" spans="1:6" x14ac:dyDescent="0.25">
      <c r="A799" t="s">
        <v>498</v>
      </c>
      <c r="E799">
        <f t="shared" si="201"/>
        <v>2</v>
      </c>
      <c r="F799">
        <f t="shared" si="196"/>
        <v>0</v>
      </c>
    </row>
    <row r="800" spans="1:6" x14ac:dyDescent="0.25">
      <c r="A800" t="str">
        <f t="shared" ref="A800:A831" si="202">A799</f>
        <v>Hari Khalsa</v>
      </c>
      <c r="B800" t="s">
        <v>256</v>
      </c>
      <c r="E800">
        <v>324</v>
      </c>
      <c r="F800">
        <f t="shared" si="196"/>
        <v>0</v>
      </c>
    </row>
    <row r="801" spans="1:6" x14ac:dyDescent="0.25">
      <c r="A801" t="str">
        <f t="shared" si="202"/>
        <v>Hari Khalsa</v>
      </c>
      <c r="E801">
        <f t="shared" ref="E801:E804" si="203">E800</f>
        <v>324</v>
      </c>
      <c r="F801">
        <f t="shared" si="196"/>
        <v>0</v>
      </c>
    </row>
    <row r="802" spans="1:6" x14ac:dyDescent="0.25">
      <c r="A802" t="str">
        <f t="shared" si="202"/>
        <v>Hari Khalsa</v>
      </c>
      <c r="C802">
        <v>0.72199999999999998</v>
      </c>
      <c r="D802" t="s">
        <v>184</v>
      </c>
      <c r="E802">
        <f t="shared" si="203"/>
        <v>324</v>
      </c>
      <c r="F802">
        <f t="shared" si="196"/>
        <v>233.928</v>
      </c>
    </row>
    <row r="803" spans="1:6" x14ac:dyDescent="0.25">
      <c r="A803" t="str">
        <f t="shared" si="202"/>
        <v>Hari Khalsa</v>
      </c>
      <c r="C803">
        <v>0.27700000000000002</v>
      </c>
      <c r="D803" t="s">
        <v>162</v>
      </c>
      <c r="E803">
        <f t="shared" si="203"/>
        <v>324</v>
      </c>
      <c r="F803">
        <f t="shared" si="196"/>
        <v>89.748000000000005</v>
      </c>
    </row>
    <row r="804" spans="1:6" x14ac:dyDescent="0.25">
      <c r="A804" t="str">
        <f t="shared" si="202"/>
        <v>Hari Khalsa</v>
      </c>
      <c r="E804">
        <f t="shared" si="203"/>
        <v>324</v>
      </c>
      <c r="F804">
        <f t="shared" si="196"/>
        <v>0</v>
      </c>
    </row>
    <row r="805" spans="1:6" x14ac:dyDescent="0.25">
      <c r="A805" t="str">
        <f t="shared" si="202"/>
        <v>Hari Khalsa</v>
      </c>
      <c r="B805" t="s">
        <v>257</v>
      </c>
      <c r="E805">
        <v>120</v>
      </c>
      <c r="F805">
        <f t="shared" si="196"/>
        <v>0</v>
      </c>
    </row>
    <row r="806" spans="1:6" x14ac:dyDescent="0.25">
      <c r="A806" t="str">
        <f t="shared" si="202"/>
        <v>Hari Khalsa</v>
      </c>
      <c r="E806">
        <f t="shared" ref="E806:E808" si="204">E805</f>
        <v>120</v>
      </c>
      <c r="F806">
        <f t="shared" si="196"/>
        <v>0</v>
      </c>
    </row>
    <row r="807" spans="1:6" x14ac:dyDescent="0.25">
      <c r="A807" t="str">
        <f t="shared" si="202"/>
        <v>Hari Khalsa</v>
      </c>
      <c r="C807">
        <v>1</v>
      </c>
      <c r="D807" t="s">
        <v>184</v>
      </c>
      <c r="E807">
        <f t="shared" si="204"/>
        <v>120</v>
      </c>
      <c r="F807">
        <f t="shared" si="196"/>
        <v>120</v>
      </c>
    </row>
    <row r="808" spans="1:6" x14ac:dyDescent="0.25">
      <c r="A808" t="str">
        <f t="shared" si="202"/>
        <v>Hari Khalsa</v>
      </c>
      <c r="E808">
        <f t="shared" si="204"/>
        <v>120</v>
      </c>
      <c r="F808">
        <f t="shared" si="196"/>
        <v>0</v>
      </c>
    </row>
    <row r="809" spans="1:6" x14ac:dyDescent="0.25">
      <c r="A809" t="str">
        <f t="shared" si="202"/>
        <v>Hari Khalsa</v>
      </c>
      <c r="B809" t="s">
        <v>258</v>
      </c>
      <c r="E809">
        <v>10</v>
      </c>
      <c r="F809">
        <f t="shared" si="196"/>
        <v>0</v>
      </c>
    </row>
    <row r="810" spans="1:6" x14ac:dyDescent="0.25">
      <c r="A810" t="str">
        <f t="shared" si="202"/>
        <v>Hari Khalsa</v>
      </c>
      <c r="E810">
        <f t="shared" ref="E810:E812" si="205">E809</f>
        <v>10</v>
      </c>
      <c r="F810">
        <f t="shared" si="196"/>
        <v>0</v>
      </c>
    </row>
    <row r="811" spans="1:6" x14ac:dyDescent="0.25">
      <c r="A811" t="str">
        <f t="shared" si="202"/>
        <v>Hari Khalsa</v>
      </c>
      <c r="C811">
        <v>1</v>
      </c>
      <c r="D811" t="s">
        <v>184</v>
      </c>
      <c r="E811">
        <f t="shared" si="205"/>
        <v>10</v>
      </c>
      <c r="F811">
        <f t="shared" si="196"/>
        <v>10</v>
      </c>
    </row>
    <row r="812" spans="1:6" x14ac:dyDescent="0.25">
      <c r="A812" t="str">
        <f t="shared" si="202"/>
        <v>Hari Khalsa</v>
      </c>
      <c r="E812">
        <f t="shared" si="205"/>
        <v>10</v>
      </c>
      <c r="F812">
        <f t="shared" si="196"/>
        <v>0</v>
      </c>
    </row>
    <row r="813" spans="1:6" x14ac:dyDescent="0.25">
      <c r="A813" t="str">
        <f t="shared" si="202"/>
        <v>Hari Khalsa</v>
      </c>
      <c r="B813" t="s">
        <v>259</v>
      </c>
      <c r="E813">
        <v>245</v>
      </c>
      <c r="F813">
        <f t="shared" si="196"/>
        <v>0</v>
      </c>
    </row>
    <row r="814" spans="1:6" x14ac:dyDescent="0.25">
      <c r="A814" t="str">
        <f t="shared" si="202"/>
        <v>Hari Khalsa</v>
      </c>
      <c r="E814">
        <f t="shared" ref="E814:E816" si="206">E813</f>
        <v>245</v>
      </c>
      <c r="F814">
        <f t="shared" si="196"/>
        <v>0</v>
      </c>
    </row>
    <row r="815" spans="1:6" x14ac:dyDescent="0.25">
      <c r="A815" t="str">
        <f t="shared" si="202"/>
        <v>Hari Khalsa</v>
      </c>
      <c r="C815">
        <v>1</v>
      </c>
      <c r="D815" t="s">
        <v>184</v>
      </c>
      <c r="E815">
        <f t="shared" si="206"/>
        <v>245</v>
      </c>
      <c r="F815">
        <f t="shared" si="196"/>
        <v>245</v>
      </c>
    </row>
    <row r="816" spans="1:6" x14ac:dyDescent="0.25">
      <c r="A816" t="str">
        <f t="shared" si="202"/>
        <v>Hari Khalsa</v>
      </c>
      <c r="E816">
        <f t="shared" si="206"/>
        <v>245</v>
      </c>
      <c r="F816">
        <f t="shared" si="196"/>
        <v>0</v>
      </c>
    </row>
    <row r="817" spans="1:6" x14ac:dyDescent="0.25">
      <c r="A817" t="str">
        <f t="shared" si="202"/>
        <v>Hari Khalsa</v>
      </c>
      <c r="B817" t="s">
        <v>260</v>
      </c>
      <c r="E817">
        <v>231</v>
      </c>
      <c r="F817">
        <f t="shared" si="196"/>
        <v>0</v>
      </c>
    </row>
    <row r="818" spans="1:6" x14ac:dyDescent="0.25">
      <c r="A818" t="str">
        <f t="shared" si="202"/>
        <v>Hari Khalsa</v>
      </c>
      <c r="E818">
        <f t="shared" ref="E818:E823" si="207">E817</f>
        <v>231</v>
      </c>
      <c r="F818">
        <f t="shared" si="196"/>
        <v>0</v>
      </c>
    </row>
    <row r="819" spans="1:6" x14ac:dyDescent="0.25">
      <c r="A819" t="str">
        <f t="shared" si="202"/>
        <v>Hari Khalsa</v>
      </c>
      <c r="C819">
        <v>4.9000000000000002E-2</v>
      </c>
      <c r="D819" t="s">
        <v>51</v>
      </c>
      <c r="E819">
        <f t="shared" si="207"/>
        <v>231</v>
      </c>
      <c r="F819">
        <f t="shared" si="196"/>
        <v>11.319000000000001</v>
      </c>
    </row>
    <row r="820" spans="1:6" x14ac:dyDescent="0.25">
      <c r="A820" t="str">
        <f t="shared" si="202"/>
        <v>Hari Khalsa</v>
      </c>
      <c r="C820">
        <v>0.33</v>
      </c>
      <c r="D820" t="s">
        <v>162</v>
      </c>
      <c r="E820">
        <f t="shared" si="207"/>
        <v>231</v>
      </c>
      <c r="F820">
        <f t="shared" si="196"/>
        <v>76.23</v>
      </c>
    </row>
    <row r="821" spans="1:6" x14ac:dyDescent="0.25">
      <c r="A821" t="str">
        <f t="shared" si="202"/>
        <v>Hari Khalsa</v>
      </c>
      <c r="C821">
        <v>0.61099999999999999</v>
      </c>
      <c r="D821" t="s">
        <v>19</v>
      </c>
      <c r="E821">
        <f t="shared" si="207"/>
        <v>231</v>
      </c>
      <c r="F821">
        <f t="shared" si="196"/>
        <v>141.14099999999999</v>
      </c>
    </row>
    <row r="822" spans="1:6" x14ac:dyDescent="0.25">
      <c r="A822" t="str">
        <f t="shared" si="202"/>
        <v>Hari Khalsa</v>
      </c>
      <c r="C822">
        <v>7.0000000000000001E-3</v>
      </c>
      <c r="D822" t="s">
        <v>20</v>
      </c>
      <c r="E822">
        <f t="shared" si="207"/>
        <v>231</v>
      </c>
      <c r="F822">
        <f t="shared" si="196"/>
        <v>1.617</v>
      </c>
    </row>
    <row r="823" spans="1:6" x14ac:dyDescent="0.25">
      <c r="A823" t="str">
        <f t="shared" si="202"/>
        <v>Hari Khalsa</v>
      </c>
      <c r="E823">
        <f t="shared" si="207"/>
        <v>231</v>
      </c>
      <c r="F823">
        <f t="shared" si="196"/>
        <v>0</v>
      </c>
    </row>
    <row r="824" spans="1:6" x14ac:dyDescent="0.25">
      <c r="A824" t="str">
        <f t="shared" si="202"/>
        <v>Hari Khalsa</v>
      </c>
      <c r="B824" t="s">
        <v>261</v>
      </c>
      <c r="E824">
        <v>586</v>
      </c>
      <c r="F824">
        <f t="shared" si="196"/>
        <v>0</v>
      </c>
    </row>
    <row r="825" spans="1:6" x14ac:dyDescent="0.25">
      <c r="A825" t="str">
        <f t="shared" si="202"/>
        <v>Hari Khalsa</v>
      </c>
      <c r="E825">
        <f t="shared" ref="E825:E835" si="208">E824</f>
        <v>586</v>
      </c>
      <c r="F825">
        <f t="shared" si="196"/>
        <v>0</v>
      </c>
    </row>
    <row r="826" spans="1:6" x14ac:dyDescent="0.25">
      <c r="A826" t="str">
        <f t="shared" si="202"/>
        <v>Hari Khalsa</v>
      </c>
      <c r="C826">
        <v>3.0000000000000001E-3</v>
      </c>
      <c r="D826" t="s">
        <v>39</v>
      </c>
      <c r="E826">
        <f t="shared" si="208"/>
        <v>586</v>
      </c>
      <c r="F826">
        <f t="shared" si="196"/>
        <v>1.758</v>
      </c>
    </row>
    <row r="827" spans="1:6" x14ac:dyDescent="0.25">
      <c r="A827" t="str">
        <f t="shared" si="202"/>
        <v>Hari Khalsa</v>
      </c>
      <c r="C827">
        <v>1.6E-2</v>
      </c>
      <c r="D827" t="s">
        <v>51</v>
      </c>
      <c r="E827">
        <f t="shared" si="208"/>
        <v>586</v>
      </c>
      <c r="F827">
        <f t="shared" si="196"/>
        <v>9.3759999999999994</v>
      </c>
    </row>
    <row r="828" spans="1:6" x14ac:dyDescent="0.25">
      <c r="A828" t="str">
        <f t="shared" si="202"/>
        <v>Hari Khalsa</v>
      </c>
      <c r="C828">
        <v>3.0000000000000001E-3</v>
      </c>
      <c r="D828" t="s">
        <v>16</v>
      </c>
      <c r="E828">
        <f t="shared" si="208"/>
        <v>586</v>
      </c>
      <c r="F828">
        <f t="shared" si="196"/>
        <v>1.758</v>
      </c>
    </row>
    <row r="829" spans="1:6" x14ac:dyDescent="0.25">
      <c r="A829" t="str">
        <f t="shared" si="202"/>
        <v>Hari Khalsa</v>
      </c>
      <c r="C829">
        <v>8.9999999999999993E-3</v>
      </c>
      <c r="D829" t="s">
        <v>86</v>
      </c>
      <c r="E829">
        <f t="shared" si="208"/>
        <v>586</v>
      </c>
      <c r="F829">
        <f t="shared" si="196"/>
        <v>5.274</v>
      </c>
    </row>
    <row r="830" spans="1:6" x14ac:dyDescent="0.25">
      <c r="A830" t="str">
        <f t="shared" si="202"/>
        <v>Hari Khalsa</v>
      </c>
      <c r="C830">
        <v>0.84499999999999997</v>
      </c>
      <c r="D830" t="s">
        <v>19</v>
      </c>
      <c r="E830">
        <f t="shared" si="208"/>
        <v>586</v>
      </c>
      <c r="F830">
        <f t="shared" si="196"/>
        <v>495.16999999999996</v>
      </c>
    </row>
    <row r="831" spans="1:6" x14ac:dyDescent="0.25">
      <c r="A831" t="str">
        <f t="shared" si="202"/>
        <v>Hari Khalsa</v>
      </c>
      <c r="C831">
        <v>3.0000000000000001E-3</v>
      </c>
      <c r="D831" t="s">
        <v>262</v>
      </c>
      <c r="E831">
        <f t="shared" si="208"/>
        <v>586</v>
      </c>
      <c r="F831">
        <f t="shared" si="196"/>
        <v>1.758</v>
      </c>
    </row>
    <row r="832" spans="1:6" x14ac:dyDescent="0.25">
      <c r="A832" t="str">
        <f t="shared" ref="A832:A852" si="209">A831</f>
        <v>Hari Khalsa</v>
      </c>
      <c r="C832">
        <v>0.114</v>
      </c>
      <c r="D832" t="s">
        <v>20</v>
      </c>
      <c r="E832">
        <f t="shared" si="208"/>
        <v>586</v>
      </c>
      <c r="F832">
        <f t="shared" si="196"/>
        <v>66.804000000000002</v>
      </c>
    </row>
    <row r="833" spans="1:6" x14ac:dyDescent="0.25">
      <c r="A833" t="str">
        <f t="shared" si="209"/>
        <v>Hari Khalsa</v>
      </c>
      <c r="C833">
        <v>1E-3</v>
      </c>
      <c r="D833" t="s">
        <v>23</v>
      </c>
      <c r="E833">
        <f t="shared" si="208"/>
        <v>586</v>
      </c>
      <c r="F833">
        <f t="shared" si="196"/>
        <v>0.58599999999999997</v>
      </c>
    </row>
    <row r="834" spans="1:6" x14ac:dyDescent="0.25">
      <c r="A834" t="str">
        <f t="shared" si="209"/>
        <v>Hari Khalsa</v>
      </c>
      <c r="C834">
        <v>2E-3</v>
      </c>
      <c r="D834" t="s">
        <v>24</v>
      </c>
      <c r="E834">
        <f t="shared" si="208"/>
        <v>586</v>
      </c>
      <c r="F834">
        <f t="shared" si="196"/>
        <v>1.1719999999999999</v>
      </c>
    </row>
    <row r="835" spans="1:6" x14ac:dyDescent="0.25">
      <c r="A835" t="str">
        <f t="shared" si="209"/>
        <v>Hari Khalsa</v>
      </c>
      <c r="E835">
        <f t="shared" si="208"/>
        <v>586</v>
      </c>
      <c r="F835">
        <f t="shared" ref="F835:F898" si="210">E835*C835</f>
        <v>0</v>
      </c>
    </row>
    <row r="836" spans="1:6" x14ac:dyDescent="0.25">
      <c r="A836" t="str">
        <f t="shared" si="209"/>
        <v>Hari Khalsa</v>
      </c>
      <c r="B836" t="s">
        <v>263</v>
      </c>
      <c r="E836">
        <v>372</v>
      </c>
      <c r="F836">
        <f t="shared" si="210"/>
        <v>0</v>
      </c>
    </row>
    <row r="837" spans="1:6" x14ac:dyDescent="0.25">
      <c r="A837" t="str">
        <f t="shared" si="209"/>
        <v>Hari Khalsa</v>
      </c>
      <c r="E837">
        <f t="shared" ref="E837:E844" si="211">E836</f>
        <v>372</v>
      </c>
      <c r="F837">
        <f t="shared" si="210"/>
        <v>0</v>
      </c>
    </row>
    <row r="838" spans="1:6" x14ac:dyDescent="0.25">
      <c r="A838" t="str">
        <f t="shared" si="209"/>
        <v>Hari Khalsa</v>
      </c>
      <c r="C838">
        <v>0.69599999999999995</v>
      </c>
      <c r="D838" t="s">
        <v>39</v>
      </c>
      <c r="E838">
        <f t="shared" si="211"/>
        <v>372</v>
      </c>
      <c r="F838">
        <f t="shared" si="210"/>
        <v>258.91199999999998</v>
      </c>
    </row>
    <row r="839" spans="1:6" x14ac:dyDescent="0.25">
      <c r="A839" t="str">
        <f t="shared" si="209"/>
        <v>Hari Khalsa</v>
      </c>
      <c r="C839">
        <v>0.126</v>
      </c>
      <c r="D839" t="s">
        <v>51</v>
      </c>
      <c r="E839">
        <f t="shared" si="211"/>
        <v>372</v>
      </c>
      <c r="F839">
        <f t="shared" si="210"/>
        <v>46.872</v>
      </c>
    </row>
    <row r="840" spans="1:6" x14ac:dyDescent="0.25">
      <c r="A840" t="str">
        <f t="shared" si="209"/>
        <v>Hari Khalsa</v>
      </c>
      <c r="C840">
        <v>0.112</v>
      </c>
      <c r="D840" t="s">
        <v>86</v>
      </c>
      <c r="E840">
        <f t="shared" si="211"/>
        <v>372</v>
      </c>
      <c r="F840">
        <f t="shared" si="210"/>
        <v>41.664000000000001</v>
      </c>
    </row>
    <row r="841" spans="1:6" x14ac:dyDescent="0.25">
      <c r="A841" t="str">
        <f t="shared" si="209"/>
        <v>Hari Khalsa</v>
      </c>
      <c r="C841">
        <v>4.2999999999999997E-2</v>
      </c>
      <c r="D841" t="s">
        <v>19</v>
      </c>
      <c r="E841">
        <f t="shared" si="211"/>
        <v>372</v>
      </c>
      <c r="F841">
        <f t="shared" si="210"/>
        <v>15.995999999999999</v>
      </c>
    </row>
    <row r="842" spans="1:6" x14ac:dyDescent="0.25">
      <c r="A842" t="str">
        <f t="shared" si="209"/>
        <v>Hari Khalsa</v>
      </c>
      <c r="C842">
        <v>8.0000000000000002E-3</v>
      </c>
      <c r="D842" t="s">
        <v>20</v>
      </c>
      <c r="E842">
        <f t="shared" si="211"/>
        <v>372</v>
      </c>
      <c r="F842">
        <f t="shared" si="210"/>
        <v>2.976</v>
      </c>
    </row>
    <row r="843" spans="1:6" x14ac:dyDescent="0.25">
      <c r="A843" t="str">
        <f t="shared" si="209"/>
        <v>Hari Khalsa</v>
      </c>
      <c r="C843">
        <v>1.0999999999999999E-2</v>
      </c>
      <c r="D843" t="s">
        <v>23</v>
      </c>
      <c r="E843">
        <f t="shared" si="211"/>
        <v>372</v>
      </c>
      <c r="F843">
        <f t="shared" si="210"/>
        <v>4.0919999999999996</v>
      </c>
    </row>
    <row r="844" spans="1:6" x14ac:dyDescent="0.25">
      <c r="A844" t="str">
        <f t="shared" si="209"/>
        <v>Hari Khalsa</v>
      </c>
      <c r="E844">
        <f t="shared" si="211"/>
        <v>372</v>
      </c>
      <c r="F844">
        <f t="shared" si="210"/>
        <v>0</v>
      </c>
    </row>
    <row r="845" spans="1:6" x14ac:dyDescent="0.25">
      <c r="A845" t="str">
        <f t="shared" si="209"/>
        <v>Hari Khalsa</v>
      </c>
      <c r="B845" t="s">
        <v>264</v>
      </c>
      <c r="E845">
        <v>164</v>
      </c>
      <c r="F845">
        <f t="shared" si="210"/>
        <v>0</v>
      </c>
    </row>
    <row r="846" spans="1:6" x14ac:dyDescent="0.25">
      <c r="A846" t="str">
        <f t="shared" si="209"/>
        <v>Hari Khalsa</v>
      </c>
      <c r="E846">
        <f t="shared" ref="E846:E853" si="212">E845</f>
        <v>164</v>
      </c>
      <c r="F846">
        <f t="shared" si="210"/>
        <v>0</v>
      </c>
    </row>
    <row r="847" spans="1:6" x14ac:dyDescent="0.25">
      <c r="A847" t="str">
        <f t="shared" si="209"/>
        <v>Hari Khalsa</v>
      </c>
      <c r="C847">
        <v>2.9000000000000001E-2</v>
      </c>
      <c r="D847" t="s">
        <v>91</v>
      </c>
      <c r="E847">
        <f t="shared" si="212"/>
        <v>164</v>
      </c>
      <c r="F847">
        <f t="shared" si="210"/>
        <v>4.7560000000000002</v>
      </c>
    </row>
    <row r="848" spans="1:6" x14ac:dyDescent="0.25">
      <c r="A848" t="str">
        <f t="shared" si="209"/>
        <v>Hari Khalsa</v>
      </c>
      <c r="C848">
        <v>0.18099999999999999</v>
      </c>
      <c r="D848" t="s">
        <v>92</v>
      </c>
      <c r="E848">
        <f t="shared" si="212"/>
        <v>164</v>
      </c>
      <c r="F848">
        <f t="shared" si="210"/>
        <v>29.683999999999997</v>
      </c>
    </row>
    <row r="849" spans="1:6" x14ac:dyDescent="0.25">
      <c r="A849" t="str">
        <f t="shared" si="209"/>
        <v>Hari Khalsa</v>
      </c>
      <c r="C849">
        <v>4.5999999999999999E-2</v>
      </c>
      <c r="D849" t="s">
        <v>51</v>
      </c>
      <c r="E849">
        <f t="shared" si="212"/>
        <v>164</v>
      </c>
      <c r="F849">
        <f t="shared" si="210"/>
        <v>7.5439999999999996</v>
      </c>
    </row>
    <row r="850" spans="1:6" x14ac:dyDescent="0.25">
      <c r="A850" t="str">
        <f t="shared" si="209"/>
        <v>Hari Khalsa</v>
      </c>
      <c r="C850">
        <v>2.8000000000000001E-2</v>
      </c>
      <c r="D850" t="s">
        <v>86</v>
      </c>
      <c r="E850">
        <f t="shared" si="212"/>
        <v>164</v>
      </c>
      <c r="F850">
        <f t="shared" si="210"/>
        <v>4.5920000000000005</v>
      </c>
    </row>
    <row r="851" spans="1:6" x14ac:dyDescent="0.25">
      <c r="A851" t="str">
        <f t="shared" si="209"/>
        <v>Hari Khalsa</v>
      </c>
      <c r="C851">
        <v>0.69</v>
      </c>
      <c r="D851" t="s">
        <v>19</v>
      </c>
      <c r="E851">
        <f t="shared" si="212"/>
        <v>164</v>
      </c>
      <c r="F851">
        <f t="shared" si="210"/>
        <v>113.16</v>
      </c>
    </row>
    <row r="852" spans="1:6" x14ac:dyDescent="0.25">
      <c r="A852" t="str">
        <f t="shared" si="209"/>
        <v>Hari Khalsa</v>
      </c>
      <c r="C852">
        <v>2.4E-2</v>
      </c>
      <c r="D852" t="s">
        <v>21</v>
      </c>
      <c r="E852">
        <f t="shared" si="212"/>
        <v>164</v>
      </c>
      <c r="F852">
        <f t="shared" si="210"/>
        <v>3.9359999999999999</v>
      </c>
    </row>
    <row r="853" spans="1:6" x14ac:dyDescent="0.25">
      <c r="A853" t="s">
        <v>499</v>
      </c>
      <c r="E853">
        <f t="shared" si="212"/>
        <v>164</v>
      </c>
      <c r="F853">
        <f t="shared" si="210"/>
        <v>0</v>
      </c>
    </row>
    <row r="854" spans="1:6" x14ac:dyDescent="0.25">
      <c r="A854" t="str">
        <f t="shared" ref="A854:A885" si="213">A853</f>
        <v>Jason Rassi</v>
      </c>
      <c r="B854" t="s">
        <v>267</v>
      </c>
      <c r="E854">
        <v>16</v>
      </c>
      <c r="F854">
        <f t="shared" si="210"/>
        <v>0</v>
      </c>
    </row>
    <row r="855" spans="1:6" x14ac:dyDescent="0.25">
      <c r="A855" t="str">
        <f t="shared" si="213"/>
        <v>Jason Rassi</v>
      </c>
      <c r="E855">
        <f t="shared" ref="E855:E857" si="214">E854</f>
        <v>16</v>
      </c>
      <c r="F855">
        <f t="shared" si="210"/>
        <v>0</v>
      </c>
    </row>
    <row r="856" spans="1:6" x14ac:dyDescent="0.25">
      <c r="A856" t="str">
        <f t="shared" si="213"/>
        <v>Jason Rassi</v>
      </c>
      <c r="C856">
        <v>1</v>
      </c>
      <c r="D856" t="s">
        <v>162</v>
      </c>
      <c r="E856">
        <f t="shared" si="214"/>
        <v>16</v>
      </c>
      <c r="F856">
        <f t="shared" si="210"/>
        <v>16</v>
      </c>
    </row>
    <row r="857" spans="1:6" x14ac:dyDescent="0.25">
      <c r="A857" t="str">
        <f t="shared" si="213"/>
        <v>Jason Rassi</v>
      </c>
      <c r="E857">
        <f t="shared" si="214"/>
        <v>16</v>
      </c>
      <c r="F857">
        <f t="shared" si="210"/>
        <v>0</v>
      </c>
    </row>
    <row r="858" spans="1:6" x14ac:dyDescent="0.25">
      <c r="A858" t="str">
        <f t="shared" si="213"/>
        <v>Jason Rassi</v>
      </c>
      <c r="B858" t="s">
        <v>268</v>
      </c>
      <c r="E858">
        <v>348</v>
      </c>
      <c r="F858">
        <f t="shared" si="210"/>
        <v>0</v>
      </c>
    </row>
    <row r="859" spans="1:6" x14ac:dyDescent="0.25">
      <c r="A859" t="str">
        <f t="shared" si="213"/>
        <v>Jason Rassi</v>
      </c>
      <c r="E859">
        <f t="shared" ref="E859:E861" si="215">E858</f>
        <v>348</v>
      </c>
      <c r="F859">
        <f t="shared" si="210"/>
        <v>0</v>
      </c>
    </row>
    <row r="860" spans="1:6" x14ac:dyDescent="0.25">
      <c r="A860" t="str">
        <f t="shared" si="213"/>
        <v>Jason Rassi</v>
      </c>
      <c r="C860">
        <v>1</v>
      </c>
      <c r="D860" t="s">
        <v>162</v>
      </c>
      <c r="E860">
        <f t="shared" si="215"/>
        <v>348</v>
      </c>
      <c r="F860">
        <f t="shared" si="210"/>
        <v>348</v>
      </c>
    </row>
    <row r="861" spans="1:6" x14ac:dyDescent="0.25">
      <c r="A861" t="str">
        <f t="shared" si="213"/>
        <v>Jason Rassi</v>
      </c>
      <c r="E861">
        <f t="shared" si="215"/>
        <v>348</v>
      </c>
      <c r="F861">
        <f t="shared" si="210"/>
        <v>0</v>
      </c>
    </row>
    <row r="862" spans="1:6" x14ac:dyDescent="0.25">
      <c r="A862" t="str">
        <f t="shared" si="213"/>
        <v>Jason Rassi</v>
      </c>
      <c r="B862" t="s">
        <v>269</v>
      </c>
      <c r="E862">
        <v>29</v>
      </c>
      <c r="F862">
        <f t="shared" si="210"/>
        <v>0</v>
      </c>
    </row>
    <row r="863" spans="1:6" x14ac:dyDescent="0.25">
      <c r="A863" t="str">
        <f t="shared" si="213"/>
        <v>Jason Rassi</v>
      </c>
      <c r="E863">
        <f t="shared" ref="E863:E865" si="216">E862</f>
        <v>29</v>
      </c>
      <c r="F863">
        <f t="shared" si="210"/>
        <v>0</v>
      </c>
    </row>
    <row r="864" spans="1:6" x14ac:dyDescent="0.25">
      <c r="A864" t="str">
        <f t="shared" si="213"/>
        <v>Jason Rassi</v>
      </c>
      <c r="C864">
        <v>1</v>
      </c>
      <c r="D864" t="s">
        <v>72</v>
      </c>
      <c r="E864">
        <f t="shared" si="216"/>
        <v>29</v>
      </c>
      <c r="F864">
        <f t="shared" si="210"/>
        <v>29</v>
      </c>
    </row>
    <row r="865" spans="1:6" x14ac:dyDescent="0.25">
      <c r="A865" t="str">
        <f t="shared" si="213"/>
        <v>Jason Rassi</v>
      </c>
      <c r="E865">
        <f t="shared" si="216"/>
        <v>29</v>
      </c>
      <c r="F865">
        <f t="shared" si="210"/>
        <v>0</v>
      </c>
    </row>
    <row r="866" spans="1:6" x14ac:dyDescent="0.25">
      <c r="A866" t="str">
        <f t="shared" si="213"/>
        <v>Jason Rassi</v>
      </c>
      <c r="B866" t="s">
        <v>270</v>
      </c>
      <c r="E866">
        <v>2</v>
      </c>
      <c r="F866">
        <f t="shared" si="210"/>
        <v>0</v>
      </c>
    </row>
    <row r="867" spans="1:6" x14ac:dyDescent="0.25">
      <c r="A867" t="str">
        <f t="shared" si="213"/>
        <v>Jason Rassi</v>
      </c>
      <c r="E867">
        <f t="shared" ref="E867:E869" si="217">E866</f>
        <v>2</v>
      </c>
      <c r="F867">
        <f t="shared" si="210"/>
        <v>0</v>
      </c>
    </row>
    <row r="868" spans="1:6" x14ac:dyDescent="0.25">
      <c r="A868" t="str">
        <f t="shared" si="213"/>
        <v>Jason Rassi</v>
      </c>
      <c r="C868">
        <v>1</v>
      </c>
      <c r="D868" t="s">
        <v>151</v>
      </c>
      <c r="E868">
        <f t="shared" si="217"/>
        <v>2</v>
      </c>
      <c r="F868">
        <f t="shared" si="210"/>
        <v>2</v>
      </c>
    </row>
    <row r="869" spans="1:6" x14ac:dyDescent="0.25">
      <c r="A869" t="str">
        <f t="shared" si="213"/>
        <v>Jason Rassi</v>
      </c>
      <c r="E869">
        <f t="shared" si="217"/>
        <v>2</v>
      </c>
      <c r="F869">
        <f t="shared" si="210"/>
        <v>0</v>
      </c>
    </row>
    <row r="870" spans="1:6" x14ac:dyDescent="0.25">
      <c r="A870" t="str">
        <f t="shared" si="213"/>
        <v>Jason Rassi</v>
      </c>
      <c r="B870" t="s">
        <v>271</v>
      </c>
      <c r="E870">
        <v>8</v>
      </c>
      <c r="F870">
        <f t="shared" si="210"/>
        <v>0</v>
      </c>
    </row>
    <row r="871" spans="1:6" x14ac:dyDescent="0.25">
      <c r="A871" t="str">
        <f t="shared" si="213"/>
        <v>Jason Rassi</v>
      </c>
      <c r="E871">
        <f t="shared" ref="E871:E874" si="218">E870</f>
        <v>8</v>
      </c>
      <c r="F871">
        <f t="shared" si="210"/>
        <v>0</v>
      </c>
    </row>
    <row r="872" spans="1:6" x14ac:dyDescent="0.25">
      <c r="A872" t="str">
        <f t="shared" si="213"/>
        <v>Jason Rassi</v>
      </c>
      <c r="C872">
        <v>0.36799999999999999</v>
      </c>
      <c r="D872" t="s">
        <v>51</v>
      </c>
      <c r="E872">
        <f t="shared" si="218"/>
        <v>8</v>
      </c>
      <c r="F872">
        <f t="shared" si="210"/>
        <v>2.944</v>
      </c>
    </row>
    <row r="873" spans="1:6" x14ac:dyDescent="0.25">
      <c r="A873" t="str">
        <f t="shared" si="213"/>
        <v>Jason Rassi</v>
      </c>
      <c r="C873">
        <v>0.63100000000000001</v>
      </c>
      <c r="D873" t="s">
        <v>151</v>
      </c>
      <c r="E873">
        <f t="shared" si="218"/>
        <v>8</v>
      </c>
      <c r="F873">
        <f t="shared" si="210"/>
        <v>5.048</v>
      </c>
    </row>
    <row r="874" spans="1:6" x14ac:dyDescent="0.25">
      <c r="A874" t="str">
        <f t="shared" si="213"/>
        <v>Jason Rassi</v>
      </c>
      <c r="E874">
        <f t="shared" si="218"/>
        <v>8</v>
      </c>
      <c r="F874">
        <f t="shared" si="210"/>
        <v>0</v>
      </c>
    </row>
    <row r="875" spans="1:6" x14ac:dyDescent="0.25">
      <c r="A875" t="str">
        <f t="shared" si="213"/>
        <v>Jason Rassi</v>
      </c>
      <c r="B875" t="s">
        <v>272</v>
      </c>
      <c r="E875">
        <v>38</v>
      </c>
      <c r="F875">
        <f t="shared" si="210"/>
        <v>0</v>
      </c>
    </row>
    <row r="876" spans="1:6" x14ac:dyDescent="0.25">
      <c r="A876" t="str">
        <f t="shared" si="213"/>
        <v>Jason Rassi</v>
      </c>
      <c r="E876">
        <f t="shared" ref="E876:E879" si="219">E875</f>
        <v>38</v>
      </c>
      <c r="F876">
        <f t="shared" si="210"/>
        <v>0</v>
      </c>
    </row>
    <row r="877" spans="1:6" x14ac:dyDescent="0.25">
      <c r="A877" t="str">
        <f t="shared" si="213"/>
        <v>Jason Rassi</v>
      </c>
      <c r="C877">
        <v>0.82899999999999996</v>
      </c>
      <c r="D877" t="s">
        <v>51</v>
      </c>
      <c r="E877">
        <f t="shared" si="219"/>
        <v>38</v>
      </c>
      <c r="F877">
        <f t="shared" si="210"/>
        <v>31.501999999999999</v>
      </c>
    </row>
    <row r="878" spans="1:6" x14ac:dyDescent="0.25">
      <c r="A878" t="str">
        <f t="shared" si="213"/>
        <v>Jason Rassi</v>
      </c>
      <c r="C878">
        <v>0.17</v>
      </c>
      <c r="D878" t="s">
        <v>162</v>
      </c>
      <c r="E878">
        <f t="shared" si="219"/>
        <v>38</v>
      </c>
      <c r="F878">
        <f t="shared" si="210"/>
        <v>6.4600000000000009</v>
      </c>
    </row>
    <row r="879" spans="1:6" x14ac:dyDescent="0.25">
      <c r="A879" t="str">
        <f t="shared" si="213"/>
        <v>Jason Rassi</v>
      </c>
      <c r="E879">
        <f t="shared" si="219"/>
        <v>38</v>
      </c>
      <c r="F879">
        <f t="shared" si="210"/>
        <v>0</v>
      </c>
    </row>
    <row r="880" spans="1:6" x14ac:dyDescent="0.25">
      <c r="A880" t="str">
        <f t="shared" si="213"/>
        <v>Jason Rassi</v>
      </c>
      <c r="B880" t="s">
        <v>273</v>
      </c>
      <c r="E880">
        <v>989</v>
      </c>
      <c r="F880">
        <f t="shared" si="210"/>
        <v>0</v>
      </c>
    </row>
    <row r="881" spans="1:6" x14ac:dyDescent="0.25">
      <c r="A881" t="str">
        <f t="shared" si="213"/>
        <v>Jason Rassi</v>
      </c>
      <c r="E881">
        <f t="shared" ref="E881:E886" si="220">E880</f>
        <v>989</v>
      </c>
      <c r="F881">
        <f t="shared" si="210"/>
        <v>0</v>
      </c>
    </row>
    <row r="882" spans="1:6" x14ac:dyDescent="0.25">
      <c r="A882" t="str">
        <f t="shared" si="213"/>
        <v>Jason Rassi</v>
      </c>
      <c r="C882">
        <v>2.3E-2</v>
      </c>
      <c r="D882" t="s">
        <v>49</v>
      </c>
      <c r="E882">
        <f t="shared" si="220"/>
        <v>989</v>
      </c>
      <c r="F882">
        <f t="shared" si="210"/>
        <v>22.747</v>
      </c>
    </row>
    <row r="883" spans="1:6" x14ac:dyDescent="0.25">
      <c r="A883" t="str">
        <f t="shared" si="213"/>
        <v>Jason Rassi</v>
      </c>
      <c r="C883">
        <v>0.503</v>
      </c>
      <c r="D883" t="s">
        <v>51</v>
      </c>
      <c r="E883">
        <f t="shared" si="220"/>
        <v>989</v>
      </c>
      <c r="F883">
        <f t="shared" si="210"/>
        <v>497.46699999999998</v>
      </c>
    </row>
    <row r="884" spans="1:6" x14ac:dyDescent="0.25">
      <c r="A884" t="str">
        <f t="shared" si="213"/>
        <v>Jason Rassi</v>
      </c>
      <c r="C884">
        <v>0.371</v>
      </c>
      <c r="D884" t="s">
        <v>151</v>
      </c>
      <c r="E884">
        <f t="shared" si="220"/>
        <v>989</v>
      </c>
      <c r="F884">
        <f t="shared" si="210"/>
        <v>366.91899999999998</v>
      </c>
    </row>
    <row r="885" spans="1:6" x14ac:dyDescent="0.25">
      <c r="A885" t="str">
        <f t="shared" si="213"/>
        <v>Jason Rassi</v>
      </c>
      <c r="C885">
        <v>0.10100000000000001</v>
      </c>
      <c r="D885" t="s">
        <v>162</v>
      </c>
      <c r="E885">
        <f t="shared" si="220"/>
        <v>989</v>
      </c>
      <c r="F885">
        <f t="shared" si="210"/>
        <v>99.88900000000001</v>
      </c>
    </row>
    <row r="886" spans="1:6" x14ac:dyDescent="0.25">
      <c r="A886" t="s">
        <v>500</v>
      </c>
      <c r="E886">
        <f t="shared" si="220"/>
        <v>989</v>
      </c>
      <c r="F886">
        <f t="shared" si="210"/>
        <v>0</v>
      </c>
    </row>
    <row r="887" spans="1:6" x14ac:dyDescent="0.25">
      <c r="A887" t="str">
        <f t="shared" ref="A887:A890" si="221">A886</f>
        <v>Jonathan Reams</v>
      </c>
      <c r="B887" t="s">
        <v>276</v>
      </c>
      <c r="E887">
        <v>70</v>
      </c>
      <c r="F887">
        <f t="shared" si="210"/>
        <v>0</v>
      </c>
    </row>
    <row r="888" spans="1:6" x14ac:dyDescent="0.25">
      <c r="A888" t="str">
        <f t="shared" si="221"/>
        <v>Jonathan Reams</v>
      </c>
      <c r="E888">
        <f t="shared" ref="E888:E891" si="222">E887</f>
        <v>70</v>
      </c>
      <c r="F888">
        <f t="shared" si="210"/>
        <v>0</v>
      </c>
    </row>
    <row r="889" spans="1:6" x14ac:dyDescent="0.25">
      <c r="A889" t="str">
        <f t="shared" si="221"/>
        <v>Jonathan Reams</v>
      </c>
      <c r="C889">
        <v>0.66300000000000003</v>
      </c>
      <c r="D889" t="s">
        <v>277</v>
      </c>
      <c r="E889">
        <f t="shared" si="222"/>
        <v>70</v>
      </c>
      <c r="F889">
        <f t="shared" si="210"/>
        <v>46.410000000000004</v>
      </c>
    </row>
    <row r="890" spans="1:6" x14ac:dyDescent="0.25">
      <c r="A890" t="str">
        <f t="shared" si="221"/>
        <v>Jonathan Reams</v>
      </c>
      <c r="C890">
        <v>0.33600000000000002</v>
      </c>
      <c r="D890" t="s">
        <v>278</v>
      </c>
      <c r="E890">
        <f t="shared" si="222"/>
        <v>70</v>
      </c>
      <c r="F890">
        <f t="shared" si="210"/>
        <v>23.520000000000003</v>
      </c>
    </row>
    <row r="891" spans="1:6" x14ac:dyDescent="0.25">
      <c r="A891" t="s">
        <v>501</v>
      </c>
      <c r="E891">
        <f t="shared" si="222"/>
        <v>70</v>
      </c>
      <c r="F891">
        <f t="shared" si="210"/>
        <v>0</v>
      </c>
    </row>
    <row r="892" spans="1:6" x14ac:dyDescent="0.25">
      <c r="A892" t="str">
        <f t="shared" ref="A892:A923" si="223">A891</f>
        <v>Kaloian Manassiev</v>
      </c>
      <c r="B892" t="s">
        <v>281</v>
      </c>
      <c r="E892">
        <v>71</v>
      </c>
      <c r="F892">
        <f t="shared" si="210"/>
        <v>0</v>
      </c>
    </row>
    <row r="893" spans="1:6" x14ac:dyDescent="0.25">
      <c r="A893" t="str">
        <f t="shared" si="223"/>
        <v>Kaloian Manassiev</v>
      </c>
      <c r="E893">
        <f t="shared" ref="E893:E896" si="224">E892</f>
        <v>71</v>
      </c>
      <c r="F893">
        <f t="shared" si="210"/>
        <v>0</v>
      </c>
    </row>
    <row r="894" spans="1:6" x14ac:dyDescent="0.25">
      <c r="A894" t="str">
        <f t="shared" si="223"/>
        <v>Kaloian Manassiev</v>
      </c>
      <c r="C894">
        <v>0.80400000000000005</v>
      </c>
      <c r="D894" t="s">
        <v>91</v>
      </c>
      <c r="E894">
        <f t="shared" si="224"/>
        <v>71</v>
      </c>
      <c r="F894">
        <f t="shared" si="210"/>
        <v>57.084000000000003</v>
      </c>
    </row>
    <row r="895" spans="1:6" x14ac:dyDescent="0.25">
      <c r="A895" t="str">
        <f t="shared" si="223"/>
        <v>Kaloian Manassiev</v>
      </c>
      <c r="C895">
        <v>0.19500000000000001</v>
      </c>
      <c r="D895" t="s">
        <v>19</v>
      </c>
      <c r="E895">
        <f t="shared" si="224"/>
        <v>71</v>
      </c>
      <c r="F895">
        <f t="shared" si="210"/>
        <v>13.845000000000001</v>
      </c>
    </row>
    <row r="896" spans="1:6" x14ac:dyDescent="0.25">
      <c r="A896" t="str">
        <f t="shared" si="223"/>
        <v>Kaloian Manassiev</v>
      </c>
      <c r="E896">
        <f t="shared" si="224"/>
        <v>71</v>
      </c>
      <c r="F896">
        <f t="shared" si="210"/>
        <v>0</v>
      </c>
    </row>
    <row r="897" spans="1:6" x14ac:dyDescent="0.25">
      <c r="A897" t="str">
        <f t="shared" si="223"/>
        <v>Kaloian Manassiev</v>
      </c>
      <c r="B897" t="s">
        <v>282</v>
      </c>
      <c r="E897">
        <v>57</v>
      </c>
      <c r="F897">
        <f t="shared" si="210"/>
        <v>0</v>
      </c>
    </row>
    <row r="898" spans="1:6" x14ac:dyDescent="0.25">
      <c r="A898" t="str">
        <f t="shared" si="223"/>
        <v>Kaloian Manassiev</v>
      </c>
      <c r="E898">
        <f t="shared" ref="E898:E904" si="225">E897</f>
        <v>57</v>
      </c>
      <c r="F898">
        <f t="shared" si="210"/>
        <v>0</v>
      </c>
    </row>
    <row r="899" spans="1:6" x14ac:dyDescent="0.25">
      <c r="A899" t="str">
        <f t="shared" si="223"/>
        <v>Kaloian Manassiev</v>
      </c>
      <c r="C899">
        <v>5.0999999999999997E-2</v>
      </c>
      <c r="D899" t="s">
        <v>38</v>
      </c>
      <c r="E899">
        <f t="shared" si="225"/>
        <v>57</v>
      </c>
      <c r="F899">
        <f t="shared" ref="F899:F962" si="226">E899*C899</f>
        <v>2.907</v>
      </c>
    </row>
    <row r="900" spans="1:6" x14ac:dyDescent="0.25">
      <c r="A900" t="str">
        <f t="shared" si="223"/>
        <v>Kaloian Manassiev</v>
      </c>
      <c r="C900">
        <v>2.7E-2</v>
      </c>
      <c r="D900" t="s">
        <v>151</v>
      </c>
      <c r="E900">
        <f t="shared" si="225"/>
        <v>57</v>
      </c>
      <c r="F900">
        <f t="shared" si="226"/>
        <v>1.5389999999999999</v>
      </c>
    </row>
    <row r="901" spans="1:6" x14ac:dyDescent="0.25">
      <c r="A901" t="str">
        <f t="shared" si="223"/>
        <v>Kaloian Manassiev</v>
      </c>
      <c r="C901">
        <v>4.7E-2</v>
      </c>
      <c r="D901" t="s">
        <v>16</v>
      </c>
      <c r="E901">
        <f t="shared" si="225"/>
        <v>57</v>
      </c>
      <c r="F901">
        <f t="shared" si="226"/>
        <v>2.6789999999999998</v>
      </c>
    </row>
    <row r="902" spans="1:6" x14ac:dyDescent="0.25">
      <c r="A902" t="str">
        <f t="shared" si="223"/>
        <v>Kaloian Manassiev</v>
      </c>
      <c r="C902">
        <v>0.23400000000000001</v>
      </c>
      <c r="D902" t="s">
        <v>19</v>
      </c>
      <c r="E902">
        <f t="shared" si="225"/>
        <v>57</v>
      </c>
      <c r="F902">
        <f t="shared" si="226"/>
        <v>13.338000000000001</v>
      </c>
    </row>
    <row r="903" spans="1:6" x14ac:dyDescent="0.25">
      <c r="A903" t="str">
        <f t="shared" si="223"/>
        <v>Kaloian Manassiev</v>
      </c>
      <c r="C903">
        <v>0.63700000000000001</v>
      </c>
      <c r="D903" t="s">
        <v>21</v>
      </c>
      <c r="E903">
        <f t="shared" si="225"/>
        <v>57</v>
      </c>
      <c r="F903">
        <f t="shared" si="226"/>
        <v>36.308999999999997</v>
      </c>
    </row>
    <row r="904" spans="1:6" x14ac:dyDescent="0.25">
      <c r="A904" t="str">
        <f t="shared" si="223"/>
        <v>Kaloian Manassiev</v>
      </c>
      <c r="E904">
        <f t="shared" si="225"/>
        <v>57</v>
      </c>
      <c r="F904">
        <f t="shared" si="226"/>
        <v>0</v>
      </c>
    </row>
    <row r="905" spans="1:6" x14ac:dyDescent="0.25">
      <c r="A905" t="str">
        <f t="shared" si="223"/>
        <v>Kaloian Manassiev</v>
      </c>
      <c r="B905" t="s">
        <v>283</v>
      </c>
      <c r="E905">
        <v>73</v>
      </c>
      <c r="F905">
        <f t="shared" si="226"/>
        <v>0</v>
      </c>
    </row>
    <row r="906" spans="1:6" x14ac:dyDescent="0.25">
      <c r="A906" t="str">
        <f t="shared" si="223"/>
        <v>Kaloian Manassiev</v>
      </c>
      <c r="E906">
        <f t="shared" ref="E906:E909" si="227">E905</f>
        <v>73</v>
      </c>
      <c r="F906">
        <f t="shared" si="226"/>
        <v>0</v>
      </c>
    </row>
    <row r="907" spans="1:6" x14ac:dyDescent="0.25">
      <c r="A907" t="str">
        <f t="shared" si="223"/>
        <v>Kaloian Manassiev</v>
      </c>
      <c r="C907">
        <v>0.85499999999999998</v>
      </c>
      <c r="D907" t="s">
        <v>91</v>
      </c>
      <c r="E907">
        <f t="shared" si="227"/>
        <v>73</v>
      </c>
      <c r="F907">
        <f t="shared" si="226"/>
        <v>62.414999999999999</v>
      </c>
    </row>
    <row r="908" spans="1:6" x14ac:dyDescent="0.25">
      <c r="A908" t="str">
        <f t="shared" si="223"/>
        <v>Kaloian Manassiev</v>
      </c>
      <c r="C908">
        <v>0.14399999999999999</v>
      </c>
      <c r="D908" t="s">
        <v>19</v>
      </c>
      <c r="E908">
        <f t="shared" si="227"/>
        <v>73</v>
      </c>
      <c r="F908">
        <f t="shared" si="226"/>
        <v>10.511999999999999</v>
      </c>
    </row>
    <row r="909" spans="1:6" x14ac:dyDescent="0.25">
      <c r="A909" t="str">
        <f t="shared" si="223"/>
        <v>Kaloian Manassiev</v>
      </c>
      <c r="E909">
        <f t="shared" si="227"/>
        <v>73</v>
      </c>
      <c r="F909">
        <f t="shared" si="226"/>
        <v>0</v>
      </c>
    </row>
    <row r="910" spans="1:6" x14ac:dyDescent="0.25">
      <c r="A910" t="str">
        <f t="shared" si="223"/>
        <v>Kaloian Manassiev</v>
      </c>
      <c r="B910" t="s">
        <v>284</v>
      </c>
      <c r="E910">
        <v>6</v>
      </c>
      <c r="F910">
        <f t="shared" si="226"/>
        <v>0</v>
      </c>
    </row>
    <row r="911" spans="1:6" x14ac:dyDescent="0.25">
      <c r="A911" t="str">
        <f t="shared" si="223"/>
        <v>Kaloian Manassiev</v>
      </c>
      <c r="E911">
        <f t="shared" ref="E911:E913" si="228">E910</f>
        <v>6</v>
      </c>
      <c r="F911">
        <f t="shared" si="226"/>
        <v>0</v>
      </c>
    </row>
    <row r="912" spans="1:6" x14ac:dyDescent="0.25">
      <c r="A912" t="str">
        <f t="shared" si="223"/>
        <v>Kaloian Manassiev</v>
      </c>
      <c r="C912">
        <v>1</v>
      </c>
      <c r="D912" t="s">
        <v>91</v>
      </c>
      <c r="E912">
        <f t="shared" si="228"/>
        <v>6</v>
      </c>
      <c r="F912">
        <f t="shared" si="226"/>
        <v>6</v>
      </c>
    </row>
    <row r="913" spans="1:6" x14ac:dyDescent="0.25">
      <c r="A913" t="str">
        <f t="shared" si="223"/>
        <v>Kaloian Manassiev</v>
      </c>
      <c r="E913">
        <f t="shared" si="228"/>
        <v>6</v>
      </c>
      <c r="F913">
        <f t="shared" si="226"/>
        <v>0</v>
      </c>
    </row>
    <row r="914" spans="1:6" x14ac:dyDescent="0.25">
      <c r="A914" t="str">
        <f t="shared" si="223"/>
        <v>Kaloian Manassiev</v>
      </c>
      <c r="B914" t="s">
        <v>285</v>
      </c>
      <c r="E914">
        <v>71</v>
      </c>
      <c r="F914">
        <f t="shared" si="226"/>
        <v>0</v>
      </c>
    </row>
    <row r="915" spans="1:6" x14ac:dyDescent="0.25">
      <c r="A915" t="str">
        <f t="shared" si="223"/>
        <v>Kaloian Manassiev</v>
      </c>
      <c r="E915">
        <f t="shared" ref="E915:E918" si="229">E914</f>
        <v>71</v>
      </c>
      <c r="F915">
        <f t="shared" si="226"/>
        <v>0</v>
      </c>
    </row>
    <row r="916" spans="1:6" x14ac:dyDescent="0.25">
      <c r="A916" t="str">
        <f t="shared" si="223"/>
        <v>Kaloian Manassiev</v>
      </c>
      <c r="C916">
        <v>0.85199999999999998</v>
      </c>
      <c r="D916" t="s">
        <v>91</v>
      </c>
      <c r="E916">
        <f t="shared" si="229"/>
        <v>71</v>
      </c>
      <c r="F916">
        <f t="shared" si="226"/>
        <v>60.491999999999997</v>
      </c>
    </row>
    <row r="917" spans="1:6" x14ac:dyDescent="0.25">
      <c r="A917" t="str">
        <f t="shared" si="223"/>
        <v>Kaloian Manassiev</v>
      </c>
      <c r="C917">
        <v>0.14699999999999999</v>
      </c>
      <c r="D917" t="s">
        <v>19</v>
      </c>
      <c r="E917">
        <f t="shared" si="229"/>
        <v>71</v>
      </c>
      <c r="F917">
        <f t="shared" si="226"/>
        <v>10.436999999999999</v>
      </c>
    </row>
    <row r="918" spans="1:6" x14ac:dyDescent="0.25">
      <c r="A918" t="str">
        <f t="shared" si="223"/>
        <v>Kaloian Manassiev</v>
      </c>
      <c r="E918">
        <f t="shared" si="229"/>
        <v>71</v>
      </c>
      <c r="F918">
        <f t="shared" si="226"/>
        <v>0</v>
      </c>
    </row>
    <row r="919" spans="1:6" x14ac:dyDescent="0.25">
      <c r="A919" t="str">
        <f t="shared" si="223"/>
        <v>Kaloian Manassiev</v>
      </c>
      <c r="B919" t="s">
        <v>286</v>
      </c>
      <c r="E919">
        <v>89</v>
      </c>
      <c r="F919">
        <f t="shared" si="226"/>
        <v>0</v>
      </c>
    </row>
    <row r="920" spans="1:6" x14ac:dyDescent="0.25">
      <c r="A920" t="str">
        <f t="shared" si="223"/>
        <v>Kaloian Manassiev</v>
      </c>
      <c r="E920">
        <f t="shared" ref="E920:E924" si="230">E919</f>
        <v>89</v>
      </c>
      <c r="F920">
        <f t="shared" si="226"/>
        <v>0</v>
      </c>
    </row>
    <row r="921" spans="1:6" x14ac:dyDescent="0.25">
      <c r="A921" t="str">
        <f t="shared" si="223"/>
        <v>Kaloian Manassiev</v>
      </c>
      <c r="C921">
        <v>0.72599999999999998</v>
      </c>
      <c r="D921" t="s">
        <v>51</v>
      </c>
      <c r="E921">
        <f t="shared" si="230"/>
        <v>89</v>
      </c>
      <c r="F921">
        <f t="shared" si="226"/>
        <v>64.614000000000004</v>
      </c>
    </row>
    <row r="922" spans="1:6" x14ac:dyDescent="0.25">
      <c r="A922" t="str">
        <f t="shared" si="223"/>
        <v>Kaloian Manassiev</v>
      </c>
      <c r="C922">
        <v>0.125</v>
      </c>
      <c r="D922" t="s">
        <v>151</v>
      </c>
      <c r="E922">
        <f t="shared" si="230"/>
        <v>89</v>
      </c>
      <c r="F922">
        <f t="shared" si="226"/>
        <v>11.125</v>
      </c>
    </row>
    <row r="923" spans="1:6" x14ac:dyDescent="0.25">
      <c r="A923" t="str">
        <f t="shared" si="223"/>
        <v>Kaloian Manassiev</v>
      </c>
      <c r="C923">
        <v>0.14699999999999999</v>
      </c>
      <c r="D923" t="s">
        <v>162</v>
      </c>
      <c r="E923">
        <f t="shared" si="230"/>
        <v>89</v>
      </c>
      <c r="F923">
        <f t="shared" si="226"/>
        <v>13.082999999999998</v>
      </c>
    </row>
    <row r="924" spans="1:6" x14ac:dyDescent="0.25">
      <c r="A924" t="str">
        <f t="shared" ref="A924:A955" si="231">A923</f>
        <v>Kaloian Manassiev</v>
      </c>
      <c r="E924">
        <f t="shared" si="230"/>
        <v>89</v>
      </c>
      <c r="F924">
        <f t="shared" si="226"/>
        <v>0</v>
      </c>
    </row>
    <row r="925" spans="1:6" x14ac:dyDescent="0.25">
      <c r="A925" t="str">
        <f t="shared" si="231"/>
        <v>Kaloian Manassiev</v>
      </c>
      <c r="B925" t="s">
        <v>287</v>
      </c>
      <c r="E925">
        <v>85</v>
      </c>
      <c r="F925">
        <f t="shared" si="226"/>
        <v>0</v>
      </c>
    </row>
    <row r="926" spans="1:6" x14ac:dyDescent="0.25">
      <c r="A926" t="str">
        <f t="shared" si="231"/>
        <v>Kaloian Manassiev</v>
      </c>
      <c r="E926">
        <f t="shared" ref="E926:E929" si="232">E925</f>
        <v>85</v>
      </c>
      <c r="F926">
        <f t="shared" si="226"/>
        <v>0</v>
      </c>
    </row>
    <row r="927" spans="1:6" x14ac:dyDescent="0.25">
      <c r="A927" t="str">
        <f t="shared" si="231"/>
        <v>Kaloian Manassiev</v>
      </c>
      <c r="C927">
        <v>2.5999999999999999E-2</v>
      </c>
      <c r="D927" t="s">
        <v>19</v>
      </c>
      <c r="E927">
        <f t="shared" si="232"/>
        <v>85</v>
      </c>
      <c r="F927">
        <f t="shared" si="226"/>
        <v>2.21</v>
      </c>
    </row>
    <row r="928" spans="1:6" x14ac:dyDescent="0.25">
      <c r="A928" t="str">
        <f t="shared" si="231"/>
        <v>Kaloian Manassiev</v>
      </c>
      <c r="C928">
        <v>0.97299999999999998</v>
      </c>
      <c r="D928" t="s">
        <v>21</v>
      </c>
      <c r="E928">
        <f t="shared" si="232"/>
        <v>85</v>
      </c>
      <c r="F928">
        <f t="shared" si="226"/>
        <v>82.704999999999998</v>
      </c>
    </row>
    <row r="929" spans="1:6" x14ac:dyDescent="0.25">
      <c r="A929" t="str">
        <f t="shared" si="231"/>
        <v>Kaloian Manassiev</v>
      </c>
      <c r="E929">
        <f t="shared" si="232"/>
        <v>85</v>
      </c>
      <c r="F929">
        <f t="shared" si="226"/>
        <v>0</v>
      </c>
    </row>
    <row r="930" spans="1:6" x14ac:dyDescent="0.25">
      <c r="A930" t="str">
        <f t="shared" si="231"/>
        <v>Kaloian Manassiev</v>
      </c>
      <c r="B930" t="s">
        <v>288</v>
      </c>
      <c r="E930">
        <v>241</v>
      </c>
      <c r="F930">
        <f t="shared" si="226"/>
        <v>0</v>
      </c>
    </row>
    <row r="931" spans="1:6" x14ac:dyDescent="0.25">
      <c r="A931" t="str">
        <f t="shared" si="231"/>
        <v>Kaloian Manassiev</v>
      </c>
      <c r="E931">
        <f t="shared" ref="E931:E933" si="233">E930</f>
        <v>241</v>
      </c>
      <c r="F931">
        <f t="shared" si="226"/>
        <v>0</v>
      </c>
    </row>
    <row r="932" spans="1:6" x14ac:dyDescent="0.25">
      <c r="A932" t="str">
        <f t="shared" si="231"/>
        <v>Kaloian Manassiev</v>
      </c>
      <c r="C932">
        <v>1</v>
      </c>
      <c r="D932" t="s">
        <v>24</v>
      </c>
      <c r="E932">
        <f t="shared" si="233"/>
        <v>241</v>
      </c>
      <c r="F932">
        <f t="shared" si="226"/>
        <v>241</v>
      </c>
    </row>
    <row r="933" spans="1:6" x14ac:dyDescent="0.25">
      <c r="A933" t="str">
        <f t="shared" si="231"/>
        <v>Kaloian Manassiev</v>
      </c>
      <c r="E933">
        <f t="shared" si="233"/>
        <v>241</v>
      </c>
      <c r="F933">
        <f t="shared" si="226"/>
        <v>0</v>
      </c>
    </row>
    <row r="934" spans="1:6" x14ac:dyDescent="0.25">
      <c r="A934" t="str">
        <f t="shared" si="231"/>
        <v>Kaloian Manassiev</v>
      </c>
      <c r="B934" t="s">
        <v>289</v>
      </c>
      <c r="E934">
        <v>87</v>
      </c>
      <c r="F934">
        <f t="shared" si="226"/>
        <v>0</v>
      </c>
    </row>
    <row r="935" spans="1:6" x14ac:dyDescent="0.25">
      <c r="A935" t="str">
        <f t="shared" si="231"/>
        <v>Kaloian Manassiev</v>
      </c>
      <c r="E935">
        <f t="shared" ref="E935:E940" si="234">E934</f>
        <v>87</v>
      </c>
      <c r="F935">
        <f t="shared" si="226"/>
        <v>0</v>
      </c>
    </row>
    <row r="936" spans="1:6" x14ac:dyDescent="0.25">
      <c r="A936" t="str">
        <f t="shared" si="231"/>
        <v>Kaloian Manassiev</v>
      </c>
      <c r="C936">
        <v>0.01</v>
      </c>
      <c r="D936" t="s">
        <v>86</v>
      </c>
      <c r="E936">
        <f t="shared" si="234"/>
        <v>87</v>
      </c>
      <c r="F936">
        <f t="shared" si="226"/>
        <v>0.87</v>
      </c>
    </row>
    <row r="937" spans="1:6" x14ac:dyDescent="0.25">
      <c r="A937" t="str">
        <f t="shared" si="231"/>
        <v>Kaloian Manassiev</v>
      </c>
      <c r="C937">
        <v>0.04</v>
      </c>
      <c r="D937" t="s">
        <v>23</v>
      </c>
      <c r="E937">
        <f t="shared" si="234"/>
        <v>87</v>
      </c>
      <c r="F937">
        <f t="shared" si="226"/>
        <v>3.48</v>
      </c>
    </row>
    <row r="938" spans="1:6" x14ac:dyDescent="0.25">
      <c r="A938" t="str">
        <f t="shared" si="231"/>
        <v>Kaloian Manassiev</v>
      </c>
      <c r="C938">
        <v>0.8</v>
      </c>
      <c r="D938" t="s">
        <v>72</v>
      </c>
      <c r="E938">
        <f t="shared" si="234"/>
        <v>87</v>
      </c>
      <c r="F938">
        <f t="shared" si="226"/>
        <v>69.600000000000009</v>
      </c>
    </row>
    <row r="939" spans="1:6" x14ac:dyDescent="0.25">
      <c r="A939" t="str">
        <f t="shared" si="231"/>
        <v>Kaloian Manassiev</v>
      </c>
      <c r="C939">
        <v>0.14799999999999999</v>
      </c>
      <c r="D939" t="s">
        <v>24</v>
      </c>
      <c r="E939">
        <f t="shared" si="234"/>
        <v>87</v>
      </c>
      <c r="F939">
        <f t="shared" si="226"/>
        <v>12.875999999999999</v>
      </c>
    </row>
    <row r="940" spans="1:6" x14ac:dyDescent="0.25">
      <c r="A940" t="str">
        <f t="shared" si="231"/>
        <v>Kaloian Manassiev</v>
      </c>
      <c r="E940">
        <f t="shared" si="234"/>
        <v>87</v>
      </c>
      <c r="F940">
        <f t="shared" si="226"/>
        <v>0</v>
      </c>
    </row>
    <row r="941" spans="1:6" x14ac:dyDescent="0.25">
      <c r="A941" t="str">
        <f t="shared" si="231"/>
        <v>Kaloian Manassiev</v>
      </c>
      <c r="B941" t="s">
        <v>290</v>
      </c>
      <c r="E941">
        <v>146</v>
      </c>
      <c r="F941">
        <f t="shared" si="226"/>
        <v>0</v>
      </c>
    </row>
    <row r="942" spans="1:6" x14ac:dyDescent="0.25">
      <c r="A942" t="str">
        <f t="shared" si="231"/>
        <v>Kaloian Manassiev</v>
      </c>
      <c r="E942">
        <f t="shared" ref="E942:E944" si="235">E941</f>
        <v>146</v>
      </c>
      <c r="F942">
        <f t="shared" si="226"/>
        <v>0</v>
      </c>
    </row>
    <row r="943" spans="1:6" x14ac:dyDescent="0.25">
      <c r="A943" t="str">
        <f t="shared" si="231"/>
        <v>Kaloian Manassiev</v>
      </c>
      <c r="C943">
        <v>1</v>
      </c>
      <c r="D943" t="s">
        <v>17</v>
      </c>
      <c r="E943">
        <f t="shared" si="235"/>
        <v>146</v>
      </c>
      <c r="F943">
        <f t="shared" si="226"/>
        <v>146</v>
      </c>
    </row>
    <row r="944" spans="1:6" x14ac:dyDescent="0.25">
      <c r="A944" t="str">
        <f t="shared" si="231"/>
        <v>Kaloian Manassiev</v>
      </c>
      <c r="E944">
        <f t="shared" si="235"/>
        <v>146</v>
      </c>
      <c r="F944">
        <f t="shared" si="226"/>
        <v>0</v>
      </c>
    </row>
    <row r="945" spans="1:6" x14ac:dyDescent="0.25">
      <c r="A945" t="str">
        <f t="shared" si="231"/>
        <v>Kaloian Manassiev</v>
      </c>
      <c r="B945" t="s">
        <v>291</v>
      </c>
      <c r="E945">
        <v>9</v>
      </c>
      <c r="F945">
        <f t="shared" si="226"/>
        <v>0</v>
      </c>
    </row>
    <row r="946" spans="1:6" x14ac:dyDescent="0.25">
      <c r="A946" t="str">
        <f t="shared" si="231"/>
        <v>Kaloian Manassiev</v>
      </c>
      <c r="E946">
        <f t="shared" ref="E946:E948" si="236">E945</f>
        <v>9</v>
      </c>
      <c r="F946">
        <f t="shared" si="226"/>
        <v>0</v>
      </c>
    </row>
    <row r="947" spans="1:6" x14ac:dyDescent="0.25">
      <c r="A947" t="str">
        <f t="shared" si="231"/>
        <v>Kaloian Manassiev</v>
      </c>
      <c r="C947">
        <v>1</v>
      </c>
      <c r="D947" t="s">
        <v>20</v>
      </c>
      <c r="E947">
        <f t="shared" si="236"/>
        <v>9</v>
      </c>
      <c r="F947">
        <f t="shared" si="226"/>
        <v>9</v>
      </c>
    </row>
    <row r="948" spans="1:6" x14ac:dyDescent="0.25">
      <c r="A948" t="str">
        <f t="shared" si="231"/>
        <v>Kaloian Manassiev</v>
      </c>
      <c r="E948">
        <f t="shared" si="236"/>
        <v>9</v>
      </c>
      <c r="F948">
        <f t="shared" si="226"/>
        <v>0</v>
      </c>
    </row>
    <row r="949" spans="1:6" x14ac:dyDescent="0.25">
      <c r="A949" t="str">
        <f t="shared" si="231"/>
        <v>Kaloian Manassiev</v>
      </c>
      <c r="B949" t="s">
        <v>292</v>
      </c>
      <c r="E949">
        <v>12</v>
      </c>
      <c r="F949">
        <f t="shared" si="226"/>
        <v>0</v>
      </c>
    </row>
    <row r="950" spans="1:6" x14ac:dyDescent="0.25">
      <c r="A950" t="str">
        <f t="shared" si="231"/>
        <v>Kaloian Manassiev</v>
      </c>
      <c r="E950">
        <f t="shared" ref="E950:E952" si="237">E949</f>
        <v>12</v>
      </c>
      <c r="F950">
        <f t="shared" si="226"/>
        <v>0</v>
      </c>
    </row>
    <row r="951" spans="1:6" x14ac:dyDescent="0.25">
      <c r="A951" t="str">
        <f t="shared" si="231"/>
        <v>Kaloian Manassiev</v>
      </c>
      <c r="C951">
        <v>1</v>
      </c>
      <c r="D951" t="s">
        <v>184</v>
      </c>
      <c r="E951">
        <f t="shared" si="237"/>
        <v>12</v>
      </c>
      <c r="F951">
        <f t="shared" si="226"/>
        <v>12</v>
      </c>
    </row>
    <row r="952" spans="1:6" x14ac:dyDescent="0.25">
      <c r="A952" t="str">
        <f t="shared" si="231"/>
        <v>Kaloian Manassiev</v>
      </c>
      <c r="E952">
        <f t="shared" si="237"/>
        <v>12</v>
      </c>
      <c r="F952">
        <f t="shared" si="226"/>
        <v>0</v>
      </c>
    </row>
    <row r="953" spans="1:6" x14ac:dyDescent="0.25">
      <c r="A953" t="str">
        <f t="shared" si="231"/>
        <v>Kaloian Manassiev</v>
      </c>
      <c r="B953" t="s">
        <v>293</v>
      </c>
      <c r="E953">
        <v>17</v>
      </c>
      <c r="F953">
        <f t="shared" si="226"/>
        <v>0</v>
      </c>
    </row>
    <row r="954" spans="1:6" x14ac:dyDescent="0.25">
      <c r="A954" t="str">
        <f t="shared" si="231"/>
        <v>Kaloian Manassiev</v>
      </c>
      <c r="E954">
        <f t="shared" ref="E954:E956" si="238">E953</f>
        <v>17</v>
      </c>
      <c r="F954">
        <f t="shared" si="226"/>
        <v>0</v>
      </c>
    </row>
    <row r="955" spans="1:6" x14ac:dyDescent="0.25">
      <c r="A955" t="str">
        <f t="shared" si="231"/>
        <v>Kaloian Manassiev</v>
      </c>
      <c r="C955">
        <v>1</v>
      </c>
      <c r="D955" t="s">
        <v>184</v>
      </c>
      <c r="E955">
        <f t="shared" si="238"/>
        <v>17</v>
      </c>
      <c r="F955">
        <f t="shared" si="226"/>
        <v>17</v>
      </c>
    </row>
    <row r="956" spans="1:6" x14ac:dyDescent="0.25">
      <c r="A956" t="str">
        <f t="shared" ref="A956:A987" si="239">A955</f>
        <v>Kaloian Manassiev</v>
      </c>
      <c r="E956">
        <f t="shared" si="238"/>
        <v>17</v>
      </c>
      <c r="F956">
        <f t="shared" si="226"/>
        <v>0</v>
      </c>
    </row>
    <row r="957" spans="1:6" x14ac:dyDescent="0.25">
      <c r="A957" t="str">
        <f t="shared" si="239"/>
        <v>Kaloian Manassiev</v>
      </c>
      <c r="B957" t="s">
        <v>294</v>
      </c>
      <c r="E957">
        <v>20</v>
      </c>
      <c r="F957">
        <f t="shared" si="226"/>
        <v>0</v>
      </c>
    </row>
    <row r="958" spans="1:6" x14ac:dyDescent="0.25">
      <c r="A958" t="str">
        <f t="shared" si="239"/>
        <v>Kaloian Manassiev</v>
      </c>
      <c r="E958">
        <f t="shared" ref="E958:E960" si="240">E957</f>
        <v>20</v>
      </c>
      <c r="F958">
        <f t="shared" si="226"/>
        <v>0</v>
      </c>
    </row>
    <row r="959" spans="1:6" x14ac:dyDescent="0.25">
      <c r="A959" t="str">
        <f t="shared" si="239"/>
        <v>Kaloian Manassiev</v>
      </c>
      <c r="C959">
        <v>1</v>
      </c>
      <c r="D959" t="s">
        <v>184</v>
      </c>
      <c r="E959">
        <f t="shared" si="240"/>
        <v>20</v>
      </c>
      <c r="F959">
        <f t="shared" si="226"/>
        <v>20</v>
      </c>
    </row>
    <row r="960" spans="1:6" x14ac:dyDescent="0.25">
      <c r="A960" t="str">
        <f t="shared" si="239"/>
        <v>Kaloian Manassiev</v>
      </c>
      <c r="E960">
        <f t="shared" si="240"/>
        <v>20</v>
      </c>
      <c r="F960">
        <f t="shared" si="226"/>
        <v>0</v>
      </c>
    </row>
    <row r="961" spans="1:6" x14ac:dyDescent="0.25">
      <c r="A961" t="str">
        <f t="shared" si="239"/>
        <v>Kaloian Manassiev</v>
      </c>
      <c r="B961" t="s">
        <v>295</v>
      </c>
      <c r="E961">
        <v>16</v>
      </c>
      <c r="F961">
        <f t="shared" si="226"/>
        <v>0</v>
      </c>
    </row>
    <row r="962" spans="1:6" x14ac:dyDescent="0.25">
      <c r="A962" t="str">
        <f t="shared" si="239"/>
        <v>Kaloian Manassiev</v>
      </c>
      <c r="E962">
        <f t="shared" ref="E962:E964" si="241">E961</f>
        <v>16</v>
      </c>
      <c r="F962">
        <f t="shared" si="226"/>
        <v>0</v>
      </c>
    </row>
    <row r="963" spans="1:6" x14ac:dyDescent="0.25">
      <c r="A963" t="str">
        <f t="shared" si="239"/>
        <v>Kaloian Manassiev</v>
      </c>
      <c r="C963">
        <v>1</v>
      </c>
      <c r="D963" t="s">
        <v>86</v>
      </c>
      <c r="E963">
        <f t="shared" si="241"/>
        <v>16</v>
      </c>
      <c r="F963">
        <f t="shared" ref="F963:F1026" si="242">E963*C963</f>
        <v>16</v>
      </c>
    </row>
    <row r="964" spans="1:6" x14ac:dyDescent="0.25">
      <c r="A964" t="str">
        <f t="shared" si="239"/>
        <v>Kaloian Manassiev</v>
      </c>
      <c r="E964">
        <f t="shared" si="241"/>
        <v>16</v>
      </c>
      <c r="F964">
        <f t="shared" si="242"/>
        <v>0</v>
      </c>
    </row>
    <row r="965" spans="1:6" x14ac:dyDescent="0.25">
      <c r="A965" t="str">
        <f t="shared" si="239"/>
        <v>Kaloian Manassiev</v>
      </c>
      <c r="B965" t="s">
        <v>296</v>
      </c>
      <c r="E965">
        <v>19</v>
      </c>
      <c r="F965">
        <f t="shared" si="242"/>
        <v>0</v>
      </c>
    </row>
    <row r="966" spans="1:6" x14ac:dyDescent="0.25">
      <c r="A966" t="str">
        <f t="shared" si="239"/>
        <v>Kaloian Manassiev</v>
      </c>
      <c r="E966">
        <f t="shared" ref="E966:E968" si="243">E965</f>
        <v>19</v>
      </c>
      <c r="F966">
        <f t="shared" si="242"/>
        <v>0</v>
      </c>
    </row>
    <row r="967" spans="1:6" x14ac:dyDescent="0.25">
      <c r="A967" t="str">
        <f t="shared" si="239"/>
        <v>Kaloian Manassiev</v>
      </c>
      <c r="C967">
        <v>1</v>
      </c>
      <c r="D967" t="s">
        <v>184</v>
      </c>
      <c r="E967">
        <f t="shared" si="243"/>
        <v>19</v>
      </c>
      <c r="F967">
        <f t="shared" si="242"/>
        <v>19</v>
      </c>
    </row>
    <row r="968" spans="1:6" x14ac:dyDescent="0.25">
      <c r="A968" t="str">
        <f t="shared" si="239"/>
        <v>Kaloian Manassiev</v>
      </c>
      <c r="E968">
        <f t="shared" si="243"/>
        <v>19</v>
      </c>
      <c r="F968">
        <f t="shared" si="242"/>
        <v>0</v>
      </c>
    </row>
    <row r="969" spans="1:6" x14ac:dyDescent="0.25">
      <c r="A969" t="str">
        <f t="shared" si="239"/>
        <v>Kaloian Manassiev</v>
      </c>
      <c r="B969" t="s">
        <v>297</v>
      </c>
      <c r="E969">
        <v>24</v>
      </c>
      <c r="F969">
        <f t="shared" si="242"/>
        <v>0</v>
      </c>
    </row>
    <row r="970" spans="1:6" x14ac:dyDescent="0.25">
      <c r="A970" t="str">
        <f t="shared" si="239"/>
        <v>Kaloian Manassiev</v>
      </c>
      <c r="E970">
        <f t="shared" ref="E970:E972" si="244">E969</f>
        <v>24</v>
      </c>
      <c r="F970">
        <f t="shared" si="242"/>
        <v>0</v>
      </c>
    </row>
    <row r="971" spans="1:6" x14ac:dyDescent="0.25">
      <c r="A971" t="str">
        <f t="shared" si="239"/>
        <v>Kaloian Manassiev</v>
      </c>
      <c r="C971">
        <v>1</v>
      </c>
      <c r="D971" t="s">
        <v>20</v>
      </c>
      <c r="E971">
        <f t="shared" si="244"/>
        <v>24</v>
      </c>
      <c r="F971">
        <f t="shared" si="242"/>
        <v>24</v>
      </c>
    </row>
    <row r="972" spans="1:6" x14ac:dyDescent="0.25">
      <c r="A972" t="str">
        <f t="shared" si="239"/>
        <v>Kaloian Manassiev</v>
      </c>
      <c r="E972">
        <f t="shared" si="244"/>
        <v>24</v>
      </c>
      <c r="F972">
        <f t="shared" si="242"/>
        <v>0</v>
      </c>
    </row>
    <row r="973" spans="1:6" x14ac:dyDescent="0.25">
      <c r="A973" t="str">
        <f t="shared" si="239"/>
        <v>Kaloian Manassiev</v>
      </c>
      <c r="B973" t="s">
        <v>298</v>
      </c>
      <c r="E973">
        <v>62</v>
      </c>
      <c r="F973">
        <f t="shared" si="242"/>
        <v>0</v>
      </c>
    </row>
    <row r="974" spans="1:6" x14ac:dyDescent="0.25">
      <c r="A974" t="str">
        <f t="shared" si="239"/>
        <v>Kaloian Manassiev</v>
      </c>
      <c r="E974">
        <f t="shared" ref="E974:E980" si="245">E973</f>
        <v>62</v>
      </c>
      <c r="F974">
        <f t="shared" si="242"/>
        <v>0</v>
      </c>
    </row>
    <row r="975" spans="1:6" x14ac:dyDescent="0.25">
      <c r="A975" t="str">
        <f t="shared" si="239"/>
        <v>Kaloian Manassiev</v>
      </c>
      <c r="C975">
        <v>0.7</v>
      </c>
      <c r="D975" t="s">
        <v>184</v>
      </c>
      <c r="E975">
        <f t="shared" si="245"/>
        <v>62</v>
      </c>
      <c r="F975">
        <f t="shared" si="242"/>
        <v>43.4</v>
      </c>
    </row>
    <row r="976" spans="1:6" x14ac:dyDescent="0.25">
      <c r="A976" t="str">
        <f t="shared" si="239"/>
        <v>Kaloian Manassiev</v>
      </c>
      <c r="C976">
        <v>2.7E-2</v>
      </c>
      <c r="D976" t="s">
        <v>154</v>
      </c>
      <c r="E976">
        <f t="shared" si="245"/>
        <v>62</v>
      </c>
      <c r="F976">
        <f t="shared" si="242"/>
        <v>1.6739999999999999</v>
      </c>
    </row>
    <row r="977" spans="1:6" x14ac:dyDescent="0.25">
      <c r="A977" t="str">
        <f t="shared" si="239"/>
        <v>Kaloian Manassiev</v>
      </c>
      <c r="C977">
        <v>2.7E-2</v>
      </c>
      <c r="D977" t="s">
        <v>18</v>
      </c>
      <c r="E977">
        <f t="shared" si="245"/>
        <v>62</v>
      </c>
      <c r="F977">
        <f t="shared" si="242"/>
        <v>1.6739999999999999</v>
      </c>
    </row>
    <row r="978" spans="1:6" x14ac:dyDescent="0.25">
      <c r="A978" t="str">
        <f t="shared" si="239"/>
        <v>Kaloian Manassiev</v>
      </c>
      <c r="C978">
        <v>2.7E-2</v>
      </c>
      <c r="D978" t="s">
        <v>128</v>
      </c>
      <c r="E978">
        <f t="shared" si="245"/>
        <v>62</v>
      </c>
      <c r="F978">
        <f t="shared" si="242"/>
        <v>1.6739999999999999</v>
      </c>
    </row>
    <row r="979" spans="1:6" x14ac:dyDescent="0.25">
      <c r="A979" t="str">
        <f t="shared" si="239"/>
        <v>Kaloian Manassiev</v>
      </c>
      <c r="C979">
        <v>0.216</v>
      </c>
      <c r="D979" t="s">
        <v>155</v>
      </c>
      <c r="E979">
        <f t="shared" si="245"/>
        <v>62</v>
      </c>
      <c r="F979">
        <f t="shared" si="242"/>
        <v>13.391999999999999</v>
      </c>
    </row>
    <row r="980" spans="1:6" x14ac:dyDescent="0.25">
      <c r="A980" t="str">
        <f t="shared" si="239"/>
        <v>Kaloian Manassiev</v>
      </c>
      <c r="E980">
        <f t="shared" si="245"/>
        <v>62</v>
      </c>
      <c r="F980">
        <f t="shared" si="242"/>
        <v>0</v>
      </c>
    </row>
    <row r="981" spans="1:6" x14ac:dyDescent="0.25">
      <c r="A981" t="str">
        <f t="shared" si="239"/>
        <v>Kaloian Manassiev</v>
      </c>
      <c r="B981" t="s">
        <v>299</v>
      </c>
      <c r="E981">
        <v>126</v>
      </c>
      <c r="F981">
        <f t="shared" si="242"/>
        <v>0</v>
      </c>
    </row>
    <row r="982" spans="1:6" x14ac:dyDescent="0.25">
      <c r="A982" t="str">
        <f t="shared" si="239"/>
        <v>Kaloian Manassiev</v>
      </c>
      <c r="E982">
        <f t="shared" ref="E982:E989" si="246">E981</f>
        <v>126</v>
      </c>
      <c r="F982">
        <f t="shared" si="242"/>
        <v>0</v>
      </c>
    </row>
    <row r="983" spans="1:6" x14ac:dyDescent="0.25">
      <c r="A983" t="str">
        <f t="shared" si="239"/>
        <v>Kaloian Manassiev</v>
      </c>
      <c r="C983">
        <v>2.5000000000000001E-2</v>
      </c>
      <c r="D983" t="s">
        <v>39</v>
      </c>
      <c r="E983">
        <f t="shared" si="246"/>
        <v>126</v>
      </c>
      <c r="F983">
        <f t="shared" si="242"/>
        <v>3.1500000000000004</v>
      </c>
    </row>
    <row r="984" spans="1:6" x14ac:dyDescent="0.25">
      <c r="A984" t="str">
        <f t="shared" si="239"/>
        <v>Kaloian Manassiev</v>
      </c>
      <c r="C984">
        <v>0.69699999999999995</v>
      </c>
      <c r="D984" t="s">
        <v>184</v>
      </c>
      <c r="E984">
        <f t="shared" si="246"/>
        <v>126</v>
      </c>
      <c r="F984">
        <f t="shared" si="242"/>
        <v>87.821999999999989</v>
      </c>
    </row>
    <row r="985" spans="1:6" x14ac:dyDescent="0.25">
      <c r="A985" t="str">
        <f t="shared" si="239"/>
        <v>Kaloian Manassiev</v>
      </c>
      <c r="C985">
        <v>4.9000000000000002E-2</v>
      </c>
      <c r="D985" t="s">
        <v>86</v>
      </c>
      <c r="E985">
        <f t="shared" si="246"/>
        <v>126</v>
      </c>
      <c r="F985">
        <f t="shared" si="242"/>
        <v>6.1740000000000004</v>
      </c>
    </row>
    <row r="986" spans="1:6" x14ac:dyDescent="0.25">
      <c r="A986" t="str">
        <f t="shared" si="239"/>
        <v>Kaloian Manassiev</v>
      </c>
      <c r="C986">
        <v>2.1000000000000001E-2</v>
      </c>
      <c r="D986" t="s">
        <v>18</v>
      </c>
      <c r="E986">
        <f t="shared" si="246"/>
        <v>126</v>
      </c>
      <c r="F986">
        <f t="shared" si="242"/>
        <v>2.6460000000000004</v>
      </c>
    </row>
    <row r="987" spans="1:6" x14ac:dyDescent="0.25">
      <c r="A987" t="str">
        <f t="shared" si="239"/>
        <v>Kaloian Manassiev</v>
      </c>
      <c r="C987">
        <v>0.18</v>
      </c>
      <c r="D987" t="s">
        <v>20</v>
      </c>
      <c r="E987">
        <f t="shared" si="246"/>
        <v>126</v>
      </c>
      <c r="F987">
        <f t="shared" si="242"/>
        <v>22.68</v>
      </c>
    </row>
    <row r="988" spans="1:6" x14ac:dyDescent="0.25">
      <c r="A988" t="str">
        <f t="shared" ref="A988:A1019" si="247">A987</f>
        <v>Kaloian Manassiev</v>
      </c>
      <c r="C988">
        <v>2.5000000000000001E-2</v>
      </c>
      <c r="D988" t="s">
        <v>21</v>
      </c>
      <c r="E988">
        <f t="shared" si="246"/>
        <v>126</v>
      </c>
      <c r="F988">
        <f t="shared" si="242"/>
        <v>3.1500000000000004</v>
      </c>
    </row>
    <row r="989" spans="1:6" x14ac:dyDescent="0.25">
      <c r="A989" t="str">
        <f t="shared" si="247"/>
        <v>Kaloian Manassiev</v>
      </c>
      <c r="E989">
        <f t="shared" si="246"/>
        <v>126</v>
      </c>
      <c r="F989">
        <f t="shared" si="242"/>
        <v>0</v>
      </c>
    </row>
    <row r="990" spans="1:6" x14ac:dyDescent="0.25">
      <c r="A990" t="str">
        <f t="shared" si="247"/>
        <v>Kaloian Manassiev</v>
      </c>
      <c r="B990" t="s">
        <v>300</v>
      </c>
      <c r="E990">
        <v>20</v>
      </c>
      <c r="F990">
        <f t="shared" si="242"/>
        <v>0</v>
      </c>
    </row>
    <row r="991" spans="1:6" x14ac:dyDescent="0.25">
      <c r="A991" t="str">
        <f t="shared" si="247"/>
        <v>Kaloian Manassiev</v>
      </c>
      <c r="E991">
        <f t="shared" ref="E991:E993" si="248">E990</f>
        <v>20</v>
      </c>
      <c r="F991">
        <f t="shared" si="242"/>
        <v>0</v>
      </c>
    </row>
    <row r="992" spans="1:6" x14ac:dyDescent="0.25">
      <c r="A992" t="str">
        <f t="shared" si="247"/>
        <v>Kaloian Manassiev</v>
      </c>
      <c r="C992">
        <v>1</v>
      </c>
      <c r="D992" t="s">
        <v>19</v>
      </c>
      <c r="E992">
        <f t="shared" si="248"/>
        <v>20</v>
      </c>
      <c r="F992">
        <f t="shared" si="242"/>
        <v>20</v>
      </c>
    </row>
    <row r="993" spans="1:6" x14ac:dyDescent="0.25">
      <c r="A993" t="str">
        <f t="shared" si="247"/>
        <v>Kaloian Manassiev</v>
      </c>
      <c r="E993">
        <f t="shared" si="248"/>
        <v>20</v>
      </c>
      <c r="F993">
        <f t="shared" si="242"/>
        <v>0</v>
      </c>
    </row>
    <row r="994" spans="1:6" x14ac:dyDescent="0.25">
      <c r="A994" t="str">
        <f t="shared" si="247"/>
        <v>Kaloian Manassiev</v>
      </c>
      <c r="B994" t="s">
        <v>301</v>
      </c>
      <c r="E994">
        <v>1875</v>
      </c>
      <c r="F994">
        <f t="shared" si="242"/>
        <v>0</v>
      </c>
    </row>
    <row r="995" spans="1:6" x14ac:dyDescent="0.25">
      <c r="A995" t="str">
        <f t="shared" si="247"/>
        <v>Kaloian Manassiev</v>
      </c>
      <c r="E995">
        <f t="shared" ref="E995:E1002" si="249">E994</f>
        <v>1875</v>
      </c>
      <c r="F995">
        <f t="shared" si="242"/>
        <v>0</v>
      </c>
    </row>
    <row r="996" spans="1:6" x14ac:dyDescent="0.25">
      <c r="A996" t="str">
        <f t="shared" si="247"/>
        <v>Kaloian Manassiev</v>
      </c>
      <c r="C996">
        <v>0</v>
      </c>
      <c r="D996" t="s">
        <v>302</v>
      </c>
      <c r="E996">
        <f t="shared" si="249"/>
        <v>1875</v>
      </c>
      <c r="F996">
        <f t="shared" si="242"/>
        <v>0</v>
      </c>
    </row>
    <row r="997" spans="1:6" x14ac:dyDescent="0.25">
      <c r="A997" t="str">
        <f t="shared" si="247"/>
        <v>Kaloian Manassiev</v>
      </c>
      <c r="C997">
        <v>4.8000000000000001E-2</v>
      </c>
      <c r="D997" t="s">
        <v>51</v>
      </c>
      <c r="E997">
        <f t="shared" si="249"/>
        <v>1875</v>
      </c>
      <c r="F997">
        <f t="shared" si="242"/>
        <v>90</v>
      </c>
    </row>
    <row r="998" spans="1:6" x14ac:dyDescent="0.25">
      <c r="A998" t="str">
        <f t="shared" si="247"/>
        <v>Kaloian Manassiev</v>
      </c>
      <c r="C998">
        <v>0.60399999999999998</v>
      </c>
      <c r="D998" t="s">
        <v>184</v>
      </c>
      <c r="E998">
        <f t="shared" si="249"/>
        <v>1875</v>
      </c>
      <c r="F998">
        <f t="shared" si="242"/>
        <v>1132.5</v>
      </c>
    </row>
    <row r="999" spans="1:6" x14ac:dyDescent="0.25">
      <c r="A999" t="str">
        <f t="shared" si="247"/>
        <v>Kaloian Manassiev</v>
      </c>
      <c r="C999">
        <v>0.27500000000000002</v>
      </c>
      <c r="D999" t="s">
        <v>18</v>
      </c>
      <c r="E999">
        <f t="shared" si="249"/>
        <v>1875</v>
      </c>
      <c r="F999">
        <f t="shared" si="242"/>
        <v>515.625</v>
      </c>
    </row>
    <row r="1000" spans="1:6" x14ac:dyDescent="0.25">
      <c r="A1000" t="str">
        <f t="shared" si="247"/>
        <v>Kaloian Manassiev</v>
      </c>
      <c r="C1000">
        <v>8.0000000000000002E-3</v>
      </c>
      <c r="D1000" t="s">
        <v>19</v>
      </c>
      <c r="E1000">
        <f t="shared" si="249"/>
        <v>1875</v>
      </c>
      <c r="F1000">
        <f t="shared" si="242"/>
        <v>15</v>
      </c>
    </row>
    <row r="1001" spans="1:6" x14ac:dyDescent="0.25">
      <c r="A1001" t="str">
        <f t="shared" si="247"/>
        <v>Kaloian Manassiev</v>
      </c>
      <c r="C1001">
        <v>6.0999999999999999E-2</v>
      </c>
      <c r="D1001" t="s">
        <v>20</v>
      </c>
      <c r="E1001">
        <f t="shared" si="249"/>
        <v>1875</v>
      </c>
      <c r="F1001">
        <f t="shared" si="242"/>
        <v>114.375</v>
      </c>
    </row>
    <row r="1002" spans="1:6" x14ac:dyDescent="0.25">
      <c r="A1002" t="str">
        <f t="shared" si="247"/>
        <v>Kaloian Manassiev</v>
      </c>
      <c r="E1002">
        <f t="shared" si="249"/>
        <v>1875</v>
      </c>
      <c r="F1002">
        <f t="shared" si="242"/>
        <v>0</v>
      </c>
    </row>
    <row r="1003" spans="1:6" x14ac:dyDescent="0.25">
      <c r="A1003" t="str">
        <f t="shared" si="247"/>
        <v>Kaloian Manassiev</v>
      </c>
      <c r="B1003" t="s">
        <v>303</v>
      </c>
      <c r="E1003">
        <v>20</v>
      </c>
      <c r="F1003">
        <f t="shared" si="242"/>
        <v>0</v>
      </c>
    </row>
    <row r="1004" spans="1:6" x14ac:dyDescent="0.25">
      <c r="A1004" t="str">
        <f t="shared" si="247"/>
        <v>Kaloian Manassiev</v>
      </c>
      <c r="E1004">
        <f t="shared" ref="E1004:E1006" si="250">E1003</f>
        <v>20</v>
      </c>
      <c r="F1004">
        <f t="shared" si="242"/>
        <v>0</v>
      </c>
    </row>
    <row r="1005" spans="1:6" x14ac:dyDescent="0.25">
      <c r="A1005" t="str">
        <f t="shared" si="247"/>
        <v>Kaloian Manassiev</v>
      </c>
      <c r="C1005">
        <v>1</v>
      </c>
      <c r="D1005" t="s">
        <v>19</v>
      </c>
      <c r="E1005">
        <f t="shared" si="250"/>
        <v>20</v>
      </c>
      <c r="F1005">
        <f t="shared" si="242"/>
        <v>20</v>
      </c>
    </row>
    <row r="1006" spans="1:6" x14ac:dyDescent="0.25">
      <c r="A1006" t="str">
        <f t="shared" si="247"/>
        <v>Kaloian Manassiev</v>
      </c>
      <c r="E1006">
        <f t="shared" si="250"/>
        <v>20</v>
      </c>
      <c r="F1006">
        <f t="shared" si="242"/>
        <v>0</v>
      </c>
    </row>
    <row r="1007" spans="1:6" x14ac:dyDescent="0.25">
      <c r="A1007" t="str">
        <f t="shared" si="247"/>
        <v>Kaloian Manassiev</v>
      </c>
      <c r="B1007" t="s">
        <v>304</v>
      </c>
      <c r="E1007">
        <v>5</v>
      </c>
      <c r="F1007">
        <f t="shared" si="242"/>
        <v>0</v>
      </c>
    </row>
    <row r="1008" spans="1:6" x14ac:dyDescent="0.25">
      <c r="A1008" t="str">
        <f t="shared" si="247"/>
        <v>Kaloian Manassiev</v>
      </c>
      <c r="E1008">
        <f t="shared" ref="E1008:E1010" si="251">E1007</f>
        <v>5</v>
      </c>
      <c r="F1008">
        <f t="shared" si="242"/>
        <v>0</v>
      </c>
    </row>
    <row r="1009" spans="1:6" x14ac:dyDescent="0.25">
      <c r="A1009" t="str">
        <f t="shared" si="247"/>
        <v>Kaloian Manassiev</v>
      </c>
      <c r="C1009">
        <v>1</v>
      </c>
      <c r="D1009" t="s">
        <v>184</v>
      </c>
      <c r="E1009">
        <f t="shared" si="251"/>
        <v>5</v>
      </c>
      <c r="F1009">
        <f t="shared" si="242"/>
        <v>5</v>
      </c>
    </row>
    <row r="1010" spans="1:6" x14ac:dyDescent="0.25">
      <c r="A1010" t="str">
        <f t="shared" si="247"/>
        <v>Kaloian Manassiev</v>
      </c>
      <c r="E1010">
        <f t="shared" si="251"/>
        <v>5</v>
      </c>
      <c r="F1010">
        <f t="shared" si="242"/>
        <v>0</v>
      </c>
    </row>
    <row r="1011" spans="1:6" x14ac:dyDescent="0.25">
      <c r="A1011" t="str">
        <f t="shared" si="247"/>
        <v>Kaloian Manassiev</v>
      </c>
      <c r="B1011" t="s">
        <v>305</v>
      </c>
      <c r="E1011">
        <v>697</v>
      </c>
      <c r="F1011">
        <f t="shared" si="242"/>
        <v>0</v>
      </c>
    </row>
    <row r="1012" spans="1:6" x14ac:dyDescent="0.25">
      <c r="A1012" t="str">
        <f t="shared" si="247"/>
        <v>Kaloian Manassiev</v>
      </c>
      <c r="E1012">
        <f t="shared" ref="E1012:E1021" si="252">E1011</f>
        <v>697</v>
      </c>
      <c r="F1012">
        <f t="shared" si="242"/>
        <v>0</v>
      </c>
    </row>
    <row r="1013" spans="1:6" x14ac:dyDescent="0.25">
      <c r="A1013" t="str">
        <f t="shared" si="247"/>
        <v>Kaloian Manassiev</v>
      </c>
      <c r="C1013">
        <v>3.0000000000000001E-3</v>
      </c>
      <c r="D1013" t="s">
        <v>39</v>
      </c>
      <c r="E1013">
        <f t="shared" si="252"/>
        <v>697</v>
      </c>
      <c r="F1013">
        <f t="shared" si="242"/>
        <v>2.0910000000000002</v>
      </c>
    </row>
    <row r="1014" spans="1:6" x14ac:dyDescent="0.25">
      <c r="A1014" t="str">
        <f t="shared" si="247"/>
        <v>Kaloian Manassiev</v>
      </c>
      <c r="C1014">
        <v>5.0000000000000001E-3</v>
      </c>
      <c r="D1014" t="s">
        <v>91</v>
      </c>
      <c r="E1014">
        <f t="shared" si="252"/>
        <v>697</v>
      </c>
      <c r="F1014">
        <f t="shared" si="242"/>
        <v>3.4849999999999999</v>
      </c>
    </row>
    <row r="1015" spans="1:6" x14ac:dyDescent="0.25">
      <c r="A1015" t="str">
        <f t="shared" si="247"/>
        <v>Kaloian Manassiev</v>
      </c>
      <c r="C1015">
        <v>0.93700000000000006</v>
      </c>
      <c r="D1015" t="s">
        <v>184</v>
      </c>
      <c r="E1015">
        <f t="shared" si="252"/>
        <v>697</v>
      </c>
      <c r="F1015">
        <f t="shared" si="242"/>
        <v>653.08900000000006</v>
      </c>
    </row>
    <row r="1016" spans="1:6" x14ac:dyDescent="0.25">
      <c r="A1016" t="str">
        <f t="shared" si="247"/>
        <v>Kaloian Manassiev</v>
      </c>
      <c r="C1016">
        <v>1E-3</v>
      </c>
      <c r="D1016" t="s">
        <v>306</v>
      </c>
      <c r="E1016">
        <f t="shared" si="252"/>
        <v>697</v>
      </c>
      <c r="F1016">
        <f t="shared" si="242"/>
        <v>0.69700000000000006</v>
      </c>
    </row>
    <row r="1017" spans="1:6" x14ac:dyDescent="0.25">
      <c r="A1017" t="str">
        <f t="shared" si="247"/>
        <v>Kaloian Manassiev</v>
      </c>
      <c r="C1017">
        <v>4.0000000000000001E-3</v>
      </c>
      <c r="D1017" t="s">
        <v>140</v>
      </c>
      <c r="E1017">
        <f t="shared" si="252"/>
        <v>697</v>
      </c>
      <c r="F1017">
        <f t="shared" si="242"/>
        <v>2.7880000000000003</v>
      </c>
    </row>
    <row r="1018" spans="1:6" x14ac:dyDescent="0.25">
      <c r="A1018" t="str">
        <f t="shared" si="247"/>
        <v>Kaloian Manassiev</v>
      </c>
      <c r="C1018">
        <v>5.0000000000000001E-3</v>
      </c>
      <c r="D1018" t="s">
        <v>18</v>
      </c>
      <c r="E1018">
        <f t="shared" si="252"/>
        <v>697</v>
      </c>
      <c r="F1018">
        <f t="shared" si="242"/>
        <v>3.4849999999999999</v>
      </c>
    </row>
    <row r="1019" spans="1:6" x14ac:dyDescent="0.25">
      <c r="A1019" t="str">
        <f t="shared" si="247"/>
        <v>Kaloian Manassiev</v>
      </c>
      <c r="C1019">
        <v>3.4000000000000002E-2</v>
      </c>
      <c r="D1019" t="s">
        <v>19</v>
      </c>
      <c r="E1019">
        <f t="shared" si="252"/>
        <v>697</v>
      </c>
      <c r="F1019">
        <f t="shared" si="242"/>
        <v>23.698</v>
      </c>
    </row>
    <row r="1020" spans="1:6" x14ac:dyDescent="0.25">
      <c r="A1020" t="str">
        <f t="shared" ref="A1020:A1044" si="253">A1019</f>
        <v>Kaloian Manassiev</v>
      </c>
      <c r="C1020">
        <v>6.0000000000000001E-3</v>
      </c>
      <c r="D1020" t="s">
        <v>20</v>
      </c>
      <c r="E1020">
        <f t="shared" si="252"/>
        <v>697</v>
      </c>
      <c r="F1020">
        <f t="shared" si="242"/>
        <v>4.1820000000000004</v>
      </c>
    </row>
    <row r="1021" spans="1:6" x14ac:dyDescent="0.25">
      <c r="A1021" t="str">
        <f t="shared" si="253"/>
        <v>Kaloian Manassiev</v>
      </c>
      <c r="E1021">
        <f t="shared" si="252"/>
        <v>697</v>
      </c>
      <c r="F1021">
        <f t="shared" si="242"/>
        <v>0</v>
      </c>
    </row>
    <row r="1022" spans="1:6" x14ac:dyDescent="0.25">
      <c r="A1022" t="str">
        <f t="shared" si="253"/>
        <v>Kaloian Manassiev</v>
      </c>
      <c r="B1022" t="s">
        <v>307</v>
      </c>
      <c r="E1022">
        <v>185</v>
      </c>
      <c r="F1022">
        <f t="shared" si="242"/>
        <v>0</v>
      </c>
    </row>
    <row r="1023" spans="1:6" x14ac:dyDescent="0.25">
      <c r="A1023" t="str">
        <f t="shared" si="253"/>
        <v>Kaloian Manassiev</v>
      </c>
      <c r="E1023">
        <f t="shared" ref="E1023:E1025" si="254">E1022</f>
        <v>185</v>
      </c>
      <c r="F1023">
        <f t="shared" si="242"/>
        <v>0</v>
      </c>
    </row>
    <row r="1024" spans="1:6" x14ac:dyDescent="0.25">
      <c r="A1024" t="str">
        <f t="shared" si="253"/>
        <v>Kaloian Manassiev</v>
      </c>
      <c r="C1024">
        <v>1</v>
      </c>
      <c r="D1024" t="s">
        <v>184</v>
      </c>
      <c r="E1024">
        <f t="shared" si="254"/>
        <v>185</v>
      </c>
      <c r="F1024">
        <f t="shared" si="242"/>
        <v>185</v>
      </c>
    </row>
    <row r="1025" spans="1:6" x14ac:dyDescent="0.25">
      <c r="A1025" t="str">
        <f t="shared" si="253"/>
        <v>Kaloian Manassiev</v>
      </c>
      <c r="E1025">
        <f t="shared" si="254"/>
        <v>185</v>
      </c>
      <c r="F1025">
        <f t="shared" si="242"/>
        <v>0</v>
      </c>
    </row>
    <row r="1026" spans="1:6" x14ac:dyDescent="0.25">
      <c r="A1026" t="str">
        <f t="shared" si="253"/>
        <v>Kaloian Manassiev</v>
      </c>
      <c r="B1026" t="s">
        <v>308</v>
      </c>
      <c r="E1026">
        <v>521</v>
      </c>
      <c r="F1026">
        <f t="shared" si="242"/>
        <v>0</v>
      </c>
    </row>
    <row r="1027" spans="1:6" x14ac:dyDescent="0.25">
      <c r="A1027" t="str">
        <f t="shared" si="253"/>
        <v>Kaloian Manassiev</v>
      </c>
      <c r="E1027">
        <f t="shared" ref="E1027:E1029" si="255">E1026</f>
        <v>521</v>
      </c>
      <c r="F1027">
        <f t="shared" ref="F1027:F1090" si="256">E1027*C1027</f>
        <v>0</v>
      </c>
    </row>
    <row r="1028" spans="1:6" x14ac:dyDescent="0.25">
      <c r="A1028" t="str">
        <f t="shared" si="253"/>
        <v>Kaloian Manassiev</v>
      </c>
      <c r="C1028">
        <v>1</v>
      </c>
      <c r="D1028" t="s">
        <v>184</v>
      </c>
      <c r="E1028">
        <f t="shared" si="255"/>
        <v>521</v>
      </c>
      <c r="F1028">
        <f t="shared" si="256"/>
        <v>521</v>
      </c>
    </row>
    <row r="1029" spans="1:6" x14ac:dyDescent="0.25">
      <c r="A1029" t="str">
        <f t="shared" si="253"/>
        <v>Kaloian Manassiev</v>
      </c>
      <c r="E1029">
        <f t="shared" si="255"/>
        <v>521</v>
      </c>
      <c r="F1029">
        <f t="shared" si="256"/>
        <v>0</v>
      </c>
    </row>
    <row r="1030" spans="1:6" x14ac:dyDescent="0.25">
      <c r="A1030" t="str">
        <f t="shared" si="253"/>
        <v>Kaloian Manassiev</v>
      </c>
      <c r="B1030" t="s">
        <v>309</v>
      </c>
      <c r="E1030">
        <v>601</v>
      </c>
      <c r="F1030">
        <f t="shared" si="256"/>
        <v>0</v>
      </c>
    </row>
    <row r="1031" spans="1:6" x14ac:dyDescent="0.25">
      <c r="A1031" t="str">
        <f t="shared" si="253"/>
        <v>Kaloian Manassiev</v>
      </c>
      <c r="E1031">
        <f t="shared" ref="E1031:E1033" si="257">E1030</f>
        <v>601</v>
      </c>
      <c r="F1031">
        <f t="shared" si="256"/>
        <v>0</v>
      </c>
    </row>
    <row r="1032" spans="1:6" x14ac:dyDescent="0.25">
      <c r="A1032" t="str">
        <f t="shared" si="253"/>
        <v>Kaloian Manassiev</v>
      </c>
      <c r="C1032">
        <v>1</v>
      </c>
      <c r="D1032" t="s">
        <v>184</v>
      </c>
      <c r="E1032">
        <f t="shared" si="257"/>
        <v>601</v>
      </c>
      <c r="F1032">
        <f t="shared" si="256"/>
        <v>601</v>
      </c>
    </row>
    <row r="1033" spans="1:6" x14ac:dyDescent="0.25">
      <c r="A1033" t="str">
        <f t="shared" si="253"/>
        <v>Kaloian Manassiev</v>
      </c>
      <c r="E1033">
        <f t="shared" si="257"/>
        <v>601</v>
      </c>
      <c r="F1033">
        <f t="shared" si="256"/>
        <v>0</v>
      </c>
    </row>
    <row r="1034" spans="1:6" x14ac:dyDescent="0.25">
      <c r="A1034" t="str">
        <f t="shared" si="253"/>
        <v>Kaloian Manassiev</v>
      </c>
      <c r="B1034" t="s">
        <v>310</v>
      </c>
      <c r="E1034">
        <v>81</v>
      </c>
      <c r="F1034">
        <f t="shared" si="256"/>
        <v>0</v>
      </c>
    </row>
    <row r="1035" spans="1:6" x14ac:dyDescent="0.25">
      <c r="A1035" t="str">
        <f t="shared" si="253"/>
        <v>Kaloian Manassiev</v>
      </c>
      <c r="E1035">
        <f t="shared" ref="E1035:E1037" si="258">E1034</f>
        <v>81</v>
      </c>
      <c r="F1035">
        <f t="shared" si="256"/>
        <v>0</v>
      </c>
    </row>
    <row r="1036" spans="1:6" x14ac:dyDescent="0.25">
      <c r="A1036" t="str">
        <f t="shared" si="253"/>
        <v>Kaloian Manassiev</v>
      </c>
      <c r="C1036">
        <v>1</v>
      </c>
      <c r="D1036" t="s">
        <v>184</v>
      </c>
      <c r="E1036">
        <f t="shared" si="258"/>
        <v>81</v>
      </c>
      <c r="F1036">
        <f t="shared" si="256"/>
        <v>81</v>
      </c>
    </row>
    <row r="1037" spans="1:6" x14ac:dyDescent="0.25">
      <c r="A1037" t="str">
        <f t="shared" si="253"/>
        <v>Kaloian Manassiev</v>
      </c>
      <c r="E1037">
        <f t="shared" si="258"/>
        <v>81</v>
      </c>
      <c r="F1037">
        <f t="shared" si="256"/>
        <v>0</v>
      </c>
    </row>
    <row r="1038" spans="1:6" x14ac:dyDescent="0.25">
      <c r="A1038" t="str">
        <f t="shared" si="253"/>
        <v>Kaloian Manassiev</v>
      </c>
      <c r="B1038" t="s">
        <v>311</v>
      </c>
      <c r="E1038">
        <v>85</v>
      </c>
      <c r="F1038">
        <f t="shared" si="256"/>
        <v>0</v>
      </c>
    </row>
    <row r="1039" spans="1:6" x14ac:dyDescent="0.25">
      <c r="A1039" t="str">
        <f t="shared" si="253"/>
        <v>Kaloian Manassiev</v>
      </c>
      <c r="E1039">
        <f t="shared" ref="E1039:E1045" si="259">E1038</f>
        <v>85</v>
      </c>
      <c r="F1039">
        <f t="shared" si="256"/>
        <v>0</v>
      </c>
    </row>
    <row r="1040" spans="1:6" x14ac:dyDescent="0.25">
      <c r="A1040" t="str">
        <f t="shared" si="253"/>
        <v>Kaloian Manassiev</v>
      </c>
      <c r="C1040">
        <v>9.9000000000000005E-2</v>
      </c>
      <c r="D1040" t="s">
        <v>91</v>
      </c>
      <c r="E1040">
        <f t="shared" si="259"/>
        <v>85</v>
      </c>
      <c r="F1040">
        <f t="shared" si="256"/>
        <v>8.4150000000000009</v>
      </c>
    </row>
    <row r="1041" spans="1:6" x14ac:dyDescent="0.25">
      <c r="A1041" t="str">
        <f t="shared" si="253"/>
        <v>Kaloian Manassiev</v>
      </c>
      <c r="C1041">
        <v>2.1999999999999999E-2</v>
      </c>
      <c r="D1041" t="s">
        <v>154</v>
      </c>
      <c r="E1041">
        <f t="shared" si="259"/>
        <v>85</v>
      </c>
      <c r="F1041">
        <f t="shared" si="256"/>
        <v>1.8699999999999999</v>
      </c>
    </row>
    <row r="1042" spans="1:6" x14ac:dyDescent="0.25">
      <c r="A1042" t="str">
        <f t="shared" si="253"/>
        <v>Kaloian Manassiev</v>
      </c>
      <c r="C1042">
        <v>0.33</v>
      </c>
      <c r="D1042" t="s">
        <v>18</v>
      </c>
      <c r="E1042">
        <f t="shared" si="259"/>
        <v>85</v>
      </c>
      <c r="F1042">
        <f t="shared" si="256"/>
        <v>28.05</v>
      </c>
    </row>
    <row r="1043" spans="1:6" x14ac:dyDescent="0.25">
      <c r="A1043" t="str">
        <f t="shared" si="253"/>
        <v>Kaloian Manassiev</v>
      </c>
      <c r="C1043">
        <v>0.04</v>
      </c>
      <c r="D1043" t="s">
        <v>128</v>
      </c>
      <c r="E1043">
        <f t="shared" si="259"/>
        <v>85</v>
      </c>
      <c r="F1043">
        <f t="shared" si="256"/>
        <v>3.4</v>
      </c>
    </row>
    <row r="1044" spans="1:6" x14ac:dyDescent="0.25">
      <c r="A1044" t="str">
        <f t="shared" si="253"/>
        <v>Kaloian Manassiev</v>
      </c>
      <c r="C1044">
        <v>0.50600000000000001</v>
      </c>
      <c r="D1044" t="s">
        <v>155</v>
      </c>
      <c r="E1044">
        <f t="shared" si="259"/>
        <v>85</v>
      </c>
      <c r="F1044">
        <f t="shared" si="256"/>
        <v>43.01</v>
      </c>
    </row>
    <row r="1045" spans="1:6" x14ac:dyDescent="0.25">
      <c r="A1045" t="s">
        <v>502</v>
      </c>
      <c r="E1045">
        <f t="shared" si="259"/>
        <v>85</v>
      </c>
      <c r="F1045">
        <f t="shared" si="256"/>
        <v>0</v>
      </c>
    </row>
    <row r="1046" spans="1:6" x14ac:dyDescent="0.25">
      <c r="A1046" t="str">
        <f t="shared" ref="A1046:A1049" si="260">A1045</f>
        <v>Kamran Khan</v>
      </c>
      <c r="B1046" t="s">
        <v>314</v>
      </c>
      <c r="E1046">
        <v>8</v>
      </c>
      <c r="F1046">
        <f t="shared" si="256"/>
        <v>0</v>
      </c>
    </row>
    <row r="1047" spans="1:6" x14ac:dyDescent="0.25">
      <c r="A1047" t="str">
        <f t="shared" si="260"/>
        <v>Kamran Khan</v>
      </c>
      <c r="E1047">
        <f t="shared" ref="E1047:E1050" si="261">E1046</f>
        <v>8</v>
      </c>
      <c r="F1047">
        <f t="shared" si="256"/>
        <v>0</v>
      </c>
    </row>
    <row r="1048" spans="1:6" x14ac:dyDescent="0.25">
      <c r="A1048" t="str">
        <f t="shared" si="260"/>
        <v>Kamran Khan</v>
      </c>
      <c r="C1048">
        <v>0.70799999999999996</v>
      </c>
      <c r="D1048" t="s">
        <v>184</v>
      </c>
      <c r="E1048">
        <f t="shared" si="261"/>
        <v>8</v>
      </c>
      <c r="F1048">
        <f t="shared" si="256"/>
        <v>5.6639999999999997</v>
      </c>
    </row>
    <row r="1049" spans="1:6" x14ac:dyDescent="0.25">
      <c r="A1049" t="str">
        <f t="shared" si="260"/>
        <v>Kamran Khan</v>
      </c>
      <c r="C1049">
        <v>0.29099999999999998</v>
      </c>
      <c r="D1049" t="s">
        <v>154</v>
      </c>
      <c r="E1049">
        <f t="shared" si="261"/>
        <v>8</v>
      </c>
      <c r="F1049">
        <f t="shared" si="256"/>
        <v>2.3279999999999998</v>
      </c>
    </row>
    <row r="1050" spans="1:6" x14ac:dyDescent="0.25">
      <c r="A1050" t="s">
        <v>503</v>
      </c>
      <c r="E1050">
        <f t="shared" si="261"/>
        <v>8</v>
      </c>
      <c r="F1050">
        <f t="shared" si="256"/>
        <v>0</v>
      </c>
    </row>
    <row r="1051" spans="1:6" x14ac:dyDescent="0.25">
      <c r="A1051" t="str">
        <f t="shared" ref="A1051:A1090" si="262">A1050</f>
        <v>Mark Benvenuto</v>
      </c>
      <c r="B1051" t="s">
        <v>317</v>
      </c>
      <c r="E1051">
        <v>21</v>
      </c>
      <c r="F1051">
        <f t="shared" si="256"/>
        <v>0</v>
      </c>
    </row>
    <row r="1052" spans="1:6" x14ac:dyDescent="0.25">
      <c r="A1052" t="str">
        <f t="shared" si="262"/>
        <v>Mark Benvenuto</v>
      </c>
      <c r="E1052">
        <f t="shared" ref="E1052:E1055" si="263">E1051</f>
        <v>21</v>
      </c>
      <c r="F1052">
        <f t="shared" si="256"/>
        <v>0</v>
      </c>
    </row>
    <row r="1053" spans="1:6" x14ac:dyDescent="0.25">
      <c r="A1053" t="str">
        <f t="shared" si="262"/>
        <v>Mark Benvenuto</v>
      </c>
      <c r="C1053">
        <v>0.70699999999999996</v>
      </c>
      <c r="D1053" t="s">
        <v>137</v>
      </c>
      <c r="E1053">
        <f t="shared" si="263"/>
        <v>21</v>
      </c>
      <c r="F1053">
        <f t="shared" si="256"/>
        <v>14.847</v>
      </c>
    </row>
    <row r="1054" spans="1:6" x14ac:dyDescent="0.25">
      <c r="A1054" t="str">
        <f t="shared" si="262"/>
        <v>Mark Benvenuto</v>
      </c>
      <c r="C1054">
        <v>0.20100000000000001</v>
      </c>
      <c r="D1054" t="s">
        <v>24</v>
      </c>
      <c r="E1054">
        <f t="shared" si="263"/>
        <v>21</v>
      </c>
      <c r="F1054">
        <f t="shared" si="256"/>
        <v>4.2210000000000001</v>
      </c>
    </row>
    <row r="1055" spans="1:6" x14ac:dyDescent="0.25">
      <c r="A1055" t="str">
        <f t="shared" si="262"/>
        <v>Mark Benvenuto</v>
      </c>
      <c r="E1055">
        <f t="shared" si="263"/>
        <v>21</v>
      </c>
      <c r="F1055">
        <f t="shared" si="256"/>
        <v>0</v>
      </c>
    </row>
    <row r="1056" spans="1:6" x14ac:dyDescent="0.25">
      <c r="A1056" t="str">
        <f t="shared" si="262"/>
        <v>Mark Benvenuto</v>
      </c>
      <c r="B1056" t="s">
        <v>318</v>
      </c>
      <c r="E1056">
        <v>10</v>
      </c>
      <c r="F1056">
        <f t="shared" si="256"/>
        <v>0</v>
      </c>
    </row>
    <row r="1057" spans="1:6" x14ac:dyDescent="0.25">
      <c r="A1057" t="str">
        <f t="shared" si="262"/>
        <v>Mark Benvenuto</v>
      </c>
      <c r="E1057">
        <f t="shared" ref="E1057:E1060" si="264">E1056</f>
        <v>10</v>
      </c>
      <c r="F1057">
        <f t="shared" si="256"/>
        <v>0</v>
      </c>
    </row>
    <row r="1058" spans="1:6" x14ac:dyDescent="0.25">
      <c r="A1058" t="str">
        <f t="shared" si="262"/>
        <v>Mark Benvenuto</v>
      </c>
      <c r="C1058">
        <v>0.35099999999999998</v>
      </c>
      <c r="D1058" t="s">
        <v>137</v>
      </c>
      <c r="E1058">
        <f t="shared" si="264"/>
        <v>10</v>
      </c>
      <c r="F1058">
        <f t="shared" si="256"/>
        <v>3.51</v>
      </c>
    </row>
    <row r="1059" spans="1:6" x14ac:dyDescent="0.25">
      <c r="A1059" t="str">
        <f t="shared" si="262"/>
        <v>Mark Benvenuto</v>
      </c>
      <c r="C1059">
        <v>0.30499999999999999</v>
      </c>
      <c r="D1059" t="s">
        <v>24</v>
      </c>
      <c r="E1059">
        <f t="shared" si="264"/>
        <v>10</v>
      </c>
      <c r="F1059">
        <f t="shared" si="256"/>
        <v>3.05</v>
      </c>
    </row>
    <row r="1060" spans="1:6" x14ac:dyDescent="0.25">
      <c r="A1060" t="str">
        <f t="shared" si="262"/>
        <v>Mark Benvenuto</v>
      </c>
      <c r="E1060">
        <f t="shared" si="264"/>
        <v>10</v>
      </c>
      <c r="F1060">
        <f t="shared" si="256"/>
        <v>0</v>
      </c>
    </row>
    <row r="1061" spans="1:6" x14ac:dyDescent="0.25">
      <c r="A1061" t="str">
        <f t="shared" si="262"/>
        <v>Mark Benvenuto</v>
      </c>
      <c r="B1061" t="s">
        <v>319</v>
      </c>
      <c r="E1061">
        <v>10</v>
      </c>
      <c r="F1061">
        <f t="shared" si="256"/>
        <v>0</v>
      </c>
    </row>
    <row r="1062" spans="1:6" x14ac:dyDescent="0.25">
      <c r="A1062" t="str">
        <f t="shared" si="262"/>
        <v>Mark Benvenuto</v>
      </c>
      <c r="E1062">
        <f t="shared" ref="E1062:E1065" si="265">E1061</f>
        <v>10</v>
      </c>
      <c r="F1062">
        <f t="shared" si="256"/>
        <v>0</v>
      </c>
    </row>
    <row r="1063" spans="1:6" x14ac:dyDescent="0.25">
      <c r="A1063" t="str">
        <f t="shared" si="262"/>
        <v>Mark Benvenuto</v>
      </c>
      <c r="C1063">
        <v>0.35099999999999998</v>
      </c>
      <c r="D1063" t="s">
        <v>137</v>
      </c>
      <c r="E1063">
        <f t="shared" si="265"/>
        <v>10</v>
      </c>
      <c r="F1063">
        <f t="shared" si="256"/>
        <v>3.51</v>
      </c>
    </row>
    <row r="1064" spans="1:6" x14ac:dyDescent="0.25">
      <c r="A1064" t="str">
        <f t="shared" si="262"/>
        <v>Mark Benvenuto</v>
      </c>
      <c r="C1064">
        <v>0.30499999999999999</v>
      </c>
      <c r="D1064" t="s">
        <v>24</v>
      </c>
      <c r="E1064">
        <f t="shared" si="265"/>
        <v>10</v>
      </c>
      <c r="F1064">
        <f t="shared" si="256"/>
        <v>3.05</v>
      </c>
    </row>
    <row r="1065" spans="1:6" x14ac:dyDescent="0.25">
      <c r="A1065" t="str">
        <f t="shared" si="262"/>
        <v>Mark Benvenuto</v>
      </c>
      <c r="E1065">
        <f t="shared" si="265"/>
        <v>10</v>
      </c>
      <c r="F1065">
        <f t="shared" si="256"/>
        <v>0</v>
      </c>
    </row>
    <row r="1066" spans="1:6" x14ac:dyDescent="0.25">
      <c r="A1066" t="str">
        <f t="shared" si="262"/>
        <v>Mark Benvenuto</v>
      </c>
      <c r="B1066" t="s">
        <v>320</v>
      </c>
      <c r="E1066">
        <v>7</v>
      </c>
      <c r="F1066">
        <f t="shared" si="256"/>
        <v>0</v>
      </c>
    </row>
    <row r="1067" spans="1:6" x14ac:dyDescent="0.25">
      <c r="A1067" t="str">
        <f t="shared" si="262"/>
        <v>Mark Benvenuto</v>
      </c>
      <c r="E1067">
        <f t="shared" ref="E1067:E1070" si="266">E1066</f>
        <v>7</v>
      </c>
      <c r="F1067">
        <f t="shared" si="256"/>
        <v>0</v>
      </c>
    </row>
    <row r="1068" spans="1:6" x14ac:dyDescent="0.25">
      <c r="A1068" t="str">
        <f t="shared" si="262"/>
        <v>Mark Benvenuto</v>
      </c>
      <c r="C1068">
        <v>0.38200000000000001</v>
      </c>
      <c r="D1068" t="s">
        <v>137</v>
      </c>
      <c r="E1068">
        <f t="shared" si="266"/>
        <v>7</v>
      </c>
      <c r="F1068">
        <f t="shared" si="256"/>
        <v>2.6739999999999999</v>
      </c>
    </row>
    <row r="1069" spans="1:6" x14ac:dyDescent="0.25">
      <c r="A1069" t="str">
        <f t="shared" si="262"/>
        <v>Mark Benvenuto</v>
      </c>
      <c r="C1069">
        <v>0.42599999999999999</v>
      </c>
      <c r="D1069" t="s">
        <v>24</v>
      </c>
      <c r="E1069">
        <f t="shared" si="266"/>
        <v>7</v>
      </c>
      <c r="F1069">
        <f t="shared" si="256"/>
        <v>2.9819999999999998</v>
      </c>
    </row>
    <row r="1070" spans="1:6" x14ac:dyDescent="0.25">
      <c r="A1070" t="str">
        <f t="shared" si="262"/>
        <v>Mark Benvenuto</v>
      </c>
      <c r="E1070">
        <f t="shared" si="266"/>
        <v>7</v>
      </c>
      <c r="F1070">
        <f t="shared" si="256"/>
        <v>0</v>
      </c>
    </row>
    <row r="1071" spans="1:6" x14ac:dyDescent="0.25">
      <c r="A1071" t="str">
        <f t="shared" si="262"/>
        <v>Mark Benvenuto</v>
      </c>
      <c r="B1071" t="s">
        <v>321</v>
      </c>
      <c r="E1071">
        <v>7</v>
      </c>
      <c r="F1071">
        <f t="shared" si="256"/>
        <v>0</v>
      </c>
    </row>
    <row r="1072" spans="1:6" x14ac:dyDescent="0.25">
      <c r="A1072" t="str">
        <f t="shared" si="262"/>
        <v>Mark Benvenuto</v>
      </c>
      <c r="E1072">
        <f t="shared" ref="E1072:E1075" si="267">E1071</f>
        <v>7</v>
      </c>
      <c r="F1072">
        <f t="shared" si="256"/>
        <v>0</v>
      </c>
    </row>
    <row r="1073" spans="1:6" x14ac:dyDescent="0.25">
      <c r="A1073" t="str">
        <f t="shared" si="262"/>
        <v>Mark Benvenuto</v>
      </c>
      <c r="C1073">
        <v>0.38200000000000001</v>
      </c>
      <c r="D1073" t="s">
        <v>137</v>
      </c>
      <c r="E1073">
        <f t="shared" si="267"/>
        <v>7</v>
      </c>
      <c r="F1073">
        <f t="shared" si="256"/>
        <v>2.6739999999999999</v>
      </c>
    </row>
    <row r="1074" spans="1:6" x14ac:dyDescent="0.25">
      <c r="A1074" t="str">
        <f t="shared" si="262"/>
        <v>Mark Benvenuto</v>
      </c>
      <c r="C1074">
        <v>0.42599999999999999</v>
      </c>
      <c r="D1074" t="s">
        <v>24</v>
      </c>
      <c r="E1074">
        <f t="shared" si="267"/>
        <v>7</v>
      </c>
      <c r="F1074">
        <f t="shared" si="256"/>
        <v>2.9819999999999998</v>
      </c>
    </row>
    <row r="1075" spans="1:6" x14ac:dyDescent="0.25">
      <c r="A1075" t="str">
        <f t="shared" si="262"/>
        <v>Mark Benvenuto</v>
      </c>
      <c r="E1075">
        <f t="shared" si="267"/>
        <v>7</v>
      </c>
      <c r="F1075">
        <f t="shared" si="256"/>
        <v>0</v>
      </c>
    </row>
    <row r="1076" spans="1:6" x14ac:dyDescent="0.25">
      <c r="A1076" t="str">
        <f t="shared" si="262"/>
        <v>Mark Benvenuto</v>
      </c>
      <c r="B1076" t="s">
        <v>322</v>
      </c>
      <c r="E1076">
        <v>2</v>
      </c>
      <c r="F1076">
        <f t="shared" si="256"/>
        <v>0</v>
      </c>
    </row>
    <row r="1077" spans="1:6" x14ac:dyDescent="0.25">
      <c r="A1077" t="str">
        <f t="shared" si="262"/>
        <v>Mark Benvenuto</v>
      </c>
      <c r="E1077">
        <f t="shared" ref="E1077:E1078" si="268">E1076</f>
        <v>2</v>
      </c>
      <c r="F1077">
        <f t="shared" si="256"/>
        <v>0</v>
      </c>
    </row>
    <row r="1078" spans="1:6" x14ac:dyDescent="0.25">
      <c r="A1078" t="str">
        <f t="shared" si="262"/>
        <v>Mark Benvenuto</v>
      </c>
      <c r="E1078">
        <f t="shared" si="268"/>
        <v>2</v>
      </c>
      <c r="F1078">
        <f t="shared" si="256"/>
        <v>0</v>
      </c>
    </row>
    <row r="1079" spans="1:6" x14ac:dyDescent="0.25">
      <c r="A1079" t="str">
        <f t="shared" si="262"/>
        <v>Mark Benvenuto</v>
      </c>
      <c r="B1079" t="s">
        <v>323</v>
      </c>
      <c r="E1079">
        <v>23</v>
      </c>
      <c r="F1079">
        <f t="shared" si="256"/>
        <v>0</v>
      </c>
    </row>
    <row r="1080" spans="1:6" x14ac:dyDescent="0.25">
      <c r="A1080" t="str">
        <f t="shared" si="262"/>
        <v>Mark Benvenuto</v>
      </c>
      <c r="E1080">
        <f t="shared" ref="E1080:E1082" si="269">E1079</f>
        <v>23</v>
      </c>
      <c r="F1080">
        <f t="shared" si="256"/>
        <v>0</v>
      </c>
    </row>
    <row r="1081" spans="1:6" x14ac:dyDescent="0.25">
      <c r="A1081" t="str">
        <f t="shared" si="262"/>
        <v>Mark Benvenuto</v>
      </c>
      <c r="C1081">
        <v>1</v>
      </c>
      <c r="D1081" t="s">
        <v>72</v>
      </c>
      <c r="E1081">
        <f t="shared" si="269"/>
        <v>23</v>
      </c>
      <c r="F1081">
        <f t="shared" si="256"/>
        <v>23</v>
      </c>
    </row>
    <row r="1082" spans="1:6" x14ac:dyDescent="0.25">
      <c r="A1082" t="str">
        <f t="shared" si="262"/>
        <v>Mark Benvenuto</v>
      </c>
      <c r="E1082">
        <f t="shared" si="269"/>
        <v>23</v>
      </c>
      <c r="F1082">
        <f t="shared" si="256"/>
        <v>0</v>
      </c>
    </row>
    <row r="1083" spans="1:6" x14ac:dyDescent="0.25">
      <c r="A1083" t="str">
        <f t="shared" si="262"/>
        <v>Mark Benvenuto</v>
      </c>
      <c r="B1083" t="s">
        <v>324</v>
      </c>
      <c r="E1083">
        <v>49</v>
      </c>
      <c r="F1083">
        <f t="shared" si="256"/>
        <v>0</v>
      </c>
    </row>
    <row r="1084" spans="1:6" x14ac:dyDescent="0.25">
      <c r="A1084" t="str">
        <f t="shared" si="262"/>
        <v>Mark Benvenuto</v>
      </c>
      <c r="E1084">
        <f t="shared" ref="E1084:E1087" si="270">E1083</f>
        <v>49</v>
      </c>
      <c r="F1084">
        <f t="shared" si="256"/>
        <v>0</v>
      </c>
    </row>
    <row r="1085" spans="1:6" x14ac:dyDescent="0.25">
      <c r="A1085" t="str">
        <f t="shared" si="262"/>
        <v>Mark Benvenuto</v>
      </c>
      <c r="C1085">
        <v>0.68</v>
      </c>
      <c r="D1085" t="s">
        <v>86</v>
      </c>
      <c r="E1085">
        <f t="shared" si="270"/>
        <v>49</v>
      </c>
      <c r="F1085">
        <f t="shared" si="256"/>
        <v>33.32</v>
      </c>
    </row>
    <row r="1086" spans="1:6" x14ac:dyDescent="0.25">
      <c r="A1086" t="str">
        <f t="shared" si="262"/>
        <v>Mark Benvenuto</v>
      </c>
      <c r="C1086">
        <v>0.31900000000000001</v>
      </c>
      <c r="D1086" t="s">
        <v>19</v>
      </c>
      <c r="E1086">
        <f t="shared" si="270"/>
        <v>49</v>
      </c>
      <c r="F1086">
        <f t="shared" si="256"/>
        <v>15.631</v>
      </c>
    </row>
    <row r="1087" spans="1:6" x14ac:dyDescent="0.25">
      <c r="A1087" t="str">
        <f t="shared" si="262"/>
        <v>Mark Benvenuto</v>
      </c>
      <c r="E1087">
        <f t="shared" si="270"/>
        <v>49</v>
      </c>
      <c r="F1087">
        <f t="shared" si="256"/>
        <v>0</v>
      </c>
    </row>
    <row r="1088" spans="1:6" x14ac:dyDescent="0.25">
      <c r="A1088" t="str">
        <f t="shared" si="262"/>
        <v>Mark Benvenuto</v>
      </c>
      <c r="B1088" t="s">
        <v>325</v>
      </c>
      <c r="E1088">
        <v>2</v>
      </c>
      <c r="F1088">
        <f t="shared" si="256"/>
        <v>0</v>
      </c>
    </row>
    <row r="1089" spans="1:6" x14ac:dyDescent="0.25">
      <c r="A1089" t="str">
        <f t="shared" si="262"/>
        <v>Mark Benvenuto</v>
      </c>
      <c r="E1089">
        <f t="shared" ref="E1089:E1091" si="271">E1088</f>
        <v>2</v>
      </c>
      <c r="F1089">
        <f t="shared" si="256"/>
        <v>0</v>
      </c>
    </row>
    <row r="1090" spans="1:6" x14ac:dyDescent="0.25">
      <c r="A1090" t="str">
        <f t="shared" si="262"/>
        <v>Mark Benvenuto</v>
      </c>
      <c r="C1090">
        <v>1</v>
      </c>
      <c r="D1090" t="s">
        <v>23</v>
      </c>
      <c r="E1090">
        <f t="shared" si="271"/>
        <v>2</v>
      </c>
      <c r="F1090">
        <f t="shared" si="256"/>
        <v>2</v>
      </c>
    </row>
    <row r="1091" spans="1:6" x14ac:dyDescent="0.25">
      <c r="A1091" t="s">
        <v>504</v>
      </c>
      <c r="E1091">
        <f t="shared" si="271"/>
        <v>2</v>
      </c>
      <c r="F1091">
        <f t="shared" ref="F1091:F1154" si="272">E1091*C1091</f>
        <v>0</v>
      </c>
    </row>
    <row r="1092" spans="1:6" x14ac:dyDescent="0.25">
      <c r="A1092" t="str">
        <f t="shared" ref="A1092:A1123" si="273">A1091</f>
        <v>Mathias Stearn</v>
      </c>
      <c r="B1092" t="s">
        <v>328</v>
      </c>
      <c r="E1092">
        <v>69</v>
      </c>
      <c r="F1092">
        <f t="shared" si="272"/>
        <v>0</v>
      </c>
    </row>
    <row r="1093" spans="1:6" x14ac:dyDescent="0.25">
      <c r="A1093" t="str">
        <f t="shared" si="273"/>
        <v>Mathias Stearn</v>
      </c>
      <c r="E1093">
        <f t="shared" ref="E1093:E1098" si="274">E1092</f>
        <v>69</v>
      </c>
      <c r="F1093">
        <f t="shared" si="272"/>
        <v>0</v>
      </c>
    </row>
    <row r="1094" spans="1:6" x14ac:dyDescent="0.25">
      <c r="A1094" t="str">
        <f t="shared" si="273"/>
        <v>Mathias Stearn</v>
      </c>
      <c r="C1094">
        <v>0.36499999999999999</v>
      </c>
      <c r="D1094" t="s">
        <v>38</v>
      </c>
      <c r="E1094">
        <f t="shared" si="274"/>
        <v>69</v>
      </c>
      <c r="F1094">
        <f t="shared" si="272"/>
        <v>25.184999999999999</v>
      </c>
    </row>
    <row r="1095" spans="1:6" x14ac:dyDescent="0.25">
      <c r="A1095" t="str">
        <f t="shared" si="273"/>
        <v>Mathias Stearn</v>
      </c>
      <c r="C1095">
        <v>0.111</v>
      </c>
      <c r="D1095" t="s">
        <v>16</v>
      </c>
      <c r="E1095">
        <f t="shared" si="274"/>
        <v>69</v>
      </c>
      <c r="F1095">
        <f t="shared" si="272"/>
        <v>7.6589999999999998</v>
      </c>
    </row>
    <row r="1096" spans="1:6" x14ac:dyDescent="0.25">
      <c r="A1096" t="str">
        <f t="shared" si="273"/>
        <v>Mathias Stearn</v>
      </c>
      <c r="C1096">
        <v>0.40500000000000003</v>
      </c>
      <c r="D1096" t="s">
        <v>20</v>
      </c>
      <c r="E1096">
        <f t="shared" si="274"/>
        <v>69</v>
      </c>
      <c r="F1096">
        <f t="shared" si="272"/>
        <v>27.945</v>
      </c>
    </row>
    <row r="1097" spans="1:6" x14ac:dyDescent="0.25">
      <c r="A1097" t="str">
        <f t="shared" si="273"/>
        <v>Mathias Stearn</v>
      </c>
      <c r="C1097">
        <v>0.11700000000000001</v>
      </c>
      <c r="D1097" t="s">
        <v>21</v>
      </c>
      <c r="E1097">
        <f t="shared" si="274"/>
        <v>69</v>
      </c>
      <c r="F1097">
        <f t="shared" si="272"/>
        <v>8.0730000000000004</v>
      </c>
    </row>
    <row r="1098" spans="1:6" x14ac:dyDescent="0.25">
      <c r="A1098" t="str">
        <f t="shared" si="273"/>
        <v>Mathias Stearn</v>
      </c>
      <c r="E1098">
        <f t="shared" si="274"/>
        <v>69</v>
      </c>
      <c r="F1098">
        <f t="shared" si="272"/>
        <v>0</v>
      </c>
    </row>
    <row r="1099" spans="1:6" x14ac:dyDescent="0.25">
      <c r="A1099" t="str">
        <f t="shared" si="273"/>
        <v>Mathias Stearn</v>
      </c>
      <c r="B1099" t="s">
        <v>329</v>
      </c>
      <c r="E1099">
        <v>2</v>
      </c>
      <c r="F1099">
        <f t="shared" si="272"/>
        <v>0</v>
      </c>
    </row>
    <row r="1100" spans="1:6" x14ac:dyDescent="0.25">
      <c r="A1100" t="str">
        <f t="shared" si="273"/>
        <v>Mathias Stearn</v>
      </c>
      <c r="E1100">
        <f t="shared" ref="E1100:E1102" si="275">E1099</f>
        <v>2</v>
      </c>
      <c r="F1100">
        <f t="shared" si="272"/>
        <v>0</v>
      </c>
    </row>
    <row r="1101" spans="1:6" x14ac:dyDescent="0.25">
      <c r="A1101" t="str">
        <f t="shared" si="273"/>
        <v>Mathias Stearn</v>
      </c>
      <c r="C1101">
        <v>1</v>
      </c>
      <c r="D1101" t="s">
        <v>28</v>
      </c>
      <c r="E1101">
        <f t="shared" si="275"/>
        <v>2</v>
      </c>
      <c r="F1101">
        <f t="shared" si="272"/>
        <v>2</v>
      </c>
    </row>
    <row r="1102" spans="1:6" x14ac:dyDescent="0.25">
      <c r="A1102" t="str">
        <f t="shared" si="273"/>
        <v>Mathias Stearn</v>
      </c>
      <c r="E1102">
        <f t="shared" si="275"/>
        <v>2</v>
      </c>
      <c r="F1102">
        <f t="shared" si="272"/>
        <v>0</v>
      </c>
    </row>
    <row r="1103" spans="1:6" x14ac:dyDescent="0.25">
      <c r="A1103" t="str">
        <f t="shared" si="273"/>
        <v>Mathias Stearn</v>
      </c>
      <c r="B1103" t="s">
        <v>330</v>
      </c>
      <c r="E1103">
        <v>4</v>
      </c>
      <c r="F1103">
        <f t="shared" si="272"/>
        <v>0</v>
      </c>
    </row>
    <row r="1104" spans="1:6" x14ac:dyDescent="0.25">
      <c r="A1104" t="str">
        <f t="shared" si="273"/>
        <v>Mathias Stearn</v>
      </c>
      <c r="E1104">
        <f t="shared" ref="E1104:E1106" si="276">E1103</f>
        <v>4</v>
      </c>
      <c r="F1104">
        <f t="shared" si="272"/>
        <v>0</v>
      </c>
    </row>
    <row r="1105" spans="1:6" x14ac:dyDescent="0.25">
      <c r="A1105" t="str">
        <f t="shared" si="273"/>
        <v>Mathias Stearn</v>
      </c>
      <c r="C1105">
        <v>1</v>
      </c>
      <c r="D1105" t="s">
        <v>19</v>
      </c>
      <c r="E1105">
        <f t="shared" si="276"/>
        <v>4</v>
      </c>
      <c r="F1105">
        <f t="shared" si="272"/>
        <v>4</v>
      </c>
    </row>
    <row r="1106" spans="1:6" x14ac:dyDescent="0.25">
      <c r="A1106" t="str">
        <f t="shared" si="273"/>
        <v>Mathias Stearn</v>
      </c>
      <c r="E1106">
        <f t="shared" si="276"/>
        <v>4</v>
      </c>
      <c r="F1106">
        <f t="shared" si="272"/>
        <v>0</v>
      </c>
    </row>
    <row r="1107" spans="1:6" x14ac:dyDescent="0.25">
      <c r="A1107" t="str">
        <f t="shared" si="273"/>
        <v>Mathias Stearn</v>
      </c>
      <c r="B1107" t="s">
        <v>331</v>
      </c>
      <c r="E1107">
        <v>16</v>
      </c>
      <c r="F1107">
        <f t="shared" si="272"/>
        <v>0</v>
      </c>
    </row>
    <row r="1108" spans="1:6" x14ac:dyDescent="0.25">
      <c r="A1108" t="str">
        <f t="shared" si="273"/>
        <v>Mathias Stearn</v>
      </c>
      <c r="E1108">
        <f t="shared" ref="E1108:E1111" si="277">E1107</f>
        <v>16</v>
      </c>
      <c r="F1108">
        <f t="shared" si="272"/>
        <v>0</v>
      </c>
    </row>
    <row r="1109" spans="1:6" x14ac:dyDescent="0.25">
      <c r="A1109" t="str">
        <f t="shared" si="273"/>
        <v>Mathias Stearn</v>
      </c>
      <c r="C1109">
        <v>0.82</v>
      </c>
      <c r="D1109" t="s">
        <v>86</v>
      </c>
      <c r="E1109">
        <f t="shared" si="277"/>
        <v>16</v>
      </c>
      <c r="F1109">
        <f t="shared" si="272"/>
        <v>13.12</v>
      </c>
    </row>
    <row r="1110" spans="1:6" x14ac:dyDescent="0.25">
      <c r="A1110" t="str">
        <f t="shared" si="273"/>
        <v>Mathias Stearn</v>
      </c>
      <c r="C1110">
        <v>0.17899999999999999</v>
      </c>
      <c r="D1110" t="s">
        <v>20</v>
      </c>
      <c r="E1110">
        <f t="shared" si="277"/>
        <v>16</v>
      </c>
      <c r="F1110">
        <f t="shared" si="272"/>
        <v>2.8639999999999999</v>
      </c>
    </row>
    <row r="1111" spans="1:6" x14ac:dyDescent="0.25">
      <c r="A1111" t="str">
        <f t="shared" si="273"/>
        <v>Mathias Stearn</v>
      </c>
      <c r="E1111">
        <f t="shared" si="277"/>
        <v>16</v>
      </c>
      <c r="F1111">
        <f t="shared" si="272"/>
        <v>0</v>
      </c>
    </row>
    <row r="1112" spans="1:6" x14ac:dyDescent="0.25">
      <c r="A1112" t="str">
        <f t="shared" si="273"/>
        <v>Mathias Stearn</v>
      </c>
      <c r="B1112" t="s">
        <v>332</v>
      </c>
      <c r="E1112">
        <v>6</v>
      </c>
      <c r="F1112">
        <f t="shared" si="272"/>
        <v>0</v>
      </c>
    </row>
    <row r="1113" spans="1:6" x14ac:dyDescent="0.25">
      <c r="A1113" t="str">
        <f t="shared" si="273"/>
        <v>Mathias Stearn</v>
      </c>
      <c r="E1113">
        <f t="shared" ref="E1113:E1115" si="278">E1112</f>
        <v>6</v>
      </c>
      <c r="F1113">
        <f t="shared" si="272"/>
        <v>0</v>
      </c>
    </row>
    <row r="1114" spans="1:6" x14ac:dyDescent="0.25">
      <c r="A1114" t="str">
        <f t="shared" si="273"/>
        <v>Mathias Stearn</v>
      </c>
      <c r="C1114">
        <v>1</v>
      </c>
      <c r="D1114" t="s">
        <v>51</v>
      </c>
      <c r="E1114">
        <f t="shared" si="278"/>
        <v>6</v>
      </c>
      <c r="F1114">
        <f t="shared" si="272"/>
        <v>6</v>
      </c>
    </row>
    <row r="1115" spans="1:6" x14ac:dyDescent="0.25">
      <c r="A1115" t="str">
        <f t="shared" si="273"/>
        <v>Mathias Stearn</v>
      </c>
      <c r="E1115">
        <f t="shared" si="278"/>
        <v>6</v>
      </c>
      <c r="F1115">
        <f t="shared" si="272"/>
        <v>0</v>
      </c>
    </row>
    <row r="1116" spans="1:6" x14ac:dyDescent="0.25">
      <c r="A1116" t="str">
        <f t="shared" si="273"/>
        <v>Mathias Stearn</v>
      </c>
      <c r="B1116" t="s">
        <v>333</v>
      </c>
      <c r="E1116">
        <v>270</v>
      </c>
      <c r="F1116">
        <f t="shared" si="272"/>
        <v>0</v>
      </c>
    </row>
    <row r="1117" spans="1:6" x14ac:dyDescent="0.25">
      <c r="A1117" t="str">
        <f t="shared" si="273"/>
        <v>Mathias Stearn</v>
      </c>
      <c r="E1117">
        <f t="shared" ref="E1117:E1122" si="279">E1116</f>
        <v>270</v>
      </c>
      <c r="F1117">
        <f t="shared" si="272"/>
        <v>0</v>
      </c>
    </row>
    <row r="1118" spans="1:6" x14ac:dyDescent="0.25">
      <c r="A1118" t="str">
        <f t="shared" si="273"/>
        <v>Mathias Stearn</v>
      </c>
      <c r="C1118">
        <v>5.7000000000000002E-2</v>
      </c>
      <c r="D1118" t="s">
        <v>139</v>
      </c>
      <c r="E1118">
        <f t="shared" si="279"/>
        <v>270</v>
      </c>
      <c r="F1118">
        <f t="shared" si="272"/>
        <v>15.39</v>
      </c>
    </row>
    <row r="1119" spans="1:6" x14ac:dyDescent="0.25">
      <c r="A1119" t="str">
        <f t="shared" si="273"/>
        <v>Mathias Stearn</v>
      </c>
      <c r="C1119">
        <v>0.89800000000000002</v>
      </c>
      <c r="D1119" t="s">
        <v>43</v>
      </c>
      <c r="E1119">
        <f t="shared" si="279"/>
        <v>270</v>
      </c>
      <c r="F1119">
        <f t="shared" si="272"/>
        <v>242.46</v>
      </c>
    </row>
    <row r="1120" spans="1:6" x14ac:dyDescent="0.25">
      <c r="A1120" t="str">
        <f t="shared" si="273"/>
        <v>Mathias Stearn</v>
      </c>
      <c r="C1120">
        <v>3.2000000000000001E-2</v>
      </c>
      <c r="D1120" t="s">
        <v>18</v>
      </c>
      <c r="E1120">
        <f t="shared" si="279"/>
        <v>270</v>
      </c>
      <c r="F1120">
        <f t="shared" si="272"/>
        <v>8.64</v>
      </c>
    </row>
    <row r="1121" spans="1:6" x14ac:dyDescent="0.25">
      <c r="A1121" t="str">
        <f t="shared" si="273"/>
        <v>Mathias Stearn</v>
      </c>
      <c r="C1121">
        <v>1.0999999999999999E-2</v>
      </c>
      <c r="D1121" t="s">
        <v>28</v>
      </c>
      <c r="E1121">
        <f t="shared" si="279"/>
        <v>270</v>
      </c>
      <c r="F1121">
        <f t="shared" si="272"/>
        <v>2.9699999999999998</v>
      </c>
    </row>
    <row r="1122" spans="1:6" x14ac:dyDescent="0.25">
      <c r="A1122" t="str">
        <f t="shared" si="273"/>
        <v>Mathias Stearn</v>
      </c>
      <c r="E1122">
        <f t="shared" si="279"/>
        <v>270</v>
      </c>
      <c r="F1122">
        <f t="shared" si="272"/>
        <v>0</v>
      </c>
    </row>
    <row r="1123" spans="1:6" x14ac:dyDescent="0.25">
      <c r="A1123" t="str">
        <f t="shared" si="273"/>
        <v>Mathias Stearn</v>
      </c>
      <c r="B1123" t="s">
        <v>334</v>
      </c>
      <c r="E1123">
        <v>164</v>
      </c>
      <c r="F1123">
        <f t="shared" si="272"/>
        <v>0</v>
      </c>
    </row>
    <row r="1124" spans="1:6" x14ac:dyDescent="0.25">
      <c r="A1124" t="str">
        <f t="shared" ref="A1124:A1142" si="280">A1123</f>
        <v>Mathias Stearn</v>
      </c>
      <c r="E1124">
        <f t="shared" ref="E1124:E1127" si="281">E1123</f>
        <v>164</v>
      </c>
      <c r="F1124">
        <f t="shared" si="272"/>
        <v>0</v>
      </c>
    </row>
    <row r="1125" spans="1:6" x14ac:dyDescent="0.25">
      <c r="A1125" t="str">
        <f t="shared" si="280"/>
        <v>Mathias Stearn</v>
      </c>
      <c r="C1125">
        <v>0.14499999999999999</v>
      </c>
      <c r="D1125" t="s">
        <v>20</v>
      </c>
      <c r="E1125">
        <f t="shared" si="281"/>
        <v>164</v>
      </c>
      <c r="F1125">
        <f t="shared" si="272"/>
        <v>23.779999999999998</v>
      </c>
    </row>
    <row r="1126" spans="1:6" x14ac:dyDescent="0.25">
      <c r="A1126" t="str">
        <f t="shared" si="280"/>
        <v>Mathias Stearn</v>
      </c>
      <c r="C1126">
        <v>0.85399999999999998</v>
      </c>
      <c r="D1126" t="s">
        <v>72</v>
      </c>
      <c r="E1126">
        <f t="shared" si="281"/>
        <v>164</v>
      </c>
      <c r="F1126">
        <f t="shared" si="272"/>
        <v>140.05599999999998</v>
      </c>
    </row>
    <row r="1127" spans="1:6" x14ac:dyDescent="0.25">
      <c r="A1127" t="str">
        <f t="shared" si="280"/>
        <v>Mathias Stearn</v>
      </c>
      <c r="E1127">
        <f t="shared" si="281"/>
        <v>164</v>
      </c>
      <c r="F1127">
        <f t="shared" si="272"/>
        <v>0</v>
      </c>
    </row>
    <row r="1128" spans="1:6" x14ac:dyDescent="0.25">
      <c r="A1128" t="str">
        <f t="shared" si="280"/>
        <v>Mathias Stearn</v>
      </c>
      <c r="B1128" t="s">
        <v>335</v>
      </c>
      <c r="E1128">
        <v>1</v>
      </c>
      <c r="F1128">
        <f t="shared" si="272"/>
        <v>0</v>
      </c>
    </row>
    <row r="1129" spans="1:6" x14ac:dyDescent="0.25">
      <c r="A1129" t="str">
        <f t="shared" si="280"/>
        <v>Mathias Stearn</v>
      </c>
      <c r="E1129">
        <f t="shared" ref="E1129:E1131" si="282">E1128</f>
        <v>1</v>
      </c>
      <c r="F1129">
        <f t="shared" si="272"/>
        <v>0</v>
      </c>
    </row>
    <row r="1130" spans="1:6" x14ac:dyDescent="0.25">
      <c r="A1130" t="str">
        <f t="shared" si="280"/>
        <v>Mathias Stearn</v>
      </c>
      <c r="C1130">
        <v>1</v>
      </c>
      <c r="D1130" t="s">
        <v>51</v>
      </c>
      <c r="E1130">
        <f t="shared" si="282"/>
        <v>1</v>
      </c>
      <c r="F1130">
        <f t="shared" si="272"/>
        <v>1</v>
      </c>
    </row>
    <row r="1131" spans="1:6" x14ac:dyDescent="0.25">
      <c r="A1131" t="str">
        <f t="shared" si="280"/>
        <v>Mathias Stearn</v>
      </c>
      <c r="E1131">
        <f t="shared" si="282"/>
        <v>1</v>
      </c>
      <c r="F1131">
        <f t="shared" si="272"/>
        <v>0</v>
      </c>
    </row>
    <row r="1132" spans="1:6" x14ac:dyDescent="0.25">
      <c r="A1132" t="str">
        <f t="shared" si="280"/>
        <v>Mathias Stearn</v>
      </c>
      <c r="B1132" t="s">
        <v>336</v>
      </c>
      <c r="E1132">
        <v>30</v>
      </c>
      <c r="F1132">
        <f t="shared" si="272"/>
        <v>0</v>
      </c>
    </row>
    <row r="1133" spans="1:6" x14ac:dyDescent="0.25">
      <c r="A1133" t="str">
        <f t="shared" si="280"/>
        <v>Mathias Stearn</v>
      </c>
      <c r="E1133">
        <f t="shared" ref="E1133:E1135" si="283">E1132</f>
        <v>30</v>
      </c>
      <c r="F1133">
        <f t="shared" si="272"/>
        <v>0</v>
      </c>
    </row>
    <row r="1134" spans="1:6" x14ac:dyDescent="0.25">
      <c r="A1134" t="str">
        <f t="shared" si="280"/>
        <v>Mathias Stearn</v>
      </c>
      <c r="C1134">
        <v>1</v>
      </c>
      <c r="D1134" t="s">
        <v>51</v>
      </c>
      <c r="E1134">
        <f t="shared" si="283"/>
        <v>30</v>
      </c>
      <c r="F1134">
        <f t="shared" si="272"/>
        <v>30</v>
      </c>
    </row>
    <row r="1135" spans="1:6" x14ac:dyDescent="0.25">
      <c r="A1135" t="str">
        <f t="shared" si="280"/>
        <v>Mathias Stearn</v>
      </c>
      <c r="E1135">
        <f t="shared" si="283"/>
        <v>30</v>
      </c>
      <c r="F1135">
        <f t="shared" si="272"/>
        <v>0</v>
      </c>
    </row>
    <row r="1136" spans="1:6" x14ac:dyDescent="0.25">
      <c r="A1136" t="str">
        <f t="shared" si="280"/>
        <v>Mathias Stearn</v>
      </c>
      <c r="B1136" t="s">
        <v>337</v>
      </c>
      <c r="E1136">
        <v>64</v>
      </c>
      <c r="F1136">
        <f t="shared" si="272"/>
        <v>0</v>
      </c>
    </row>
    <row r="1137" spans="1:6" x14ac:dyDescent="0.25">
      <c r="A1137" t="str">
        <f t="shared" si="280"/>
        <v>Mathias Stearn</v>
      </c>
      <c r="E1137">
        <f t="shared" ref="E1137:E1139" si="284">E1136</f>
        <v>64</v>
      </c>
      <c r="F1137">
        <f t="shared" si="272"/>
        <v>0</v>
      </c>
    </row>
    <row r="1138" spans="1:6" x14ac:dyDescent="0.25">
      <c r="A1138" t="str">
        <f t="shared" si="280"/>
        <v>Mathias Stearn</v>
      </c>
      <c r="C1138">
        <v>1</v>
      </c>
      <c r="D1138" t="s">
        <v>18</v>
      </c>
      <c r="E1138">
        <f t="shared" si="284"/>
        <v>64</v>
      </c>
      <c r="F1138">
        <f t="shared" si="272"/>
        <v>64</v>
      </c>
    </row>
    <row r="1139" spans="1:6" x14ac:dyDescent="0.25">
      <c r="A1139" t="str">
        <f t="shared" si="280"/>
        <v>Mathias Stearn</v>
      </c>
      <c r="E1139">
        <f t="shared" si="284"/>
        <v>64</v>
      </c>
      <c r="F1139">
        <f t="shared" si="272"/>
        <v>0</v>
      </c>
    </row>
    <row r="1140" spans="1:6" x14ac:dyDescent="0.25">
      <c r="A1140" t="str">
        <f t="shared" si="280"/>
        <v>Mathias Stearn</v>
      </c>
      <c r="B1140" t="s">
        <v>338</v>
      </c>
      <c r="E1140">
        <v>13</v>
      </c>
      <c r="F1140">
        <f t="shared" si="272"/>
        <v>0</v>
      </c>
    </row>
    <row r="1141" spans="1:6" x14ac:dyDescent="0.25">
      <c r="A1141" t="str">
        <f t="shared" si="280"/>
        <v>Mathias Stearn</v>
      </c>
      <c r="E1141">
        <f t="shared" ref="E1141:E1143" si="285">E1140</f>
        <v>13</v>
      </c>
      <c r="F1141">
        <f t="shared" si="272"/>
        <v>0</v>
      </c>
    </row>
    <row r="1142" spans="1:6" x14ac:dyDescent="0.25">
      <c r="A1142" t="str">
        <f t="shared" si="280"/>
        <v>Mathias Stearn</v>
      </c>
      <c r="C1142">
        <v>1</v>
      </c>
      <c r="D1142" t="s">
        <v>51</v>
      </c>
      <c r="E1142">
        <f t="shared" si="285"/>
        <v>13</v>
      </c>
      <c r="F1142">
        <f t="shared" si="272"/>
        <v>13</v>
      </c>
    </row>
    <row r="1143" spans="1:6" x14ac:dyDescent="0.25">
      <c r="A1143" t="s">
        <v>505</v>
      </c>
      <c r="E1143">
        <f t="shared" si="285"/>
        <v>13</v>
      </c>
      <c r="F1143">
        <f t="shared" si="272"/>
        <v>0</v>
      </c>
    </row>
    <row r="1144" spans="1:6" x14ac:dyDescent="0.25">
      <c r="A1144" t="str">
        <f t="shared" ref="A1144:A1175" si="286">A1143</f>
        <v>matt dannenberg</v>
      </c>
      <c r="B1144" t="s">
        <v>341</v>
      </c>
      <c r="E1144">
        <v>136</v>
      </c>
      <c r="F1144">
        <f t="shared" si="272"/>
        <v>0</v>
      </c>
    </row>
    <row r="1145" spans="1:6" x14ac:dyDescent="0.25">
      <c r="A1145" t="str">
        <f t="shared" si="286"/>
        <v>matt dannenberg</v>
      </c>
      <c r="E1145">
        <f t="shared" ref="E1145:E1147" si="287">E1144</f>
        <v>136</v>
      </c>
      <c r="F1145">
        <f t="shared" si="272"/>
        <v>0</v>
      </c>
    </row>
    <row r="1146" spans="1:6" x14ac:dyDescent="0.25">
      <c r="A1146" t="str">
        <f t="shared" si="286"/>
        <v>matt dannenberg</v>
      </c>
      <c r="C1146">
        <v>1</v>
      </c>
      <c r="D1146" t="s">
        <v>86</v>
      </c>
      <c r="E1146">
        <f t="shared" si="287"/>
        <v>136</v>
      </c>
      <c r="F1146">
        <f t="shared" si="272"/>
        <v>136</v>
      </c>
    </row>
    <row r="1147" spans="1:6" x14ac:dyDescent="0.25">
      <c r="A1147" t="str">
        <f t="shared" si="286"/>
        <v>matt dannenberg</v>
      </c>
      <c r="E1147">
        <f t="shared" si="287"/>
        <v>136</v>
      </c>
      <c r="F1147">
        <f t="shared" si="272"/>
        <v>0</v>
      </c>
    </row>
    <row r="1148" spans="1:6" x14ac:dyDescent="0.25">
      <c r="A1148" t="str">
        <f t="shared" si="286"/>
        <v>matt dannenberg</v>
      </c>
      <c r="B1148" t="s">
        <v>342</v>
      </c>
      <c r="E1148">
        <v>202</v>
      </c>
      <c r="F1148">
        <f t="shared" si="272"/>
        <v>0</v>
      </c>
    </row>
    <row r="1149" spans="1:6" x14ac:dyDescent="0.25">
      <c r="A1149" t="str">
        <f t="shared" si="286"/>
        <v>matt dannenberg</v>
      </c>
      <c r="E1149">
        <f t="shared" ref="E1149:E1151" si="288">E1148</f>
        <v>202</v>
      </c>
      <c r="F1149">
        <f t="shared" si="272"/>
        <v>0</v>
      </c>
    </row>
    <row r="1150" spans="1:6" x14ac:dyDescent="0.25">
      <c r="A1150" t="str">
        <f t="shared" si="286"/>
        <v>matt dannenberg</v>
      </c>
      <c r="C1150">
        <v>1</v>
      </c>
      <c r="D1150" t="s">
        <v>86</v>
      </c>
      <c r="E1150">
        <f t="shared" si="288"/>
        <v>202</v>
      </c>
      <c r="F1150">
        <f t="shared" si="272"/>
        <v>202</v>
      </c>
    </row>
    <row r="1151" spans="1:6" x14ac:dyDescent="0.25">
      <c r="A1151" t="str">
        <f t="shared" si="286"/>
        <v>matt dannenberg</v>
      </c>
      <c r="E1151">
        <f t="shared" si="288"/>
        <v>202</v>
      </c>
      <c r="F1151">
        <f t="shared" si="272"/>
        <v>0</v>
      </c>
    </row>
    <row r="1152" spans="1:6" x14ac:dyDescent="0.25">
      <c r="A1152" t="str">
        <f t="shared" si="286"/>
        <v>matt dannenberg</v>
      </c>
      <c r="B1152" t="s">
        <v>343</v>
      </c>
      <c r="E1152">
        <v>394</v>
      </c>
      <c r="F1152">
        <f t="shared" si="272"/>
        <v>0</v>
      </c>
    </row>
    <row r="1153" spans="1:6" x14ac:dyDescent="0.25">
      <c r="A1153" t="str">
        <f t="shared" si="286"/>
        <v>matt dannenberg</v>
      </c>
      <c r="E1153">
        <f t="shared" ref="E1153:E1155" si="289">E1152</f>
        <v>394</v>
      </c>
      <c r="F1153">
        <f t="shared" si="272"/>
        <v>0</v>
      </c>
    </row>
    <row r="1154" spans="1:6" x14ac:dyDescent="0.25">
      <c r="A1154" t="str">
        <f t="shared" si="286"/>
        <v>matt dannenberg</v>
      </c>
      <c r="C1154">
        <v>1</v>
      </c>
      <c r="D1154" t="s">
        <v>86</v>
      </c>
      <c r="E1154">
        <f t="shared" si="289"/>
        <v>394</v>
      </c>
      <c r="F1154">
        <f t="shared" si="272"/>
        <v>394</v>
      </c>
    </row>
    <row r="1155" spans="1:6" x14ac:dyDescent="0.25">
      <c r="A1155" t="str">
        <f t="shared" si="286"/>
        <v>matt dannenberg</v>
      </c>
      <c r="E1155">
        <f t="shared" si="289"/>
        <v>394</v>
      </c>
      <c r="F1155">
        <f t="shared" ref="F1155:F1218" si="290">E1155*C1155</f>
        <v>0</v>
      </c>
    </row>
    <row r="1156" spans="1:6" x14ac:dyDescent="0.25">
      <c r="A1156" t="str">
        <f t="shared" si="286"/>
        <v>matt dannenberg</v>
      </c>
      <c r="B1156" t="s">
        <v>344</v>
      </c>
      <c r="E1156">
        <v>17</v>
      </c>
      <c r="F1156">
        <f t="shared" si="290"/>
        <v>0</v>
      </c>
    </row>
    <row r="1157" spans="1:6" x14ac:dyDescent="0.25">
      <c r="A1157" t="str">
        <f t="shared" si="286"/>
        <v>matt dannenberg</v>
      </c>
      <c r="E1157">
        <f t="shared" ref="E1157:E1159" si="291">E1156</f>
        <v>17</v>
      </c>
      <c r="F1157">
        <f t="shared" si="290"/>
        <v>0</v>
      </c>
    </row>
    <row r="1158" spans="1:6" x14ac:dyDescent="0.25">
      <c r="A1158" t="str">
        <f t="shared" si="286"/>
        <v>matt dannenberg</v>
      </c>
      <c r="C1158">
        <v>1</v>
      </c>
      <c r="D1158" t="s">
        <v>86</v>
      </c>
      <c r="E1158">
        <f t="shared" si="291"/>
        <v>17</v>
      </c>
      <c r="F1158">
        <f t="shared" si="290"/>
        <v>17</v>
      </c>
    </row>
    <row r="1159" spans="1:6" x14ac:dyDescent="0.25">
      <c r="A1159" t="str">
        <f t="shared" si="286"/>
        <v>matt dannenberg</v>
      </c>
      <c r="E1159">
        <f t="shared" si="291"/>
        <v>17</v>
      </c>
      <c r="F1159">
        <f t="shared" si="290"/>
        <v>0</v>
      </c>
    </row>
    <row r="1160" spans="1:6" x14ac:dyDescent="0.25">
      <c r="A1160" t="str">
        <f t="shared" si="286"/>
        <v>matt dannenberg</v>
      </c>
      <c r="B1160" t="s">
        <v>345</v>
      </c>
      <c r="E1160">
        <v>1</v>
      </c>
      <c r="F1160">
        <f t="shared" si="290"/>
        <v>0</v>
      </c>
    </row>
    <row r="1161" spans="1:6" x14ac:dyDescent="0.25">
      <c r="A1161" t="str">
        <f t="shared" si="286"/>
        <v>matt dannenberg</v>
      </c>
      <c r="E1161">
        <f t="shared" ref="E1161:E1163" si="292">E1160</f>
        <v>1</v>
      </c>
      <c r="F1161">
        <f t="shared" si="290"/>
        <v>0</v>
      </c>
    </row>
    <row r="1162" spans="1:6" x14ac:dyDescent="0.25">
      <c r="A1162" t="str">
        <f t="shared" si="286"/>
        <v>matt dannenberg</v>
      </c>
      <c r="C1162">
        <v>1</v>
      </c>
      <c r="D1162" t="s">
        <v>176</v>
      </c>
      <c r="E1162">
        <f t="shared" si="292"/>
        <v>1</v>
      </c>
      <c r="F1162">
        <f t="shared" si="290"/>
        <v>1</v>
      </c>
    </row>
    <row r="1163" spans="1:6" x14ac:dyDescent="0.25">
      <c r="A1163" t="str">
        <f t="shared" si="286"/>
        <v>matt dannenberg</v>
      </c>
      <c r="E1163">
        <f t="shared" si="292"/>
        <v>1</v>
      </c>
      <c r="F1163">
        <f t="shared" si="290"/>
        <v>0</v>
      </c>
    </row>
    <row r="1164" spans="1:6" x14ac:dyDescent="0.25">
      <c r="A1164" t="str">
        <f t="shared" si="286"/>
        <v>matt dannenberg</v>
      </c>
      <c r="B1164" t="s">
        <v>346</v>
      </c>
      <c r="E1164">
        <v>15</v>
      </c>
      <c r="F1164">
        <f t="shared" si="290"/>
        <v>0</v>
      </c>
    </row>
    <row r="1165" spans="1:6" x14ac:dyDescent="0.25">
      <c r="A1165" t="str">
        <f t="shared" si="286"/>
        <v>matt dannenberg</v>
      </c>
      <c r="E1165">
        <f t="shared" ref="E1165:E1167" si="293">E1164</f>
        <v>15</v>
      </c>
      <c r="F1165">
        <f t="shared" si="290"/>
        <v>0</v>
      </c>
    </row>
    <row r="1166" spans="1:6" x14ac:dyDescent="0.25">
      <c r="A1166" t="str">
        <f t="shared" si="286"/>
        <v>matt dannenberg</v>
      </c>
      <c r="C1166">
        <v>1</v>
      </c>
      <c r="D1166" t="s">
        <v>86</v>
      </c>
      <c r="E1166">
        <f t="shared" si="293"/>
        <v>15</v>
      </c>
      <c r="F1166">
        <f t="shared" si="290"/>
        <v>15</v>
      </c>
    </row>
    <row r="1167" spans="1:6" x14ac:dyDescent="0.25">
      <c r="A1167" t="str">
        <f t="shared" si="286"/>
        <v>matt dannenberg</v>
      </c>
      <c r="E1167">
        <f t="shared" si="293"/>
        <v>15</v>
      </c>
      <c r="F1167">
        <f t="shared" si="290"/>
        <v>0</v>
      </c>
    </row>
    <row r="1168" spans="1:6" x14ac:dyDescent="0.25">
      <c r="A1168" t="str">
        <f t="shared" si="286"/>
        <v>matt dannenberg</v>
      </c>
      <c r="B1168" t="s">
        <v>347</v>
      </c>
      <c r="E1168">
        <v>183</v>
      </c>
      <c r="F1168">
        <f t="shared" si="290"/>
        <v>0</v>
      </c>
    </row>
    <row r="1169" spans="1:6" x14ac:dyDescent="0.25">
      <c r="A1169" t="str">
        <f t="shared" si="286"/>
        <v>matt dannenberg</v>
      </c>
      <c r="E1169">
        <f t="shared" ref="E1169:E1171" si="294">E1168</f>
        <v>183</v>
      </c>
      <c r="F1169">
        <f t="shared" si="290"/>
        <v>0</v>
      </c>
    </row>
    <row r="1170" spans="1:6" x14ac:dyDescent="0.25">
      <c r="A1170" t="str">
        <f t="shared" si="286"/>
        <v>matt dannenberg</v>
      </c>
      <c r="C1170">
        <v>1</v>
      </c>
      <c r="D1170" t="s">
        <v>86</v>
      </c>
      <c r="E1170">
        <f t="shared" si="294"/>
        <v>183</v>
      </c>
      <c r="F1170">
        <f t="shared" si="290"/>
        <v>183</v>
      </c>
    </row>
    <row r="1171" spans="1:6" x14ac:dyDescent="0.25">
      <c r="A1171" t="str">
        <f t="shared" si="286"/>
        <v>matt dannenberg</v>
      </c>
      <c r="E1171">
        <f t="shared" si="294"/>
        <v>183</v>
      </c>
      <c r="F1171">
        <f t="shared" si="290"/>
        <v>0</v>
      </c>
    </row>
    <row r="1172" spans="1:6" x14ac:dyDescent="0.25">
      <c r="A1172" t="str">
        <f t="shared" si="286"/>
        <v>matt dannenberg</v>
      </c>
      <c r="B1172" t="s">
        <v>348</v>
      </c>
      <c r="E1172">
        <v>15</v>
      </c>
      <c r="F1172">
        <f t="shared" si="290"/>
        <v>0</v>
      </c>
    </row>
    <row r="1173" spans="1:6" x14ac:dyDescent="0.25">
      <c r="A1173" t="str">
        <f t="shared" si="286"/>
        <v>matt dannenberg</v>
      </c>
      <c r="E1173">
        <f t="shared" ref="E1173:E1175" si="295">E1172</f>
        <v>15</v>
      </c>
      <c r="F1173">
        <f t="shared" si="290"/>
        <v>0</v>
      </c>
    </row>
    <row r="1174" spans="1:6" x14ac:dyDescent="0.25">
      <c r="A1174" t="str">
        <f t="shared" si="286"/>
        <v>matt dannenberg</v>
      </c>
      <c r="C1174">
        <v>1</v>
      </c>
      <c r="D1174" t="s">
        <v>86</v>
      </c>
      <c r="E1174">
        <f t="shared" si="295"/>
        <v>15</v>
      </c>
      <c r="F1174">
        <f t="shared" si="290"/>
        <v>15</v>
      </c>
    </row>
    <row r="1175" spans="1:6" x14ac:dyDescent="0.25">
      <c r="A1175" t="str">
        <f t="shared" si="286"/>
        <v>matt dannenberg</v>
      </c>
      <c r="E1175">
        <f t="shared" si="295"/>
        <v>15</v>
      </c>
      <c r="F1175">
        <f t="shared" si="290"/>
        <v>0</v>
      </c>
    </row>
    <row r="1176" spans="1:6" x14ac:dyDescent="0.25">
      <c r="A1176" t="str">
        <f t="shared" ref="A1176:A1207" si="296">A1175</f>
        <v>matt dannenberg</v>
      </c>
      <c r="B1176" t="s">
        <v>349</v>
      </c>
      <c r="E1176">
        <v>17</v>
      </c>
      <c r="F1176">
        <f t="shared" si="290"/>
        <v>0</v>
      </c>
    </row>
    <row r="1177" spans="1:6" x14ac:dyDescent="0.25">
      <c r="A1177" t="str">
        <f t="shared" si="296"/>
        <v>matt dannenberg</v>
      </c>
      <c r="E1177">
        <f t="shared" ref="E1177:E1179" si="297">E1176</f>
        <v>17</v>
      </c>
      <c r="F1177">
        <f t="shared" si="290"/>
        <v>0</v>
      </c>
    </row>
    <row r="1178" spans="1:6" x14ac:dyDescent="0.25">
      <c r="A1178" t="str">
        <f t="shared" si="296"/>
        <v>matt dannenberg</v>
      </c>
      <c r="C1178">
        <v>1</v>
      </c>
      <c r="D1178" t="s">
        <v>86</v>
      </c>
      <c r="E1178">
        <f t="shared" si="297"/>
        <v>17</v>
      </c>
      <c r="F1178">
        <f t="shared" si="290"/>
        <v>17</v>
      </c>
    </row>
    <row r="1179" spans="1:6" x14ac:dyDescent="0.25">
      <c r="A1179" t="str">
        <f t="shared" si="296"/>
        <v>matt dannenberg</v>
      </c>
      <c r="E1179">
        <f t="shared" si="297"/>
        <v>17</v>
      </c>
      <c r="F1179">
        <f t="shared" si="290"/>
        <v>0</v>
      </c>
    </row>
    <row r="1180" spans="1:6" x14ac:dyDescent="0.25">
      <c r="A1180" t="str">
        <f t="shared" si="296"/>
        <v>matt dannenberg</v>
      </c>
      <c r="B1180" t="s">
        <v>350</v>
      </c>
      <c r="E1180">
        <v>289</v>
      </c>
      <c r="F1180">
        <f t="shared" si="290"/>
        <v>0</v>
      </c>
    </row>
    <row r="1181" spans="1:6" x14ac:dyDescent="0.25">
      <c r="A1181" t="str">
        <f t="shared" si="296"/>
        <v>matt dannenberg</v>
      </c>
      <c r="E1181">
        <f t="shared" ref="E1181:E1183" si="298">E1180</f>
        <v>289</v>
      </c>
      <c r="F1181">
        <f t="shared" si="290"/>
        <v>0</v>
      </c>
    </row>
    <row r="1182" spans="1:6" x14ac:dyDescent="0.25">
      <c r="A1182" t="str">
        <f t="shared" si="296"/>
        <v>matt dannenberg</v>
      </c>
      <c r="C1182">
        <v>1</v>
      </c>
      <c r="D1182" t="s">
        <v>86</v>
      </c>
      <c r="E1182">
        <f t="shared" si="298"/>
        <v>289</v>
      </c>
      <c r="F1182">
        <f t="shared" si="290"/>
        <v>289</v>
      </c>
    </row>
    <row r="1183" spans="1:6" x14ac:dyDescent="0.25">
      <c r="A1183" t="str">
        <f t="shared" si="296"/>
        <v>matt dannenberg</v>
      </c>
      <c r="E1183">
        <f t="shared" si="298"/>
        <v>289</v>
      </c>
      <c r="F1183">
        <f t="shared" si="290"/>
        <v>0</v>
      </c>
    </row>
    <row r="1184" spans="1:6" x14ac:dyDescent="0.25">
      <c r="A1184" t="str">
        <f t="shared" si="296"/>
        <v>matt dannenberg</v>
      </c>
      <c r="B1184" t="s">
        <v>351</v>
      </c>
      <c r="E1184">
        <v>84</v>
      </c>
      <c r="F1184">
        <f t="shared" si="290"/>
        <v>0</v>
      </c>
    </row>
    <row r="1185" spans="1:6" x14ac:dyDescent="0.25">
      <c r="A1185" t="str">
        <f t="shared" si="296"/>
        <v>matt dannenberg</v>
      </c>
      <c r="E1185">
        <f t="shared" ref="E1185:E1187" si="299">E1184</f>
        <v>84</v>
      </c>
      <c r="F1185">
        <f t="shared" si="290"/>
        <v>0</v>
      </c>
    </row>
    <row r="1186" spans="1:6" x14ac:dyDescent="0.25">
      <c r="A1186" t="str">
        <f t="shared" si="296"/>
        <v>matt dannenberg</v>
      </c>
      <c r="C1186">
        <v>1</v>
      </c>
      <c r="D1186" t="s">
        <v>86</v>
      </c>
      <c r="E1186">
        <f t="shared" si="299"/>
        <v>84</v>
      </c>
      <c r="F1186">
        <f t="shared" si="290"/>
        <v>84</v>
      </c>
    </row>
    <row r="1187" spans="1:6" x14ac:dyDescent="0.25">
      <c r="A1187" t="str">
        <f t="shared" si="296"/>
        <v>matt dannenberg</v>
      </c>
      <c r="E1187">
        <f t="shared" si="299"/>
        <v>84</v>
      </c>
      <c r="F1187">
        <f t="shared" si="290"/>
        <v>0</v>
      </c>
    </row>
    <row r="1188" spans="1:6" x14ac:dyDescent="0.25">
      <c r="A1188" t="str">
        <f t="shared" si="296"/>
        <v>matt dannenberg</v>
      </c>
      <c r="B1188" t="s">
        <v>352</v>
      </c>
      <c r="E1188">
        <v>166</v>
      </c>
      <c r="F1188">
        <f t="shared" si="290"/>
        <v>0</v>
      </c>
    </row>
    <row r="1189" spans="1:6" x14ac:dyDescent="0.25">
      <c r="A1189" t="str">
        <f t="shared" si="296"/>
        <v>matt dannenberg</v>
      </c>
      <c r="E1189">
        <f t="shared" ref="E1189:E1191" si="300">E1188</f>
        <v>166</v>
      </c>
      <c r="F1189">
        <f t="shared" si="290"/>
        <v>0</v>
      </c>
    </row>
    <row r="1190" spans="1:6" x14ac:dyDescent="0.25">
      <c r="A1190" t="str">
        <f t="shared" si="296"/>
        <v>matt dannenberg</v>
      </c>
      <c r="C1190">
        <v>1</v>
      </c>
      <c r="D1190" t="s">
        <v>86</v>
      </c>
      <c r="E1190">
        <f t="shared" si="300"/>
        <v>166</v>
      </c>
      <c r="F1190">
        <f t="shared" si="290"/>
        <v>166</v>
      </c>
    </row>
    <row r="1191" spans="1:6" x14ac:dyDescent="0.25">
      <c r="A1191" t="str">
        <f t="shared" si="296"/>
        <v>matt dannenberg</v>
      </c>
      <c r="E1191">
        <f t="shared" si="300"/>
        <v>166</v>
      </c>
      <c r="F1191">
        <f t="shared" si="290"/>
        <v>0</v>
      </c>
    </row>
    <row r="1192" spans="1:6" x14ac:dyDescent="0.25">
      <c r="A1192" t="str">
        <f t="shared" si="296"/>
        <v>matt dannenberg</v>
      </c>
      <c r="B1192" t="s">
        <v>353</v>
      </c>
      <c r="E1192">
        <v>510</v>
      </c>
      <c r="F1192">
        <f t="shared" si="290"/>
        <v>0</v>
      </c>
    </row>
    <row r="1193" spans="1:6" x14ac:dyDescent="0.25">
      <c r="A1193" t="str">
        <f t="shared" si="296"/>
        <v>matt dannenberg</v>
      </c>
      <c r="E1193">
        <f t="shared" ref="E1193:E1195" si="301">E1192</f>
        <v>510</v>
      </c>
      <c r="F1193">
        <f t="shared" si="290"/>
        <v>0</v>
      </c>
    </row>
    <row r="1194" spans="1:6" x14ac:dyDescent="0.25">
      <c r="A1194" t="str">
        <f t="shared" si="296"/>
        <v>matt dannenberg</v>
      </c>
      <c r="C1194">
        <v>1</v>
      </c>
      <c r="D1194" t="s">
        <v>86</v>
      </c>
      <c r="E1194">
        <f t="shared" si="301"/>
        <v>510</v>
      </c>
      <c r="F1194">
        <f t="shared" si="290"/>
        <v>510</v>
      </c>
    </row>
    <row r="1195" spans="1:6" x14ac:dyDescent="0.25">
      <c r="A1195" t="str">
        <f t="shared" si="296"/>
        <v>matt dannenberg</v>
      </c>
      <c r="E1195">
        <f t="shared" si="301"/>
        <v>510</v>
      </c>
      <c r="F1195">
        <f t="shared" si="290"/>
        <v>0</v>
      </c>
    </row>
    <row r="1196" spans="1:6" x14ac:dyDescent="0.25">
      <c r="A1196" t="str">
        <f t="shared" si="296"/>
        <v>matt dannenberg</v>
      </c>
      <c r="B1196" t="s">
        <v>354</v>
      </c>
      <c r="E1196">
        <v>26</v>
      </c>
      <c r="F1196">
        <f t="shared" si="290"/>
        <v>0</v>
      </c>
    </row>
    <row r="1197" spans="1:6" x14ac:dyDescent="0.25">
      <c r="A1197" t="str">
        <f t="shared" si="296"/>
        <v>matt dannenberg</v>
      </c>
      <c r="E1197">
        <f t="shared" ref="E1197:E1199" si="302">E1196</f>
        <v>26</v>
      </c>
      <c r="F1197">
        <f t="shared" si="290"/>
        <v>0</v>
      </c>
    </row>
    <row r="1198" spans="1:6" x14ac:dyDescent="0.25">
      <c r="A1198" t="str">
        <f t="shared" si="296"/>
        <v>matt dannenberg</v>
      </c>
      <c r="C1198">
        <v>1</v>
      </c>
      <c r="D1198" t="s">
        <v>86</v>
      </c>
      <c r="E1198">
        <f t="shared" si="302"/>
        <v>26</v>
      </c>
      <c r="F1198">
        <f t="shared" si="290"/>
        <v>26</v>
      </c>
    </row>
    <row r="1199" spans="1:6" x14ac:dyDescent="0.25">
      <c r="A1199" t="str">
        <f t="shared" si="296"/>
        <v>matt dannenberg</v>
      </c>
      <c r="E1199">
        <f t="shared" si="302"/>
        <v>26</v>
      </c>
      <c r="F1199">
        <f t="shared" si="290"/>
        <v>0</v>
      </c>
    </row>
    <row r="1200" spans="1:6" x14ac:dyDescent="0.25">
      <c r="A1200" t="str">
        <f t="shared" si="296"/>
        <v>matt dannenberg</v>
      </c>
      <c r="B1200" t="s">
        <v>355</v>
      </c>
      <c r="E1200">
        <v>232</v>
      </c>
      <c r="F1200">
        <f t="shared" si="290"/>
        <v>0</v>
      </c>
    </row>
    <row r="1201" spans="1:6" x14ac:dyDescent="0.25">
      <c r="A1201" t="str">
        <f t="shared" si="296"/>
        <v>matt dannenberg</v>
      </c>
      <c r="E1201">
        <f t="shared" ref="E1201:E1203" si="303">E1200</f>
        <v>232</v>
      </c>
      <c r="F1201">
        <f t="shared" si="290"/>
        <v>0</v>
      </c>
    </row>
    <row r="1202" spans="1:6" x14ac:dyDescent="0.25">
      <c r="A1202" t="str">
        <f t="shared" si="296"/>
        <v>matt dannenberg</v>
      </c>
      <c r="C1202">
        <v>1</v>
      </c>
      <c r="D1202" t="s">
        <v>86</v>
      </c>
      <c r="E1202">
        <f t="shared" si="303"/>
        <v>232</v>
      </c>
      <c r="F1202">
        <f t="shared" si="290"/>
        <v>232</v>
      </c>
    </row>
    <row r="1203" spans="1:6" x14ac:dyDescent="0.25">
      <c r="A1203" t="str">
        <f t="shared" si="296"/>
        <v>matt dannenberg</v>
      </c>
      <c r="E1203">
        <f t="shared" si="303"/>
        <v>232</v>
      </c>
      <c r="F1203">
        <f t="shared" si="290"/>
        <v>0</v>
      </c>
    </row>
    <row r="1204" spans="1:6" x14ac:dyDescent="0.25">
      <c r="A1204" t="str">
        <f t="shared" si="296"/>
        <v>matt dannenberg</v>
      </c>
      <c r="B1204" t="s">
        <v>356</v>
      </c>
      <c r="E1204">
        <v>3</v>
      </c>
      <c r="F1204">
        <f t="shared" si="290"/>
        <v>0</v>
      </c>
    </row>
    <row r="1205" spans="1:6" x14ac:dyDescent="0.25">
      <c r="A1205" t="str">
        <f t="shared" si="296"/>
        <v>matt dannenberg</v>
      </c>
      <c r="E1205">
        <f t="shared" ref="E1205:E1207" si="304">E1204</f>
        <v>3</v>
      </c>
      <c r="F1205">
        <f t="shared" si="290"/>
        <v>0</v>
      </c>
    </row>
    <row r="1206" spans="1:6" x14ac:dyDescent="0.25">
      <c r="A1206" t="str">
        <f t="shared" si="296"/>
        <v>matt dannenberg</v>
      </c>
      <c r="C1206">
        <v>1</v>
      </c>
      <c r="D1206" t="s">
        <v>86</v>
      </c>
      <c r="E1206">
        <f t="shared" si="304"/>
        <v>3</v>
      </c>
      <c r="F1206">
        <f t="shared" si="290"/>
        <v>3</v>
      </c>
    </row>
    <row r="1207" spans="1:6" x14ac:dyDescent="0.25">
      <c r="A1207" t="str">
        <f t="shared" si="296"/>
        <v>matt dannenberg</v>
      </c>
      <c r="E1207">
        <f t="shared" si="304"/>
        <v>3</v>
      </c>
      <c r="F1207">
        <f t="shared" si="290"/>
        <v>0</v>
      </c>
    </row>
    <row r="1208" spans="1:6" x14ac:dyDescent="0.25">
      <c r="A1208" t="str">
        <f t="shared" ref="A1208:A1239" si="305">A1207</f>
        <v>matt dannenberg</v>
      </c>
      <c r="B1208" t="s">
        <v>357</v>
      </c>
      <c r="E1208">
        <v>65</v>
      </c>
      <c r="F1208">
        <f t="shared" si="290"/>
        <v>0</v>
      </c>
    </row>
    <row r="1209" spans="1:6" x14ac:dyDescent="0.25">
      <c r="A1209" t="str">
        <f t="shared" si="305"/>
        <v>matt dannenberg</v>
      </c>
      <c r="E1209">
        <f t="shared" ref="E1209:E1211" si="306">E1208</f>
        <v>65</v>
      </c>
      <c r="F1209">
        <f t="shared" si="290"/>
        <v>0</v>
      </c>
    </row>
    <row r="1210" spans="1:6" x14ac:dyDescent="0.25">
      <c r="A1210" t="str">
        <f t="shared" si="305"/>
        <v>matt dannenberg</v>
      </c>
      <c r="C1210">
        <v>1</v>
      </c>
      <c r="D1210" t="s">
        <v>86</v>
      </c>
      <c r="E1210">
        <f t="shared" si="306"/>
        <v>65</v>
      </c>
      <c r="F1210">
        <f t="shared" si="290"/>
        <v>65</v>
      </c>
    </row>
    <row r="1211" spans="1:6" x14ac:dyDescent="0.25">
      <c r="A1211" t="str">
        <f t="shared" si="305"/>
        <v>matt dannenberg</v>
      </c>
      <c r="E1211">
        <f t="shared" si="306"/>
        <v>65</v>
      </c>
      <c r="F1211">
        <f t="shared" si="290"/>
        <v>0</v>
      </c>
    </row>
    <row r="1212" spans="1:6" x14ac:dyDescent="0.25">
      <c r="A1212" t="str">
        <f t="shared" si="305"/>
        <v>matt dannenberg</v>
      </c>
      <c r="B1212" t="s">
        <v>358</v>
      </c>
      <c r="E1212">
        <v>22</v>
      </c>
      <c r="F1212">
        <f t="shared" si="290"/>
        <v>0</v>
      </c>
    </row>
    <row r="1213" spans="1:6" x14ac:dyDescent="0.25">
      <c r="A1213" t="str">
        <f t="shared" si="305"/>
        <v>matt dannenberg</v>
      </c>
      <c r="E1213">
        <f t="shared" ref="E1213:E1215" si="307">E1212</f>
        <v>22</v>
      </c>
      <c r="F1213">
        <f t="shared" si="290"/>
        <v>0</v>
      </c>
    </row>
    <row r="1214" spans="1:6" x14ac:dyDescent="0.25">
      <c r="A1214" t="str">
        <f t="shared" si="305"/>
        <v>matt dannenberg</v>
      </c>
      <c r="C1214">
        <v>1</v>
      </c>
      <c r="D1214" t="s">
        <v>86</v>
      </c>
      <c r="E1214">
        <f t="shared" si="307"/>
        <v>22</v>
      </c>
      <c r="F1214">
        <f t="shared" si="290"/>
        <v>22</v>
      </c>
    </row>
    <row r="1215" spans="1:6" x14ac:dyDescent="0.25">
      <c r="A1215" t="str">
        <f t="shared" si="305"/>
        <v>matt dannenberg</v>
      </c>
      <c r="E1215">
        <f t="shared" si="307"/>
        <v>22</v>
      </c>
      <c r="F1215">
        <f t="shared" si="290"/>
        <v>0</v>
      </c>
    </row>
    <row r="1216" spans="1:6" x14ac:dyDescent="0.25">
      <c r="A1216" t="str">
        <f t="shared" si="305"/>
        <v>matt dannenberg</v>
      </c>
      <c r="B1216" t="s">
        <v>359</v>
      </c>
      <c r="E1216">
        <v>94</v>
      </c>
      <c r="F1216">
        <f t="shared" si="290"/>
        <v>0</v>
      </c>
    </row>
    <row r="1217" spans="1:6" x14ac:dyDescent="0.25">
      <c r="A1217" t="str">
        <f t="shared" si="305"/>
        <v>matt dannenberg</v>
      </c>
      <c r="E1217">
        <f t="shared" ref="E1217:E1219" si="308">E1216</f>
        <v>94</v>
      </c>
      <c r="F1217">
        <f t="shared" si="290"/>
        <v>0</v>
      </c>
    </row>
    <row r="1218" spans="1:6" x14ac:dyDescent="0.25">
      <c r="A1218" t="str">
        <f t="shared" si="305"/>
        <v>matt dannenberg</v>
      </c>
      <c r="C1218">
        <v>1</v>
      </c>
      <c r="D1218" t="s">
        <v>86</v>
      </c>
      <c r="E1218">
        <f t="shared" si="308"/>
        <v>94</v>
      </c>
      <c r="F1218">
        <f t="shared" si="290"/>
        <v>94</v>
      </c>
    </row>
    <row r="1219" spans="1:6" x14ac:dyDescent="0.25">
      <c r="A1219" t="str">
        <f t="shared" si="305"/>
        <v>matt dannenberg</v>
      </c>
      <c r="E1219">
        <f t="shared" si="308"/>
        <v>94</v>
      </c>
      <c r="F1219">
        <f t="shared" ref="F1219:F1282" si="309">E1219*C1219</f>
        <v>0</v>
      </c>
    </row>
    <row r="1220" spans="1:6" x14ac:dyDescent="0.25">
      <c r="A1220" t="str">
        <f t="shared" si="305"/>
        <v>matt dannenberg</v>
      </c>
      <c r="B1220" t="s">
        <v>360</v>
      </c>
      <c r="E1220">
        <v>10</v>
      </c>
      <c r="F1220">
        <f t="shared" si="309"/>
        <v>0</v>
      </c>
    </row>
    <row r="1221" spans="1:6" x14ac:dyDescent="0.25">
      <c r="A1221" t="str">
        <f t="shared" si="305"/>
        <v>matt dannenberg</v>
      </c>
      <c r="E1221">
        <f t="shared" ref="E1221:E1223" si="310">E1220</f>
        <v>10</v>
      </c>
      <c r="F1221">
        <f t="shared" si="309"/>
        <v>0</v>
      </c>
    </row>
    <row r="1222" spans="1:6" x14ac:dyDescent="0.25">
      <c r="A1222" t="str">
        <f t="shared" si="305"/>
        <v>matt dannenberg</v>
      </c>
      <c r="C1222">
        <v>1</v>
      </c>
      <c r="D1222" t="s">
        <v>86</v>
      </c>
      <c r="E1222">
        <f t="shared" si="310"/>
        <v>10</v>
      </c>
      <c r="F1222">
        <f t="shared" si="309"/>
        <v>10</v>
      </c>
    </row>
    <row r="1223" spans="1:6" x14ac:dyDescent="0.25">
      <c r="A1223" t="str">
        <f t="shared" si="305"/>
        <v>matt dannenberg</v>
      </c>
      <c r="E1223">
        <f t="shared" si="310"/>
        <v>10</v>
      </c>
      <c r="F1223">
        <f t="shared" si="309"/>
        <v>0</v>
      </c>
    </row>
    <row r="1224" spans="1:6" x14ac:dyDescent="0.25">
      <c r="A1224" t="str">
        <f t="shared" si="305"/>
        <v>matt dannenberg</v>
      </c>
      <c r="B1224" t="s">
        <v>361</v>
      </c>
      <c r="E1224">
        <v>16</v>
      </c>
      <c r="F1224">
        <f t="shared" si="309"/>
        <v>0</v>
      </c>
    </row>
    <row r="1225" spans="1:6" x14ac:dyDescent="0.25">
      <c r="A1225" t="str">
        <f t="shared" si="305"/>
        <v>matt dannenberg</v>
      </c>
      <c r="E1225">
        <f t="shared" ref="E1225:E1227" si="311">E1224</f>
        <v>16</v>
      </c>
      <c r="F1225">
        <f t="shared" si="309"/>
        <v>0</v>
      </c>
    </row>
    <row r="1226" spans="1:6" x14ac:dyDescent="0.25">
      <c r="A1226" t="str">
        <f t="shared" si="305"/>
        <v>matt dannenberg</v>
      </c>
      <c r="C1226">
        <v>1</v>
      </c>
      <c r="D1226" t="s">
        <v>86</v>
      </c>
      <c r="E1226">
        <f t="shared" si="311"/>
        <v>16</v>
      </c>
      <c r="F1226">
        <f t="shared" si="309"/>
        <v>16</v>
      </c>
    </row>
    <row r="1227" spans="1:6" x14ac:dyDescent="0.25">
      <c r="A1227" t="str">
        <f t="shared" si="305"/>
        <v>matt dannenberg</v>
      </c>
      <c r="E1227">
        <f t="shared" si="311"/>
        <v>16</v>
      </c>
      <c r="F1227">
        <f t="shared" si="309"/>
        <v>0</v>
      </c>
    </row>
    <row r="1228" spans="1:6" x14ac:dyDescent="0.25">
      <c r="A1228" t="str">
        <f t="shared" si="305"/>
        <v>matt dannenberg</v>
      </c>
      <c r="B1228" t="s">
        <v>362</v>
      </c>
      <c r="E1228">
        <v>21</v>
      </c>
      <c r="F1228">
        <f t="shared" si="309"/>
        <v>0</v>
      </c>
    </row>
    <row r="1229" spans="1:6" x14ac:dyDescent="0.25">
      <c r="A1229" t="str">
        <f t="shared" si="305"/>
        <v>matt dannenberg</v>
      </c>
      <c r="E1229">
        <f t="shared" ref="E1229:E1231" si="312">E1228</f>
        <v>21</v>
      </c>
      <c r="F1229">
        <f t="shared" si="309"/>
        <v>0</v>
      </c>
    </row>
    <row r="1230" spans="1:6" x14ac:dyDescent="0.25">
      <c r="A1230" t="str">
        <f t="shared" si="305"/>
        <v>matt dannenberg</v>
      </c>
      <c r="C1230">
        <v>1</v>
      </c>
      <c r="D1230" t="s">
        <v>86</v>
      </c>
      <c r="E1230">
        <f t="shared" si="312"/>
        <v>21</v>
      </c>
      <c r="F1230">
        <f t="shared" si="309"/>
        <v>21</v>
      </c>
    </row>
    <row r="1231" spans="1:6" x14ac:dyDescent="0.25">
      <c r="A1231" t="str">
        <f t="shared" si="305"/>
        <v>matt dannenberg</v>
      </c>
      <c r="E1231">
        <f t="shared" si="312"/>
        <v>21</v>
      </c>
      <c r="F1231">
        <f t="shared" si="309"/>
        <v>0</v>
      </c>
    </row>
    <row r="1232" spans="1:6" x14ac:dyDescent="0.25">
      <c r="A1232" t="str">
        <f t="shared" si="305"/>
        <v>matt dannenberg</v>
      </c>
      <c r="B1232" t="s">
        <v>363</v>
      </c>
      <c r="E1232">
        <v>2</v>
      </c>
      <c r="F1232">
        <f t="shared" si="309"/>
        <v>0</v>
      </c>
    </row>
    <row r="1233" spans="1:6" x14ac:dyDescent="0.25">
      <c r="A1233" t="str">
        <f t="shared" si="305"/>
        <v>matt dannenberg</v>
      </c>
      <c r="E1233">
        <f t="shared" ref="E1233:E1235" si="313">E1232</f>
        <v>2</v>
      </c>
      <c r="F1233">
        <f t="shared" si="309"/>
        <v>0</v>
      </c>
    </row>
    <row r="1234" spans="1:6" x14ac:dyDescent="0.25">
      <c r="A1234" t="str">
        <f t="shared" si="305"/>
        <v>matt dannenberg</v>
      </c>
      <c r="C1234">
        <v>1</v>
      </c>
      <c r="D1234" t="s">
        <v>86</v>
      </c>
      <c r="E1234">
        <f t="shared" si="313"/>
        <v>2</v>
      </c>
      <c r="F1234">
        <f t="shared" si="309"/>
        <v>2</v>
      </c>
    </row>
    <row r="1235" spans="1:6" x14ac:dyDescent="0.25">
      <c r="A1235" t="str">
        <f t="shared" si="305"/>
        <v>matt dannenberg</v>
      </c>
      <c r="E1235">
        <f t="shared" si="313"/>
        <v>2</v>
      </c>
      <c r="F1235">
        <f t="shared" si="309"/>
        <v>0</v>
      </c>
    </row>
    <row r="1236" spans="1:6" x14ac:dyDescent="0.25">
      <c r="A1236" t="str">
        <f t="shared" si="305"/>
        <v>matt dannenberg</v>
      </c>
      <c r="B1236" t="s">
        <v>364</v>
      </c>
      <c r="E1236">
        <v>107</v>
      </c>
      <c r="F1236">
        <f t="shared" si="309"/>
        <v>0</v>
      </c>
    </row>
    <row r="1237" spans="1:6" x14ac:dyDescent="0.25">
      <c r="A1237" t="str">
        <f t="shared" si="305"/>
        <v>matt dannenberg</v>
      </c>
      <c r="E1237">
        <f t="shared" ref="E1237:E1239" si="314">E1236</f>
        <v>107</v>
      </c>
      <c r="F1237">
        <f t="shared" si="309"/>
        <v>0</v>
      </c>
    </row>
    <row r="1238" spans="1:6" x14ac:dyDescent="0.25">
      <c r="A1238" t="str">
        <f t="shared" si="305"/>
        <v>matt dannenberg</v>
      </c>
      <c r="C1238">
        <v>1</v>
      </c>
      <c r="D1238" t="s">
        <v>86</v>
      </c>
      <c r="E1238">
        <f t="shared" si="314"/>
        <v>107</v>
      </c>
      <c r="F1238">
        <f t="shared" si="309"/>
        <v>107</v>
      </c>
    </row>
    <row r="1239" spans="1:6" x14ac:dyDescent="0.25">
      <c r="A1239" t="str">
        <f t="shared" si="305"/>
        <v>matt dannenberg</v>
      </c>
      <c r="E1239">
        <f t="shared" si="314"/>
        <v>107</v>
      </c>
      <c r="F1239">
        <f t="shared" si="309"/>
        <v>0</v>
      </c>
    </row>
    <row r="1240" spans="1:6" x14ac:dyDescent="0.25">
      <c r="A1240" t="str">
        <f t="shared" ref="A1240:A1271" si="315">A1239</f>
        <v>matt dannenberg</v>
      </c>
      <c r="B1240" t="s">
        <v>365</v>
      </c>
      <c r="E1240">
        <v>5</v>
      </c>
      <c r="F1240">
        <f t="shared" si="309"/>
        <v>0</v>
      </c>
    </row>
    <row r="1241" spans="1:6" x14ac:dyDescent="0.25">
      <c r="A1241" t="str">
        <f t="shared" si="315"/>
        <v>matt dannenberg</v>
      </c>
      <c r="E1241">
        <f t="shared" ref="E1241:E1243" si="316">E1240</f>
        <v>5</v>
      </c>
      <c r="F1241">
        <f t="shared" si="309"/>
        <v>0</v>
      </c>
    </row>
    <row r="1242" spans="1:6" x14ac:dyDescent="0.25">
      <c r="A1242" t="str">
        <f t="shared" si="315"/>
        <v>matt dannenberg</v>
      </c>
      <c r="C1242">
        <v>1</v>
      </c>
      <c r="D1242" t="s">
        <v>86</v>
      </c>
      <c r="E1242">
        <f t="shared" si="316"/>
        <v>5</v>
      </c>
      <c r="F1242">
        <f t="shared" si="309"/>
        <v>5</v>
      </c>
    </row>
    <row r="1243" spans="1:6" x14ac:dyDescent="0.25">
      <c r="A1243" t="str">
        <f t="shared" si="315"/>
        <v>matt dannenberg</v>
      </c>
      <c r="E1243">
        <f t="shared" si="316"/>
        <v>5</v>
      </c>
      <c r="F1243">
        <f t="shared" si="309"/>
        <v>0</v>
      </c>
    </row>
    <row r="1244" spans="1:6" x14ac:dyDescent="0.25">
      <c r="A1244" t="str">
        <f t="shared" si="315"/>
        <v>matt dannenberg</v>
      </c>
      <c r="B1244" t="s">
        <v>366</v>
      </c>
      <c r="E1244">
        <v>118</v>
      </c>
      <c r="F1244">
        <f t="shared" si="309"/>
        <v>0</v>
      </c>
    </row>
    <row r="1245" spans="1:6" x14ac:dyDescent="0.25">
      <c r="A1245" t="str">
        <f t="shared" si="315"/>
        <v>matt dannenberg</v>
      </c>
      <c r="E1245">
        <f t="shared" ref="E1245:E1247" si="317">E1244</f>
        <v>118</v>
      </c>
      <c r="F1245">
        <f t="shared" si="309"/>
        <v>0</v>
      </c>
    </row>
    <row r="1246" spans="1:6" x14ac:dyDescent="0.25">
      <c r="A1246" t="str">
        <f t="shared" si="315"/>
        <v>matt dannenberg</v>
      </c>
      <c r="C1246">
        <v>1</v>
      </c>
      <c r="D1246" t="s">
        <v>86</v>
      </c>
      <c r="E1246">
        <f t="shared" si="317"/>
        <v>118</v>
      </c>
      <c r="F1246">
        <f t="shared" si="309"/>
        <v>118</v>
      </c>
    </row>
    <row r="1247" spans="1:6" x14ac:dyDescent="0.25">
      <c r="A1247" t="str">
        <f t="shared" si="315"/>
        <v>matt dannenberg</v>
      </c>
      <c r="E1247">
        <f t="shared" si="317"/>
        <v>118</v>
      </c>
      <c r="F1247">
        <f t="shared" si="309"/>
        <v>0</v>
      </c>
    </row>
    <row r="1248" spans="1:6" x14ac:dyDescent="0.25">
      <c r="A1248" t="str">
        <f t="shared" si="315"/>
        <v>matt dannenberg</v>
      </c>
      <c r="B1248" t="s">
        <v>367</v>
      </c>
      <c r="E1248">
        <v>2</v>
      </c>
      <c r="F1248">
        <f t="shared" si="309"/>
        <v>0</v>
      </c>
    </row>
    <row r="1249" spans="1:6" x14ac:dyDescent="0.25">
      <c r="A1249" t="str">
        <f t="shared" si="315"/>
        <v>matt dannenberg</v>
      </c>
      <c r="E1249">
        <f t="shared" ref="E1249:E1251" si="318">E1248</f>
        <v>2</v>
      </c>
      <c r="F1249">
        <f t="shared" si="309"/>
        <v>0</v>
      </c>
    </row>
    <row r="1250" spans="1:6" x14ac:dyDescent="0.25">
      <c r="A1250" t="str">
        <f t="shared" si="315"/>
        <v>matt dannenberg</v>
      </c>
      <c r="C1250">
        <v>1</v>
      </c>
      <c r="D1250" t="s">
        <v>86</v>
      </c>
      <c r="E1250">
        <f t="shared" si="318"/>
        <v>2</v>
      </c>
      <c r="F1250">
        <f t="shared" si="309"/>
        <v>2</v>
      </c>
    </row>
    <row r="1251" spans="1:6" x14ac:dyDescent="0.25">
      <c r="A1251" t="str">
        <f t="shared" si="315"/>
        <v>matt dannenberg</v>
      </c>
      <c r="E1251">
        <f t="shared" si="318"/>
        <v>2</v>
      </c>
      <c r="F1251">
        <f t="shared" si="309"/>
        <v>0</v>
      </c>
    </row>
    <row r="1252" spans="1:6" x14ac:dyDescent="0.25">
      <c r="A1252" t="str">
        <f t="shared" si="315"/>
        <v>matt dannenberg</v>
      </c>
      <c r="B1252" t="s">
        <v>368</v>
      </c>
      <c r="E1252">
        <v>49</v>
      </c>
      <c r="F1252">
        <f t="shared" si="309"/>
        <v>0</v>
      </c>
    </row>
    <row r="1253" spans="1:6" x14ac:dyDescent="0.25">
      <c r="A1253" t="str">
        <f t="shared" si="315"/>
        <v>matt dannenberg</v>
      </c>
      <c r="E1253">
        <f t="shared" ref="E1253:E1255" si="319">E1252</f>
        <v>49</v>
      </c>
      <c r="F1253">
        <f t="shared" si="309"/>
        <v>0</v>
      </c>
    </row>
    <row r="1254" spans="1:6" x14ac:dyDescent="0.25">
      <c r="A1254" t="str">
        <f t="shared" si="315"/>
        <v>matt dannenberg</v>
      </c>
      <c r="C1254">
        <v>1</v>
      </c>
      <c r="D1254" t="s">
        <v>86</v>
      </c>
      <c r="E1254">
        <f t="shared" si="319"/>
        <v>49</v>
      </c>
      <c r="F1254">
        <f t="shared" si="309"/>
        <v>49</v>
      </c>
    </row>
    <row r="1255" spans="1:6" x14ac:dyDescent="0.25">
      <c r="A1255" t="str">
        <f t="shared" si="315"/>
        <v>matt dannenberg</v>
      </c>
      <c r="E1255">
        <f t="shared" si="319"/>
        <v>49</v>
      </c>
      <c r="F1255">
        <f t="shared" si="309"/>
        <v>0</v>
      </c>
    </row>
    <row r="1256" spans="1:6" x14ac:dyDescent="0.25">
      <c r="A1256" t="str">
        <f t="shared" si="315"/>
        <v>matt dannenberg</v>
      </c>
      <c r="B1256" t="s">
        <v>369</v>
      </c>
      <c r="E1256">
        <v>57</v>
      </c>
      <c r="F1256">
        <f t="shared" si="309"/>
        <v>0</v>
      </c>
    </row>
    <row r="1257" spans="1:6" x14ac:dyDescent="0.25">
      <c r="A1257" t="str">
        <f t="shared" si="315"/>
        <v>matt dannenberg</v>
      </c>
      <c r="E1257">
        <f t="shared" ref="E1257:E1259" si="320">E1256</f>
        <v>57</v>
      </c>
      <c r="F1257">
        <f t="shared" si="309"/>
        <v>0</v>
      </c>
    </row>
    <row r="1258" spans="1:6" x14ac:dyDescent="0.25">
      <c r="A1258" t="str">
        <f t="shared" si="315"/>
        <v>matt dannenberg</v>
      </c>
      <c r="C1258">
        <v>1</v>
      </c>
      <c r="D1258" t="s">
        <v>86</v>
      </c>
      <c r="E1258">
        <f t="shared" si="320"/>
        <v>57</v>
      </c>
      <c r="F1258">
        <f t="shared" si="309"/>
        <v>57</v>
      </c>
    </row>
    <row r="1259" spans="1:6" x14ac:dyDescent="0.25">
      <c r="A1259" t="str">
        <f t="shared" si="315"/>
        <v>matt dannenberg</v>
      </c>
      <c r="E1259">
        <f t="shared" si="320"/>
        <v>57</v>
      </c>
      <c r="F1259">
        <f t="shared" si="309"/>
        <v>0</v>
      </c>
    </row>
    <row r="1260" spans="1:6" x14ac:dyDescent="0.25">
      <c r="A1260" t="str">
        <f t="shared" si="315"/>
        <v>matt dannenberg</v>
      </c>
      <c r="B1260" t="s">
        <v>370</v>
      </c>
      <c r="E1260">
        <v>16</v>
      </c>
      <c r="F1260">
        <f t="shared" si="309"/>
        <v>0</v>
      </c>
    </row>
    <row r="1261" spans="1:6" x14ac:dyDescent="0.25">
      <c r="A1261" t="str">
        <f t="shared" si="315"/>
        <v>matt dannenberg</v>
      </c>
      <c r="E1261">
        <f t="shared" ref="E1261:E1263" si="321">E1260</f>
        <v>16</v>
      </c>
      <c r="F1261">
        <f t="shared" si="309"/>
        <v>0</v>
      </c>
    </row>
    <row r="1262" spans="1:6" x14ac:dyDescent="0.25">
      <c r="A1262" t="str">
        <f t="shared" si="315"/>
        <v>matt dannenberg</v>
      </c>
      <c r="C1262">
        <v>1</v>
      </c>
      <c r="D1262" t="s">
        <v>86</v>
      </c>
      <c r="E1262">
        <f t="shared" si="321"/>
        <v>16</v>
      </c>
      <c r="F1262">
        <f t="shared" si="309"/>
        <v>16</v>
      </c>
    </row>
    <row r="1263" spans="1:6" x14ac:dyDescent="0.25">
      <c r="A1263" t="str">
        <f t="shared" si="315"/>
        <v>matt dannenberg</v>
      </c>
      <c r="E1263">
        <f t="shared" si="321"/>
        <v>16</v>
      </c>
      <c r="F1263">
        <f t="shared" si="309"/>
        <v>0</v>
      </c>
    </row>
    <row r="1264" spans="1:6" x14ac:dyDescent="0.25">
      <c r="A1264" t="str">
        <f t="shared" si="315"/>
        <v>matt dannenberg</v>
      </c>
      <c r="B1264" t="s">
        <v>371</v>
      </c>
      <c r="E1264">
        <v>62</v>
      </c>
      <c r="F1264">
        <f t="shared" si="309"/>
        <v>0</v>
      </c>
    </row>
    <row r="1265" spans="1:6" x14ac:dyDescent="0.25">
      <c r="A1265" t="str">
        <f t="shared" si="315"/>
        <v>matt dannenberg</v>
      </c>
      <c r="E1265">
        <f t="shared" ref="E1265:E1268" si="322">E1264</f>
        <v>62</v>
      </c>
      <c r="F1265">
        <f t="shared" si="309"/>
        <v>0</v>
      </c>
    </row>
    <row r="1266" spans="1:6" x14ac:dyDescent="0.25">
      <c r="A1266" t="str">
        <f t="shared" si="315"/>
        <v>matt dannenberg</v>
      </c>
      <c r="C1266">
        <v>4.4999999999999998E-2</v>
      </c>
      <c r="D1266" t="s">
        <v>162</v>
      </c>
      <c r="E1266">
        <f t="shared" si="322"/>
        <v>62</v>
      </c>
      <c r="F1266">
        <f t="shared" si="309"/>
        <v>2.79</v>
      </c>
    </row>
    <row r="1267" spans="1:6" x14ac:dyDescent="0.25">
      <c r="A1267" t="str">
        <f t="shared" si="315"/>
        <v>matt dannenberg</v>
      </c>
      <c r="C1267">
        <v>0.95399999999999996</v>
      </c>
      <c r="D1267" t="s">
        <v>86</v>
      </c>
      <c r="E1267">
        <f t="shared" si="322"/>
        <v>62</v>
      </c>
      <c r="F1267">
        <f t="shared" si="309"/>
        <v>59.147999999999996</v>
      </c>
    </row>
    <row r="1268" spans="1:6" x14ac:dyDescent="0.25">
      <c r="A1268" t="str">
        <f t="shared" si="315"/>
        <v>matt dannenberg</v>
      </c>
      <c r="E1268">
        <f t="shared" si="322"/>
        <v>62</v>
      </c>
      <c r="F1268">
        <f t="shared" si="309"/>
        <v>0</v>
      </c>
    </row>
    <row r="1269" spans="1:6" x14ac:dyDescent="0.25">
      <c r="A1269" t="str">
        <f t="shared" si="315"/>
        <v>matt dannenberg</v>
      </c>
      <c r="B1269" t="s">
        <v>372</v>
      </c>
      <c r="E1269">
        <v>33</v>
      </c>
      <c r="F1269">
        <f t="shared" si="309"/>
        <v>0</v>
      </c>
    </row>
    <row r="1270" spans="1:6" x14ac:dyDescent="0.25">
      <c r="A1270" t="str">
        <f t="shared" si="315"/>
        <v>matt dannenberg</v>
      </c>
      <c r="E1270">
        <f t="shared" ref="E1270:E1272" si="323">E1269</f>
        <v>33</v>
      </c>
      <c r="F1270">
        <f t="shared" si="309"/>
        <v>0</v>
      </c>
    </row>
    <row r="1271" spans="1:6" x14ac:dyDescent="0.25">
      <c r="A1271" t="str">
        <f t="shared" si="315"/>
        <v>matt dannenberg</v>
      </c>
      <c r="C1271">
        <v>1</v>
      </c>
      <c r="D1271" t="s">
        <v>86</v>
      </c>
      <c r="E1271">
        <f t="shared" si="323"/>
        <v>33</v>
      </c>
      <c r="F1271">
        <f t="shared" si="309"/>
        <v>33</v>
      </c>
    </row>
    <row r="1272" spans="1:6" x14ac:dyDescent="0.25">
      <c r="A1272" t="str">
        <f t="shared" ref="A1272:A1303" si="324">A1271</f>
        <v>matt dannenberg</v>
      </c>
      <c r="E1272">
        <f t="shared" si="323"/>
        <v>33</v>
      </c>
      <c r="F1272">
        <f t="shared" si="309"/>
        <v>0</v>
      </c>
    </row>
    <row r="1273" spans="1:6" x14ac:dyDescent="0.25">
      <c r="A1273" t="str">
        <f t="shared" si="324"/>
        <v>matt dannenberg</v>
      </c>
      <c r="B1273" t="s">
        <v>373</v>
      </c>
      <c r="E1273">
        <v>1276</v>
      </c>
      <c r="F1273">
        <f t="shared" si="309"/>
        <v>0</v>
      </c>
    </row>
    <row r="1274" spans="1:6" x14ac:dyDescent="0.25">
      <c r="A1274" t="str">
        <f t="shared" si="324"/>
        <v>matt dannenberg</v>
      </c>
      <c r="E1274">
        <f t="shared" ref="E1274:E1276" si="325">E1273</f>
        <v>1276</v>
      </c>
      <c r="F1274">
        <f t="shared" si="309"/>
        <v>0</v>
      </c>
    </row>
    <row r="1275" spans="1:6" x14ac:dyDescent="0.25">
      <c r="A1275" t="str">
        <f t="shared" si="324"/>
        <v>matt dannenberg</v>
      </c>
      <c r="C1275">
        <v>1</v>
      </c>
      <c r="D1275" t="s">
        <v>86</v>
      </c>
      <c r="E1275">
        <f t="shared" si="325"/>
        <v>1276</v>
      </c>
      <c r="F1275">
        <f t="shared" si="309"/>
        <v>1276</v>
      </c>
    </row>
    <row r="1276" spans="1:6" x14ac:dyDescent="0.25">
      <c r="A1276" t="str">
        <f t="shared" si="324"/>
        <v>matt dannenberg</v>
      </c>
      <c r="E1276">
        <f t="shared" si="325"/>
        <v>1276</v>
      </c>
      <c r="F1276">
        <f t="shared" si="309"/>
        <v>0</v>
      </c>
    </row>
    <row r="1277" spans="1:6" x14ac:dyDescent="0.25">
      <c r="A1277" t="str">
        <f t="shared" si="324"/>
        <v>matt dannenberg</v>
      </c>
      <c r="B1277" t="s">
        <v>374</v>
      </c>
      <c r="E1277">
        <v>48</v>
      </c>
      <c r="F1277">
        <f t="shared" si="309"/>
        <v>0</v>
      </c>
    </row>
    <row r="1278" spans="1:6" x14ac:dyDescent="0.25">
      <c r="A1278" t="str">
        <f t="shared" si="324"/>
        <v>matt dannenberg</v>
      </c>
      <c r="E1278">
        <f t="shared" ref="E1278:E1281" si="326">E1277</f>
        <v>48</v>
      </c>
      <c r="F1278">
        <f t="shared" si="309"/>
        <v>0</v>
      </c>
    </row>
    <row r="1279" spans="1:6" x14ac:dyDescent="0.25">
      <c r="A1279" t="str">
        <f t="shared" si="324"/>
        <v>matt dannenberg</v>
      </c>
      <c r="C1279">
        <v>0.95799999999999996</v>
      </c>
      <c r="D1279" t="s">
        <v>375</v>
      </c>
      <c r="E1279">
        <f t="shared" si="326"/>
        <v>48</v>
      </c>
      <c r="F1279">
        <f t="shared" si="309"/>
        <v>45.983999999999995</v>
      </c>
    </row>
    <row r="1280" spans="1:6" x14ac:dyDescent="0.25">
      <c r="A1280" t="str">
        <f t="shared" si="324"/>
        <v>matt dannenberg</v>
      </c>
      <c r="C1280">
        <v>4.1000000000000002E-2</v>
      </c>
      <c r="D1280" t="s">
        <v>28</v>
      </c>
      <c r="E1280">
        <f t="shared" si="326"/>
        <v>48</v>
      </c>
      <c r="F1280">
        <f t="shared" si="309"/>
        <v>1.968</v>
      </c>
    </row>
    <row r="1281" spans="1:6" x14ac:dyDescent="0.25">
      <c r="A1281" t="str">
        <f t="shared" si="324"/>
        <v>matt dannenberg</v>
      </c>
      <c r="E1281">
        <f t="shared" si="326"/>
        <v>48</v>
      </c>
      <c r="F1281">
        <f t="shared" si="309"/>
        <v>0</v>
      </c>
    </row>
    <row r="1282" spans="1:6" x14ac:dyDescent="0.25">
      <c r="A1282" t="str">
        <f t="shared" si="324"/>
        <v>matt dannenberg</v>
      </c>
      <c r="B1282" t="s">
        <v>376</v>
      </c>
      <c r="E1282">
        <v>136</v>
      </c>
      <c r="F1282">
        <f t="shared" si="309"/>
        <v>0</v>
      </c>
    </row>
    <row r="1283" spans="1:6" x14ac:dyDescent="0.25">
      <c r="A1283" t="str">
        <f t="shared" si="324"/>
        <v>matt dannenberg</v>
      </c>
      <c r="E1283">
        <f t="shared" ref="E1283:E1286" si="327">E1282</f>
        <v>136</v>
      </c>
      <c r="F1283">
        <f t="shared" ref="F1283:F1346" si="328">E1283*C1283</f>
        <v>0</v>
      </c>
    </row>
    <row r="1284" spans="1:6" x14ac:dyDescent="0.25">
      <c r="A1284" t="str">
        <f t="shared" si="324"/>
        <v>matt dannenberg</v>
      </c>
      <c r="C1284">
        <v>0.2</v>
      </c>
      <c r="D1284" t="s">
        <v>86</v>
      </c>
      <c r="E1284">
        <f t="shared" si="327"/>
        <v>136</v>
      </c>
      <c r="F1284">
        <f t="shared" si="328"/>
        <v>27.200000000000003</v>
      </c>
    </row>
    <row r="1285" spans="1:6" x14ac:dyDescent="0.25">
      <c r="A1285" t="str">
        <f t="shared" si="324"/>
        <v>matt dannenberg</v>
      </c>
      <c r="C1285">
        <v>0.79900000000000004</v>
      </c>
      <c r="D1285" t="s">
        <v>377</v>
      </c>
      <c r="E1285">
        <f t="shared" si="327"/>
        <v>136</v>
      </c>
      <c r="F1285">
        <f t="shared" si="328"/>
        <v>108.664</v>
      </c>
    </row>
    <row r="1286" spans="1:6" x14ac:dyDescent="0.25">
      <c r="A1286" t="str">
        <f t="shared" si="324"/>
        <v>matt dannenberg</v>
      </c>
      <c r="E1286">
        <f t="shared" si="327"/>
        <v>136</v>
      </c>
      <c r="F1286">
        <f t="shared" si="328"/>
        <v>0</v>
      </c>
    </row>
    <row r="1287" spans="1:6" x14ac:dyDescent="0.25">
      <c r="A1287" t="str">
        <f t="shared" si="324"/>
        <v>matt dannenberg</v>
      </c>
      <c r="B1287" t="s">
        <v>378</v>
      </c>
      <c r="E1287">
        <v>792</v>
      </c>
      <c r="F1287">
        <f t="shared" si="328"/>
        <v>0</v>
      </c>
    </row>
    <row r="1288" spans="1:6" x14ac:dyDescent="0.25">
      <c r="A1288" t="str">
        <f t="shared" si="324"/>
        <v>matt dannenberg</v>
      </c>
      <c r="E1288">
        <f t="shared" ref="E1288:E1290" si="329">E1287</f>
        <v>792</v>
      </c>
      <c r="F1288">
        <f t="shared" si="328"/>
        <v>0</v>
      </c>
    </row>
    <row r="1289" spans="1:6" x14ac:dyDescent="0.25">
      <c r="A1289" t="str">
        <f t="shared" si="324"/>
        <v>matt dannenberg</v>
      </c>
      <c r="C1289">
        <v>1</v>
      </c>
      <c r="D1289" t="s">
        <v>86</v>
      </c>
      <c r="E1289">
        <f t="shared" si="329"/>
        <v>792</v>
      </c>
      <c r="F1289">
        <f t="shared" si="328"/>
        <v>792</v>
      </c>
    </row>
    <row r="1290" spans="1:6" x14ac:dyDescent="0.25">
      <c r="A1290" t="str">
        <f t="shared" si="324"/>
        <v>matt dannenberg</v>
      </c>
      <c r="E1290">
        <f t="shared" si="329"/>
        <v>792</v>
      </c>
      <c r="F1290">
        <f t="shared" si="328"/>
        <v>0</v>
      </c>
    </row>
    <row r="1291" spans="1:6" x14ac:dyDescent="0.25">
      <c r="A1291" t="str">
        <f t="shared" si="324"/>
        <v>matt dannenberg</v>
      </c>
      <c r="B1291" t="s">
        <v>379</v>
      </c>
      <c r="E1291">
        <v>182</v>
      </c>
      <c r="F1291">
        <f t="shared" si="328"/>
        <v>0</v>
      </c>
    </row>
    <row r="1292" spans="1:6" x14ac:dyDescent="0.25">
      <c r="A1292" t="str">
        <f t="shared" si="324"/>
        <v>matt dannenberg</v>
      </c>
      <c r="E1292">
        <f t="shared" ref="E1292:E1294" si="330">E1291</f>
        <v>182</v>
      </c>
      <c r="F1292">
        <f t="shared" si="328"/>
        <v>0</v>
      </c>
    </row>
    <row r="1293" spans="1:6" x14ac:dyDescent="0.25">
      <c r="A1293" t="str">
        <f t="shared" si="324"/>
        <v>matt dannenberg</v>
      </c>
      <c r="C1293">
        <v>1</v>
      </c>
      <c r="D1293" t="s">
        <v>86</v>
      </c>
      <c r="E1293">
        <f t="shared" si="330"/>
        <v>182</v>
      </c>
      <c r="F1293">
        <f t="shared" si="328"/>
        <v>182</v>
      </c>
    </row>
    <row r="1294" spans="1:6" x14ac:dyDescent="0.25">
      <c r="A1294" t="str">
        <f t="shared" si="324"/>
        <v>matt dannenberg</v>
      </c>
      <c r="E1294">
        <f t="shared" si="330"/>
        <v>182</v>
      </c>
      <c r="F1294">
        <f t="shared" si="328"/>
        <v>0</v>
      </c>
    </row>
    <row r="1295" spans="1:6" x14ac:dyDescent="0.25">
      <c r="A1295" t="str">
        <f t="shared" si="324"/>
        <v>matt dannenberg</v>
      </c>
      <c r="B1295" t="s">
        <v>380</v>
      </c>
      <c r="E1295">
        <v>68</v>
      </c>
      <c r="F1295">
        <f t="shared" si="328"/>
        <v>0</v>
      </c>
    </row>
    <row r="1296" spans="1:6" x14ac:dyDescent="0.25">
      <c r="A1296" t="str">
        <f t="shared" si="324"/>
        <v>matt dannenberg</v>
      </c>
      <c r="E1296">
        <f t="shared" ref="E1296:E1298" si="331">E1295</f>
        <v>68</v>
      </c>
      <c r="F1296">
        <f t="shared" si="328"/>
        <v>0</v>
      </c>
    </row>
    <row r="1297" spans="1:6" x14ac:dyDescent="0.25">
      <c r="A1297" t="str">
        <f t="shared" si="324"/>
        <v>matt dannenberg</v>
      </c>
      <c r="C1297">
        <v>1</v>
      </c>
      <c r="D1297" t="s">
        <v>86</v>
      </c>
      <c r="E1297">
        <f t="shared" si="331"/>
        <v>68</v>
      </c>
      <c r="F1297">
        <f t="shared" si="328"/>
        <v>68</v>
      </c>
    </row>
    <row r="1298" spans="1:6" x14ac:dyDescent="0.25">
      <c r="A1298" t="str">
        <f t="shared" si="324"/>
        <v>matt dannenberg</v>
      </c>
      <c r="E1298">
        <f t="shared" si="331"/>
        <v>68</v>
      </c>
      <c r="F1298">
        <f t="shared" si="328"/>
        <v>0</v>
      </c>
    </row>
    <row r="1299" spans="1:6" x14ac:dyDescent="0.25">
      <c r="A1299" t="str">
        <f t="shared" si="324"/>
        <v>matt dannenberg</v>
      </c>
      <c r="B1299" t="s">
        <v>381</v>
      </c>
      <c r="E1299">
        <v>722</v>
      </c>
      <c r="F1299">
        <f t="shared" si="328"/>
        <v>0</v>
      </c>
    </row>
    <row r="1300" spans="1:6" x14ac:dyDescent="0.25">
      <c r="A1300" t="str">
        <f t="shared" si="324"/>
        <v>matt dannenberg</v>
      </c>
      <c r="E1300">
        <f t="shared" ref="E1300:E1302" si="332">E1299</f>
        <v>722</v>
      </c>
      <c r="F1300">
        <f t="shared" si="328"/>
        <v>0</v>
      </c>
    </row>
    <row r="1301" spans="1:6" x14ac:dyDescent="0.25">
      <c r="A1301" t="str">
        <f t="shared" si="324"/>
        <v>matt dannenberg</v>
      </c>
      <c r="C1301">
        <v>1</v>
      </c>
      <c r="D1301" t="s">
        <v>86</v>
      </c>
      <c r="E1301">
        <f t="shared" si="332"/>
        <v>722</v>
      </c>
      <c r="F1301">
        <f t="shared" si="328"/>
        <v>722</v>
      </c>
    </row>
    <row r="1302" spans="1:6" x14ac:dyDescent="0.25">
      <c r="A1302" t="str">
        <f t="shared" si="324"/>
        <v>matt dannenberg</v>
      </c>
      <c r="E1302">
        <f t="shared" si="332"/>
        <v>722</v>
      </c>
      <c r="F1302">
        <f t="shared" si="328"/>
        <v>0</v>
      </c>
    </row>
    <row r="1303" spans="1:6" x14ac:dyDescent="0.25">
      <c r="A1303" t="str">
        <f t="shared" si="324"/>
        <v>matt dannenberg</v>
      </c>
      <c r="B1303" t="s">
        <v>382</v>
      </c>
      <c r="E1303">
        <v>30</v>
      </c>
      <c r="F1303">
        <f t="shared" si="328"/>
        <v>0</v>
      </c>
    </row>
    <row r="1304" spans="1:6" x14ac:dyDescent="0.25">
      <c r="A1304" t="str">
        <f t="shared" ref="A1304:A1317" si="333">A1303</f>
        <v>matt dannenberg</v>
      </c>
      <c r="E1304">
        <f t="shared" ref="E1304:E1306" si="334">E1303</f>
        <v>30</v>
      </c>
      <c r="F1304">
        <f t="shared" si="328"/>
        <v>0</v>
      </c>
    </row>
    <row r="1305" spans="1:6" x14ac:dyDescent="0.25">
      <c r="A1305" t="str">
        <f t="shared" si="333"/>
        <v>matt dannenberg</v>
      </c>
      <c r="C1305">
        <v>1</v>
      </c>
      <c r="D1305" t="s">
        <v>86</v>
      </c>
      <c r="E1305">
        <f t="shared" si="334"/>
        <v>30</v>
      </c>
      <c r="F1305">
        <f t="shared" si="328"/>
        <v>30</v>
      </c>
    </row>
    <row r="1306" spans="1:6" x14ac:dyDescent="0.25">
      <c r="A1306" t="str">
        <f t="shared" si="333"/>
        <v>matt dannenberg</v>
      </c>
      <c r="E1306">
        <f t="shared" si="334"/>
        <v>30</v>
      </c>
      <c r="F1306">
        <f t="shared" si="328"/>
        <v>0</v>
      </c>
    </row>
    <row r="1307" spans="1:6" x14ac:dyDescent="0.25">
      <c r="A1307" t="str">
        <f t="shared" si="333"/>
        <v>matt dannenberg</v>
      </c>
      <c r="B1307" t="s">
        <v>383</v>
      </c>
      <c r="E1307">
        <v>88</v>
      </c>
      <c r="F1307">
        <f t="shared" si="328"/>
        <v>0</v>
      </c>
    </row>
    <row r="1308" spans="1:6" x14ac:dyDescent="0.25">
      <c r="A1308" t="str">
        <f t="shared" si="333"/>
        <v>matt dannenberg</v>
      </c>
      <c r="E1308">
        <f t="shared" ref="E1308:E1310" si="335">E1307</f>
        <v>88</v>
      </c>
      <c r="F1308">
        <f t="shared" si="328"/>
        <v>0</v>
      </c>
    </row>
    <row r="1309" spans="1:6" x14ac:dyDescent="0.25">
      <c r="A1309" t="str">
        <f t="shared" si="333"/>
        <v>matt dannenberg</v>
      </c>
      <c r="C1309">
        <v>1</v>
      </c>
      <c r="D1309" t="s">
        <v>86</v>
      </c>
      <c r="E1309">
        <f t="shared" si="335"/>
        <v>88</v>
      </c>
      <c r="F1309">
        <f t="shared" si="328"/>
        <v>88</v>
      </c>
    </row>
    <row r="1310" spans="1:6" x14ac:dyDescent="0.25">
      <c r="A1310" t="str">
        <f t="shared" si="333"/>
        <v>matt dannenberg</v>
      </c>
      <c r="E1310">
        <f t="shared" si="335"/>
        <v>88</v>
      </c>
      <c r="F1310">
        <f t="shared" si="328"/>
        <v>0</v>
      </c>
    </row>
    <row r="1311" spans="1:6" x14ac:dyDescent="0.25">
      <c r="A1311" t="str">
        <f t="shared" si="333"/>
        <v>matt dannenberg</v>
      </c>
      <c r="B1311" t="s">
        <v>384</v>
      </c>
      <c r="E1311">
        <v>6</v>
      </c>
      <c r="F1311">
        <f t="shared" si="328"/>
        <v>0</v>
      </c>
    </row>
    <row r="1312" spans="1:6" x14ac:dyDescent="0.25">
      <c r="A1312" t="str">
        <f t="shared" si="333"/>
        <v>matt dannenberg</v>
      </c>
      <c r="E1312">
        <f t="shared" ref="E1312:E1314" si="336">E1311</f>
        <v>6</v>
      </c>
      <c r="F1312">
        <f t="shared" si="328"/>
        <v>0</v>
      </c>
    </row>
    <row r="1313" spans="1:6" x14ac:dyDescent="0.25">
      <c r="A1313" t="str">
        <f t="shared" si="333"/>
        <v>matt dannenberg</v>
      </c>
      <c r="C1313">
        <v>1</v>
      </c>
      <c r="D1313" t="s">
        <v>86</v>
      </c>
      <c r="E1313">
        <f t="shared" si="336"/>
        <v>6</v>
      </c>
      <c r="F1313">
        <f t="shared" si="328"/>
        <v>6</v>
      </c>
    </row>
    <row r="1314" spans="1:6" x14ac:dyDescent="0.25">
      <c r="A1314" t="str">
        <f t="shared" si="333"/>
        <v>matt dannenberg</v>
      </c>
      <c r="E1314">
        <f t="shared" si="336"/>
        <v>6</v>
      </c>
      <c r="F1314">
        <f t="shared" si="328"/>
        <v>0</v>
      </c>
    </row>
    <row r="1315" spans="1:6" x14ac:dyDescent="0.25">
      <c r="A1315" t="str">
        <f t="shared" si="333"/>
        <v>matt dannenberg</v>
      </c>
      <c r="B1315" t="s">
        <v>385</v>
      </c>
      <c r="E1315">
        <v>82</v>
      </c>
      <c r="F1315">
        <f t="shared" si="328"/>
        <v>0</v>
      </c>
    </row>
    <row r="1316" spans="1:6" x14ac:dyDescent="0.25">
      <c r="A1316" t="str">
        <f t="shared" si="333"/>
        <v>matt dannenberg</v>
      </c>
      <c r="E1316">
        <f t="shared" ref="E1316:E1318" si="337">E1315</f>
        <v>82</v>
      </c>
      <c r="F1316">
        <f t="shared" si="328"/>
        <v>0</v>
      </c>
    </row>
    <row r="1317" spans="1:6" x14ac:dyDescent="0.25">
      <c r="A1317" t="str">
        <f t="shared" si="333"/>
        <v>matt dannenberg</v>
      </c>
      <c r="C1317">
        <v>1</v>
      </c>
      <c r="D1317" t="s">
        <v>86</v>
      </c>
      <c r="E1317">
        <f t="shared" si="337"/>
        <v>82</v>
      </c>
      <c r="F1317">
        <f t="shared" si="328"/>
        <v>82</v>
      </c>
    </row>
    <row r="1318" spans="1:6" x14ac:dyDescent="0.25">
      <c r="A1318" t="s">
        <v>506</v>
      </c>
      <c r="E1318">
        <f t="shared" si="337"/>
        <v>82</v>
      </c>
      <c r="F1318">
        <f t="shared" si="328"/>
        <v>0</v>
      </c>
    </row>
    <row r="1319" spans="1:6" x14ac:dyDescent="0.25">
      <c r="A1319" t="str">
        <f t="shared" ref="A1319:A1325" si="338">A1318</f>
        <v>Matt Kangas</v>
      </c>
      <c r="B1319" t="s">
        <v>388</v>
      </c>
      <c r="E1319">
        <v>15</v>
      </c>
      <c r="F1319">
        <f t="shared" si="328"/>
        <v>0</v>
      </c>
    </row>
    <row r="1320" spans="1:6" x14ac:dyDescent="0.25">
      <c r="A1320" t="str">
        <f t="shared" si="338"/>
        <v>Matt Kangas</v>
      </c>
      <c r="E1320">
        <f t="shared" ref="E1320:E1322" si="339">E1319</f>
        <v>15</v>
      </c>
      <c r="F1320">
        <f t="shared" si="328"/>
        <v>0</v>
      </c>
    </row>
    <row r="1321" spans="1:6" x14ac:dyDescent="0.25">
      <c r="A1321" t="str">
        <f t="shared" si="338"/>
        <v>Matt Kangas</v>
      </c>
      <c r="C1321">
        <v>1</v>
      </c>
      <c r="D1321" t="s">
        <v>18</v>
      </c>
      <c r="E1321">
        <f t="shared" si="339"/>
        <v>15</v>
      </c>
      <c r="F1321">
        <f t="shared" si="328"/>
        <v>15</v>
      </c>
    </row>
    <row r="1322" spans="1:6" x14ac:dyDescent="0.25">
      <c r="A1322" t="str">
        <f t="shared" si="338"/>
        <v>Matt Kangas</v>
      </c>
      <c r="E1322">
        <f t="shared" si="339"/>
        <v>15</v>
      </c>
      <c r="F1322">
        <f t="shared" si="328"/>
        <v>0</v>
      </c>
    </row>
    <row r="1323" spans="1:6" x14ac:dyDescent="0.25">
      <c r="A1323" t="str">
        <f t="shared" si="338"/>
        <v>Matt Kangas</v>
      </c>
      <c r="B1323" t="s">
        <v>389</v>
      </c>
      <c r="E1323">
        <v>4</v>
      </c>
      <c r="F1323">
        <f t="shared" si="328"/>
        <v>0</v>
      </c>
    </row>
    <row r="1324" spans="1:6" x14ac:dyDescent="0.25">
      <c r="A1324" t="str">
        <f t="shared" si="338"/>
        <v>Matt Kangas</v>
      </c>
      <c r="E1324">
        <f t="shared" ref="E1324:E1326" si="340">E1323</f>
        <v>4</v>
      </c>
      <c r="F1324">
        <f t="shared" si="328"/>
        <v>0</v>
      </c>
    </row>
    <row r="1325" spans="1:6" x14ac:dyDescent="0.25">
      <c r="A1325" t="str">
        <f t="shared" si="338"/>
        <v>Matt Kangas</v>
      </c>
      <c r="C1325">
        <v>1</v>
      </c>
      <c r="D1325" t="s">
        <v>390</v>
      </c>
      <c r="E1325">
        <f t="shared" si="340"/>
        <v>4</v>
      </c>
      <c r="F1325">
        <f t="shared" si="328"/>
        <v>4</v>
      </c>
    </row>
    <row r="1326" spans="1:6" x14ac:dyDescent="0.25">
      <c r="A1326" t="s">
        <v>507</v>
      </c>
      <c r="E1326">
        <f t="shared" si="340"/>
        <v>4</v>
      </c>
      <c r="F1326">
        <f t="shared" si="328"/>
        <v>0</v>
      </c>
    </row>
    <row r="1327" spans="1:6" x14ac:dyDescent="0.25">
      <c r="A1327" t="str">
        <f t="shared" ref="A1327:A1329" si="341">A1326</f>
        <v>Max Hirschhorn</v>
      </c>
      <c r="B1327" t="s">
        <v>393</v>
      </c>
      <c r="E1327">
        <v>4</v>
      </c>
      <c r="F1327">
        <f t="shared" si="328"/>
        <v>0</v>
      </c>
    </row>
    <row r="1328" spans="1:6" x14ac:dyDescent="0.25">
      <c r="A1328" t="str">
        <f t="shared" si="341"/>
        <v>Max Hirschhorn</v>
      </c>
      <c r="E1328">
        <f t="shared" ref="E1328:E1330" si="342">E1327</f>
        <v>4</v>
      </c>
      <c r="F1328">
        <f t="shared" si="328"/>
        <v>0</v>
      </c>
    </row>
    <row r="1329" spans="1:6" x14ac:dyDescent="0.25">
      <c r="A1329" t="str">
        <f t="shared" si="341"/>
        <v>Max Hirschhorn</v>
      </c>
      <c r="C1329">
        <v>1</v>
      </c>
      <c r="D1329" t="s">
        <v>17</v>
      </c>
      <c r="E1329">
        <f t="shared" si="342"/>
        <v>4</v>
      </c>
      <c r="F1329">
        <f t="shared" si="328"/>
        <v>4</v>
      </c>
    </row>
    <row r="1330" spans="1:6" x14ac:dyDescent="0.25">
      <c r="A1330" t="s">
        <v>508</v>
      </c>
      <c r="E1330">
        <f t="shared" si="342"/>
        <v>4</v>
      </c>
      <c r="F1330">
        <f t="shared" si="328"/>
        <v>0</v>
      </c>
    </row>
    <row r="1331" spans="1:6" x14ac:dyDescent="0.25">
      <c r="A1331" t="str">
        <f t="shared" ref="A1331:A1333" si="343">A1330</f>
        <v>Michael Cahill</v>
      </c>
      <c r="B1331" t="s">
        <v>396</v>
      </c>
      <c r="E1331">
        <v>28</v>
      </c>
      <c r="F1331">
        <f t="shared" si="328"/>
        <v>0</v>
      </c>
    </row>
    <row r="1332" spans="1:6" x14ac:dyDescent="0.25">
      <c r="A1332" t="str">
        <f t="shared" si="343"/>
        <v>Michael Cahill</v>
      </c>
      <c r="E1332">
        <f t="shared" ref="E1332:E1334" si="344">E1331</f>
        <v>28</v>
      </c>
      <c r="F1332">
        <f t="shared" si="328"/>
        <v>0</v>
      </c>
    </row>
    <row r="1333" spans="1:6" x14ac:dyDescent="0.25">
      <c r="A1333" t="str">
        <f t="shared" si="343"/>
        <v>Michael Cahill</v>
      </c>
      <c r="C1333">
        <v>1</v>
      </c>
      <c r="D1333" t="s">
        <v>51</v>
      </c>
      <c r="E1333">
        <f t="shared" si="344"/>
        <v>28</v>
      </c>
      <c r="F1333">
        <f t="shared" si="328"/>
        <v>28</v>
      </c>
    </row>
    <row r="1334" spans="1:6" x14ac:dyDescent="0.25">
      <c r="A1334" t="s">
        <v>509</v>
      </c>
      <c r="E1334">
        <f t="shared" si="344"/>
        <v>28</v>
      </c>
      <c r="F1334">
        <f t="shared" si="328"/>
        <v>0</v>
      </c>
    </row>
    <row r="1335" spans="1:6" x14ac:dyDescent="0.25">
      <c r="A1335" t="str">
        <f t="shared" ref="A1335:A1337" si="345">A1334</f>
        <v>Michael Hudson-Doyle</v>
      </c>
      <c r="B1335" t="s">
        <v>398</v>
      </c>
      <c r="E1335">
        <v>5</v>
      </c>
      <c r="F1335">
        <f t="shared" si="328"/>
        <v>0</v>
      </c>
    </row>
    <row r="1336" spans="1:6" x14ac:dyDescent="0.25">
      <c r="A1336" t="str">
        <f t="shared" si="345"/>
        <v>Michael Hudson-Doyle</v>
      </c>
      <c r="E1336">
        <f t="shared" ref="E1336:E1338" si="346">E1335</f>
        <v>5</v>
      </c>
      <c r="F1336">
        <f t="shared" si="328"/>
        <v>0</v>
      </c>
    </row>
    <row r="1337" spans="1:6" x14ac:dyDescent="0.25">
      <c r="A1337" t="str">
        <f t="shared" si="345"/>
        <v>Michael Hudson-Doyle</v>
      </c>
      <c r="C1337">
        <v>1</v>
      </c>
      <c r="D1337" t="s">
        <v>22</v>
      </c>
      <c r="E1337">
        <f t="shared" si="346"/>
        <v>5</v>
      </c>
      <c r="F1337">
        <f t="shared" si="328"/>
        <v>5</v>
      </c>
    </row>
    <row r="1338" spans="1:6" x14ac:dyDescent="0.25">
      <c r="A1338" t="s">
        <v>510</v>
      </c>
      <c r="E1338">
        <f t="shared" si="346"/>
        <v>5</v>
      </c>
      <c r="F1338">
        <f t="shared" si="328"/>
        <v>0</v>
      </c>
    </row>
    <row r="1339" spans="1:6" x14ac:dyDescent="0.25">
      <c r="A1339" t="str">
        <f t="shared" ref="A1339:A1342" si="347">A1338</f>
        <v>Michael Ivanov</v>
      </c>
      <c r="B1339" t="s">
        <v>400</v>
      </c>
      <c r="E1339">
        <v>16</v>
      </c>
      <c r="F1339">
        <f t="shared" si="328"/>
        <v>0</v>
      </c>
    </row>
    <row r="1340" spans="1:6" x14ac:dyDescent="0.25">
      <c r="A1340" t="str">
        <f t="shared" si="347"/>
        <v>Michael Ivanov</v>
      </c>
      <c r="E1340">
        <f t="shared" ref="E1340:E1343" si="348">E1339</f>
        <v>16</v>
      </c>
      <c r="F1340">
        <f t="shared" si="328"/>
        <v>0</v>
      </c>
    </row>
    <row r="1341" spans="1:6" x14ac:dyDescent="0.25">
      <c r="A1341" t="str">
        <f t="shared" si="347"/>
        <v>Michael Ivanov</v>
      </c>
      <c r="C1341">
        <v>0.58199999999999996</v>
      </c>
      <c r="D1341" t="s">
        <v>49</v>
      </c>
      <c r="E1341">
        <f t="shared" si="348"/>
        <v>16</v>
      </c>
      <c r="F1341">
        <f t="shared" si="328"/>
        <v>9.3119999999999994</v>
      </c>
    </row>
    <row r="1342" spans="1:6" x14ac:dyDescent="0.25">
      <c r="A1342" t="str">
        <f t="shared" si="347"/>
        <v>Michael Ivanov</v>
      </c>
      <c r="C1342">
        <v>0.41699999999999998</v>
      </c>
      <c r="D1342" t="s">
        <v>401</v>
      </c>
      <c r="E1342">
        <f t="shared" si="348"/>
        <v>16</v>
      </c>
      <c r="F1342">
        <f t="shared" si="328"/>
        <v>6.6719999999999997</v>
      </c>
    </row>
    <row r="1343" spans="1:6" x14ac:dyDescent="0.25">
      <c r="A1343" t="s">
        <v>511</v>
      </c>
      <c r="E1343">
        <f t="shared" si="348"/>
        <v>16</v>
      </c>
      <c r="F1343">
        <f t="shared" si="328"/>
        <v>0</v>
      </c>
    </row>
    <row r="1344" spans="1:6" x14ac:dyDescent="0.25">
      <c r="A1344" t="str">
        <f t="shared" ref="A1344:A1359" si="349">A1343</f>
        <v>mike o'brien</v>
      </c>
      <c r="B1344" t="s">
        <v>404</v>
      </c>
      <c r="E1344">
        <v>24</v>
      </c>
      <c r="F1344">
        <f t="shared" si="328"/>
        <v>0</v>
      </c>
    </row>
    <row r="1345" spans="1:6" x14ac:dyDescent="0.25">
      <c r="A1345" t="str">
        <f t="shared" si="349"/>
        <v>mike o'brien</v>
      </c>
      <c r="E1345">
        <f t="shared" ref="E1345:E1348" si="350">E1344</f>
        <v>24</v>
      </c>
      <c r="F1345">
        <f t="shared" si="328"/>
        <v>0</v>
      </c>
    </row>
    <row r="1346" spans="1:6" x14ac:dyDescent="0.25">
      <c r="A1346" t="str">
        <f t="shared" si="349"/>
        <v>mike o'brien</v>
      </c>
      <c r="C1346">
        <v>0.77700000000000002</v>
      </c>
      <c r="D1346" t="s">
        <v>277</v>
      </c>
      <c r="E1346">
        <f t="shared" si="350"/>
        <v>24</v>
      </c>
      <c r="F1346">
        <f t="shared" si="328"/>
        <v>18.648</v>
      </c>
    </row>
    <row r="1347" spans="1:6" x14ac:dyDescent="0.25">
      <c r="A1347" t="str">
        <f t="shared" si="349"/>
        <v>mike o'brien</v>
      </c>
      <c r="C1347">
        <v>0.222</v>
      </c>
      <c r="D1347" t="s">
        <v>278</v>
      </c>
      <c r="E1347">
        <f t="shared" si="350"/>
        <v>24</v>
      </c>
      <c r="F1347">
        <f t="shared" ref="F1347:F1410" si="351">E1347*C1347</f>
        <v>5.3280000000000003</v>
      </c>
    </row>
    <row r="1348" spans="1:6" x14ac:dyDescent="0.25">
      <c r="A1348" t="str">
        <f t="shared" si="349"/>
        <v>mike o'brien</v>
      </c>
      <c r="E1348">
        <f t="shared" si="350"/>
        <v>24</v>
      </c>
      <c r="F1348">
        <f t="shared" si="351"/>
        <v>0</v>
      </c>
    </row>
    <row r="1349" spans="1:6" x14ac:dyDescent="0.25">
      <c r="A1349" t="str">
        <f t="shared" si="349"/>
        <v>mike o'brien</v>
      </c>
      <c r="B1349" t="s">
        <v>405</v>
      </c>
      <c r="E1349">
        <v>31</v>
      </c>
      <c r="F1349">
        <f t="shared" si="351"/>
        <v>0</v>
      </c>
    </row>
    <row r="1350" spans="1:6" x14ac:dyDescent="0.25">
      <c r="A1350" t="str">
        <f t="shared" si="349"/>
        <v>mike o'brien</v>
      </c>
      <c r="E1350">
        <f t="shared" ref="E1350:E1352" si="352">E1349</f>
        <v>31</v>
      </c>
      <c r="F1350">
        <f t="shared" si="351"/>
        <v>0</v>
      </c>
    </row>
    <row r="1351" spans="1:6" x14ac:dyDescent="0.25">
      <c r="A1351" t="str">
        <f t="shared" si="349"/>
        <v>mike o'brien</v>
      </c>
      <c r="C1351">
        <v>0.94</v>
      </c>
      <c r="D1351" t="s">
        <v>24</v>
      </c>
      <c r="E1351">
        <f t="shared" si="352"/>
        <v>31</v>
      </c>
      <c r="F1351">
        <f t="shared" si="351"/>
        <v>29.139999999999997</v>
      </c>
    </row>
    <row r="1352" spans="1:6" x14ac:dyDescent="0.25">
      <c r="A1352" t="str">
        <f t="shared" si="349"/>
        <v>mike o'brien</v>
      </c>
      <c r="E1352">
        <f t="shared" si="352"/>
        <v>31</v>
      </c>
      <c r="F1352">
        <f t="shared" si="351"/>
        <v>0</v>
      </c>
    </row>
    <row r="1353" spans="1:6" x14ac:dyDescent="0.25">
      <c r="A1353" t="str">
        <f t="shared" si="349"/>
        <v>mike o'brien</v>
      </c>
      <c r="B1353" t="s">
        <v>406</v>
      </c>
      <c r="E1353">
        <v>6</v>
      </c>
      <c r="F1353">
        <f t="shared" si="351"/>
        <v>0</v>
      </c>
    </row>
    <row r="1354" spans="1:6" x14ac:dyDescent="0.25">
      <c r="A1354" t="str">
        <f t="shared" si="349"/>
        <v>mike o'brien</v>
      </c>
      <c r="E1354">
        <f t="shared" ref="E1354:E1356" si="353">E1353</f>
        <v>6</v>
      </c>
      <c r="F1354">
        <f t="shared" si="351"/>
        <v>0</v>
      </c>
    </row>
    <row r="1355" spans="1:6" x14ac:dyDescent="0.25">
      <c r="A1355" t="str">
        <f t="shared" si="349"/>
        <v>mike o'brien</v>
      </c>
      <c r="C1355">
        <v>1</v>
      </c>
      <c r="D1355" t="s">
        <v>113</v>
      </c>
      <c r="E1355">
        <f t="shared" si="353"/>
        <v>6</v>
      </c>
      <c r="F1355">
        <f t="shared" si="351"/>
        <v>6</v>
      </c>
    </row>
    <row r="1356" spans="1:6" x14ac:dyDescent="0.25">
      <c r="A1356" t="str">
        <f t="shared" si="349"/>
        <v>mike o'brien</v>
      </c>
      <c r="E1356">
        <f t="shared" si="353"/>
        <v>6</v>
      </c>
      <c r="F1356">
        <f t="shared" si="351"/>
        <v>0</v>
      </c>
    </row>
    <row r="1357" spans="1:6" x14ac:dyDescent="0.25">
      <c r="A1357" t="str">
        <f t="shared" si="349"/>
        <v>mike o'brien</v>
      </c>
      <c r="B1357" t="s">
        <v>407</v>
      </c>
      <c r="E1357">
        <v>4</v>
      </c>
      <c r="F1357">
        <f t="shared" si="351"/>
        <v>0</v>
      </c>
    </row>
    <row r="1358" spans="1:6" x14ac:dyDescent="0.25">
      <c r="A1358" t="str">
        <f t="shared" si="349"/>
        <v>mike o'brien</v>
      </c>
      <c r="E1358">
        <f t="shared" ref="E1358:E1360" si="354">E1357</f>
        <v>4</v>
      </c>
      <c r="F1358">
        <f t="shared" si="351"/>
        <v>0</v>
      </c>
    </row>
    <row r="1359" spans="1:6" x14ac:dyDescent="0.25">
      <c r="A1359" t="str">
        <f t="shared" si="349"/>
        <v>mike o'brien</v>
      </c>
      <c r="C1359">
        <v>1</v>
      </c>
      <c r="D1359" t="s">
        <v>113</v>
      </c>
      <c r="E1359">
        <f t="shared" si="354"/>
        <v>4</v>
      </c>
      <c r="F1359">
        <f t="shared" si="351"/>
        <v>4</v>
      </c>
    </row>
    <row r="1360" spans="1:6" x14ac:dyDescent="0.25">
      <c r="A1360" t="s">
        <v>512</v>
      </c>
      <c r="E1360">
        <f t="shared" si="354"/>
        <v>4</v>
      </c>
      <c r="F1360">
        <f t="shared" si="351"/>
        <v>0</v>
      </c>
    </row>
    <row r="1361" spans="1:6" x14ac:dyDescent="0.25">
      <c r="A1361" t="str">
        <f t="shared" ref="A1361:A1363" si="355">A1360</f>
        <v>Quentin Conner</v>
      </c>
      <c r="B1361" t="s">
        <v>410</v>
      </c>
      <c r="E1361">
        <v>43</v>
      </c>
      <c r="F1361">
        <f t="shared" si="351"/>
        <v>0</v>
      </c>
    </row>
    <row r="1362" spans="1:6" x14ac:dyDescent="0.25">
      <c r="A1362" t="str">
        <f t="shared" si="355"/>
        <v>Quentin Conner</v>
      </c>
      <c r="E1362">
        <f t="shared" ref="E1362:E1364" si="356">E1361</f>
        <v>43</v>
      </c>
      <c r="F1362">
        <f t="shared" si="351"/>
        <v>0</v>
      </c>
    </row>
    <row r="1363" spans="1:6" x14ac:dyDescent="0.25">
      <c r="A1363" t="str">
        <f t="shared" si="355"/>
        <v>Quentin Conner</v>
      </c>
      <c r="C1363">
        <v>1</v>
      </c>
      <c r="D1363" t="s">
        <v>28</v>
      </c>
      <c r="E1363">
        <f t="shared" si="356"/>
        <v>43</v>
      </c>
      <c r="F1363">
        <f t="shared" si="351"/>
        <v>43</v>
      </c>
    </row>
    <row r="1364" spans="1:6" x14ac:dyDescent="0.25">
      <c r="A1364" t="s">
        <v>513</v>
      </c>
      <c r="E1364">
        <f t="shared" si="356"/>
        <v>43</v>
      </c>
      <c r="F1364">
        <f t="shared" si="351"/>
        <v>0</v>
      </c>
    </row>
    <row r="1365" spans="1:6" x14ac:dyDescent="0.25">
      <c r="A1365" t="str">
        <f t="shared" ref="A1365:A1371" si="357">A1364</f>
        <v>Randolph Tan</v>
      </c>
      <c r="B1365" t="s">
        <v>413</v>
      </c>
      <c r="E1365">
        <v>5</v>
      </c>
      <c r="F1365">
        <f t="shared" si="351"/>
        <v>0</v>
      </c>
    </row>
    <row r="1366" spans="1:6" x14ac:dyDescent="0.25">
      <c r="A1366" t="str">
        <f t="shared" si="357"/>
        <v>Randolph Tan</v>
      </c>
      <c r="E1366">
        <f t="shared" ref="E1366:E1368" si="358">E1365</f>
        <v>5</v>
      </c>
      <c r="F1366">
        <f t="shared" si="351"/>
        <v>0</v>
      </c>
    </row>
    <row r="1367" spans="1:6" x14ac:dyDescent="0.25">
      <c r="A1367" t="str">
        <f t="shared" si="357"/>
        <v>Randolph Tan</v>
      </c>
      <c r="C1367">
        <v>1</v>
      </c>
      <c r="D1367" t="s">
        <v>21</v>
      </c>
      <c r="E1367">
        <f t="shared" si="358"/>
        <v>5</v>
      </c>
      <c r="F1367">
        <f t="shared" si="351"/>
        <v>5</v>
      </c>
    </row>
    <row r="1368" spans="1:6" x14ac:dyDescent="0.25">
      <c r="A1368" t="str">
        <f t="shared" si="357"/>
        <v>Randolph Tan</v>
      </c>
      <c r="E1368">
        <f t="shared" si="358"/>
        <v>5</v>
      </c>
      <c r="F1368">
        <f t="shared" si="351"/>
        <v>0</v>
      </c>
    </row>
    <row r="1369" spans="1:6" x14ac:dyDescent="0.25">
      <c r="A1369" t="str">
        <f t="shared" si="357"/>
        <v>Randolph Tan</v>
      </c>
      <c r="B1369" t="s">
        <v>414</v>
      </c>
      <c r="E1369">
        <v>7</v>
      </c>
      <c r="F1369">
        <f t="shared" si="351"/>
        <v>0</v>
      </c>
    </row>
    <row r="1370" spans="1:6" x14ac:dyDescent="0.25">
      <c r="A1370" t="str">
        <f t="shared" si="357"/>
        <v>Randolph Tan</v>
      </c>
      <c r="E1370">
        <f t="shared" ref="E1370:E1372" si="359">E1369</f>
        <v>7</v>
      </c>
      <c r="F1370">
        <f t="shared" si="351"/>
        <v>0</v>
      </c>
    </row>
    <row r="1371" spans="1:6" x14ac:dyDescent="0.25">
      <c r="A1371" t="str">
        <f t="shared" si="357"/>
        <v>Randolph Tan</v>
      </c>
      <c r="C1371">
        <v>1</v>
      </c>
      <c r="D1371" t="s">
        <v>38</v>
      </c>
      <c r="E1371">
        <f t="shared" si="359"/>
        <v>7</v>
      </c>
      <c r="F1371">
        <f t="shared" si="351"/>
        <v>7</v>
      </c>
    </row>
    <row r="1372" spans="1:6" x14ac:dyDescent="0.25">
      <c r="A1372" t="s">
        <v>514</v>
      </c>
      <c r="E1372">
        <f t="shared" si="359"/>
        <v>7</v>
      </c>
      <c r="F1372">
        <f t="shared" si="351"/>
        <v>0</v>
      </c>
    </row>
    <row r="1373" spans="1:6" x14ac:dyDescent="0.25">
      <c r="A1373" t="str">
        <f t="shared" ref="A1373:A1394" si="360">A1372</f>
        <v>Scott Hernandez</v>
      </c>
      <c r="B1373" t="s">
        <v>417</v>
      </c>
      <c r="E1373">
        <v>9</v>
      </c>
      <c r="F1373">
        <f t="shared" si="351"/>
        <v>0</v>
      </c>
    </row>
    <row r="1374" spans="1:6" x14ac:dyDescent="0.25">
      <c r="A1374" t="str">
        <f t="shared" si="360"/>
        <v>Scott Hernandez</v>
      </c>
      <c r="E1374">
        <f t="shared" ref="E1374:E1376" si="361">E1373</f>
        <v>9</v>
      </c>
      <c r="F1374">
        <f t="shared" si="351"/>
        <v>0</v>
      </c>
    </row>
    <row r="1375" spans="1:6" x14ac:dyDescent="0.25">
      <c r="A1375" t="str">
        <f t="shared" si="360"/>
        <v>Scott Hernandez</v>
      </c>
      <c r="C1375">
        <v>1</v>
      </c>
      <c r="D1375" t="s">
        <v>158</v>
      </c>
      <c r="E1375">
        <f t="shared" si="361"/>
        <v>9</v>
      </c>
      <c r="F1375">
        <f t="shared" si="351"/>
        <v>9</v>
      </c>
    </row>
    <row r="1376" spans="1:6" x14ac:dyDescent="0.25">
      <c r="A1376" t="str">
        <f t="shared" si="360"/>
        <v>Scott Hernandez</v>
      </c>
      <c r="E1376">
        <f t="shared" si="361"/>
        <v>9</v>
      </c>
      <c r="F1376">
        <f t="shared" si="351"/>
        <v>0</v>
      </c>
    </row>
    <row r="1377" spans="1:6" x14ac:dyDescent="0.25">
      <c r="A1377" t="str">
        <f t="shared" si="360"/>
        <v>Scott Hernandez</v>
      </c>
      <c r="B1377" t="s">
        <v>418</v>
      </c>
      <c r="E1377">
        <v>2</v>
      </c>
      <c r="F1377">
        <f t="shared" si="351"/>
        <v>0</v>
      </c>
    </row>
    <row r="1378" spans="1:6" x14ac:dyDescent="0.25">
      <c r="A1378" t="str">
        <f t="shared" si="360"/>
        <v>Scott Hernandez</v>
      </c>
      <c r="E1378">
        <f t="shared" ref="E1378:E1380" si="362">E1377</f>
        <v>2</v>
      </c>
      <c r="F1378">
        <f t="shared" si="351"/>
        <v>0</v>
      </c>
    </row>
    <row r="1379" spans="1:6" x14ac:dyDescent="0.25">
      <c r="A1379" t="str">
        <f t="shared" si="360"/>
        <v>Scott Hernandez</v>
      </c>
      <c r="C1379">
        <v>1</v>
      </c>
      <c r="D1379" t="s">
        <v>158</v>
      </c>
      <c r="E1379">
        <f t="shared" si="362"/>
        <v>2</v>
      </c>
      <c r="F1379">
        <f t="shared" si="351"/>
        <v>2</v>
      </c>
    </row>
    <row r="1380" spans="1:6" x14ac:dyDescent="0.25">
      <c r="A1380" t="str">
        <f t="shared" si="360"/>
        <v>Scott Hernandez</v>
      </c>
      <c r="E1380">
        <f t="shared" si="362"/>
        <v>2</v>
      </c>
      <c r="F1380">
        <f t="shared" si="351"/>
        <v>0</v>
      </c>
    </row>
    <row r="1381" spans="1:6" x14ac:dyDescent="0.25">
      <c r="A1381" t="str">
        <f t="shared" si="360"/>
        <v>Scott Hernandez</v>
      </c>
      <c r="B1381" t="s">
        <v>419</v>
      </c>
      <c r="E1381">
        <v>333</v>
      </c>
      <c r="F1381">
        <f t="shared" si="351"/>
        <v>0</v>
      </c>
    </row>
    <row r="1382" spans="1:6" x14ac:dyDescent="0.25">
      <c r="A1382" t="str">
        <f t="shared" si="360"/>
        <v>Scott Hernandez</v>
      </c>
      <c r="E1382">
        <f t="shared" ref="E1382:E1385" si="363">E1381</f>
        <v>333</v>
      </c>
      <c r="F1382">
        <f t="shared" si="351"/>
        <v>0</v>
      </c>
    </row>
    <row r="1383" spans="1:6" x14ac:dyDescent="0.25">
      <c r="A1383" t="str">
        <f t="shared" si="360"/>
        <v>Scott Hernandez</v>
      </c>
      <c r="C1383">
        <v>0.96299999999999997</v>
      </c>
      <c r="D1383" t="s">
        <v>158</v>
      </c>
      <c r="E1383">
        <f t="shared" si="363"/>
        <v>333</v>
      </c>
      <c r="F1383">
        <f t="shared" si="351"/>
        <v>320.67899999999997</v>
      </c>
    </row>
    <row r="1384" spans="1:6" x14ac:dyDescent="0.25">
      <c r="A1384" t="str">
        <f t="shared" si="360"/>
        <v>Scott Hernandez</v>
      </c>
      <c r="C1384">
        <v>3.5999999999999997E-2</v>
      </c>
      <c r="D1384" t="s">
        <v>28</v>
      </c>
      <c r="E1384">
        <f t="shared" si="363"/>
        <v>333</v>
      </c>
      <c r="F1384">
        <f t="shared" si="351"/>
        <v>11.988</v>
      </c>
    </row>
    <row r="1385" spans="1:6" x14ac:dyDescent="0.25">
      <c r="A1385" t="str">
        <f t="shared" si="360"/>
        <v>Scott Hernandez</v>
      </c>
      <c r="E1385">
        <f t="shared" si="363"/>
        <v>333</v>
      </c>
      <c r="F1385">
        <f t="shared" si="351"/>
        <v>0</v>
      </c>
    </row>
    <row r="1386" spans="1:6" x14ac:dyDescent="0.25">
      <c r="A1386" t="str">
        <f t="shared" si="360"/>
        <v>Scott Hernandez</v>
      </c>
      <c r="B1386" t="s">
        <v>420</v>
      </c>
      <c r="E1386">
        <v>526</v>
      </c>
      <c r="F1386">
        <f t="shared" si="351"/>
        <v>0</v>
      </c>
    </row>
    <row r="1387" spans="1:6" x14ac:dyDescent="0.25">
      <c r="A1387" t="str">
        <f t="shared" si="360"/>
        <v>Scott Hernandez</v>
      </c>
      <c r="E1387">
        <f t="shared" ref="E1387:E1391" si="364">E1386</f>
        <v>526</v>
      </c>
      <c r="F1387">
        <f t="shared" si="351"/>
        <v>0</v>
      </c>
    </row>
    <row r="1388" spans="1:6" x14ac:dyDescent="0.25">
      <c r="A1388" t="str">
        <f t="shared" si="360"/>
        <v>Scott Hernandez</v>
      </c>
      <c r="C1388">
        <v>0.124</v>
      </c>
      <c r="D1388" t="s">
        <v>158</v>
      </c>
      <c r="E1388">
        <f t="shared" si="364"/>
        <v>526</v>
      </c>
      <c r="F1388">
        <f t="shared" si="351"/>
        <v>65.224000000000004</v>
      </c>
    </row>
    <row r="1389" spans="1:6" x14ac:dyDescent="0.25">
      <c r="A1389" t="str">
        <f t="shared" si="360"/>
        <v>Scott Hernandez</v>
      </c>
      <c r="C1389">
        <v>0.748</v>
      </c>
      <c r="D1389" t="s">
        <v>86</v>
      </c>
      <c r="E1389">
        <f t="shared" si="364"/>
        <v>526</v>
      </c>
      <c r="F1389">
        <f t="shared" si="351"/>
        <v>393.44799999999998</v>
      </c>
    </row>
    <row r="1390" spans="1:6" x14ac:dyDescent="0.25">
      <c r="A1390" t="str">
        <f t="shared" si="360"/>
        <v>Scott Hernandez</v>
      </c>
      <c r="C1390">
        <v>0.126</v>
      </c>
      <c r="D1390" t="s">
        <v>28</v>
      </c>
      <c r="E1390">
        <f t="shared" si="364"/>
        <v>526</v>
      </c>
      <c r="F1390">
        <f t="shared" si="351"/>
        <v>66.275999999999996</v>
      </c>
    </row>
    <row r="1391" spans="1:6" x14ac:dyDescent="0.25">
      <c r="A1391" t="str">
        <f t="shared" si="360"/>
        <v>Scott Hernandez</v>
      </c>
      <c r="E1391">
        <f t="shared" si="364"/>
        <v>526</v>
      </c>
      <c r="F1391">
        <f t="shared" si="351"/>
        <v>0</v>
      </c>
    </row>
    <row r="1392" spans="1:6" x14ac:dyDescent="0.25">
      <c r="A1392" t="str">
        <f t="shared" si="360"/>
        <v>Scott Hernandez</v>
      </c>
      <c r="B1392" t="s">
        <v>421</v>
      </c>
      <c r="E1392">
        <v>20</v>
      </c>
      <c r="F1392">
        <f t="shared" si="351"/>
        <v>0</v>
      </c>
    </row>
    <row r="1393" spans="1:6" x14ac:dyDescent="0.25">
      <c r="A1393" t="str">
        <f t="shared" si="360"/>
        <v>Scott Hernandez</v>
      </c>
      <c r="E1393">
        <f t="shared" ref="E1393:E1395" si="365">E1392</f>
        <v>20</v>
      </c>
      <c r="F1393">
        <f t="shared" si="351"/>
        <v>0</v>
      </c>
    </row>
    <row r="1394" spans="1:6" x14ac:dyDescent="0.25">
      <c r="A1394" t="str">
        <f t="shared" si="360"/>
        <v>Scott Hernandez</v>
      </c>
      <c r="C1394">
        <v>1</v>
      </c>
      <c r="D1394" t="s">
        <v>161</v>
      </c>
      <c r="E1394">
        <f t="shared" si="365"/>
        <v>20</v>
      </c>
      <c r="F1394">
        <f t="shared" si="351"/>
        <v>20</v>
      </c>
    </row>
    <row r="1395" spans="1:6" x14ac:dyDescent="0.25">
      <c r="A1395" t="s">
        <v>515</v>
      </c>
      <c r="E1395">
        <f t="shared" si="365"/>
        <v>20</v>
      </c>
      <c r="F1395">
        <f t="shared" si="351"/>
        <v>0</v>
      </c>
    </row>
    <row r="1396" spans="1:6" x14ac:dyDescent="0.25">
      <c r="A1396" t="str">
        <f t="shared" ref="A1396:A1406" si="366">A1395</f>
        <v xml:space="preserve">sdong </v>
      </c>
      <c r="B1396" t="s">
        <v>423</v>
      </c>
      <c r="E1396">
        <v>5</v>
      </c>
      <c r="F1396">
        <f t="shared" si="351"/>
        <v>0</v>
      </c>
    </row>
    <row r="1397" spans="1:6" x14ac:dyDescent="0.25">
      <c r="A1397" t="str">
        <f t="shared" si="366"/>
        <v xml:space="preserve">sdong </v>
      </c>
      <c r="E1397">
        <f t="shared" ref="E1397:E1399" si="367">E1396</f>
        <v>5</v>
      </c>
      <c r="F1397">
        <f t="shared" si="351"/>
        <v>0</v>
      </c>
    </row>
    <row r="1398" spans="1:6" x14ac:dyDescent="0.25">
      <c r="A1398" t="str">
        <f t="shared" si="366"/>
        <v xml:space="preserve">sdong </v>
      </c>
      <c r="C1398">
        <v>1</v>
      </c>
      <c r="D1398" t="s">
        <v>128</v>
      </c>
      <c r="E1398">
        <f t="shared" si="367"/>
        <v>5</v>
      </c>
      <c r="F1398">
        <f t="shared" si="351"/>
        <v>5</v>
      </c>
    </row>
    <row r="1399" spans="1:6" x14ac:dyDescent="0.25">
      <c r="A1399" t="str">
        <f t="shared" si="366"/>
        <v xml:space="preserve">sdong </v>
      </c>
      <c r="E1399">
        <f t="shared" si="367"/>
        <v>5</v>
      </c>
      <c r="F1399">
        <f t="shared" si="351"/>
        <v>0</v>
      </c>
    </row>
    <row r="1400" spans="1:6" x14ac:dyDescent="0.25">
      <c r="A1400" t="str">
        <f t="shared" si="366"/>
        <v xml:space="preserve">sdong </v>
      </c>
      <c r="B1400" t="s">
        <v>424</v>
      </c>
      <c r="E1400">
        <v>2</v>
      </c>
      <c r="F1400">
        <f t="shared" si="351"/>
        <v>0</v>
      </c>
    </row>
    <row r="1401" spans="1:6" x14ac:dyDescent="0.25">
      <c r="A1401" t="str">
        <f t="shared" si="366"/>
        <v xml:space="preserve">sdong </v>
      </c>
      <c r="E1401">
        <f t="shared" ref="E1401:E1403" si="368">E1400</f>
        <v>2</v>
      </c>
      <c r="F1401">
        <f t="shared" si="351"/>
        <v>0</v>
      </c>
    </row>
    <row r="1402" spans="1:6" x14ac:dyDescent="0.25">
      <c r="A1402" t="str">
        <f t="shared" si="366"/>
        <v xml:space="preserve">sdong </v>
      </c>
      <c r="C1402">
        <v>1</v>
      </c>
      <c r="D1402" t="s">
        <v>128</v>
      </c>
      <c r="E1402">
        <f t="shared" si="368"/>
        <v>2</v>
      </c>
      <c r="F1402">
        <f t="shared" si="351"/>
        <v>2</v>
      </c>
    </row>
    <row r="1403" spans="1:6" x14ac:dyDescent="0.25">
      <c r="A1403" t="str">
        <f t="shared" si="366"/>
        <v xml:space="preserve">sdong </v>
      </c>
      <c r="E1403">
        <f t="shared" si="368"/>
        <v>2</v>
      </c>
      <c r="F1403">
        <f t="shared" si="351"/>
        <v>0</v>
      </c>
    </row>
    <row r="1404" spans="1:6" x14ac:dyDescent="0.25">
      <c r="A1404" t="str">
        <f t="shared" si="366"/>
        <v xml:space="preserve">sdong </v>
      </c>
      <c r="B1404" t="s">
        <v>425</v>
      </c>
      <c r="E1404">
        <v>116</v>
      </c>
      <c r="F1404">
        <f t="shared" si="351"/>
        <v>0</v>
      </c>
    </row>
    <row r="1405" spans="1:6" x14ac:dyDescent="0.25">
      <c r="A1405" t="str">
        <f t="shared" si="366"/>
        <v xml:space="preserve">sdong </v>
      </c>
      <c r="E1405">
        <f t="shared" ref="E1405:E1407" si="369">E1404</f>
        <v>116</v>
      </c>
      <c r="F1405">
        <f t="shared" si="351"/>
        <v>0</v>
      </c>
    </row>
    <row r="1406" spans="1:6" x14ac:dyDescent="0.25">
      <c r="A1406" t="str">
        <f t="shared" si="366"/>
        <v xml:space="preserve">sdong </v>
      </c>
      <c r="C1406">
        <v>1</v>
      </c>
      <c r="D1406" t="s">
        <v>128</v>
      </c>
      <c r="E1406">
        <f t="shared" si="369"/>
        <v>116</v>
      </c>
      <c r="F1406">
        <f t="shared" si="351"/>
        <v>116</v>
      </c>
    </row>
    <row r="1407" spans="1:6" x14ac:dyDescent="0.25">
      <c r="A1407" t="s">
        <v>516</v>
      </c>
      <c r="E1407">
        <f t="shared" si="369"/>
        <v>116</v>
      </c>
      <c r="F1407">
        <f t="shared" si="351"/>
        <v>0</v>
      </c>
    </row>
    <row r="1408" spans="1:6" x14ac:dyDescent="0.25">
      <c r="A1408" t="str">
        <f t="shared" ref="A1408:A1435" si="370">A1407</f>
        <v>Siyuan Zhou</v>
      </c>
      <c r="B1408" t="s">
        <v>428</v>
      </c>
      <c r="E1408">
        <v>12</v>
      </c>
      <c r="F1408">
        <f t="shared" si="351"/>
        <v>0</v>
      </c>
    </row>
    <row r="1409" spans="1:6" x14ac:dyDescent="0.25">
      <c r="A1409" t="str">
        <f t="shared" si="370"/>
        <v>Siyuan Zhou</v>
      </c>
      <c r="E1409">
        <f t="shared" ref="E1409:E1411" si="371">E1408</f>
        <v>12</v>
      </c>
      <c r="F1409">
        <f t="shared" si="351"/>
        <v>0</v>
      </c>
    </row>
    <row r="1410" spans="1:6" x14ac:dyDescent="0.25">
      <c r="A1410" t="str">
        <f t="shared" si="370"/>
        <v>Siyuan Zhou</v>
      </c>
      <c r="C1410">
        <v>1</v>
      </c>
      <c r="D1410" t="s">
        <v>429</v>
      </c>
      <c r="E1410">
        <f t="shared" si="371"/>
        <v>12</v>
      </c>
      <c r="F1410">
        <f t="shared" si="351"/>
        <v>12</v>
      </c>
    </row>
    <row r="1411" spans="1:6" x14ac:dyDescent="0.25">
      <c r="A1411" t="str">
        <f t="shared" si="370"/>
        <v>Siyuan Zhou</v>
      </c>
      <c r="E1411">
        <f t="shared" si="371"/>
        <v>12</v>
      </c>
      <c r="F1411">
        <f t="shared" ref="F1411:F1474" si="372">E1411*C1411</f>
        <v>0</v>
      </c>
    </row>
    <row r="1412" spans="1:6" x14ac:dyDescent="0.25">
      <c r="A1412" t="str">
        <f t="shared" si="370"/>
        <v>Siyuan Zhou</v>
      </c>
      <c r="B1412" t="s">
        <v>430</v>
      </c>
      <c r="E1412">
        <v>336</v>
      </c>
      <c r="F1412">
        <f t="shared" si="372"/>
        <v>0</v>
      </c>
    </row>
    <row r="1413" spans="1:6" x14ac:dyDescent="0.25">
      <c r="A1413" t="str">
        <f t="shared" si="370"/>
        <v>Siyuan Zhou</v>
      </c>
      <c r="E1413">
        <f t="shared" ref="E1413:E1419" si="373">E1412</f>
        <v>336</v>
      </c>
      <c r="F1413">
        <f t="shared" si="372"/>
        <v>0</v>
      </c>
    </row>
    <row r="1414" spans="1:6" x14ac:dyDescent="0.25">
      <c r="A1414" t="str">
        <f t="shared" si="370"/>
        <v>Siyuan Zhou</v>
      </c>
      <c r="C1414">
        <v>1.7000000000000001E-2</v>
      </c>
      <c r="D1414" t="s">
        <v>49</v>
      </c>
      <c r="E1414">
        <f t="shared" si="373"/>
        <v>336</v>
      </c>
      <c r="F1414">
        <f t="shared" si="372"/>
        <v>5.7120000000000006</v>
      </c>
    </row>
    <row r="1415" spans="1:6" x14ac:dyDescent="0.25">
      <c r="A1415" t="str">
        <f t="shared" si="370"/>
        <v>Siyuan Zhou</v>
      </c>
      <c r="C1415">
        <v>0.56699999999999995</v>
      </c>
      <c r="D1415" t="s">
        <v>431</v>
      </c>
      <c r="E1415">
        <f t="shared" si="373"/>
        <v>336</v>
      </c>
      <c r="F1415">
        <f t="shared" si="372"/>
        <v>190.51199999999997</v>
      </c>
    </row>
    <row r="1416" spans="1:6" x14ac:dyDescent="0.25">
      <c r="A1416" t="str">
        <f t="shared" si="370"/>
        <v>Siyuan Zhou</v>
      </c>
      <c r="C1416">
        <v>9.2999999999999999E-2</v>
      </c>
      <c r="D1416" t="s">
        <v>15</v>
      </c>
      <c r="E1416">
        <f t="shared" si="373"/>
        <v>336</v>
      </c>
      <c r="F1416">
        <f t="shared" si="372"/>
        <v>31.248000000000001</v>
      </c>
    </row>
    <row r="1417" spans="1:6" x14ac:dyDescent="0.25">
      <c r="A1417" t="str">
        <f t="shared" si="370"/>
        <v>Siyuan Zhou</v>
      </c>
      <c r="C1417">
        <v>0.10299999999999999</v>
      </c>
      <c r="D1417" t="s">
        <v>432</v>
      </c>
      <c r="E1417">
        <f t="shared" si="373"/>
        <v>336</v>
      </c>
      <c r="F1417">
        <f t="shared" si="372"/>
        <v>34.607999999999997</v>
      </c>
    </row>
    <row r="1418" spans="1:6" x14ac:dyDescent="0.25">
      <c r="A1418" t="str">
        <f t="shared" si="370"/>
        <v>Siyuan Zhou</v>
      </c>
      <c r="C1418">
        <v>0.218</v>
      </c>
      <c r="D1418" t="s">
        <v>429</v>
      </c>
      <c r="E1418">
        <f t="shared" si="373"/>
        <v>336</v>
      </c>
      <c r="F1418">
        <f t="shared" si="372"/>
        <v>73.248000000000005</v>
      </c>
    </row>
    <row r="1419" spans="1:6" x14ac:dyDescent="0.25">
      <c r="A1419" t="str">
        <f t="shared" si="370"/>
        <v>Siyuan Zhou</v>
      </c>
      <c r="E1419">
        <f t="shared" si="373"/>
        <v>336</v>
      </c>
      <c r="F1419">
        <f t="shared" si="372"/>
        <v>0</v>
      </c>
    </row>
    <row r="1420" spans="1:6" x14ac:dyDescent="0.25">
      <c r="A1420" t="str">
        <f t="shared" si="370"/>
        <v>Siyuan Zhou</v>
      </c>
      <c r="B1420" t="s">
        <v>433</v>
      </c>
      <c r="E1420">
        <v>11</v>
      </c>
      <c r="F1420">
        <f t="shared" si="372"/>
        <v>0</v>
      </c>
    </row>
    <row r="1421" spans="1:6" x14ac:dyDescent="0.25">
      <c r="A1421" t="str">
        <f t="shared" si="370"/>
        <v>Siyuan Zhou</v>
      </c>
      <c r="E1421">
        <f t="shared" ref="E1421:E1423" si="374">E1420</f>
        <v>11</v>
      </c>
      <c r="F1421">
        <f t="shared" si="372"/>
        <v>0</v>
      </c>
    </row>
    <row r="1422" spans="1:6" x14ac:dyDescent="0.25">
      <c r="A1422" t="str">
        <f t="shared" si="370"/>
        <v>Siyuan Zhou</v>
      </c>
      <c r="C1422">
        <v>1</v>
      </c>
      <c r="D1422" t="s">
        <v>49</v>
      </c>
      <c r="E1422">
        <f t="shared" si="374"/>
        <v>11</v>
      </c>
      <c r="F1422">
        <f t="shared" si="372"/>
        <v>11</v>
      </c>
    </row>
    <row r="1423" spans="1:6" x14ac:dyDescent="0.25">
      <c r="A1423" t="str">
        <f t="shared" si="370"/>
        <v>Siyuan Zhou</v>
      </c>
      <c r="E1423">
        <f t="shared" si="374"/>
        <v>11</v>
      </c>
      <c r="F1423">
        <f t="shared" si="372"/>
        <v>0</v>
      </c>
    </row>
    <row r="1424" spans="1:6" x14ac:dyDescent="0.25">
      <c r="A1424" t="str">
        <f t="shared" si="370"/>
        <v>Siyuan Zhou</v>
      </c>
      <c r="B1424" t="s">
        <v>434</v>
      </c>
      <c r="E1424">
        <v>64</v>
      </c>
      <c r="F1424">
        <f t="shared" si="372"/>
        <v>0</v>
      </c>
    </row>
    <row r="1425" spans="1:6" x14ac:dyDescent="0.25">
      <c r="A1425" t="str">
        <f t="shared" si="370"/>
        <v>Siyuan Zhou</v>
      </c>
      <c r="E1425">
        <f t="shared" ref="E1425:E1427" si="375">E1424</f>
        <v>64</v>
      </c>
      <c r="F1425">
        <f t="shared" si="372"/>
        <v>0</v>
      </c>
    </row>
    <row r="1426" spans="1:6" x14ac:dyDescent="0.25">
      <c r="A1426" t="str">
        <f t="shared" si="370"/>
        <v>Siyuan Zhou</v>
      </c>
      <c r="C1426">
        <v>1</v>
      </c>
      <c r="D1426" t="s">
        <v>178</v>
      </c>
      <c r="E1426">
        <f t="shared" si="375"/>
        <v>64</v>
      </c>
      <c r="F1426">
        <f t="shared" si="372"/>
        <v>64</v>
      </c>
    </row>
    <row r="1427" spans="1:6" x14ac:dyDescent="0.25">
      <c r="A1427" t="str">
        <f t="shared" si="370"/>
        <v>Siyuan Zhou</v>
      </c>
      <c r="E1427">
        <f t="shared" si="375"/>
        <v>64</v>
      </c>
      <c r="F1427">
        <f t="shared" si="372"/>
        <v>0</v>
      </c>
    </row>
    <row r="1428" spans="1:6" x14ac:dyDescent="0.25">
      <c r="A1428" t="str">
        <f t="shared" si="370"/>
        <v>Siyuan Zhou</v>
      </c>
      <c r="B1428" t="s">
        <v>435</v>
      </c>
      <c r="E1428">
        <v>1760</v>
      </c>
      <c r="F1428">
        <f t="shared" si="372"/>
        <v>0</v>
      </c>
    </row>
    <row r="1429" spans="1:6" x14ac:dyDescent="0.25">
      <c r="A1429" t="str">
        <f t="shared" si="370"/>
        <v>Siyuan Zhou</v>
      </c>
      <c r="E1429">
        <f t="shared" ref="E1429:E1436" si="376">E1428</f>
        <v>1760</v>
      </c>
      <c r="F1429">
        <f t="shared" si="372"/>
        <v>0</v>
      </c>
    </row>
    <row r="1430" spans="1:6" x14ac:dyDescent="0.25">
      <c r="A1430" t="str">
        <f t="shared" si="370"/>
        <v>Siyuan Zhou</v>
      </c>
      <c r="C1430">
        <v>5.0000000000000001E-3</v>
      </c>
      <c r="D1430" t="s">
        <v>49</v>
      </c>
      <c r="E1430">
        <f t="shared" si="376"/>
        <v>1760</v>
      </c>
      <c r="F1430">
        <f t="shared" si="372"/>
        <v>8.8000000000000007</v>
      </c>
    </row>
    <row r="1431" spans="1:6" x14ac:dyDescent="0.25">
      <c r="A1431" t="str">
        <f t="shared" si="370"/>
        <v>Siyuan Zhou</v>
      </c>
      <c r="C1431">
        <v>3.0000000000000001E-3</v>
      </c>
      <c r="D1431" t="s">
        <v>51</v>
      </c>
      <c r="E1431">
        <f t="shared" si="376"/>
        <v>1760</v>
      </c>
      <c r="F1431">
        <f t="shared" si="372"/>
        <v>5.28</v>
      </c>
    </row>
    <row r="1432" spans="1:6" x14ac:dyDescent="0.25">
      <c r="A1432" t="str">
        <f t="shared" si="370"/>
        <v>Siyuan Zhou</v>
      </c>
      <c r="C1432">
        <v>5.0000000000000001E-3</v>
      </c>
      <c r="D1432" t="s">
        <v>151</v>
      </c>
      <c r="E1432">
        <f t="shared" si="376"/>
        <v>1760</v>
      </c>
      <c r="F1432">
        <f t="shared" si="372"/>
        <v>8.8000000000000007</v>
      </c>
    </row>
    <row r="1433" spans="1:6" x14ac:dyDescent="0.25">
      <c r="A1433" t="str">
        <f t="shared" si="370"/>
        <v>Siyuan Zhou</v>
      </c>
      <c r="C1433">
        <v>0.89400000000000002</v>
      </c>
      <c r="D1433" t="s">
        <v>431</v>
      </c>
      <c r="E1433">
        <f t="shared" si="376"/>
        <v>1760</v>
      </c>
      <c r="F1433">
        <f t="shared" si="372"/>
        <v>1573.44</v>
      </c>
    </row>
    <row r="1434" spans="1:6" x14ac:dyDescent="0.25">
      <c r="A1434" t="str">
        <f t="shared" si="370"/>
        <v>Siyuan Zhou</v>
      </c>
      <c r="C1434">
        <v>5.0000000000000001E-3</v>
      </c>
      <c r="D1434" t="s">
        <v>15</v>
      </c>
      <c r="E1434">
        <f t="shared" si="376"/>
        <v>1760</v>
      </c>
      <c r="F1434">
        <f t="shared" si="372"/>
        <v>8.8000000000000007</v>
      </c>
    </row>
    <row r="1435" spans="1:6" x14ac:dyDescent="0.25">
      <c r="A1435" t="str">
        <f t="shared" si="370"/>
        <v>Siyuan Zhou</v>
      </c>
      <c r="C1435">
        <v>8.5999999999999993E-2</v>
      </c>
      <c r="D1435" t="s">
        <v>432</v>
      </c>
      <c r="E1435">
        <f t="shared" si="376"/>
        <v>1760</v>
      </c>
      <c r="F1435">
        <f t="shared" si="372"/>
        <v>151.35999999999999</v>
      </c>
    </row>
    <row r="1436" spans="1:6" x14ac:dyDescent="0.25">
      <c r="A1436" t="s">
        <v>517</v>
      </c>
      <c r="E1436">
        <f t="shared" si="376"/>
        <v>1760</v>
      </c>
      <c r="F1436">
        <f t="shared" si="372"/>
        <v>0</v>
      </c>
    </row>
    <row r="1437" spans="1:6" x14ac:dyDescent="0.25">
      <c r="A1437" t="str">
        <f t="shared" ref="A1437:A1468" si="377">A1436</f>
        <v>Spencer T</v>
      </c>
      <c r="B1437" t="s">
        <v>438</v>
      </c>
      <c r="E1437">
        <v>2</v>
      </c>
      <c r="F1437">
        <f t="shared" si="372"/>
        <v>0</v>
      </c>
    </row>
    <row r="1438" spans="1:6" x14ac:dyDescent="0.25">
      <c r="A1438" t="str">
        <f t="shared" si="377"/>
        <v>Spencer T</v>
      </c>
      <c r="E1438">
        <f t="shared" ref="E1438:E1440" si="378">E1437</f>
        <v>2</v>
      </c>
      <c r="F1438">
        <f t="shared" si="372"/>
        <v>0</v>
      </c>
    </row>
    <row r="1439" spans="1:6" x14ac:dyDescent="0.25">
      <c r="A1439" t="str">
        <f t="shared" si="377"/>
        <v>Spencer T</v>
      </c>
      <c r="C1439">
        <v>1</v>
      </c>
      <c r="D1439" t="s">
        <v>86</v>
      </c>
      <c r="E1439">
        <f t="shared" si="378"/>
        <v>2</v>
      </c>
      <c r="F1439">
        <f t="shared" si="372"/>
        <v>2</v>
      </c>
    </row>
    <row r="1440" spans="1:6" x14ac:dyDescent="0.25">
      <c r="A1440" t="str">
        <f t="shared" si="377"/>
        <v>Spencer T</v>
      </c>
      <c r="E1440">
        <f t="shared" si="378"/>
        <v>2</v>
      </c>
      <c r="F1440">
        <f t="shared" si="372"/>
        <v>0</v>
      </c>
    </row>
    <row r="1441" spans="1:6" x14ac:dyDescent="0.25">
      <c r="A1441" t="str">
        <f t="shared" si="377"/>
        <v>Spencer T</v>
      </c>
      <c r="B1441" t="s">
        <v>439</v>
      </c>
      <c r="E1441">
        <v>46</v>
      </c>
      <c r="F1441">
        <f t="shared" si="372"/>
        <v>0</v>
      </c>
    </row>
    <row r="1442" spans="1:6" x14ac:dyDescent="0.25">
      <c r="A1442" t="str">
        <f t="shared" si="377"/>
        <v>Spencer T</v>
      </c>
      <c r="E1442">
        <f t="shared" ref="E1442:E1445" si="379">E1441</f>
        <v>46</v>
      </c>
      <c r="F1442">
        <f t="shared" si="372"/>
        <v>0</v>
      </c>
    </row>
    <row r="1443" spans="1:6" x14ac:dyDescent="0.25">
      <c r="A1443" t="str">
        <f t="shared" si="377"/>
        <v>Spencer T</v>
      </c>
      <c r="C1443">
        <v>0.439</v>
      </c>
      <c r="D1443" t="s">
        <v>32</v>
      </c>
      <c r="E1443">
        <f t="shared" si="379"/>
        <v>46</v>
      </c>
      <c r="F1443">
        <f t="shared" si="372"/>
        <v>20.193999999999999</v>
      </c>
    </row>
    <row r="1444" spans="1:6" x14ac:dyDescent="0.25">
      <c r="A1444" t="str">
        <f t="shared" si="377"/>
        <v>Spencer T</v>
      </c>
      <c r="C1444">
        <v>0.56000000000000005</v>
      </c>
      <c r="D1444" t="s">
        <v>34</v>
      </c>
      <c r="E1444">
        <f t="shared" si="379"/>
        <v>46</v>
      </c>
      <c r="F1444">
        <f t="shared" si="372"/>
        <v>25.76</v>
      </c>
    </row>
    <row r="1445" spans="1:6" x14ac:dyDescent="0.25">
      <c r="A1445" t="str">
        <f t="shared" si="377"/>
        <v>Spencer T</v>
      </c>
      <c r="E1445">
        <f t="shared" si="379"/>
        <v>46</v>
      </c>
      <c r="F1445">
        <f t="shared" si="372"/>
        <v>0</v>
      </c>
    </row>
    <row r="1446" spans="1:6" x14ac:dyDescent="0.25">
      <c r="A1446" t="str">
        <f t="shared" si="377"/>
        <v>Spencer T</v>
      </c>
      <c r="B1446" t="s">
        <v>440</v>
      </c>
      <c r="E1446">
        <v>18</v>
      </c>
      <c r="F1446">
        <f t="shared" si="372"/>
        <v>0</v>
      </c>
    </row>
    <row r="1447" spans="1:6" x14ac:dyDescent="0.25">
      <c r="A1447" t="str">
        <f t="shared" si="377"/>
        <v>Spencer T</v>
      </c>
      <c r="E1447">
        <f t="shared" ref="E1447:E1449" si="380">E1446</f>
        <v>18</v>
      </c>
      <c r="F1447">
        <f t="shared" si="372"/>
        <v>0</v>
      </c>
    </row>
    <row r="1448" spans="1:6" x14ac:dyDescent="0.25">
      <c r="A1448" t="str">
        <f t="shared" si="377"/>
        <v>Spencer T</v>
      </c>
      <c r="C1448">
        <v>1</v>
      </c>
      <c r="D1448" t="s">
        <v>86</v>
      </c>
      <c r="E1448">
        <f t="shared" si="380"/>
        <v>18</v>
      </c>
      <c r="F1448">
        <f t="shared" si="372"/>
        <v>18</v>
      </c>
    </row>
    <row r="1449" spans="1:6" x14ac:dyDescent="0.25">
      <c r="A1449" t="str">
        <f t="shared" si="377"/>
        <v>Spencer T</v>
      </c>
      <c r="E1449">
        <f t="shared" si="380"/>
        <v>18</v>
      </c>
      <c r="F1449">
        <f t="shared" si="372"/>
        <v>0</v>
      </c>
    </row>
    <row r="1450" spans="1:6" x14ac:dyDescent="0.25">
      <c r="A1450" t="str">
        <f t="shared" si="377"/>
        <v>Spencer T</v>
      </c>
      <c r="B1450" t="s">
        <v>441</v>
      </c>
      <c r="E1450">
        <v>30</v>
      </c>
      <c r="F1450">
        <f t="shared" si="372"/>
        <v>0</v>
      </c>
    </row>
    <row r="1451" spans="1:6" x14ac:dyDescent="0.25">
      <c r="A1451" t="str">
        <f t="shared" si="377"/>
        <v>Spencer T</v>
      </c>
      <c r="E1451">
        <f t="shared" ref="E1451:E1453" si="381">E1450</f>
        <v>30</v>
      </c>
      <c r="F1451">
        <f t="shared" si="372"/>
        <v>0</v>
      </c>
    </row>
    <row r="1452" spans="1:6" x14ac:dyDescent="0.25">
      <c r="A1452" t="str">
        <f t="shared" si="377"/>
        <v>Spencer T</v>
      </c>
      <c r="C1452">
        <v>1</v>
      </c>
      <c r="D1452" t="s">
        <v>86</v>
      </c>
      <c r="E1452">
        <f t="shared" si="381"/>
        <v>30</v>
      </c>
      <c r="F1452">
        <f t="shared" si="372"/>
        <v>30</v>
      </c>
    </row>
    <row r="1453" spans="1:6" x14ac:dyDescent="0.25">
      <c r="A1453" t="str">
        <f t="shared" si="377"/>
        <v>Spencer T</v>
      </c>
      <c r="E1453">
        <f t="shared" si="381"/>
        <v>30</v>
      </c>
      <c r="F1453">
        <f t="shared" si="372"/>
        <v>0</v>
      </c>
    </row>
    <row r="1454" spans="1:6" x14ac:dyDescent="0.25">
      <c r="A1454" t="str">
        <f t="shared" si="377"/>
        <v>Spencer T</v>
      </c>
      <c r="B1454" t="s">
        <v>442</v>
      </c>
      <c r="E1454">
        <v>71</v>
      </c>
      <c r="F1454">
        <f t="shared" si="372"/>
        <v>0</v>
      </c>
    </row>
    <row r="1455" spans="1:6" x14ac:dyDescent="0.25">
      <c r="A1455" t="str">
        <f t="shared" si="377"/>
        <v>Spencer T</v>
      </c>
      <c r="E1455">
        <f t="shared" ref="E1455:E1457" si="382">E1454</f>
        <v>71</v>
      </c>
      <c r="F1455">
        <f t="shared" si="372"/>
        <v>0</v>
      </c>
    </row>
    <row r="1456" spans="1:6" x14ac:dyDescent="0.25">
      <c r="A1456" t="str">
        <f t="shared" si="377"/>
        <v>Spencer T</v>
      </c>
      <c r="C1456">
        <v>1</v>
      </c>
      <c r="D1456" t="s">
        <v>86</v>
      </c>
      <c r="E1456">
        <f t="shared" si="382"/>
        <v>71</v>
      </c>
      <c r="F1456">
        <f t="shared" si="372"/>
        <v>71</v>
      </c>
    </row>
    <row r="1457" spans="1:6" x14ac:dyDescent="0.25">
      <c r="A1457" t="str">
        <f t="shared" si="377"/>
        <v>Spencer T</v>
      </c>
      <c r="E1457">
        <f t="shared" si="382"/>
        <v>71</v>
      </c>
      <c r="F1457">
        <f t="shared" si="372"/>
        <v>0</v>
      </c>
    </row>
    <row r="1458" spans="1:6" x14ac:dyDescent="0.25">
      <c r="A1458" t="str">
        <f t="shared" si="377"/>
        <v>Spencer T</v>
      </c>
      <c r="B1458" t="s">
        <v>443</v>
      </c>
      <c r="E1458">
        <v>53</v>
      </c>
      <c r="F1458">
        <f t="shared" si="372"/>
        <v>0</v>
      </c>
    </row>
    <row r="1459" spans="1:6" x14ac:dyDescent="0.25">
      <c r="A1459" t="str">
        <f t="shared" si="377"/>
        <v>Spencer T</v>
      </c>
      <c r="E1459">
        <f t="shared" ref="E1459:E1461" si="383">E1458</f>
        <v>53</v>
      </c>
      <c r="F1459">
        <f t="shared" si="372"/>
        <v>0</v>
      </c>
    </row>
    <row r="1460" spans="1:6" x14ac:dyDescent="0.25">
      <c r="A1460" t="str">
        <f t="shared" si="377"/>
        <v>Spencer T</v>
      </c>
      <c r="C1460">
        <v>1</v>
      </c>
      <c r="D1460" t="s">
        <v>86</v>
      </c>
      <c r="E1460">
        <f t="shared" si="383"/>
        <v>53</v>
      </c>
      <c r="F1460">
        <f t="shared" si="372"/>
        <v>53</v>
      </c>
    </row>
    <row r="1461" spans="1:6" x14ac:dyDescent="0.25">
      <c r="A1461" t="str">
        <f t="shared" si="377"/>
        <v>Spencer T</v>
      </c>
      <c r="E1461">
        <f t="shared" si="383"/>
        <v>53</v>
      </c>
      <c r="F1461">
        <f t="shared" si="372"/>
        <v>0</v>
      </c>
    </row>
    <row r="1462" spans="1:6" x14ac:dyDescent="0.25">
      <c r="A1462" t="str">
        <f t="shared" si="377"/>
        <v>Spencer T</v>
      </c>
      <c r="B1462" t="s">
        <v>444</v>
      </c>
      <c r="E1462">
        <v>5</v>
      </c>
      <c r="F1462">
        <f t="shared" si="372"/>
        <v>0</v>
      </c>
    </row>
    <row r="1463" spans="1:6" x14ac:dyDescent="0.25">
      <c r="A1463" t="str">
        <f t="shared" si="377"/>
        <v>Spencer T</v>
      </c>
      <c r="E1463">
        <f t="shared" ref="E1463:E1465" si="384">E1462</f>
        <v>5</v>
      </c>
      <c r="F1463">
        <f t="shared" si="372"/>
        <v>0</v>
      </c>
    </row>
    <row r="1464" spans="1:6" x14ac:dyDescent="0.25">
      <c r="A1464" t="str">
        <f t="shared" si="377"/>
        <v>Spencer T</v>
      </c>
      <c r="C1464">
        <v>1</v>
      </c>
      <c r="D1464" t="s">
        <v>86</v>
      </c>
      <c r="E1464">
        <f t="shared" si="384"/>
        <v>5</v>
      </c>
      <c r="F1464">
        <f t="shared" si="372"/>
        <v>5</v>
      </c>
    </row>
    <row r="1465" spans="1:6" x14ac:dyDescent="0.25">
      <c r="A1465" t="str">
        <f t="shared" si="377"/>
        <v>Spencer T</v>
      </c>
      <c r="E1465">
        <f t="shared" si="384"/>
        <v>5</v>
      </c>
      <c r="F1465">
        <f t="shared" si="372"/>
        <v>0</v>
      </c>
    </row>
    <row r="1466" spans="1:6" x14ac:dyDescent="0.25">
      <c r="A1466" t="str">
        <f t="shared" si="377"/>
        <v>Spencer T</v>
      </c>
      <c r="B1466" t="s">
        <v>445</v>
      </c>
      <c r="E1466">
        <v>885</v>
      </c>
      <c r="F1466">
        <f t="shared" si="372"/>
        <v>0</v>
      </c>
    </row>
    <row r="1467" spans="1:6" x14ac:dyDescent="0.25">
      <c r="A1467" t="str">
        <f t="shared" si="377"/>
        <v>Spencer T</v>
      </c>
      <c r="E1467">
        <f t="shared" ref="E1467:E1470" si="385">E1466</f>
        <v>885</v>
      </c>
      <c r="F1467">
        <f t="shared" si="372"/>
        <v>0</v>
      </c>
    </row>
    <row r="1468" spans="1:6" x14ac:dyDescent="0.25">
      <c r="A1468" t="str">
        <f t="shared" si="377"/>
        <v>Spencer T</v>
      </c>
      <c r="C1468">
        <v>0.995</v>
      </c>
      <c r="D1468" t="s">
        <v>86</v>
      </c>
      <c r="E1468">
        <f t="shared" si="385"/>
        <v>885</v>
      </c>
      <c r="F1468">
        <f t="shared" si="372"/>
        <v>880.57500000000005</v>
      </c>
    </row>
    <row r="1469" spans="1:6" x14ac:dyDescent="0.25">
      <c r="A1469" t="str">
        <f t="shared" ref="A1469:A1500" si="386">A1468</f>
        <v>Spencer T</v>
      </c>
      <c r="C1469">
        <v>4.0000000000000001E-3</v>
      </c>
      <c r="D1469" t="s">
        <v>28</v>
      </c>
      <c r="E1469">
        <f t="shared" si="385"/>
        <v>885</v>
      </c>
      <c r="F1469">
        <f t="shared" si="372"/>
        <v>3.54</v>
      </c>
    </row>
    <row r="1470" spans="1:6" x14ac:dyDescent="0.25">
      <c r="A1470" t="str">
        <f t="shared" si="386"/>
        <v>Spencer T</v>
      </c>
      <c r="E1470">
        <f t="shared" si="385"/>
        <v>885</v>
      </c>
      <c r="F1470">
        <f t="shared" si="372"/>
        <v>0</v>
      </c>
    </row>
    <row r="1471" spans="1:6" x14ac:dyDescent="0.25">
      <c r="A1471" t="str">
        <f t="shared" si="386"/>
        <v>Spencer T</v>
      </c>
      <c r="B1471" t="s">
        <v>446</v>
      </c>
      <c r="E1471">
        <v>115</v>
      </c>
      <c r="F1471">
        <f t="shared" si="372"/>
        <v>0</v>
      </c>
    </row>
    <row r="1472" spans="1:6" x14ac:dyDescent="0.25">
      <c r="A1472" t="str">
        <f t="shared" si="386"/>
        <v>Spencer T</v>
      </c>
      <c r="E1472">
        <f t="shared" ref="E1472:E1475" si="387">E1471</f>
        <v>115</v>
      </c>
      <c r="F1472">
        <f t="shared" si="372"/>
        <v>0</v>
      </c>
    </row>
    <row r="1473" spans="1:6" x14ac:dyDescent="0.25">
      <c r="A1473" t="str">
        <f t="shared" si="386"/>
        <v>Spencer T</v>
      </c>
      <c r="C1473">
        <v>0.32300000000000001</v>
      </c>
      <c r="D1473" t="s">
        <v>51</v>
      </c>
      <c r="E1473">
        <f t="shared" si="387"/>
        <v>115</v>
      </c>
      <c r="F1473">
        <f t="shared" si="372"/>
        <v>37.145000000000003</v>
      </c>
    </row>
    <row r="1474" spans="1:6" x14ac:dyDescent="0.25">
      <c r="A1474" t="str">
        <f t="shared" si="386"/>
        <v>Spencer T</v>
      </c>
      <c r="C1474">
        <v>0.67600000000000005</v>
      </c>
      <c r="D1474" t="s">
        <v>86</v>
      </c>
      <c r="E1474">
        <f t="shared" si="387"/>
        <v>115</v>
      </c>
      <c r="F1474">
        <f t="shared" si="372"/>
        <v>77.740000000000009</v>
      </c>
    </row>
    <row r="1475" spans="1:6" x14ac:dyDescent="0.25">
      <c r="A1475" t="str">
        <f t="shared" si="386"/>
        <v>Spencer T</v>
      </c>
      <c r="E1475">
        <f t="shared" si="387"/>
        <v>115</v>
      </c>
      <c r="F1475">
        <f t="shared" ref="F1475:F1538" si="388">E1475*C1475</f>
        <v>0</v>
      </c>
    </row>
    <row r="1476" spans="1:6" x14ac:dyDescent="0.25">
      <c r="A1476" t="str">
        <f t="shared" si="386"/>
        <v>Spencer T</v>
      </c>
      <c r="B1476" t="s">
        <v>447</v>
      </c>
      <c r="E1476">
        <v>13</v>
      </c>
      <c r="F1476">
        <f t="shared" si="388"/>
        <v>0</v>
      </c>
    </row>
    <row r="1477" spans="1:6" x14ac:dyDescent="0.25">
      <c r="A1477" t="str">
        <f t="shared" si="386"/>
        <v>Spencer T</v>
      </c>
      <c r="E1477">
        <f t="shared" ref="E1477:E1479" si="389">E1476</f>
        <v>13</v>
      </c>
      <c r="F1477">
        <f t="shared" si="388"/>
        <v>0</v>
      </c>
    </row>
    <row r="1478" spans="1:6" x14ac:dyDescent="0.25">
      <c r="A1478" t="str">
        <f t="shared" si="386"/>
        <v>Spencer T</v>
      </c>
      <c r="C1478">
        <v>1</v>
      </c>
      <c r="D1478" t="s">
        <v>21</v>
      </c>
      <c r="E1478">
        <f t="shared" si="389"/>
        <v>13</v>
      </c>
      <c r="F1478">
        <f t="shared" si="388"/>
        <v>13</v>
      </c>
    </row>
    <row r="1479" spans="1:6" x14ac:dyDescent="0.25">
      <c r="A1479" t="str">
        <f t="shared" si="386"/>
        <v>Spencer T</v>
      </c>
      <c r="E1479">
        <f t="shared" si="389"/>
        <v>13</v>
      </c>
      <c r="F1479">
        <f t="shared" si="388"/>
        <v>0</v>
      </c>
    </row>
    <row r="1480" spans="1:6" x14ac:dyDescent="0.25">
      <c r="A1480" t="str">
        <f t="shared" si="386"/>
        <v>Spencer T</v>
      </c>
      <c r="B1480" t="s">
        <v>448</v>
      </c>
      <c r="E1480">
        <v>14</v>
      </c>
      <c r="F1480">
        <f t="shared" si="388"/>
        <v>0</v>
      </c>
    </row>
    <row r="1481" spans="1:6" x14ac:dyDescent="0.25">
      <c r="A1481" t="str">
        <f t="shared" si="386"/>
        <v>Spencer T</v>
      </c>
      <c r="E1481">
        <f t="shared" ref="E1481:E1483" si="390">E1480</f>
        <v>14</v>
      </c>
      <c r="F1481">
        <f t="shared" si="388"/>
        <v>0</v>
      </c>
    </row>
    <row r="1482" spans="1:6" x14ac:dyDescent="0.25">
      <c r="A1482" t="str">
        <f t="shared" si="386"/>
        <v>Spencer T</v>
      </c>
      <c r="C1482">
        <v>1</v>
      </c>
      <c r="D1482" t="s">
        <v>86</v>
      </c>
      <c r="E1482">
        <f t="shared" si="390"/>
        <v>14</v>
      </c>
      <c r="F1482">
        <f t="shared" si="388"/>
        <v>14</v>
      </c>
    </row>
    <row r="1483" spans="1:6" x14ac:dyDescent="0.25">
      <c r="A1483" t="str">
        <f t="shared" si="386"/>
        <v>Spencer T</v>
      </c>
      <c r="E1483">
        <f t="shared" si="390"/>
        <v>14</v>
      </c>
      <c r="F1483">
        <f t="shared" si="388"/>
        <v>0</v>
      </c>
    </row>
    <row r="1484" spans="1:6" x14ac:dyDescent="0.25">
      <c r="A1484" t="str">
        <f t="shared" si="386"/>
        <v>Spencer T</v>
      </c>
      <c r="B1484" t="s">
        <v>449</v>
      </c>
      <c r="E1484">
        <v>8</v>
      </c>
      <c r="F1484">
        <f t="shared" si="388"/>
        <v>0</v>
      </c>
    </row>
    <row r="1485" spans="1:6" x14ac:dyDescent="0.25">
      <c r="A1485" t="str">
        <f t="shared" si="386"/>
        <v>Spencer T</v>
      </c>
      <c r="E1485">
        <f t="shared" ref="E1485:E1487" si="391">E1484</f>
        <v>8</v>
      </c>
      <c r="F1485">
        <f t="shared" si="388"/>
        <v>0</v>
      </c>
    </row>
    <row r="1486" spans="1:6" x14ac:dyDescent="0.25">
      <c r="A1486" t="str">
        <f t="shared" si="386"/>
        <v>Spencer T</v>
      </c>
      <c r="C1486">
        <v>1</v>
      </c>
      <c r="D1486" t="s">
        <v>91</v>
      </c>
      <c r="E1486">
        <f t="shared" si="391"/>
        <v>8</v>
      </c>
      <c r="F1486">
        <f t="shared" si="388"/>
        <v>8</v>
      </c>
    </row>
    <row r="1487" spans="1:6" x14ac:dyDescent="0.25">
      <c r="A1487" t="str">
        <f t="shared" si="386"/>
        <v>Spencer T</v>
      </c>
      <c r="E1487">
        <f t="shared" si="391"/>
        <v>8</v>
      </c>
      <c r="F1487">
        <f t="shared" si="388"/>
        <v>0</v>
      </c>
    </row>
    <row r="1488" spans="1:6" x14ac:dyDescent="0.25">
      <c r="A1488" t="str">
        <f t="shared" si="386"/>
        <v>Spencer T</v>
      </c>
      <c r="B1488" t="s">
        <v>450</v>
      </c>
      <c r="E1488">
        <v>2</v>
      </c>
      <c r="F1488">
        <f t="shared" si="388"/>
        <v>0</v>
      </c>
    </row>
    <row r="1489" spans="1:6" x14ac:dyDescent="0.25">
      <c r="A1489" t="str">
        <f t="shared" si="386"/>
        <v>Spencer T</v>
      </c>
      <c r="E1489">
        <f t="shared" ref="E1489:E1491" si="392">E1488</f>
        <v>2</v>
      </c>
      <c r="F1489">
        <f t="shared" si="388"/>
        <v>0</v>
      </c>
    </row>
    <row r="1490" spans="1:6" x14ac:dyDescent="0.25">
      <c r="A1490" t="str">
        <f t="shared" si="386"/>
        <v>Spencer T</v>
      </c>
      <c r="C1490">
        <v>1</v>
      </c>
      <c r="D1490" t="s">
        <v>86</v>
      </c>
      <c r="E1490">
        <f t="shared" si="392"/>
        <v>2</v>
      </c>
      <c r="F1490">
        <f t="shared" si="388"/>
        <v>2</v>
      </c>
    </row>
    <row r="1491" spans="1:6" x14ac:dyDescent="0.25">
      <c r="A1491" t="str">
        <f t="shared" si="386"/>
        <v>Spencer T</v>
      </c>
      <c r="E1491">
        <f t="shared" si="392"/>
        <v>2</v>
      </c>
      <c r="F1491">
        <f t="shared" si="388"/>
        <v>0</v>
      </c>
    </row>
    <row r="1492" spans="1:6" x14ac:dyDescent="0.25">
      <c r="A1492" t="str">
        <f t="shared" si="386"/>
        <v>Spencer T</v>
      </c>
      <c r="B1492" t="s">
        <v>451</v>
      </c>
      <c r="E1492">
        <v>477</v>
      </c>
      <c r="F1492">
        <f t="shared" si="388"/>
        <v>0</v>
      </c>
    </row>
    <row r="1493" spans="1:6" x14ac:dyDescent="0.25">
      <c r="A1493" t="str">
        <f t="shared" si="386"/>
        <v>Spencer T</v>
      </c>
      <c r="E1493">
        <f t="shared" ref="E1493:E1496" si="393">E1492</f>
        <v>477</v>
      </c>
      <c r="F1493">
        <f t="shared" si="388"/>
        <v>0</v>
      </c>
    </row>
    <row r="1494" spans="1:6" x14ac:dyDescent="0.25">
      <c r="A1494" t="str">
        <f t="shared" si="386"/>
        <v>Spencer T</v>
      </c>
      <c r="C1494">
        <v>2.5000000000000001E-2</v>
      </c>
      <c r="D1494" t="s">
        <v>184</v>
      </c>
      <c r="E1494">
        <f t="shared" si="393"/>
        <v>477</v>
      </c>
      <c r="F1494">
        <f t="shared" si="388"/>
        <v>11.925000000000001</v>
      </c>
    </row>
    <row r="1495" spans="1:6" x14ac:dyDescent="0.25">
      <c r="A1495" t="str">
        <f t="shared" si="386"/>
        <v>Spencer T</v>
      </c>
      <c r="C1495">
        <v>0.97399999999999998</v>
      </c>
      <c r="D1495" t="s">
        <v>86</v>
      </c>
      <c r="E1495">
        <f t="shared" si="393"/>
        <v>477</v>
      </c>
      <c r="F1495">
        <f t="shared" si="388"/>
        <v>464.59800000000001</v>
      </c>
    </row>
    <row r="1496" spans="1:6" x14ac:dyDescent="0.25">
      <c r="A1496" t="str">
        <f t="shared" si="386"/>
        <v>Spencer T</v>
      </c>
      <c r="E1496">
        <f t="shared" si="393"/>
        <v>477</v>
      </c>
      <c r="F1496">
        <f t="shared" si="388"/>
        <v>0</v>
      </c>
    </row>
    <row r="1497" spans="1:6" x14ac:dyDescent="0.25">
      <c r="A1497" t="str">
        <f t="shared" si="386"/>
        <v>Spencer T</v>
      </c>
      <c r="B1497" t="s">
        <v>452</v>
      </c>
      <c r="E1497">
        <v>98</v>
      </c>
      <c r="F1497">
        <f t="shared" si="388"/>
        <v>0</v>
      </c>
    </row>
    <row r="1498" spans="1:6" x14ac:dyDescent="0.25">
      <c r="A1498" t="str">
        <f t="shared" si="386"/>
        <v>Spencer T</v>
      </c>
      <c r="E1498">
        <f t="shared" ref="E1498:E1501" si="394">E1497</f>
        <v>98</v>
      </c>
      <c r="F1498">
        <f t="shared" si="388"/>
        <v>0</v>
      </c>
    </row>
    <row r="1499" spans="1:6" x14ac:dyDescent="0.25">
      <c r="A1499" t="str">
        <f t="shared" si="386"/>
        <v>Spencer T</v>
      </c>
      <c r="C1499">
        <v>0.95499999999999996</v>
      </c>
      <c r="D1499" t="s">
        <v>86</v>
      </c>
      <c r="E1499">
        <f t="shared" si="394"/>
        <v>98</v>
      </c>
      <c r="F1499">
        <f t="shared" si="388"/>
        <v>93.589999999999989</v>
      </c>
    </row>
    <row r="1500" spans="1:6" x14ac:dyDescent="0.25">
      <c r="A1500" t="str">
        <f t="shared" si="386"/>
        <v>Spencer T</v>
      </c>
      <c r="C1500">
        <v>4.3999999999999997E-2</v>
      </c>
      <c r="D1500" t="s">
        <v>19</v>
      </c>
      <c r="E1500">
        <f t="shared" si="394"/>
        <v>98</v>
      </c>
      <c r="F1500">
        <f t="shared" si="388"/>
        <v>4.3119999999999994</v>
      </c>
    </row>
    <row r="1501" spans="1:6" x14ac:dyDescent="0.25">
      <c r="A1501" t="str">
        <f t="shared" ref="A1501:A1532" si="395">A1500</f>
        <v>Spencer T</v>
      </c>
      <c r="E1501">
        <f t="shared" si="394"/>
        <v>98</v>
      </c>
      <c r="F1501">
        <f t="shared" si="388"/>
        <v>0</v>
      </c>
    </row>
    <row r="1502" spans="1:6" x14ac:dyDescent="0.25">
      <c r="A1502" t="str">
        <f t="shared" si="395"/>
        <v>Spencer T</v>
      </c>
      <c r="B1502" t="s">
        <v>453</v>
      </c>
      <c r="E1502">
        <v>151</v>
      </c>
      <c r="F1502">
        <f t="shared" si="388"/>
        <v>0</v>
      </c>
    </row>
    <row r="1503" spans="1:6" x14ac:dyDescent="0.25">
      <c r="A1503" t="str">
        <f t="shared" si="395"/>
        <v>Spencer T</v>
      </c>
      <c r="E1503">
        <f t="shared" ref="E1503:E1507" si="396">E1502</f>
        <v>151</v>
      </c>
      <c r="F1503">
        <f t="shared" si="388"/>
        <v>0</v>
      </c>
    </row>
    <row r="1504" spans="1:6" x14ac:dyDescent="0.25">
      <c r="A1504" t="str">
        <f t="shared" si="395"/>
        <v>Spencer T</v>
      </c>
      <c r="C1504">
        <v>1.4999999999999999E-2</v>
      </c>
      <c r="D1504" t="s">
        <v>51</v>
      </c>
      <c r="E1504">
        <f t="shared" si="396"/>
        <v>151</v>
      </c>
      <c r="F1504">
        <f t="shared" si="388"/>
        <v>2.2650000000000001</v>
      </c>
    </row>
    <row r="1505" spans="1:6" x14ac:dyDescent="0.25">
      <c r="A1505" t="str">
        <f t="shared" si="395"/>
        <v>Spencer T</v>
      </c>
      <c r="C1505">
        <v>0.95399999999999996</v>
      </c>
      <c r="D1505" t="s">
        <v>86</v>
      </c>
      <c r="E1505">
        <f t="shared" si="396"/>
        <v>151</v>
      </c>
      <c r="F1505">
        <f t="shared" si="388"/>
        <v>144.054</v>
      </c>
    </row>
    <row r="1506" spans="1:6" x14ac:dyDescent="0.25">
      <c r="A1506" t="str">
        <f t="shared" si="395"/>
        <v>Spencer T</v>
      </c>
      <c r="C1506">
        <v>0.03</v>
      </c>
      <c r="D1506" t="s">
        <v>21</v>
      </c>
      <c r="E1506">
        <f t="shared" si="396"/>
        <v>151</v>
      </c>
      <c r="F1506">
        <f t="shared" si="388"/>
        <v>4.53</v>
      </c>
    </row>
    <row r="1507" spans="1:6" x14ac:dyDescent="0.25">
      <c r="A1507" t="str">
        <f t="shared" si="395"/>
        <v>Spencer T</v>
      </c>
      <c r="E1507">
        <f t="shared" si="396"/>
        <v>151</v>
      </c>
      <c r="F1507">
        <f t="shared" si="388"/>
        <v>0</v>
      </c>
    </row>
    <row r="1508" spans="1:6" x14ac:dyDescent="0.25">
      <c r="A1508" t="str">
        <f t="shared" si="395"/>
        <v>Spencer T</v>
      </c>
      <c r="B1508" t="s">
        <v>454</v>
      </c>
      <c r="E1508">
        <v>170</v>
      </c>
      <c r="F1508">
        <f t="shared" si="388"/>
        <v>0</v>
      </c>
    </row>
    <row r="1509" spans="1:6" x14ac:dyDescent="0.25">
      <c r="A1509" t="str">
        <f t="shared" si="395"/>
        <v>Spencer T</v>
      </c>
      <c r="E1509">
        <f t="shared" ref="E1509:E1512" si="397">E1508</f>
        <v>170</v>
      </c>
      <c r="F1509">
        <f t="shared" si="388"/>
        <v>0</v>
      </c>
    </row>
    <row r="1510" spans="1:6" x14ac:dyDescent="0.25">
      <c r="A1510" t="str">
        <f t="shared" si="395"/>
        <v>Spencer T</v>
      </c>
      <c r="C1510">
        <v>0.93700000000000006</v>
      </c>
      <c r="D1510" t="s">
        <v>86</v>
      </c>
      <c r="E1510">
        <f t="shared" si="397"/>
        <v>170</v>
      </c>
      <c r="F1510">
        <f t="shared" si="388"/>
        <v>159.29000000000002</v>
      </c>
    </row>
    <row r="1511" spans="1:6" x14ac:dyDescent="0.25">
      <c r="A1511" t="str">
        <f t="shared" si="395"/>
        <v>Spencer T</v>
      </c>
      <c r="C1511">
        <v>6.2E-2</v>
      </c>
      <c r="D1511" t="s">
        <v>19</v>
      </c>
      <c r="E1511">
        <f t="shared" si="397"/>
        <v>170</v>
      </c>
      <c r="F1511">
        <f t="shared" si="388"/>
        <v>10.54</v>
      </c>
    </row>
    <row r="1512" spans="1:6" x14ac:dyDescent="0.25">
      <c r="A1512" t="str">
        <f t="shared" si="395"/>
        <v>Spencer T</v>
      </c>
      <c r="E1512">
        <f t="shared" si="397"/>
        <v>170</v>
      </c>
      <c r="F1512">
        <f t="shared" si="388"/>
        <v>0</v>
      </c>
    </row>
    <row r="1513" spans="1:6" x14ac:dyDescent="0.25">
      <c r="A1513" t="str">
        <f t="shared" si="395"/>
        <v>Spencer T</v>
      </c>
      <c r="B1513" t="s">
        <v>455</v>
      </c>
      <c r="E1513">
        <v>2</v>
      </c>
      <c r="F1513">
        <f t="shared" si="388"/>
        <v>0</v>
      </c>
    </row>
    <row r="1514" spans="1:6" x14ac:dyDescent="0.25">
      <c r="A1514" t="str">
        <f t="shared" si="395"/>
        <v>Spencer T</v>
      </c>
      <c r="E1514">
        <f t="shared" ref="E1514:E1516" si="398">E1513</f>
        <v>2</v>
      </c>
      <c r="F1514">
        <f t="shared" si="388"/>
        <v>0</v>
      </c>
    </row>
    <row r="1515" spans="1:6" x14ac:dyDescent="0.25">
      <c r="A1515" t="str">
        <f t="shared" si="395"/>
        <v>Spencer T</v>
      </c>
      <c r="C1515">
        <v>1</v>
      </c>
      <c r="D1515" t="s">
        <v>184</v>
      </c>
      <c r="E1515">
        <f t="shared" si="398"/>
        <v>2</v>
      </c>
      <c r="F1515">
        <f t="shared" si="388"/>
        <v>2</v>
      </c>
    </row>
    <row r="1516" spans="1:6" x14ac:dyDescent="0.25">
      <c r="A1516" t="str">
        <f t="shared" si="395"/>
        <v>Spencer T</v>
      </c>
      <c r="E1516">
        <f t="shared" si="398"/>
        <v>2</v>
      </c>
      <c r="F1516">
        <f t="shared" si="388"/>
        <v>0</v>
      </c>
    </row>
    <row r="1517" spans="1:6" x14ac:dyDescent="0.25">
      <c r="A1517" t="str">
        <f t="shared" si="395"/>
        <v>Spencer T</v>
      </c>
      <c r="B1517" t="s">
        <v>456</v>
      </c>
      <c r="E1517">
        <v>103</v>
      </c>
      <c r="F1517">
        <f t="shared" si="388"/>
        <v>0</v>
      </c>
    </row>
    <row r="1518" spans="1:6" x14ac:dyDescent="0.25">
      <c r="A1518" t="str">
        <f t="shared" si="395"/>
        <v>Spencer T</v>
      </c>
      <c r="E1518">
        <f t="shared" ref="E1518:E1520" si="399">E1517</f>
        <v>103</v>
      </c>
      <c r="F1518">
        <f t="shared" si="388"/>
        <v>0</v>
      </c>
    </row>
    <row r="1519" spans="1:6" x14ac:dyDescent="0.25">
      <c r="A1519" t="str">
        <f t="shared" si="395"/>
        <v>Spencer T</v>
      </c>
      <c r="C1519">
        <v>1</v>
      </c>
      <c r="D1519" t="s">
        <v>86</v>
      </c>
      <c r="E1519">
        <f t="shared" si="399"/>
        <v>103</v>
      </c>
      <c r="F1519">
        <f t="shared" si="388"/>
        <v>103</v>
      </c>
    </row>
    <row r="1520" spans="1:6" x14ac:dyDescent="0.25">
      <c r="A1520" t="str">
        <f t="shared" si="395"/>
        <v>Spencer T</v>
      </c>
      <c r="E1520">
        <f t="shared" si="399"/>
        <v>103</v>
      </c>
      <c r="F1520">
        <f t="shared" si="388"/>
        <v>0</v>
      </c>
    </row>
    <row r="1521" spans="1:6" x14ac:dyDescent="0.25">
      <c r="A1521" t="str">
        <f t="shared" si="395"/>
        <v>Spencer T</v>
      </c>
      <c r="B1521" t="s">
        <v>457</v>
      </c>
      <c r="E1521">
        <v>222</v>
      </c>
      <c r="F1521">
        <f t="shared" si="388"/>
        <v>0</v>
      </c>
    </row>
    <row r="1522" spans="1:6" x14ac:dyDescent="0.25">
      <c r="A1522" t="str">
        <f t="shared" si="395"/>
        <v>Spencer T</v>
      </c>
      <c r="E1522">
        <f t="shared" ref="E1522:E1525" si="400">E1521</f>
        <v>222</v>
      </c>
      <c r="F1522">
        <f t="shared" si="388"/>
        <v>0</v>
      </c>
    </row>
    <row r="1523" spans="1:6" x14ac:dyDescent="0.25">
      <c r="A1523" t="str">
        <f t="shared" si="395"/>
        <v>Spencer T</v>
      </c>
      <c r="C1523">
        <v>0.90300000000000002</v>
      </c>
      <c r="D1523" t="s">
        <v>86</v>
      </c>
      <c r="E1523">
        <f t="shared" si="400"/>
        <v>222</v>
      </c>
      <c r="F1523">
        <f t="shared" si="388"/>
        <v>200.46600000000001</v>
      </c>
    </row>
    <row r="1524" spans="1:6" x14ac:dyDescent="0.25">
      <c r="A1524" t="str">
        <f t="shared" si="395"/>
        <v>Spencer T</v>
      </c>
      <c r="C1524">
        <v>9.6000000000000002E-2</v>
      </c>
      <c r="D1524" t="s">
        <v>19</v>
      </c>
      <c r="E1524">
        <f t="shared" si="400"/>
        <v>222</v>
      </c>
      <c r="F1524">
        <f t="shared" si="388"/>
        <v>21.312000000000001</v>
      </c>
    </row>
    <row r="1525" spans="1:6" x14ac:dyDescent="0.25">
      <c r="A1525" t="str">
        <f t="shared" si="395"/>
        <v>Spencer T</v>
      </c>
      <c r="E1525">
        <f t="shared" si="400"/>
        <v>222</v>
      </c>
      <c r="F1525">
        <f t="shared" si="388"/>
        <v>0</v>
      </c>
    </row>
    <row r="1526" spans="1:6" x14ac:dyDescent="0.25">
      <c r="A1526" t="str">
        <f t="shared" si="395"/>
        <v>Spencer T</v>
      </c>
      <c r="B1526" t="s">
        <v>458</v>
      </c>
      <c r="E1526">
        <v>268</v>
      </c>
      <c r="F1526">
        <f t="shared" si="388"/>
        <v>0</v>
      </c>
    </row>
    <row r="1527" spans="1:6" x14ac:dyDescent="0.25">
      <c r="A1527" t="str">
        <f t="shared" si="395"/>
        <v>Spencer T</v>
      </c>
      <c r="E1527">
        <f t="shared" ref="E1527:E1530" si="401">E1526</f>
        <v>268</v>
      </c>
      <c r="F1527">
        <f t="shared" si="388"/>
        <v>0</v>
      </c>
    </row>
    <row r="1528" spans="1:6" x14ac:dyDescent="0.25">
      <c r="A1528" t="str">
        <f t="shared" si="395"/>
        <v>Spencer T</v>
      </c>
      <c r="C1528">
        <v>0.96399999999999997</v>
      </c>
      <c r="D1528" t="s">
        <v>86</v>
      </c>
      <c r="E1528">
        <f t="shared" si="401"/>
        <v>268</v>
      </c>
      <c r="F1528">
        <f t="shared" si="388"/>
        <v>258.35199999999998</v>
      </c>
    </row>
    <row r="1529" spans="1:6" x14ac:dyDescent="0.25">
      <c r="A1529" t="str">
        <f t="shared" si="395"/>
        <v>Spencer T</v>
      </c>
      <c r="C1529">
        <v>3.5000000000000003E-2</v>
      </c>
      <c r="D1529" t="s">
        <v>19</v>
      </c>
      <c r="E1529">
        <f t="shared" si="401"/>
        <v>268</v>
      </c>
      <c r="F1529">
        <f t="shared" si="388"/>
        <v>9.3800000000000008</v>
      </c>
    </row>
    <row r="1530" spans="1:6" x14ac:dyDescent="0.25">
      <c r="A1530" t="str">
        <f t="shared" si="395"/>
        <v>Spencer T</v>
      </c>
      <c r="E1530">
        <f t="shared" si="401"/>
        <v>268</v>
      </c>
      <c r="F1530">
        <f t="shared" si="388"/>
        <v>0</v>
      </c>
    </row>
    <row r="1531" spans="1:6" x14ac:dyDescent="0.25">
      <c r="A1531" t="str">
        <f t="shared" si="395"/>
        <v>Spencer T</v>
      </c>
      <c r="B1531" t="s">
        <v>459</v>
      </c>
      <c r="E1531">
        <v>126</v>
      </c>
      <c r="F1531">
        <f t="shared" si="388"/>
        <v>0</v>
      </c>
    </row>
    <row r="1532" spans="1:6" x14ac:dyDescent="0.25">
      <c r="A1532" t="str">
        <f t="shared" si="395"/>
        <v>Spencer T</v>
      </c>
      <c r="E1532">
        <f t="shared" ref="E1532:E1534" si="402">E1531</f>
        <v>126</v>
      </c>
      <c r="F1532">
        <f t="shared" si="388"/>
        <v>0</v>
      </c>
    </row>
    <row r="1533" spans="1:6" x14ac:dyDescent="0.25">
      <c r="A1533" t="str">
        <f t="shared" ref="A1533:A1541" si="403">A1532</f>
        <v>Spencer T</v>
      </c>
      <c r="C1533">
        <v>1</v>
      </c>
      <c r="D1533" t="s">
        <v>86</v>
      </c>
      <c r="E1533">
        <f t="shared" si="402"/>
        <v>126</v>
      </c>
      <c r="F1533">
        <f t="shared" si="388"/>
        <v>126</v>
      </c>
    </row>
    <row r="1534" spans="1:6" x14ac:dyDescent="0.25">
      <c r="A1534" t="str">
        <f t="shared" si="403"/>
        <v>Spencer T</v>
      </c>
      <c r="E1534">
        <f t="shared" si="402"/>
        <v>126</v>
      </c>
      <c r="F1534">
        <f t="shared" si="388"/>
        <v>0</v>
      </c>
    </row>
    <row r="1535" spans="1:6" x14ac:dyDescent="0.25">
      <c r="A1535" t="str">
        <f t="shared" si="403"/>
        <v>Spencer T</v>
      </c>
      <c r="B1535" t="s">
        <v>460</v>
      </c>
      <c r="E1535">
        <v>4</v>
      </c>
      <c r="F1535">
        <f t="shared" si="388"/>
        <v>0</v>
      </c>
    </row>
    <row r="1536" spans="1:6" x14ac:dyDescent="0.25">
      <c r="A1536" t="str">
        <f t="shared" si="403"/>
        <v>Spencer T</v>
      </c>
      <c r="E1536">
        <f t="shared" ref="E1536:E1538" si="404">E1535</f>
        <v>4</v>
      </c>
      <c r="F1536">
        <f t="shared" si="388"/>
        <v>0</v>
      </c>
    </row>
    <row r="1537" spans="1:6" x14ac:dyDescent="0.25">
      <c r="A1537" t="str">
        <f t="shared" si="403"/>
        <v>Spencer T</v>
      </c>
      <c r="C1537">
        <v>1</v>
      </c>
      <c r="D1537" t="s">
        <v>86</v>
      </c>
      <c r="E1537">
        <f t="shared" si="404"/>
        <v>4</v>
      </c>
      <c r="F1537">
        <f t="shared" si="388"/>
        <v>4</v>
      </c>
    </row>
    <row r="1538" spans="1:6" x14ac:dyDescent="0.25">
      <c r="A1538" t="str">
        <f t="shared" si="403"/>
        <v>Spencer T</v>
      </c>
      <c r="E1538">
        <f t="shared" si="404"/>
        <v>4</v>
      </c>
      <c r="F1538">
        <f t="shared" si="388"/>
        <v>0</v>
      </c>
    </row>
    <row r="1539" spans="1:6" x14ac:dyDescent="0.25">
      <c r="A1539" t="str">
        <f t="shared" si="403"/>
        <v>Spencer T</v>
      </c>
      <c r="B1539" t="s">
        <v>461</v>
      </c>
      <c r="E1539">
        <v>7</v>
      </c>
      <c r="F1539">
        <f t="shared" ref="F1539:F1576" si="405">E1539*C1539</f>
        <v>0</v>
      </c>
    </row>
    <row r="1540" spans="1:6" x14ac:dyDescent="0.25">
      <c r="A1540" t="str">
        <f t="shared" si="403"/>
        <v>Spencer T</v>
      </c>
      <c r="E1540">
        <f t="shared" ref="E1540:E1542" si="406">E1539</f>
        <v>7</v>
      </c>
      <c r="F1540">
        <f t="shared" si="405"/>
        <v>0</v>
      </c>
    </row>
    <row r="1541" spans="1:6" x14ac:dyDescent="0.25">
      <c r="A1541" t="str">
        <f t="shared" si="403"/>
        <v>Spencer T</v>
      </c>
      <c r="C1541">
        <v>1</v>
      </c>
      <c r="D1541" t="s">
        <v>86</v>
      </c>
      <c r="E1541">
        <f t="shared" si="406"/>
        <v>7</v>
      </c>
      <c r="F1541">
        <f t="shared" si="405"/>
        <v>7</v>
      </c>
    </row>
    <row r="1542" spans="1:6" x14ac:dyDescent="0.25">
      <c r="A1542" t="s">
        <v>518</v>
      </c>
      <c r="E1542">
        <f t="shared" si="406"/>
        <v>7</v>
      </c>
      <c r="F1542">
        <f t="shared" si="405"/>
        <v>0</v>
      </c>
    </row>
    <row r="1543" spans="1:6" x14ac:dyDescent="0.25">
      <c r="A1543" t="str">
        <f t="shared" ref="A1543:A1568" si="407">A1542</f>
        <v>Tyler Brock</v>
      </c>
      <c r="B1543" t="s">
        <v>464</v>
      </c>
      <c r="E1543">
        <v>8</v>
      </c>
      <c r="F1543">
        <f t="shared" si="405"/>
        <v>0</v>
      </c>
    </row>
    <row r="1544" spans="1:6" x14ac:dyDescent="0.25">
      <c r="A1544" t="str">
        <f t="shared" si="407"/>
        <v>Tyler Brock</v>
      </c>
      <c r="E1544">
        <f t="shared" ref="E1544:E1546" si="408">E1543</f>
        <v>8</v>
      </c>
      <c r="F1544">
        <f t="shared" si="405"/>
        <v>0</v>
      </c>
    </row>
    <row r="1545" spans="1:6" x14ac:dyDescent="0.25">
      <c r="A1545" t="str">
        <f t="shared" si="407"/>
        <v>Tyler Brock</v>
      </c>
      <c r="C1545">
        <v>1</v>
      </c>
      <c r="D1545" t="s">
        <v>465</v>
      </c>
      <c r="E1545">
        <f t="shared" si="408"/>
        <v>8</v>
      </c>
      <c r="F1545">
        <f t="shared" si="405"/>
        <v>8</v>
      </c>
    </row>
    <row r="1546" spans="1:6" x14ac:dyDescent="0.25">
      <c r="A1546" t="str">
        <f t="shared" si="407"/>
        <v>Tyler Brock</v>
      </c>
      <c r="E1546">
        <f t="shared" si="408"/>
        <v>8</v>
      </c>
      <c r="F1546">
        <f t="shared" si="405"/>
        <v>0</v>
      </c>
    </row>
    <row r="1547" spans="1:6" x14ac:dyDescent="0.25">
      <c r="A1547" t="str">
        <f t="shared" si="407"/>
        <v>Tyler Brock</v>
      </c>
      <c r="B1547" t="s">
        <v>466</v>
      </c>
      <c r="E1547">
        <v>15</v>
      </c>
      <c r="F1547">
        <f t="shared" si="405"/>
        <v>0</v>
      </c>
    </row>
    <row r="1548" spans="1:6" x14ac:dyDescent="0.25">
      <c r="A1548" t="str">
        <f t="shared" si="407"/>
        <v>Tyler Brock</v>
      </c>
      <c r="E1548">
        <f t="shared" ref="E1548:E1550" si="409">E1547</f>
        <v>15</v>
      </c>
      <c r="F1548">
        <f t="shared" si="405"/>
        <v>0</v>
      </c>
    </row>
    <row r="1549" spans="1:6" x14ac:dyDescent="0.25">
      <c r="A1549" t="str">
        <f t="shared" si="407"/>
        <v>Tyler Brock</v>
      </c>
      <c r="C1549">
        <v>1</v>
      </c>
      <c r="D1549" t="s">
        <v>467</v>
      </c>
      <c r="E1549">
        <f t="shared" si="409"/>
        <v>15</v>
      </c>
      <c r="F1549">
        <f t="shared" si="405"/>
        <v>15</v>
      </c>
    </row>
    <row r="1550" spans="1:6" x14ac:dyDescent="0.25">
      <c r="A1550" t="str">
        <f t="shared" si="407"/>
        <v>Tyler Brock</v>
      </c>
      <c r="E1550">
        <f t="shared" si="409"/>
        <v>15</v>
      </c>
      <c r="F1550">
        <f t="shared" si="405"/>
        <v>0</v>
      </c>
    </row>
    <row r="1551" spans="1:6" x14ac:dyDescent="0.25">
      <c r="A1551" t="str">
        <f t="shared" si="407"/>
        <v>Tyler Brock</v>
      </c>
      <c r="B1551" t="s">
        <v>468</v>
      </c>
      <c r="E1551">
        <v>16</v>
      </c>
      <c r="F1551">
        <f t="shared" si="405"/>
        <v>0</v>
      </c>
    </row>
    <row r="1552" spans="1:6" x14ac:dyDescent="0.25">
      <c r="A1552" t="str">
        <f t="shared" si="407"/>
        <v>Tyler Brock</v>
      </c>
      <c r="E1552">
        <f t="shared" ref="E1552:E1554" si="410">E1551</f>
        <v>16</v>
      </c>
      <c r="F1552">
        <f t="shared" si="405"/>
        <v>0</v>
      </c>
    </row>
    <row r="1553" spans="1:6" x14ac:dyDescent="0.25">
      <c r="A1553" t="str">
        <f t="shared" si="407"/>
        <v>Tyler Brock</v>
      </c>
      <c r="C1553">
        <v>1</v>
      </c>
      <c r="D1553" t="s">
        <v>469</v>
      </c>
      <c r="E1553">
        <f t="shared" si="410"/>
        <v>16</v>
      </c>
      <c r="F1553">
        <f t="shared" si="405"/>
        <v>16</v>
      </c>
    </row>
    <row r="1554" spans="1:6" x14ac:dyDescent="0.25">
      <c r="A1554" t="str">
        <f t="shared" si="407"/>
        <v>Tyler Brock</v>
      </c>
      <c r="E1554">
        <f t="shared" si="410"/>
        <v>16</v>
      </c>
      <c r="F1554">
        <f t="shared" si="405"/>
        <v>0</v>
      </c>
    </row>
    <row r="1555" spans="1:6" x14ac:dyDescent="0.25">
      <c r="A1555" t="str">
        <f t="shared" si="407"/>
        <v>Tyler Brock</v>
      </c>
      <c r="B1555" t="s">
        <v>470</v>
      </c>
      <c r="E1555">
        <v>7</v>
      </c>
      <c r="F1555">
        <f t="shared" si="405"/>
        <v>0</v>
      </c>
    </row>
    <row r="1556" spans="1:6" x14ac:dyDescent="0.25">
      <c r="A1556" t="str">
        <f t="shared" si="407"/>
        <v>Tyler Brock</v>
      </c>
      <c r="E1556">
        <f t="shared" ref="E1556:E1558" si="411">E1555</f>
        <v>7</v>
      </c>
      <c r="F1556">
        <f t="shared" si="405"/>
        <v>0</v>
      </c>
    </row>
    <row r="1557" spans="1:6" x14ac:dyDescent="0.25">
      <c r="A1557" t="str">
        <f t="shared" si="407"/>
        <v>Tyler Brock</v>
      </c>
      <c r="C1557">
        <v>1</v>
      </c>
      <c r="D1557" t="s">
        <v>429</v>
      </c>
      <c r="E1557">
        <f t="shared" si="411"/>
        <v>7</v>
      </c>
      <c r="F1557">
        <f t="shared" si="405"/>
        <v>7</v>
      </c>
    </row>
    <row r="1558" spans="1:6" x14ac:dyDescent="0.25">
      <c r="A1558" t="str">
        <f t="shared" si="407"/>
        <v>Tyler Brock</v>
      </c>
      <c r="E1558">
        <f t="shared" si="411"/>
        <v>7</v>
      </c>
      <c r="F1558">
        <f t="shared" si="405"/>
        <v>0</v>
      </c>
    </row>
    <row r="1559" spans="1:6" x14ac:dyDescent="0.25">
      <c r="A1559" t="str">
        <f t="shared" si="407"/>
        <v>Tyler Brock</v>
      </c>
      <c r="B1559" t="s">
        <v>471</v>
      </c>
      <c r="E1559">
        <v>3</v>
      </c>
      <c r="F1559">
        <f t="shared" si="405"/>
        <v>0</v>
      </c>
    </row>
    <row r="1560" spans="1:6" x14ac:dyDescent="0.25">
      <c r="A1560" t="str">
        <f t="shared" si="407"/>
        <v>Tyler Brock</v>
      </c>
      <c r="E1560">
        <f t="shared" ref="E1560:E1562" si="412">E1559</f>
        <v>3</v>
      </c>
      <c r="F1560">
        <f t="shared" si="405"/>
        <v>0</v>
      </c>
    </row>
    <row r="1561" spans="1:6" x14ac:dyDescent="0.25">
      <c r="A1561" t="str">
        <f t="shared" si="407"/>
        <v>Tyler Brock</v>
      </c>
      <c r="C1561">
        <v>1</v>
      </c>
      <c r="D1561" t="s">
        <v>20</v>
      </c>
      <c r="E1561">
        <f t="shared" si="412"/>
        <v>3</v>
      </c>
      <c r="F1561">
        <f t="shared" si="405"/>
        <v>3</v>
      </c>
    </row>
    <row r="1562" spans="1:6" x14ac:dyDescent="0.25">
      <c r="A1562" t="str">
        <f t="shared" si="407"/>
        <v>Tyler Brock</v>
      </c>
      <c r="E1562">
        <f t="shared" si="412"/>
        <v>3</v>
      </c>
      <c r="F1562">
        <f t="shared" si="405"/>
        <v>0</v>
      </c>
    </row>
    <row r="1563" spans="1:6" x14ac:dyDescent="0.25">
      <c r="A1563" t="str">
        <f t="shared" si="407"/>
        <v>Tyler Brock</v>
      </c>
      <c r="B1563" t="s">
        <v>472</v>
      </c>
      <c r="E1563">
        <v>5</v>
      </c>
      <c r="F1563">
        <f t="shared" si="405"/>
        <v>0</v>
      </c>
    </row>
    <row r="1564" spans="1:6" x14ac:dyDescent="0.25">
      <c r="A1564" t="str">
        <f t="shared" si="407"/>
        <v>Tyler Brock</v>
      </c>
      <c r="E1564">
        <f t="shared" ref="E1564:E1566" si="413">E1563</f>
        <v>5</v>
      </c>
      <c r="F1564">
        <f t="shared" si="405"/>
        <v>0</v>
      </c>
    </row>
    <row r="1565" spans="1:6" x14ac:dyDescent="0.25">
      <c r="A1565" t="str">
        <f t="shared" si="407"/>
        <v>Tyler Brock</v>
      </c>
      <c r="C1565">
        <v>1</v>
      </c>
      <c r="D1565" t="s">
        <v>38</v>
      </c>
      <c r="E1565">
        <f t="shared" si="413"/>
        <v>5</v>
      </c>
      <c r="F1565">
        <f t="shared" si="405"/>
        <v>5</v>
      </c>
    </row>
    <row r="1566" spans="1:6" x14ac:dyDescent="0.25">
      <c r="A1566" t="str">
        <f t="shared" si="407"/>
        <v>Tyler Brock</v>
      </c>
      <c r="E1566">
        <f t="shared" si="413"/>
        <v>5</v>
      </c>
      <c r="F1566">
        <f t="shared" si="405"/>
        <v>0</v>
      </c>
    </row>
    <row r="1567" spans="1:6" x14ac:dyDescent="0.25">
      <c r="A1567" t="str">
        <f t="shared" si="407"/>
        <v>Tyler Brock</v>
      </c>
      <c r="B1567" t="s">
        <v>473</v>
      </c>
      <c r="E1567">
        <v>4</v>
      </c>
      <c r="F1567">
        <f t="shared" si="405"/>
        <v>0</v>
      </c>
    </row>
    <row r="1568" spans="1:6" x14ac:dyDescent="0.25">
      <c r="A1568" t="str">
        <f t="shared" si="407"/>
        <v>Tyler Brock</v>
      </c>
      <c r="E1568">
        <f t="shared" ref="E1568:E1569" si="414">E1567</f>
        <v>4</v>
      </c>
      <c r="F1568">
        <f t="shared" si="405"/>
        <v>0</v>
      </c>
    </row>
    <row r="1569" spans="1:6" x14ac:dyDescent="0.25">
      <c r="A1569" t="s">
        <v>519</v>
      </c>
      <c r="E1569">
        <f t="shared" si="414"/>
        <v>4</v>
      </c>
      <c r="F1569">
        <f t="shared" si="405"/>
        <v>0</v>
      </c>
    </row>
    <row r="1570" spans="1:6" x14ac:dyDescent="0.25">
      <c r="A1570" t="str">
        <f t="shared" ref="A1570:A1572" si="415">A1569</f>
        <v>Wisdom Omuya</v>
      </c>
      <c r="B1570" t="s">
        <v>476</v>
      </c>
      <c r="E1570">
        <v>64</v>
      </c>
      <c r="F1570">
        <f t="shared" si="405"/>
        <v>0</v>
      </c>
    </row>
    <row r="1571" spans="1:6" x14ac:dyDescent="0.25">
      <c r="A1571" t="str">
        <f t="shared" si="415"/>
        <v>Wisdom Omuya</v>
      </c>
      <c r="E1571">
        <f t="shared" ref="E1571:E1573" si="416">E1570</f>
        <v>64</v>
      </c>
      <c r="F1571">
        <f t="shared" si="405"/>
        <v>0</v>
      </c>
    </row>
    <row r="1572" spans="1:6" x14ac:dyDescent="0.25">
      <c r="A1572" t="str">
        <f t="shared" si="415"/>
        <v>Wisdom Omuya</v>
      </c>
      <c r="C1572">
        <v>1</v>
      </c>
      <c r="D1572" t="s">
        <v>18</v>
      </c>
      <c r="E1572">
        <f t="shared" si="416"/>
        <v>64</v>
      </c>
      <c r="F1572">
        <f t="shared" si="405"/>
        <v>64</v>
      </c>
    </row>
    <row r="1573" spans="1:6" x14ac:dyDescent="0.25">
      <c r="A1573" t="s">
        <v>520</v>
      </c>
      <c r="E1573">
        <f t="shared" si="416"/>
        <v>64</v>
      </c>
      <c r="F1573">
        <f t="shared" si="405"/>
        <v>0</v>
      </c>
    </row>
    <row r="1574" spans="1:6" x14ac:dyDescent="0.25">
      <c r="A1574" t="str">
        <f t="shared" ref="A1574:A1576" si="417">A1573</f>
        <v xml:space="preserve">yeaji.shin </v>
      </c>
      <c r="B1574" t="s">
        <v>478</v>
      </c>
      <c r="E1574">
        <v>7</v>
      </c>
      <c r="F1574">
        <f t="shared" si="405"/>
        <v>0</v>
      </c>
    </row>
    <row r="1575" spans="1:6" x14ac:dyDescent="0.25">
      <c r="A1575" t="str">
        <f t="shared" si="417"/>
        <v xml:space="preserve">yeaji.shin </v>
      </c>
      <c r="E1575">
        <f t="shared" ref="E1575:E1576" si="418">E1574</f>
        <v>7</v>
      </c>
      <c r="F1575">
        <f t="shared" si="405"/>
        <v>0</v>
      </c>
    </row>
    <row r="1576" spans="1:6" x14ac:dyDescent="0.25">
      <c r="A1576" t="str">
        <f t="shared" si="417"/>
        <v xml:space="preserve">yeaji.shin </v>
      </c>
      <c r="C1576">
        <v>1</v>
      </c>
      <c r="D1576" t="s">
        <v>28</v>
      </c>
      <c r="E1576">
        <f t="shared" si="418"/>
        <v>7</v>
      </c>
      <c r="F1576">
        <f t="shared" si="405"/>
        <v>7</v>
      </c>
    </row>
  </sheetData>
  <autoFilter ref="A1:F15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1575"/>
  <sheetViews>
    <sheetView topLeftCell="A1559" workbookViewId="0">
      <selection sqref="A1:D1575"/>
    </sheetView>
  </sheetViews>
  <sheetFormatPr defaultRowHeight="15" x14ac:dyDescent="0.25"/>
  <cols>
    <col min="1" max="1" width="43.7109375" bestFit="1" customWidth="1"/>
    <col min="2" max="2" width="9.5703125" bestFit="1" customWidth="1"/>
    <col min="3" max="3" width="42.140625" bestFit="1" customWidth="1"/>
    <col min="4" max="4" width="6.140625" bestFit="1" customWidth="1"/>
  </cols>
  <sheetData>
    <row r="1" spans="1:331" x14ac:dyDescent="0.25">
      <c r="A1" t="s">
        <v>6</v>
      </c>
      <c r="B1" t="s">
        <v>7</v>
      </c>
      <c r="C1" t="s">
        <v>8</v>
      </c>
    </row>
    <row r="2" spans="1:331" x14ac:dyDescent="0.25">
      <c r="A2" t="s">
        <v>9</v>
      </c>
      <c r="D2">
        <f>IFERROR(HLOOKUP($A2,$E$2:$LS$3,2,FALSE),"")</f>
        <v>7</v>
      </c>
      <c r="E2" t="s">
        <v>404</v>
      </c>
      <c r="F2" t="s">
        <v>181</v>
      </c>
      <c r="G2" t="s">
        <v>341</v>
      </c>
      <c r="H2" t="s">
        <v>342</v>
      </c>
      <c r="I2" t="s">
        <v>343</v>
      </c>
      <c r="J2" t="s">
        <v>344</v>
      </c>
      <c r="K2" t="s">
        <v>136</v>
      </c>
      <c r="L2" t="s">
        <v>235</v>
      </c>
      <c r="M2" t="s">
        <v>256</v>
      </c>
      <c r="N2" t="s">
        <v>438</v>
      </c>
      <c r="O2" t="s">
        <v>112</v>
      </c>
      <c r="P2" t="s">
        <v>345</v>
      </c>
      <c r="Q2" t="s">
        <v>439</v>
      </c>
      <c r="R2" t="s">
        <v>114</v>
      </c>
      <c r="S2" t="s">
        <v>200</v>
      </c>
      <c r="T2" t="s">
        <v>138</v>
      </c>
      <c r="U2" t="s">
        <v>328</v>
      </c>
      <c r="V2" t="s">
        <v>440</v>
      </c>
      <c r="W2" t="s">
        <v>201</v>
      </c>
      <c r="X2" t="s">
        <v>441</v>
      </c>
      <c r="Y2" t="s">
        <v>442</v>
      </c>
      <c r="Z2" t="s">
        <v>405</v>
      </c>
      <c r="AA2" t="s">
        <v>202</v>
      </c>
      <c r="AB2" t="s">
        <v>203</v>
      </c>
      <c r="AC2" t="s">
        <v>204</v>
      </c>
      <c r="AD2" t="s">
        <v>205</v>
      </c>
      <c r="AE2" t="s">
        <v>206</v>
      </c>
      <c r="AF2" t="s">
        <v>31</v>
      </c>
      <c r="AG2" s="2" t="s">
        <v>115</v>
      </c>
      <c r="AH2" t="s">
        <v>406</v>
      </c>
      <c r="AI2" t="s">
        <v>281</v>
      </c>
      <c r="AJ2" t="s">
        <v>282</v>
      </c>
      <c r="AK2" t="s">
        <v>33</v>
      </c>
      <c r="AL2" t="s">
        <v>236</v>
      </c>
      <c r="AM2" t="s">
        <v>157</v>
      </c>
      <c r="AN2" t="s">
        <v>283</v>
      </c>
      <c r="AO2" t="s">
        <v>443</v>
      </c>
      <c r="AP2" t="s">
        <v>141</v>
      </c>
      <c r="AQ2" t="s">
        <v>284</v>
      </c>
      <c r="AR2" t="s">
        <v>116</v>
      </c>
      <c r="AS2" t="s">
        <v>133</v>
      </c>
      <c r="AT2" t="s">
        <v>117</v>
      </c>
      <c r="AU2" t="s">
        <v>346</v>
      </c>
      <c r="AV2" t="s">
        <v>317</v>
      </c>
      <c r="AW2" t="s">
        <v>285</v>
      </c>
      <c r="AX2" t="s">
        <v>407</v>
      </c>
      <c r="AY2" t="s">
        <v>347</v>
      </c>
      <c r="AZ2" t="s">
        <v>348</v>
      </c>
      <c r="BA2" t="s">
        <v>349</v>
      </c>
      <c r="BB2" t="s">
        <v>350</v>
      </c>
      <c r="BC2" t="s">
        <v>351</v>
      </c>
      <c r="BD2" t="s">
        <v>352</v>
      </c>
      <c r="BE2" t="s">
        <v>353</v>
      </c>
      <c r="BF2" t="s">
        <v>354</v>
      </c>
      <c r="BG2" t="s">
        <v>286</v>
      </c>
      <c r="BH2" t="s">
        <v>35</v>
      </c>
      <c r="BI2" t="s">
        <v>118</v>
      </c>
      <c r="BJ2" t="s">
        <v>37</v>
      </c>
      <c r="BK2" t="s">
        <v>9</v>
      </c>
      <c r="BL2" t="s">
        <v>207</v>
      </c>
      <c r="BM2" t="s">
        <v>145</v>
      </c>
      <c r="BN2" t="s">
        <v>398</v>
      </c>
      <c r="BO2" t="s">
        <v>444</v>
      </c>
      <c r="BP2" t="s">
        <v>57</v>
      </c>
      <c r="BQ2" t="s">
        <v>40</v>
      </c>
      <c r="BR2" t="s">
        <v>445</v>
      </c>
      <c r="BS2" t="s">
        <v>41</v>
      </c>
      <c r="BT2" t="s">
        <v>70</v>
      </c>
      <c r="BU2" t="s">
        <v>208</v>
      </c>
      <c r="BV2" t="s">
        <v>257</v>
      </c>
      <c r="BW2" t="s">
        <v>42</v>
      </c>
      <c r="BX2" t="s">
        <v>119</v>
      </c>
      <c r="BY2" t="s">
        <v>287</v>
      </c>
      <c r="BZ2" t="s">
        <v>120</v>
      </c>
      <c r="CA2" t="s">
        <v>121</v>
      </c>
      <c r="CB2" t="s">
        <v>71</v>
      </c>
      <c r="CC2" t="s">
        <v>10</v>
      </c>
      <c r="CD2" t="s">
        <v>318</v>
      </c>
      <c r="CE2" t="s">
        <v>319</v>
      </c>
      <c r="CF2" t="s">
        <v>73</v>
      </c>
      <c r="CG2" t="s">
        <v>142</v>
      </c>
      <c r="CH2" t="s">
        <v>320</v>
      </c>
      <c r="CI2" t="s">
        <v>122</v>
      </c>
      <c r="CJ2" t="s">
        <v>321</v>
      </c>
      <c r="CK2" t="s">
        <v>288</v>
      </c>
      <c r="CL2" t="s">
        <v>124</v>
      </c>
      <c r="CM2" t="s">
        <v>258</v>
      </c>
      <c r="CN2" t="s">
        <v>259</v>
      </c>
      <c r="CO2" t="s">
        <v>446</v>
      </c>
      <c r="CP2" t="s">
        <v>75</v>
      </c>
      <c r="CQ2" t="s">
        <v>447</v>
      </c>
      <c r="CR2" t="s">
        <v>428</v>
      </c>
      <c r="CS2" t="s">
        <v>267</v>
      </c>
      <c r="CT2" t="s">
        <v>125</v>
      </c>
      <c r="CU2" t="s">
        <v>182</v>
      </c>
      <c r="CV2" t="s">
        <v>289</v>
      </c>
      <c r="CW2" t="s">
        <v>12</v>
      </c>
      <c r="CX2" t="s">
        <v>44</v>
      </c>
      <c r="CY2" t="s">
        <v>45</v>
      </c>
      <c r="CZ2" t="s">
        <v>46</v>
      </c>
      <c r="DA2" t="s">
        <v>47</v>
      </c>
      <c r="DB2" t="s">
        <v>430</v>
      </c>
      <c r="DC2" t="s">
        <v>84</v>
      </c>
      <c r="DD2" t="s">
        <v>149</v>
      </c>
      <c r="DE2" t="s">
        <v>393</v>
      </c>
      <c r="DF2" t="s">
        <v>410</v>
      </c>
      <c r="DG2" t="s">
        <v>237</v>
      </c>
      <c r="DH2" t="s">
        <v>238</v>
      </c>
      <c r="DI2" t="s">
        <v>268</v>
      </c>
      <c r="DJ2" t="s">
        <v>58</v>
      </c>
      <c r="DK2" t="s">
        <v>27</v>
      </c>
      <c r="DL2" t="s">
        <v>400</v>
      </c>
      <c r="DM2" t="s">
        <v>13</v>
      </c>
      <c r="DN2" t="s">
        <v>290</v>
      </c>
      <c r="DO2" t="s">
        <v>126</v>
      </c>
      <c r="DP2" t="s">
        <v>183</v>
      </c>
      <c r="DQ2" t="s">
        <v>127</v>
      </c>
      <c r="DR2" t="s">
        <v>448</v>
      </c>
      <c r="DS2" t="s">
        <v>291</v>
      </c>
      <c r="DT2" t="s">
        <v>292</v>
      </c>
      <c r="DU2" t="s">
        <v>85</v>
      </c>
      <c r="DV2" t="s">
        <v>293</v>
      </c>
      <c r="DW2" t="s">
        <v>388</v>
      </c>
      <c r="DX2" t="s">
        <v>209</v>
      </c>
      <c r="DY2" t="s">
        <v>210</v>
      </c>
      <c r="DZ2" t="s">
        <v>211</v>
      </c>
      <c r="EA2" t="s">
        <v>212</v>
      </c>
      <c r="EB2" t="s">
        <v>213</v>
      </c>
      <c r="EC2" t="s">
        <v>87</v>
      </c>
      <c r="ED2" t="s">
        <v>88</v>
      </c>
      <c r="EE2" t="s">
        <v>89</v>
      </c>
      <c r="EF2" t="s">
        <v>355</v>
      </c>
      <c r="EG2" t="s">
        <v>356</v>
      </c>
      <c r="EH2" t="s">
        <v>357</v>
      </c>
      <c r="EI2" t="s">
        <v>358</v>
      </c>
      <c r="EJ2" t="s">
        <v>359</v>
      </c>
      <c r="EK2" t="s">
        <v>360</v>
      </c>
      <c r="EL2" t="s">
        <v>361</v>
      </c>
      <c r="EM2" t="s">
        <v>362</v>
      </c>
      <c r="EN2" t="s">
        <v>363</v>
      </c>
      <c r="EO2" t="s">
        <v>364</v>
      </c>
      <c r="EP2" t="s">
        <v>365</v>
      </c>
      <c r="EQ2" t="s">
        <v>366</v>
      </c>
      <c r="ER2" t="s">
        <v>367</v>
      </c>
      <c r="ES2" t="s">
        <v>368</v>
      </c>
      <c r="ET2" t="s">
        <v>369</v>
      </c>
      <c r="EU2" t="s">
        <v>370</v>
      </c>
      <c r="EV2" t="s">
        <v>159</v>
      </c>
      <c r="EW2" t="s">
        <v>389</v>
      </c>
      <c r="EX2" t="s">
        <v>90</v>
      </c>
      <c r="EY2" t="s">
        <v>464</v>
      </c>
      <c r="EZ2" t="s">
        <v>466</v>
      </c>
      <c r="FA2" t="s">
        <v>468</v>
      </c>
      <c r="FB2" t="s">
        <v>470</v>
      </c>
      <c r="FC2" t="s">
        <v>471</v>
      </c>
      <c r="FD2" t="s">
        <v>472</v>
      </c>
      <c r="FE2" t="s">
        <v>473</v>
      </c>
      <c r="FF2" t="s">
        <v>294</v>
      </c>
      <c r="FG2" s="2" t="s">
        <v>93</v>
      </c>
      <c r="FH2" t="s">
        <v>129</v>
      </c>
      <c r="FI2" t="s">
        <v>163</v>
      </c>
      <c r="FJ2" t="s">
        <v>260</v>
      </c>
      <c r="FK2" t="s">
        <v>295</v>
      </c>
      <c r="FL2" t="s">
        <v>94</v>
      </c>
      <c r="FM2" t="s">
        <v>433</v>
      </c>
      <c r="FN2" t="s">
        <v>243</v>
      </c>
      <c r="FO2" t="s">
        <v>449</v>
      </c>
      <c r="FP2" t="s">
        <v>150</v>
      </c>
      <c r="FQ2" t="s">
        <v>164</v>
      </c>
      <c r="FR2" t="s">
        <v>239</v>
      </c>
      <c r="FS2" t="s">
        <v>296</v>
      </c>
      <c r="FT2" t="s">
        <v>165</v>
      </c>
      <c r="FU2" t="s">
        <v>269</v>
      </c>
      <c r="FV2" t="s">
        <v>152</v>
      </c>
      <c r="FW2" t="s">
        <v>60</v>
      </c>
      <c r="FX2" t="s">
        <v>61</v>
      </c>
      <c r="FY2" t="s">
        <v>62</v>
      </c>
      <c r="FZ2" t="s">
        <v>423</v>
      </c>
      <c r="GA2" t="s">
        <v>185</v>
      </c>
      <c r="GB2" t="s">
        <v>417</v>
      </c>
      <c r="GC2" t="s">
        <v>434</v>
      </c>
      <c r="GD2" t="s">
        <v>297</v>
      </c>
      <c r="GE2" t="s">
        <v>270</v>
      </c>
      <c r="GF2" s="2" t="s">
        <v>298</v>
      </c>
      <c r="GG2" t="s">
        <v>299</v>
      </c>
      <c r="GH2" t="s">
        <v>186</v>
      </c>
      <c r="GI2" t="s">
        <v>76</v>
      </c>
      <c r="GJ2" t="s">
        <v>78</v>
      </c>
      <c r="GK2" t="s">
        <v>187</v>
      </c>
      <c r="GL2" t="s">
        <v>188</v>
      </c>
      <c r="GM2" t="s">
        <v>189</v>
      </c>
      <c r="GN2" t="s">
        <v>130</v>
      </c>
      <c r="GO2" t="s">
        <v>48</v>
      </c>
      <c r="GP2" t="s">
        <v>166</v>
      </c>
      <c r="GQ2" t="s">
        <v>95</v>
      </c>
      <c r="GR2" t="s">
        <v>253</v>
      </c>
      <c r="GS2" t="s">
        <v>300</v>
      </c>
      <c r="GT2" t="s">
        <v>301</v>
      </c>
      <c r="GU2" t="s">
        <v>303</v>
      </c>
      <c r="GV2" t="s">
        <v>153</v>
      </c>
      <c r="GW2" t="s">
        <v>50</v>
      </c>
      <c r="GX2" t="s">
        <v>96</v>
      </c>
      <c r="GY2" t="s">
        <v>247</v>
      </c>
      <c r="GZ2" t="s">
        <v>97</v>
      </c>
      <c r="HA2" t="s">
        <v>98</v>
      </c>
      <c r="HB2" t="s">
        <v>99</v>
      </c>
      <c r="HC2" t="s">
        <v>248</v>
      </c>
      <c r="HD2" t="s">
        <v>450</v>
      </c>
      <c r="HE2" t="s">
        <v>167</v>
      </c>
      <c r="HF2" t="s">
        <v>435</v>
      </c>
      <c r="HG2" t="s">
        <v>371</v>
      </c>
      <c r="HH2" t="s">
        <v>451</v>
      </c>
      <c r="HI2" t="s">
        <v>271</v>
      </c>
      <c r="HJ2" t="s">
        <v>190</v>
      </c>
      <c r="HK2" s="2" t="s">
        <v>100</v>
      </c>
      <c r="HL2" t="s">
        <v>452</v>
      </c>
      <c r="HM2" t="s">
        <v>453</v>
      </c>
      <c r="HN2" t="s">
        <v>454</v>
      </c>
      <c r="HO2" t="s">
        <v>214</v>
      </c>
      <c r="HP2" t="s">
        <v>215</v>
      </c>
      <c r="HQ2" t="s">
        <v>168</v>
      </c>
      <c r="HR2" t="s">
        <v>329</v>
      </c>
      <c r="HS2" t="s">
        <v>330</v>
      </c>
      <c r="HT2" t="s">
        <v>331</v>
      </c>
      <c r="HU2" t="s">
        <v>332</v>
      </c>
      <c r="HV2" t="s">
        <v>333</v>
      </c>
      <c r="HW2" t="s">
        <v>334</v>
      </c>
      <c r="HX2" t="s">
        <v>216</v>
      </c>
      <c r="HY2" t="s">
        <v>101</v>
      </c>
      <c r="HZ2" t="s">
        <v>418</v>
      </c>
      <c r="IA2" t="s">
        <v>419</v>
      </c>
      <c r="IB2" t="s">
        <v>64</v>
      </c>
      <c r="IC2" t="s">
        <v>455</v>
      </c>
      <c r="ID2" t="s">
        <v>52</v>
      </c>
      <c r="IE2" t="s">
        <v>413</v>
      </c>
      <c r="IF2" t="s">
        <v>322</v>
      </c>
      <c r="IG2" t="s">
        <v>261</v>
      </c>
      <c r="IH2" t="s">
        <v>304</v>
      </c>
      <c r="II2" t="s">
        <v>305</v>
      </c>
      <c r="IJ2" t="s">
        <v>53</v>
      </c>
      <c r="IK2" t="s">
        <v>169</v>
      </c>
      <c r="IL2" s="2" t="s">
        <v>307</v>
      </c>
      <c r="IM2" t="s">
        <v>65</v>
      </c>
      <c r="IN2" t="s">
        <v>170</v>
      </c>
      <c r="IO2" t="s">
        <v>217</v>
      </c>
      <c r="IP2" t="s">
        <v>66</v>
      </c>
      <c r="IQ2" t="s">
        <v>308</v>
      </c>
      <c r="IR2" t="s">
        <v>171</v>
      </c>
      <c r="IS2" t="s">
        <v>476</v>
      </c>
      <c r="IT2" t="s">
        <v>102</v>
      </c>
      <c r="IU2" t="s">
        <v>103</v>
      </c>
      <c r="IV2" t="s">
        <v>104</v>
      </c>
      <c r="IW2" t="s">
        <v>323</v>
      </c>
      <c r="IX2" t="s">
        <v>335</v>
      </c>
      <c r="IY2" t="s">
        <v>336</v>
      </c>
      <c r="IZ2" t="s">
        <v>337</v>
      </c>
      <c r="JA2" s="2" t="s">
        <v>338</v>
      </c>
      <c r="JB2" t="s">
        <v>54</v>
      </c>
      <c r="JC2" t="s">
        <v>218</v>
      </c>
      <c r="JD2" t="s">
        <v>456</v>
      </c>
      <c r="JE2" t="s">
        <v>79</v>
      </c>
      <c r="JF2" t="s">
        <v>324</v>
      </c>
      <c r="JG2" t="s">
        <v>314</v>
      </c>
      <c r="JH2" t="s">
        <v>263</v>
      </c>
      <c r="JI2" t="s">
        <v>372</v>
      </c>
      <c r="JJ2" t="s">
        <v>373</v>
      </c>
      <c r="JK2" t="s">
        <v>374</v>
      </c>
      <c r="JL2" t="s">
        <v>191</v>
      </c>
      <c r="JM2" t="s">
        <v>192</v>
      </c>
      <c r="JN2" t="s">
        <v>193</v>
      </c>
      <c r="JO2" t="s">
        <v>194</v>
      </c>
      <c r="JP2" t="s">
        <v>195</v>
      </c>
      <c r="JQ2" t="s">
        <v>196</v>
      </c>
      <c r="JR2" t="s">
        <v>272</v>
      </c>
      <c r="JS2" t="s">
        <v>273</v>
      </c>
      <c r="JT2" t="s">
        <v>81</v>
      </c>
      <c r="JU2" t="s">
        <v>172</v>
      </c>
      <c r="JV2" t="s">
        <v>414</v>
      </c>
      <c r="JW2" t="s">
        <v>424</v>
      </c>
      <c r="JX2" t="s">
        <v>276</v>
      </c>
      <c r="JY2" t="s">
        <v>457</v>
      </c>
      <c r="JZ2" t="s">
        <v>105</v>
      </c>
      <c r="KA2" t="s">
        <v>420</v>
      </c>
      <c r="KB2" t="s">
        <v>309</v>
      </c>
      <c r="KC2" s="2" t="s">
        <v>425</v>
      </c>
      <c r="KD2" t="s">
        <v>478</v>
      </c>
      <c r="KE2" t="s">
        <v>376</v>
      </c>
      <c r="KF2" t="s">
        <v>378</v>
      </c>
      <c r="KG2" t="s">
        <v>379</v>
      </c>
      <c r="KH2" t="s">
        <v>219</v>
      </c>
      <c r="KI2" t="s">
        <v>223</v>
      </c>
      <c r="KJ2" t="s">
        <v>225</v>
      </c>
      <c r="KK2" t="s">
        <v>310</v>
      </c>
      <c r="KL2" t="s">
        <v>458</v>
      </c>
      <c r="KM2" t="s">
        <v>311</v>
      </c>
      <c r="KN2" t="s">
        <v>459</v>
      </c>
      <c r="KO2" t="s">
        <v>143</v>
      </c>
      <c r="KP2" t="s">
        <v>264</v>
      </c>
      <c r="KQ2" t="s">
        <v>67</v>
      </c>
      <c r="KR2" t="s">
        <v>240</v>
      </c>
      <c r="KS2" t="s">
        <v>380</v>
      </c>
      <c r="KT2" t="s">
        <v>381</v>
      </c>
      <c r="KU2" t="s">
        <v>382</v>
      </c>
      <c r="KV2" t="s">
        <v>226</v>
      </c>
      <c r="KW2" t="s">
        <v>227</v>
      </c>
      <c r="KX2" t="s">
        <v>228</v>
      </c>
      <c r="KY2" t="s">
        <v>229</v>
      </c>
      <c r="KZ2" t="s">
        <v>396</v>
      </c>
      <c r="LA2" t="s">
        <v>106</v>
      </c>
      <c r="LB2" t="s">
        <v>460</v>
      </c>
      <c r="LC2" t="s">
        <v>249</v>
      </c>
      <c r="LD2" t="s">
        <v>325</v>
      </c>
      <c r="LE2" t="s">
        <v>107</v>
      </c>
      <c r="LF2" t="s">
        <v>173</v>
      </c>
      <c r="LG2" t="s">
        <v>421</v>
      </c>
      <c r="LH2" t="s">
        <v>174</v>
      </c>
      <c r="LI2" t="s">
        <v>461</v>
      </c>
      <c r="LJ2" t="s">
        <v>108</v>
      </c>
      <c r="LK2" t="s">
        <v>109</v>
      </c>
      <c r="LL2" t="s">
        <v>230</v>
      </c>
      <c r="LM2" t="s">
        <v>250</v>
      </c>
      <c r="LN2" t="s">
        <v>231</v>
      </c>
      <c r="LO2" t="s">
        <v>232</v>
      </c>
      <c r="LP2" t="s">
        <v>220</v>
      </c>
      <c r="LQ2" t="s">
        <v>383</v>
      </c>
      <c r="LR2" t="s">
        <v>384</v>
      </c>
      <c r="LS2" t="s">
        <v>385</v>
      </c>
    </row>
    <row r="3" spans="1:331" x14ac:dyDescent="0.25">
      <c r="D3" t="str">
        <f t="shared" ref="D3:D66" si="0">IFERROR(HLOOKUP($A3,$E$2:$LS$3,2,FALSE),"")</f>
        <v/>
      </c>
      <c r="E3">
        <v>24</v>
      </c>
      <c r="F3">
        <v>4</v>
      </c>
      <c r="G3">
        <v>136</v>
      </c>
      <c r="H3">
        <v>202</v>
      </c>
      <c r="I3">
        <v>394</v>
      </c>
      <c r="J3">
        <v>17</v>
      </c>
      <c r="K3">
        <v>8</v>
      </c>
      <c r="L3">
        <v>251</v>
      </c>
      <c r="M3">
        <v>324</v>
      </c>
      <c r="N3">
        <v>2</v>
      </c>
      <c r="O3">
        <v>5</v>
      </c>
      <c r="P3">
        <v>1</v>
      </c>
      <c r="Q3">
        <v>46</v>
      </c>
      <c r="R3">
        <v>51</v>
      </c>
      <c r="S3">
        <v>29</v>
      </c>
      <c r="T3">
        <v>32</v>
      </c>
      <c r="U3">
        <v>69</v>
      </c>
      <c r="V3">
        <v>18</v>
      </c>
      <c r="W3">
        <v>12</v>
      </c>
      <c r="X3">
        <v>30</v>
      </c>
      <c r="Y3">
        <v>71</v>
      </c>
      <c r="Z3">
        <v>31</v>
      </c>
      <c r="AA3">
        <v>2</v>
      </c>
      <c r="AB3">
        <v>61</v>
      </c>
      <c r="AC3">
        <v>3</v>
      </c>
      <c r="AD3">
        <v>10</v>
      </c>
      <c r="AE3">
        <v>1611</v>
      </c>
      <c r="AF3">
        <v>6</v>
      </c>
      <c r="AG3">
        <v>347</v>
      </c>
      <c r="AH3">
        <v>6</v>
      </c>
      <c r="AI3">
        <v>71</v>
      </c>
      <c r="AJ3">
        <v>57</v>
      </c>
      <c r="AK3">
        <v>6</v>
      </c>
      <c r="AL3">
        <v>249</v>
      </c>
      <c r="AM3">
        <v>82</v>
      </c>
      <c r="AN3">
        <v>73</v>
      </c>
      <c r="AO3">
        <v>53</v>
      </c>
      <c r="AP3">
        <v>18</v>
      </c>
      <c r="AQ3">
        <v>6</v>
      </c>
      <c r="AR3">
        <v>7</v>
      </c>
      <c r="AS3">
        <v>22</v>
      </c>
      <c r="AT3">
        <v>87</v>
      </c>
      <c r="AU3">
        <v>15</v>
      </c>
      <c r="AV3">
        <v>21</v>
      </c>
      <c r="AW3">
        <v>71</v>
      </c>
      <c r="AX3">
        <v>4</v>
      </c>
      <c r="AY3">
        <v>183</v>
      </c>
      <c r="AZ3">
        <v>15</v>
      </c>
      <c r="BA3">
        <v>17</v>
      </c>
      <c r="BB3">
        <v>289</v>
      </c>
      <c r="BC3">
        <v>84</v>
      </c>
      <c r="BD3">
        <v>166</v>
      </c>
      <c r="BE3">
        <v>510</v>
      </c>
      <c r="BF3">
        <v>26</v>
      </c>
      <c r="BG3">
        <v>89</v>
      </c>
      <c r="BH3">
        <v>47</v>
      </c>
      <c r="BI3">
        <v>107</v>
      </c>
      <c r="BJ3">
        <v>20</v>
      </c>
      <c r="BK3">
        <v>7</v>
      </c>
      <c r="BL3">
        <v>34</v>
      </c>
      <c r="BM3">
        <v>161</v>
      </c>
      <c r="BN3">
        <v>5</v>
      </c>
      <c r="BO3">
        <v>5</v>
      </c>
      <c r="BP3">
        <v>38</v>
      </c>
      <c r="BQ3">
        <v>34</v>
      </c>
      <c r="BR3">
        <v>885</v>
      </c>
      <c r="BS3">
        <v>130</v>
      </c>
      <c r="BT3">
        <v>21</v>
      </c>
      <c r="BU3">
        <v>47</v>
      </c>
      <c r="BV3">
        <v>120</v>
      </c>
      <c r="BW3">
        <v>90</v>
      </c>
      <c r="BX3">
        <v>41</v>
      </c>
      <c r="BY3">
        <v>85</v>
      </c>
      <c r="BZ3">
        <v>17</v>
      </c>
      <c r="CA3">
        <v>44</v>
      </c>
      <c r="CB3">
        <v>16</v>
      </c>
      <c r="CC3">
        <v>4</v>
      </c>
      <c r="CD3">
        <v>10</v>
      </c>
      <c r="CE3">
        <v>10</v>
      </c>
      <c r="CF3">
        <v>2</v>
      </c>
      <c r="CG3">
        <v>9</v>
      </c>
      <c r="CH3">
        <v>7</v>
      </c>
      <c r="CI3">
        <v>33</v>
      </c>
      <c r="CJ3">
        <v>7</v>
      </c>
      <c r="CK3">
        <v>241</v>
      </c>
      <c r="CL3">
        <v>10</v>
      </c>
      <c r="CM3">
        <v>10</v>
      </c>
      <c r="CN3">
        <v>245</v>
      </c>
      <c r="CO3">
        <v>115</v>
      </c>
      <c r="CP3">
        <v>265</v>
      </c>
      <c r="CQ3">
        <v>13</v>
      </c>
      <c r="CR3">
        <v>12</v>
      </c>
      <c r="CS3">
        <v>16</v>
      </c>
      <c r="CT3">
        <v>7</v>
      </c>
      <c r="CU3">
        <v>423</v>
      </c>
      <c r="CV3">
        <v>87</v>
      </c>
      <c r="CW3">
        <v>44</v>
      </c>
      <c r="CX3">
        <v>100</v>
      </c>
      <c r="CY3">
        <v>2</v>
      </c>
      <c r="CZ3">
        <v>61</v>
      </c>
      <c r="DA3">
        <v>39</v>
      </c>
      <c r="DB3">
        <v>336</v>
      </c>
      <c r="DC3">
        <v>27</v>
      </c>
      <c r="DD3">
        <v>11</v>
      </c>
      <c r="DE3">
        <v>4</v>
      </c>
      <c r="DF3">
        <v>43</v>
      </c>
      <c r="DG3">
        <v>252</v>
      </c>
      <c r="DH3">
        <v>39</v>
      </c>
      <c r="DI3">
        <v>348</v>
      </c>
      <c r="DJ3">
        <v>710</v>
      </c>
      <c r="DK3">
        <v>319</v>
      </c>
      <c r="DL3">
        <v>16</v>
      </c>
      <c r="DM3">
        <v>715</v>
      </c>
      <c r="DN3">
        <v>146</v>
      </c>
      <c r="DO3">
        <v>5</v>
      </c>
      <c r="DP3">
        <v>5</v>
      </c>
      <c r="DQ3">
        <v>41</v>
      </c>
      <c r="DR3">
        <v>14</v>
      </c>
      <c r="DS3">
        <v>9</v>
      </c>
      <c r="DT3">
        <v>12</v>
      </c>
      <c r="DU3">
        <v>77</v>
      </c>
      <c r="DV3">
        <v>17</v>
      </c>
      <c r="DW3">
        <v>15</v>
      </c>
      <c r="DX3">
        <v>60</v>
      </c>
      <c r="DY3">
        <v>112</v>
      </c>
      <c r="DZ3">
        <v>254</v>
      </c>
      <c r="EA3">
        <v>71</v>
      </c>
      <c r="EB3">
        <v>154</v>
      </c>
      <c r="EC3">
        <v>31</v>
      </c>
      <c r="ED3">
        <v>83</v>
      </c>
      <c r="EE3">
        <v>55</v>
      </c>
      <c r="EF3">
        <v>232</v>
      </c>
      <c r="EG3">
        <v>3</v>
      </c>
      <c r="EH3">
        <v>65</v>
      </c>
      <c r="EI3">
        <v>22</v>
      </c>
      <c r="EJ3">
        <v>94</v>
      </c>
      <c r="EK3">
        <v>10</v>
      </c>
      <c r="EL3">
        <v>16</v>
      </c>
      <c r="EM3">
        <v>21</v>
      </c>
      <c r="EN3">
        <v>2</v>
      </c>
      <c r="EO3">
        <v>107</v>
      </c>
      <c r="EP3">
        <v>5</v>
      </c>
      <c r="EQ3">
        <v>118</v>
      </c>
      <c r="ER3">
        <v>2</v>
      </c>
      <c r="ES3">
        <v>49</v>
      </c>
      <c r="ET3">
        <v>57</v>
      </c>
      <c r="EU3">
        <v>16</v>
      </c>
      <c r="EV3">
        <v>331</v>
      </c>
      <c r="EW3">
        <v>4</v>
      </c>
      <c r="EX3">
        <v>50</v>
      </c>
      <c r="EY3">
        <v>8</v>
      </c>
      <c r="EZ3">
        <v>15</v>
      </c>
      <c r="FA3">
        <v>16</v>
      </c>
      <c r="FB3">
        <v>7</v>
      </c>
      <c r="FC3">
        <v>3</v>
      </c>
      <c r="FD3">
        <v>5</v>
      </c>
      <c r="FE3">
        <v>4</v>
      </c>
      <c r="FF3">
        <v>20</v>
      </c>
      <c r="FG3">
        <v>107</v>
      </c>
      <c r="FH3">
        <v>3</v>
      </c>
      <c r="FI3">
        <v>259</v>
      </c>
      <c r="FJ3">
        <v>231</v>
      </c>
      <c r="FK3">
        <v>16</v>
      </c>
      <c r="FL3">
        <v>35</v>
      </c>
      <c r="FM3">
        <v>11</v>
      </c>
      <c r="FN3">
        <v>3221</v>
      </c>
      <c r="FO3">
        <v>8</v>
      </c>
      <c r="FP3">
        <v>19</v>
      </c>
      <c r="FQ3">
        <v>27</v>
      </c>
      <c r="FR3">
        <v>4</v>
      </c>
      <c r="FS3">
        <v>19</v>
      </c>
      <c r="FT3">
        <v>1602</v>
      </c>
      <c r="FU3">
        <v>29</v>
      </c>
      <c r="FV3">
        <v>28</v>
      </c>
      <c r="FW3">
        <v>316</v>
      </c>
      <c r="FX3">
        <v>30</v>
      </c>
      <c r="FY3">
        <v>333</v>
      </c>
      <c r="FZ3">
        <v>5</v>
      </c>
      <c r="GA3">
        <v>72</v>
      </c>
      <c r="GB3">
        <v>9</v>
      </c>
      <c r="GC3">
        <v>64</v>
      </c>
      <c r="GD3">
        <v>24</v>
      </c>
      <c r="GE3">
        <v>2</v>
      </c>
      <c r="GF3">
        <v>62</v>
      </c>
      <c r="GG3">
        <v>126</v>
      </c>
      <c r="GH3">
        <v>5</v>
      </c>
      <c r="GI3">
        <v>109</v>
      </c>
      <c r="GJ3">
        <v>111</v>
      </c>
      <c r="GK3">
        <v>453</v>
      </c>
      <c r="GL3">
        <v>501</v>
      </c>
      <c r="GM3">
        <v>217</v>
      </c>
      <c r="GN3">
        <v>4</v>
      </c>
      <c r="GO3">
        <v>4</v>
      </c>
      <c r="GP3">
        <v>63</v>
      </c>
      <c r="GQ3">
        <v>6</v>
      </c>
      <c r="GR3">
        <v>2</v>
      </c>
      <c r="GS3">
        <v>20</v>
      </c>
      <c r="GT3">
        <v>1875</v>
      </c>
      <c r="GU3">
        <v>20</v>
      </c>
      <c r="GV3">
        <v>66</v>
      </c>
      <c r="GW3">
        <v>118</v>
      </c>
      <c r="GX3">
        <v>23</v>
      </c>
      <c r="GY3">
        <v>3221</v>
      </c>
      <c r="GZ3">
        <v>704</v>
      </c>
      <c r="HA3">
        <v>382</v>
      </c>
      <c r="HB3">
        <v>342</v>
      </c>
      <c r="HC3">
        <v>3221</v>
      </c>
      <c r="HD3">
        <v>2</v>
      </c>
      <c r="HE3">
        <v>10</v>
      </c>
      <c r="HF3">
        <v>1760</v>
      </c>
      <c r="HG3">
        <v>62</v>
      </c>
      <c r="HH3">
        <v>477</v>
      </c>
      <c r="HI3">
        <v>8</v>
      </c>
      <c r="HJ3">
        <v>740</v>
      </c>
      <c r="HK3">
        <v>396</v>
      </c>
      <c r="HL3">
        <v>98</v>
      </c>
      <c r="HM3">
        <v>151</v>
      </c>
      <c r="HN3">
        <v>170</v>
      </c>
      <c r="HO3">
        <v>8</v>
      </c>
      <c r="HP3">
        <v>510</v>
      </c>
      <c r="HQ3">
        <v>13</v>
      </c>
      <c r="HR3">
        <v>2</v>
      </c>
      <c r="HS3">
        <v>4</v>
      </c>
      <c r="HT3">
        <v>16</v>
      </c>
      <c r="HU3">
        <v>6</v>
      </c>
      <c r="HV3">
        <v>270</v>
      </c>
      <c r="HW3">
        <v>164</v>
      </c>
      <c r="HX3">
        <v>410</v>
      </c>
      <c r="HY3">
        <v>10</v>
      </c>
      <c r="HZ3">
        <v>2</v>
      </c>
      <c r="IA3">
        <v>333</v>
      </c>
      <c r="IB3">
        <v>18</v>
      </c>
      <c r="IC3">
        <v>2</v>
      </c>
      <c r="ID3">
        <v>805</v>
      </c>
      <c r="IE3">
        <v>5</v>
      </c>
      <c r="IF3">
        <v>2</v>
      </c>
      <c r="IG3">
        <v>586</v>
      </c>
      <c r="IH3">
        <v>5</v>
      </c>
      <c r="II3">
        <v>697</v>
      </c>
      <c r="IJ3">
        <v>16</v>
      </c>
      <c r="IK3">
        <v>657</v>
      </c>
      <c r="IL3">
        <v>185</v>
      </c>
      <c r="IM3">
        <v>6</v>
      </c>
      <c r="IN3">
        <v>16</v>
      </c>
      <c r="IO3">
        <v>6</v>
      </c>
      <c r="IP3">
        <v>1166</v>
      </c>
      <c r="IQ3">
        <v>521</v>
      </c>
      <c r="IR3">
        <v>1382</v>
      </c>
      <c r="IS3">
        <v>64</v>
      </c>
      <c r="IT3">
        <v>2</v>
      </c>
      <c r="IU3">
        <v>458</v>
      </c>
      <c r="IV3">
        <v>1051</v>
      </c>
      <c r="IW3">
        <v>23</v>
      </c>
      <c r="IX3">
        <v>1</v>
      </c>
      <c r="IY3">
        <v>30</v>
      </c>
      <c r="IZ3">
        <v>64</v>
      </c>
      <c r="JA3">
        <v>13</v>
      </c>
      <c r="JB3">
        <v>22</v>
      </c>
      <c r="JC3">
        <v>159</v>
      </c>
      <c r="JD3">
        <v>103</v>
      </c>
      <c r="JE3">
        <v>6</v>
      </c>
      <c r="JF3">
        <v>49</v>
      </c>
      <c r="JG3">
        <v>8</v>
      </c>
      <c r="JH3">
        <v>372</v>
      </c>
      <c r="JI3">
        <v>33</v>
      </c>
      <c r="JJ3">
        <v>1276</v>
      </c>
      <c r="JK3">
        <v>48</v>
      </c>
      <c r="JL3">
        <v>30</v>
      </c>
      <c r="JM3">
        <v>44</v>
      </c>
      <c r="JN3">
        <v>124</v>
      </c>
      <c r="JO3">
        <v>18</v>
      </c>
      <c r="JP3">
        <v>3</v>
      </c>
      <c r="JQ3">
        <v>286</v>
      </c>
      <c r="JR3">
        <v>38</v>
      </c>
      <c r="JS3">
        <v>989</v>
      </c>
      <c r="JT3">
        <v>220</v>
      </c>
      <c r="JU3">
        <v>6</v>
      </c>
      <c r="JV3">
        <v>7</v>
      </c>
      <c r="JW3">
        <v>2</v>
      </c>
      <c r="JX3">
        <v>70</v>
      </c>
      <c r="JY3">
        <v>222</v>
      </c>
      <c r="JZ3">
        <v>4</v>
      </c>
      <c r="KA3">
        <v>526</v>
      </c>
      <c r="KB3">
        <v>601</v>
      </c>
      <c r="KC3">
        <v>116</v>
      </c>
      <c r="KD3">
        <v>7</v>
      </c>
      <c r="KE3">
        <v>136</v>
      </c>
      <c r="KF3">
        <v>792</v>
      </c>
      <c r="KG3">
        <v>182</v>
      </c>
      <c r="KH3">
        <v>182</v>
      </c>
      <c r="KI3">
        <v>14</v>
      </c>
      <c r="KJ3">
        <v>14</v>
      </c>
      <c r="KK3">
        <v>81</v>
      </c>
      <c r="KL3">
        <v>268</v>
      </c>
      <c r="KM3">
        <v>85</v>
      </c>
      <c r="KN3">
        <v>126</v>
      </c>
      <c r="KO3">
        <v>6</v>
      </c>
      <c r="KP3">
        <v>164</v>
      </c>
      <c r="KQ3">
        <v>893</v>
      </c>
      <c r="KR3">
        <v>56</v>
      </c>
      <c r="KS3">
        <v>68</v>
      </c>
      <c r="KT3">
        <v>722</v>
      </c>
      <c r="KU3">
        <v>30</v>
      </c>
      <c r="KV3">
        <v>2</v>
      </c>
      <c r="KW3">
        <v>40</v>
      </c>
      <c r="KX3">
        <v>66</v>
      </c>
      <c r="KY3">
        <v>150</v>
      </c>
      <c r="KZ3">
        <v>28</v>
      </c>
      <c r="LA3">
        <v>23</v>
      </c>
      <c r="LB3">
        <v>4</v>
      </c>
      <c r="LC3">
        <v>453</v>
      </c>
      <c r="LD3">
        <v>2</v>
      </c>
      <c r="LE3">
        <v>6</v>
      </c>
      <c r="LF3">
        <v>66</v>
      </c>
      <c r="LG3">
        <v>20</v>
      </c>
      <c r="LH3">
        <v>4617</v>
      </c>
      <c r="LI3">
        <v>7</v>
      </c>
      <c r="LJ3">
        <v>94</v>
      </c>
      <c r="LK3">
        <v>901</v>
      </c>
      <c r="LL3">
        <v>3</v>
      </c>
      <c r="LM3">
        <v>521</v>
      </c>
      <c r="LN3">
        <v>9</v>
      </c>
      <c r="LO3">
        <v>4</v>
      </c>
      <c r="LP3">
        <v>5</v>
      </c>
      <c r="LQ3">
        <v>88</v>
      </c>
      <c r="LR3">
        <v>6</v>
      </c>
      <c r="LS3">
        <v>82</v>
      </c>
    </row>
    <row r="4" spans="1:331" x14ac:dyDescent="0.25">
      <c r="D4" t="str">
        <f t="shared" si="0"/>
        <v/>
      </c>
    </row>
    <row r="5" spans="1:331" x14ac:dyDescent="0.25">
      <c r="A5" t="s">
        <v>10</v>
      </c>
      <c r="D5">
        <f t="shared" si="0"/>
        <v>4</v>
      </c>
    </row>
    <row r="6" spans="1:331" x14ac:dyDescent="0.25">
      <c r="D6" t="str">
        <f t="shared" si="0"/>
        <v/>
      </c>
    </row>
    <row r="7" spans="1:331" x14ac:dyDescent="0.25">
      <c r="B7" s="1">
        <v>1</v>
      </c>
      <c r="C7" t="s">
        <v>11</v>
      </c>
      <c r="D7" t="str">
        <f t="shared" si="0"/>
        <v/>
      </c>
    </row>
    <row r="8" spans="1:331" x14ac:dyDescent="0.25">
      <c r="D8" t="str">
        <f t="shared" si="0"/>
        <v/>
      </c>
    </row>
    <row r="9" spans="1:331" x14ac:dyDescent="0.25">
      <c r="A9" t="s">
        <v>12</v>
      </c>
      <c r="D9">
        <f t="shared" si="0"/>
        <v>44</v>
      </c>
    </row>
    <row r="10" spans="1:331" x14ac:dyDescent="0.25">
      <c r="D10" t="str">
        <f t="shared" si="0"/>
        <v/>
      </c>
    </row>
    <row r="11" spans="1:331" x14ac:dyDescent="0.25">
      <c r="B11" s="1">
        <v>0.16300000000000001</v>
      </c>
      <c r="C11" t="s">
        <v>11</v>
      </c>
      <c r="D11" t="str">
        <f t="shared" si="0"/>
        <v/>
      </c>
    </row>
    <row r="12" spans="1:331" x14ac:dyDescent="0.25">
      <c r="D12" t="str">
        <f t="shared" si="0"/>
        <v/>
      </c>
    </row>
    <row r="13" spans="1:331" x14ac:dyDescent="0.25">
      <c r="A13" t="s">
        <v>13</v>
      </c>
      <c r="D13">
        <f t="shared" si="0"/>
        <v>715</v>
      </c>
    </row>
    <row r="14" spans="1:331" x14ac:dyDescent="0.25">
      <c r="D14" t="str">
        <f t="shared" si="0"/>
        <v/>
      </c>
    </row>
    <row r="15" spans="1:331" x14ac:dyDescent="0.25">
      <c r="B15" s="1">
        <v>0.83799999999999997</v>
      </c>
      <c r="C15" t="s">
        <v>14</v>
      </c>
      <c r="D15" t="str">
        <f t="shared" si="0"/>
        <v/>
      </c>
    </row>
    <row r="16" spans="1:331" x14ac:dyDescent="0.25">
      <c r="B16" s="1">
        <v>2E-3</v>
      </c>
      <c r="C16" t="s">
        <v>15</v>
      </c>
      <c r="D16" t="str">
        <f t="shared" si="0"/>
        <v/>
      </c>
    </row>
    <row r="17" spans="1:4" x14ac:dyDescent="0.25">
      <c r="B17" s="1">
        <v>3.1E-2</v>
      </c>
      <c r="C17" t="s">
        <v>16</v>
      </c>
      <c r="D17" t="str">
        <f t="shared" si="0"/>
        <v/>
      </c>
    </row>
    <row r="18" spans="1:4" x14ac:dyDescent="0.25">
      <c r="B18" s="1">
        <v>2.9000000000000001E-2</v>
      </c>
      <c r="C18" t="s">
        <v>17</v>
      </c>
      <c r="D18" t="str">
        <f t="shared" si="0"/>
        <v/>
      </c>
    </row>
    <row r="19" spans="1:4" x14ac:dyDescent="0.25">
      <c r="B19" s="1">
        <v>2E-3</v>
      </c>
      <c r="C19" t="s">
        <v>18</v>
      </c>
      <c r="D19" t="str">
        <f t="shared" si="0"/>
        <v/>
      </c>
    </row>
    <row r="20" spans="1:4" x14ac:dyDescent="0.25">
      <c r="B20" s="1">
        <v>1.2999999999999999E-2</v>
      </c>
      <c r="C20" t="s">
        <v>19</v>
      </c>
      <c r="D20" t="str">
        <f t="shared" si="0"/>
        <v/>
      </c>
    </row>
    <row r="21" spans="1:4" x14ac:dyDescent="0.25">
      <c r="B21" s="1">
        <v>6.8000000000000005E-2</v>
      </c>
      <c r="C21" t="s">
        <v>20</v>
      </c>
      <c r="D21" t="str">
        <f t="shared" si="0"/>
        <v/>
      </c>
    </row>
    <row r="22" spans="1:4" x14ac:dyDescent="0.25">
      <c r="B22" s="1">
        <v>4.0000000000000001E-3</v>
      </c>
      <c r="C22" t="s">
        <v>21</v>
      </c>
      <c r="D22" t="str">
        <f t="shared" si="0"/>
        <v/>
      </c>
    </row>
    <row r="23" spans="1:4" x14ac:dyDescent="0.25">
      <c r="B23" s="1">
        <v>6.0000000000000001E-3</v>
      </c>
      <c r="C23" t="s">
        <v>22</v>
      </c>
      <c r="D23" t="str">
        <f t="shared" si="0"/>
        <v/>
      </c>
    </row>
    <row r="24" spans="1:4" x14ac:dyDescent="0.25">
      <c r="B24" s="1">
        <v>1E-3</v>
      </c>
      <c r="C24" t="s">
        <v>23</v>
      </c>
      <c r="D24" t="str">
        <f t="shared" si="0"/>
        <v/>
      </c>
    </row>
    <row r="25" spans="1:4" x14ac:dyDescent="0.25">
      <c r="B25" s="1">
        <v>3.0000000000000001E-3</v>
      </c>
      <c r="C25" t="s">
        <v>24</v>
      </c>
      <c r="D25" t="str">
        <f t="shared" si="0"/>
        <v/>
      </c>
    </row>
    <row r="26" spans="1:4" x14ac:dyDescent="0.25">
      <c r="A26" t="s">
        <v>6</v>
      </c>
      <c r="B26" t="s">
        <v>25</v>
      </c>
      <c r="C26" t="s">
        <v>26</v>
      </c>
      <c r="D26" t="str">
        <f t="shared" si="0"/>
        <v/>
      </c>
    </row>
    <row r="27" spans="1:4" x14ac:dyDescent="0.25">
      <c r="A27" t="s">
        <v>27</v>
      </c>
      <c r="D27">
        <f t="shared" si="0"/>
        <v>319</v>
      </c>
    </row>
    <row r="28" spans="1:4" x14ac:dyDescent="0.25">
      <c r="D28" t="str">
        <f t="shared" si="0"/>
        <v/>
      </c>
    </row>
    <row r="29" spans="1:4" x14ac:dyDescent="0.25">
      <c r="B29" s="1">
        <v>0.83099999999999996</v>
      </c>
      <c r="C29" t="s">
        <v>22</v>
      </c>
      <c r="D29" t="str">
        <f t="shared" si="0"/>
        <v/>
      </c>
    </row>
    <row r="30" spans="1:4" x14ac:dyDescent="0.25">
      <c r="B30" s="1">
        <v>0.16800000000000001</v>
      </c>
      <c r="C30" t="s">
        <v>28</v>
      </c>
      <c r="D30" t="str">
        <f t="shared" si="0"/>
        <v/>
      </c>
    </row>
    <row r="31" spans="1:4" x14ac:dyDescent="0.25">
      <c r="A31" t="s">
        <v>6</v>
      </c>
      <c r="B31" t="s">
        <v>29</v>
      </c>
      <c r="C31" t="s">
        <v>30</v>
      </c>
      <c r="D31" t="str">
        <f t="shared" si="0"/>
        <v/>
      </c>
    </row>
    <row r="32" spans="1:4" x14ac:dyDescent="0.25">
      <c r="A32" t="s">
        <v>31</v>
      </c>
      <c r="D32">
        <f t="shared" si="0"/>
        <v>6</v>
      </c>
    </row>
    <row r="33" spans="1:4" x14ac:dyDescent="0.25">
      <c r="D33" t="str">
        <f t="shared" si="0"/>
        <v/>
      </c>
    </row>
    <row r="34" spans="1:4" x14ac:dyDescent="0.25">
      <c r="B34" s="1">
        <v>1</v>
      </c>
      <c r="C34" t="s">
        <v>32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33</v>
      </c>
      <c r="D36">
        <f t="shared" si="0"/>
        <v>6</v>
      </c>
    </row>
    <row r="37" spans="1:4" x14ac:dyDescent="0.25">
      <c r="D37" t="str">
        <f t="shared" si="0"/>
        <v/>
      </c>
    </row>
    <row r="38" spans="1:4" x14ac:dyDescent="0.25">
      <c r="B38" s="1">
        <v>1</v>
      </c>
      <c r="C38" t="s">
        <v>34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35</v>
      </c>
      <c r="D40">
        <f t="shared" si="0"/>
        <v>47</v>
      </c>
    </row>
    <row r="41" spans="1:4" x14ac:dyDescent="0.25">
      <c r="D41" t="str">
        <f t="shared" si="0"/>
        <v/>
      </c>
    </row>
    <row r="42" spans="1:4" x14ac:dyDescent="0.25">
      <c r="B42" s="1">
        <v>0.39400000000000002</v>
      </c>
      <c r="C42" t="s">
        <v>32</v>
      </c>
      <c r="D42" t="str">
        <f t="shared" si="0"/>
        <v/>
      </c>
    </row>
    <row r="43" spans="1:4" x14ac:dyDescent="0.25">
      <c r="B43" s="1">
        <v>0.223</v>
      </c>
      <c r="C43" t="s">
        <v>28</v>
      </c>
      <c r="D43" t="str">
        <f t="shared" si="0"/>
        <v/>
      </c>
    </row>
    <row r="44" spans="1:4" x14ac:dyDescent="0.25">
      <c r="B44" s="1">
        <v>0.38200000000000001</v>
      </c>
      <c r="C44" t="s">
        <v>36</v>
      </c>
      <c r="D44" t="str">
        <f t="shared" si="0"/>
        <v/>
      </c>
    </row>
    <row r="45" spans="1:4" x14ac:dyDescent="0.25">
      <c r="D45" t="str">
        <f t="shared" si="0"/>
        <v/>
      </c>
    </row>
    <row r="46" spans="1:4" x14ac:dyDescent="0.25">
      <c r="A46" t="s">
        <v>37</v>
      </c>
      <c r="D46">
        <f t="shared" si="0"/>
        <v>20</v>
      </c>
    </row>
    <row r="47" spans="1:4" x14ac:dyDescent="0.25">
      <c r="D47" t="str">
        <f t="shared" si="0"/>
        <v/>
      </c>
    </row>
    <row r="48" spans="1:4" x14ac:dyDescent="0.25">
      <c r="B48" s="1">
        <v>0.29599999999999999</v>
      </c>
      <c r="C48" t="s">
        <v>38</v>
      </c>
      <c r="D48" t="str">
        <f t="shared" si="0"/>
        <v/>
      </c>
    </row>
    <row r="49" spans="1:4" x14ac:dyDescent="0.25">
      <c r="B49" s="1">
        <v>0.70299999999999996</v>
      </c>
      <c r="C49" t="s">
        <v>39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40</v>
      </c>
      <c r="D51">
        <f t="shared" si="0"/>
        <v>34</v>
      </c>
    </row>
    <row r="52" spans="1:4" x14ac:dyDescent="0.25">
      <c r="D52" t="str">
        <f t="shared" si="0"/>
        <v/>
      </c>
    </row>
    <row r="53" spans="1:4" x14ac:dyDescent="0.25">
      <c r="B53" s="1">
        <v>0.36899999999999999</v>
      </c>
      <c r="C53" t="s">
        <v>28</v>
      </c>
      <c r="D53" t="str">
        <f t="shared" si="0"/>
        <v/>
      </c>
    </row>
    <row r="54" spans="1:4" x14ac:dyDescent="0.25">
      <c r="B54" s="1">
        <v>0.63</v>
      </c>
      <c r="C54" t="s">
        <v>36</v>
      </c>
      <c r="D54" t="str">
        <f t="shared" si="0"/>
        <v/>
      </c>
    </row>
    <row r="55" spans="1:4" x14ac:dyDescent="0.25">
      <c r="D55" t="str">
        <f t="shared" si="0"/>
        <v/>
      </c>
    </row>
    <row r="56" spans="1:4" x14ac:dyDescent="0.25">
      <c r="A56" t="s">
        <v>41</v>
      </c>
      <c r="D56">
        <f t="shared" si="0"/>
        <v>130</v>
      </c>
    </row>
    <row r="57" spans="1:4" x14ac:dyDescent="0.25">
      <c r="D57" t="str">
        <f t="shared" si="0"/>
        <v/>
      </c>
    </row>
    <row r="58" spans="1:4" x14ac:dyDescent="0.25">
      <c r="B58" s="1">
        <v>9.0999999999999998E-2</v>
      </c>
      <c r="C58" t="s">
        <v>38</v>
      </c>
      <c r="D58" t="str">
        <f t="shared" si="0"/>
        <v/>
      </c>
    </row>
    <row r="59" spans="1:4" x14ac:dyDescent="0.25">
      <c r="B59" s="1">
        <v>0.90800000000000003</v>
      </c>
      <c r="C59" t="s">
        <v>36</v>
      </c>
      <c r="D59" t="str">
        <f t="shared" si="0"/>
        <v/>
      </c>
    </row>
    <row r="60" spans="1:4" x14ac:dyDescent="0.25">
      <c r="D60" t="str">
        <f t="shared" si="0"/>
        <v/>
      </c>
    </row>
    <row r="61" spans="1:4" x14ac:dyDescent="0.25">
      <c r="A61" t="s">
        <v>42</v>
      </c>
      <c r="D61">
        <f t="shared" si="0"/>
        <v>90</v>
      </c>
    </row>
    <row r="62" spans="1:4" x14ac:dyDescent="0.25">
      <c r="D62" t="str">
        <f t="shared" si="0"/>
        <v/>
      </c>
    </row>
    <row r="63" spans="1:4" x14ac:dyDescent="0.25">
      <c r="B63" s="1">
        <v>0.65100000000000002</v>
      </c>
      <c r="C63" t="s">
        <v>43</v>
      </c>
      <c r="D63" t="str">
        <f t="shared" si="0"/>
        <v/>
      </c>
    </row>
    <row r="64" spans="1:4" x14ac:dyDescent="0.25">
      <c r="B64" s="1">
        <v>2.8000000000000001E-2</v>
      </c>
      <c r="C64" t="s">
        <v>32</v>
      </c>
      <c r="D64" t="str">
        <f t="shared" si="0"/>
        <v/>
      </c>
    </row>
    <row r="65" spans="1:4" x14ac:dyDescent="0.25">
      <c r="B65" s="1">
        <v>0.31900000000000001</v>
      </c>
      <c r="C65" t="s">
        <v>36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44</v>
      </c>
      <c r="D67">
        <f t="shared" ref="D67:D130" si="1">IFERROR(HLOOKUP($A67,$E$2:$LS$3,2,FALSE),"")</f>
        <v>100</v>
      </c>
    </row>
    <row r="68" spans="1:4" x14ac:dyDescent="0.25">
      <c r="D68" t="str">
        <f t="shared" si="1"/>
        <v/>
      </c>
    </row>
    <row r="69" spans="1:4" x14ac:dyDescent="0.25">
      <c r="B69" s="1">
        <v>0.60799999999999998</v>
      </c>
      <c r="C69" t="s">
        <v>43</v>
      </c>
      <c r="D69" t="str">
        <f t="shared" si="1"/>
        <v/>
      </c>
    </row>
    <row r="70" spans="1:4" x14ac:dyDescent="0.25">
      <c r="B70" s="1">
        <v>9.1999999999999998E-2</v>
      </c>
      <c r="C70" t="s">
        <v>32</v>
      </c>
      <c r="D70" t="str">
        <f t="shared" si="1"/>
        <v/>
      </c>
    </row>
    <row r="71" spans="1:4" x14ac:dyDescent="0.25">
      <c r="B71" s="1">
        <v>0.29799999999999999</v>
      </c>
      <c r="C71" t="s">
        <v>36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45</v>
      </c>
      <c r="D73">
        <f t="shared" si="1"/>
        <v>2</v>
      </c>
    </row>
    <row r="74" spans="1:4" x14ac:dyDescent="0.25">
      <c r="D74" t="str">
        <f t="shared" si="1"/>
        <v/>
      </c>
    </row>
    <row r="75" spans="1:4" x14ac:dyDescent="0.25">
      <c r="B75" s="1">
        <v>1</v>
      </c>
      <c r="C75" t="s">
        <v>39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46</v>
      </c>
      <c r="D77">
        <f t="shared" si="1"/>
        <v>61</v>
      </c>
    </row>
    <row r="78" spans="1:4" x14ac:dyDescent="0.25">
      <c r="D78" t="str">
        <f t="shared" si="1"/>
        <v/>
      </c>
    </row>
    <row r="79" spans="1:4" x14ac:dyDescent="0.25">
      <c r="B79" s="1">
        <v>0.86699999999999999</v>
      </c>
      <c r="C79" t="s">
        <v>43</v>
      </c>
      <c r="D79" t="str">
        <f t="shared" si="1"/>
        <v/>
      </c>
    </row>
    <row r="80" spans="1:4" x14ac:dyDescent="0.25">
      <c r="B80" s="1">
        <v>0.13200000000000001</v>
      </c>
      <c r="C80" t="s">
        <v>32</v>
      </c>
      <c r="D80" t="str">
        <f t="shared" si="1"/>
        <v/>
      </c>
    </row>
    <row r="81" spans="1:4" x14ac:dyDescent="0.25">
      <c r="D81" t="str">
        <f t="shared" si="1"/>
        <v/>
      </c>
    </row>
    <row r="82" spans="1:4" x14ac:dyDescent="0.25">
      <c r="A82" t="s">
        <v>47</v>
      </c>
      <c r="D82">
        <f t="shared" si="1"/>
        <v>39</v>
      </c>
    </row>
    <row r="83" spans="1:4" x14ac:dyDescent="0.25">
      <c r="D83" t="str">
        <f t="shared" si="1"/>
        <v/>
      </c>
    </row>
    <row r="84" spans="1:4" x14ac:dyDescent="0.25">
      <c r="B84" s="1">
        <v>1</v>
      </c>
      <c r="C84" t="s">
        <v>36</v>
      </c>
      <c r="D84" t="str">
        <f t="shared" si="1"/>
        <v/>
      </c>
    </row>
    <row r="85" spans="1:4" x14ac:dyDescent="0.25">
      <c r="D85" t="str">
        <f t="shared" si="1"/>
        <v/>
      </c>
    </row>
    <row r="86" spans="1:4" x14ac:dyDescent="0.25">
      <c r="A86" t="s">
        <v>48</v>
      </c>
      <c r="D86">
        <f t="shared" si="1"/>
        <v>4</v>
      </c>
    </row>
    <row r="87" spans="1:4" x14ac:dyDescent="0.25">
      <c r="D87" t="str">
        <f t="shared" si="1"/>
        <v/>
      </c>
    </row>
    <row r="88" spans="1:4" x14ac:dyDescent="0.25">
      <c r="B88" s="1">
        <v>1</v>
      </c>
      <c r="C88" t="s">
        <v>49</v>
      </c>
      <c r="D88" t="str">
        <f t="shared" si="1"/>
        <v/>
      </c>
    </row>
    <row r="89" spans="1:4" x14ac:dyDescent="0.25">
      <c r="D89" t="str">
        <f t="shared" si="1"/>
        <v/>
      </c>
    </row>
    <row r="90" spans="1:4" x14ac:dyDescent="0.25">
      <c r="A90" t="s">
        <v>50</v>
      </c>
      <c r="D90">
        <f t="shared" si="1"/>
        <v>118</v>
      </c>
    </row>
    <row r="91" spans="1:4" x14ac:dyDescent="0.25">
      <c r="D91" t="str">
        <f t="shared" si="1"/>
        <v/>
      </c>
    </row>
    <row r="92" spans="1:4" x14ac:dyDescent="0.25">
      <c r="B92" s="1">
        <v>0.26400000000000001</v>
      </c>
      <c r="C92" t="s">
        <v>49</v>
      </c>
      <c r="D92" t="str">
        <f t="shared" si="1"/>
        <v/>
      </c>
    </row>
    <row r="93" spans="1:4" x14ac:dyDescent="0.25">
      <c r="B93" s="1">
        <v>5.3999999999999999E-2</v>
      </c>
      <c r="C93" t="s">
        <v>39</v>
      </c>
      <c r="D93" t="str">
        <f t="shared" si="1"/>
        <v/>
      </c>
    </row>
    <row r="94" spans="1:4" x14ac:dyDescent="0.25">
      <c r="B94" s="1">
        <v>0.68</v>
      </c>
      <c r="C94" t="s">
        <v>51</v>
      </c>
      <c r="D94" t="str">
        <f t="shared" si="1"/>
        <v/>
      </c>
    </row>
    <row r="95" spans="1:4" x14ac:dyDescent="0.25">
      <c r="D95" t="str">
        <f t="shared" si="1"/>
        <v/>
      </c>
    </row>
    <row r="96" spans="1:4" x14ac:dyDescent="0.25">
      <c r="A96" t="s">
        <v>52</v>
      </c>
      <c r="D96">
        <f t="shared" si="1"/>
        <v>805</v>
      </c>
    </row>
    <row r="97" spans="1:4" x14ac:dyDescent="0.25">
      <c r="D97" t="str">
        <f t="shared" si="1"/>
        <v/>
      </c>
    </row>
    <row r="98" spans="1:4" x14ac:dyDescent="0.25">
      <c r="B98" s="1">
        <v>0.99299999999999999</v>
      </c>
      <c r="C98" t="s">
        <v>19</v>
      </c>
      <c r="D98" t="str">
        <f t="shared" si="1"/>
        <v/>
      </c>
    </row>
    <row r="99" spans="1:4" x14ac:dyDescent="0.25">
      <c r="B99" s="1">
        <v>2E-3</v>
      </c>
      <c r="C99" t="s">
        <v>21</v>
      </c>
      <c r="D99" t="str">
        <f t="shared" si="1"/>
        <v/>
      </c>
    </row>
    <row r="100" spans="1:4" x14ac:dyDescent="0.25">
      <c r="B100" s="1">
        <v>3.0000000000000001E-3</v>
      </c>
      <c r="C100" t="s">
        <v>24</v>
      </c>
      <c r="D100" t="str">
        <f t="shared" si="1"/>
        <v/>
      </c>
    </row>
    <row r="101" spans="1:4" x14ac:dyDescent="0.25">
      <c r="D101" t="str">
        <f t="shared" si="1"/>
        <v/>
      </c>
    </row>
    <row r="102" spans="1:4" x14ac:dyDescent="0.25">
      <c r="A102" t="s">
        <v>53</v>
      </c>
      <c r="D102">
        <f t="shared" si="1"/>
        <v>16</v>
      </c>
    </row>
    <row r="103" spans="1:4" x14ac:dyDescent="0.25">
      <c r="D103" t="str">
        <f t="shared" si="1"/>
        <v/>
      </c>
    </row>
    <row r="104" spans="1:4" x14ac:dyDescent="0.25">
      <c r="B104" s="1">
        <v>0.438</v>
      </c>
      <c r="C104" t="s">
        <v>32</v>
      </c>
      <c r="D104" t="str">
        <f t="shared" si="1"/>
        <v/>
      </c>
    </row>
    <row r="105" spans="1:4" x14ac:dyDescent="0.25">
      <c r="B105" s="1">
        <v>0.56100000000000005</v>
      </c>
      <c r="C105" t="s">
        <v>36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54</v>
      </c>
      <c r="D107">
        <f t="shared" si="1"/>
        <v>22</v>
      </c>
    </row>
    <row r="108" spans="1:4" x14ac:dyDescent="0.25">
      <c r="D108" t="str">
        <f t="shared" si="1"/>
        <v/>
      </c>
    </row>
    <row r="109" spans="1:4" x14ac:dyDescent="0.25">
      <c r="B109" s="1">
        <v>1</v>
      </c>
      <c r="C109" t="s">
        <v>19</v>
      </c>
      <c r="D109" t="str">
        <f t="shared" si="1"/>
        <v/>
      </c>
    </row>
    <row r="110" spans="1:4" x14ac:dyDescent="0.25">
      <c r="A110" t="s">
        <v>6</v>
      </c>
      <c r="B110" t="s">
        <v>55</v>
      </c>
      <c r="C110" t="s">
        <v>56</v>
      </c>
      <c r="D110" t="str">
        <f t="shared" si="1"/>
        <v/>
      </c>
    </row>
    <row r="111" spans="1:4" x14ac:dyDescent="0.25">
      <c r="A111" t="s">
        <v>57</v>
      </c>
      <c r="D111">
        <f t="shared" si="1"/>
        <v>38</v>
      </c>
    </row>
    <row r="112" spans="1:4" x14ac:dyDescent="0.25">
      <c r="D112" t="str">
        <f t="shared" si="1"/>
        <v/>
      </c>
    </row>
    <row r="113" spans="1:4" x14ac:dyDescent="0.25">
      <c r="B113" s="1">
        <v>0.17699999999999999</v>
      </c>
      <c r="C113" t="s">
        <v>39</v>
      </c>
      <c r="D113" t="str">
        <f t="shared" si="1"/>
        <v/>
      </c>
    </row>
    <row r="114" spans="1:4" x14ac:dyDescent="0.25">
      <c r="B114" s="1">
        <v>0.28299999999999997</v>
      </c>
      <c r="C114" t="s">
        <v>51</v>
      </c>
      <c r="D114" t="str">
        <f t="shared" si="1"/>
        <v/>
      </c>
    </row>
    <row r="115" spans="1:4" x14ac:dyDescent="0.25">
      <c r="B115" s="1">
        <v>0.53900000000000003</v>
      </c>
      <c r="C115" t="s">
        <v>23</v>
      </c>
      <c r="D115" t="str">
        <f t="shared" si="1"/>
        <v/>
      </c>
    </row>
    <row r="116" spans="1:4" x14ac:dyDescent="0.25">
      <c r="D116" t="str">
        <f t="shared" si="1"/>
        <v/>
      </c>
    </row>
    <row r="117" spans="1:4" x14ac:dyDescent="0.25">
      <c r="A117" t="s">
        <v>58</v>
      </c>
      <c r="D117">
        <f t="shared" si="1"/>
        <v>710</v>
      </c>
    </row>
    <row r="118" spans="1:4" x14ac:dyDescent="0.25">
      <c r="D118" t="str">
        <f t="shared" si="1"/>
        <v/>
      </c>
    </row>
    <row r="119" spans="1:4" x14ac:dyDescent="0.25">
      <c r="B119" s="1">
        <v>4.0000000000000001E-3</v>
      </c>
      <c r="C119" t="s">
        <v>38</v>
      </c>
      <c r="D119" t="str">
        <f t="shared" si="1"/>
        <v/>
      </c>
    </row>
    <row r="120" spans="1:4" x14ac:dyDescent="0.25">
      <c r="B120" s="1">
        <v>0.48899999999999999</v>
      </c>
      <c r="C120" t="s">
        <v>59</v>
      </c>
      <c r="D120" t="str">
        <f t="shared" si="1"/>
        <v/>
      </c>
    </row>
    <row r="121" spans="1:4" x14ac:dyDescent="0.25">
      <c r="B121" s="1">
        <v>0.497</v>
      </c>
      <c r="C121" t="s">
        <v>39</v>
      </c>
      <c r="D121" t="str">
        <f t="shared" si="1"/>
        <v/>
      </c>
    </row>
    <row r="122" spans="1:4" x14ac:dyDescent="0.25">
      <c r="B122" s="1">
        <v>3.0000000000000001E-3</v>
      </c>
      <c r="C122" t="s">
        <v>51</v>
      </c>
      <c r="D122" t="str">
        <f t="shared" si="1"/>
        <v/>
      </c>
    </row>
    <row r="123" spans="1:4" x14ac:dyDescent="0.25">
      <c r="B123" s="1">
        <v>6.0000000000000001E-3</v>
      </c>
      <c r="C123" t="s">
        <v>24</v>
      </c>
      <c r="D123" t="str">
        <f t="shared" si="1"/>
        <v/>
      </c>
    </row>
    <row r="124" spans="1:4" x14ac:dyDescent="0.25">
      <c r="D124" t="str">
        <f t="shared" si="1"/>
        <v/>
      </c>
    </row>
    <row r="125" spans="1:4" x14ac:dyDescent="0.25">
      <c r="A125" t="s">
        <v>60</v>
      </c>
      <c r="D125">
        <f t="shared" si="1"/>
        <v>316</v>
      </c>
    </row>
    <row r="126" spans="1:4" x14ac:dyDescent="0.25">
      <c r="D126" t="str">
        <f t="shared" si="1"/>
        <v/>
      </c>
    </row>
    <row r="127" spans="1:4" x14ac:dyDescent="0.25">
      <c r="B127" s="1">
        <v>0.42299999999999999</v>
      </c>
      <c r="C127" t="s">
        <v>38</v>
      </c>
      <c r="D127" t="str">
        <f t="shared" si="1"/>
        <v/>
      </c>
    </row>
    <row r="128" spans="1:4" x14ac:dyDescent="0.25">
      <c r="B128" s="1">
        <v>0.441</v>
      </c>
      <c r="C128" t="s">
        <v>39</v>
      </c>
      <c r="D128" t="str">
        <f t="shared" si="1"/>
        <v/>
      </c>
    </row>
    <row r="129" spans="1:4" x14ac:dyDescent="0.25">
      <c r="B129" s="1">
        <v>0.13500000000000001</v>
      </c>
      <c r="C129" t="s">
        <v>51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61</v>
      </c>
      <c r="D131">
        <f t="shared" ref="D131:D194" si="2">IFERROR(HLOOKUP($A131,$E$2:$LS$3,2,FALSE),"")</f>
        <v>30</v>
      </c>
    </row>
    <row r="132" spans="1:4" x14ac:dyDescent="0.25">
      <c r="D132" t="str">
        <f t="shared" si="2"/>
        <v/>
      </c>
    </row>
    <row r="133" spans="1:4" x14ac:dyDescent="0.25">
      <c r="B133" s="1">
        <v>1</v>
      </c>
      <c r="C133" t="s">
        <v>38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62</v>
      </c>
      <c r="D135">
        <f t="shared" si="2"/>
        <v>333</v>
      </c>
    </row>
    <row r="136" spans="1:4" x14ac:dyDescent="0.25">
      <c r="D136" t="str">
        <f t="shared" si="2"/>
        <v/>
      </c>
    </row>
    <row r="137" spans="1:4" x14ac:dyDescent="0.25">
      <c r="B137" s="1">
        <v>0.379</v>
      </c>
      <c r="C137" t="s">
        <v>39</v>
      </c>
      <c r="D137" t="str">
        <f t="shared" si="2"/>
        <v/>
      </c>
    </row>
    <row r="138" spans="1:4" x14ac:dyDescent="0.25">
      <c r="B138" s="1">
        <v>0.60599999999999998</v>
      </c>
      <c r="C138" t="s">
        <v>51</v>
      </c>
      <c r="D138" t="str">
        <f t="shared" si="2"/>
        <v/>
      </c>
    </row>
    <row r="139" spans="1:4" x14ac:dyDescent="0.25">
      <c r="B139" s="1">
        <v>0.01</v>
      </c>
      <c r="C139" t="s">
        <v>19</v>
      </c>
      <c r="D139" t="str">
        <f t="shared" si="2"/>
        <v/>
      </c>
    </row>
    <row r="140" spans="1:4" x14ac:dyDescent="0.25">
      <c r="B140" s="1">
        <v>3.0000000000000001E-3</v>
      </c>
      <c r="C140" t="s">
        <v>63</v>
      </c>
      <c r="D140" t="str">
        <f t="shared" si="2"/>
        <v/>
      </c>
    </row>
    <row r="141" spans="1:4" x14ac:dyDescent="0.25">
      <c r="D141" t="str">
        <f t="shared" si="2"/>
        <v/>
      </c>
    </row>
    <row r="142" spans="1:4" x14ac:dyDescent="0.25">
      <c r="A142" t="s">
        <v>64</v>
      </c>
      <c r="D142">
        <f t="shared" si="2"/>
        <v>18</v>
      </c>
    </row>
    <row r="143" spans="1:4" x14ac:dyDescent="0.25">
      <c r="D143" t="str">
        <f t="shared" si="2"/>
        <v/>
      </c>
    </row>
    <row r="144" spans="1:4" x14ac:dyDescent="0.25">
      <c r="B144" s="1">
        <v>1</v>
      </c>
      <c r="C144" t="s">
        <v>39</v>
      </c>
      <c r="D144" t="str">
        <f t="shared" si="2"/>
        <v/>
      </c>
    </row>
    <row r="145" spans="1:4" x14ac:dyDescent="0.25">
      <c r="D145" t="str">
        <f t="shared" si="2"/>
        <v/>
      </c>
    </row>
    <row r="146" spans="1:4" x14ac:dyDescent="0.25">
      <c r="A146" t="s">
        <v>65</v>
      </c>
      <c r="D146">
        <f t="shared" si="2"/>
        <v>6</v>
      </c>
    </row>
    <row r="147" spans="1:4" x14ac:dyDescent="0.25">
      <c r="D147" t="str">
        <f t="shared" si="2"/>
        <v/>
      </c>
    </row>
    <row r="148" spans="1:4" x14ac:dyDescent="0.25">
      <c r="B148" s="1">
        <v>1</v>
      </c>
      <c r="C148" t="s">
        <v>39</v>
      </c>
      <c r="D148" t="str">
        <f t="shared" si="2"/>
        <v/>
      </c>
    </row>
    <row r="149" spans="1:4" x14ac:dyDescent="0.25">
      <c r="D149" t="str">
        <f t="shared" si="2"/>
        <v/>
      </c>
    </row>
    <row r="150" spans="1:4" x14ac:dyDescent="0.25">
      <c r="A150" t="s">
        <v>66</v>
      </c>
      <c r="D150">
        <f t="shared" si="2"/>
        <v>1166</v>
      </c>
    </row>
    <row r="151" spans="1:4" x14ac:dyDescent="0.25">
      <c r="D151" t="str">
        <f t="shared" si="2"/>
        <v/>
      </c>
    </row>
    <row r="152" spans="1:4" x14ac:dyDescent="0.25">
      <c r="B152" s="1">
        <v>0.51700000000000002</v>
      </c>
      <c r="C152" t="s">
        <v>38</v>
      </c>
      <c r="D152" t="str">
        <f t="shared" si="2"/>
        <v/>
      </c>
    </row>
    <row r="153" spans="1:4" x14ac:dyDescent="0.25">
      <c r="B153" s="1">
        <v>0.47</v>
      </c>
      <c r="C153" t="s">
        <v>39</v>
      </c>
      <c r="D153" t="str">
        <f t="shared" si="2"/>
        <v/>
      </c>
    </row>
    <row r="154" spans="1:4" x14ac:dyDescent="0.25">
      <c r="B154" s="1">
        <v>7.0000000000000001E-3</v>
      </c>
      <c r="C154" t="s">
        <v>51</v>
      </c>
      <c r="D154" t="str">
        <f t="shared" si="2"/>
        <v/>
      </c>
    </row>
    <row r="155" spans="1:4" x14ac:dyDescent="0.25">
      <c r="B155" s="1">
        <v>5.0000000000000001E-3</v>
      </c>
      <c r="C155" t="s">
        <v>24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67</v>
      </c>
      <c r="D157">
        <f t="shared" si="2"/>
        <v>893</v>
      </c>
    </row>
    <row r="158" spans="1:4" x14ac:dyDescent="0.25">
      <c r="D158" t="str">
        <f t="shared" si="2"/>
        <v/>
      </c>
    </row>
    <row r="159" spans="1:4" x14ac:dyDescent="0.25">
      <c r="B159" s="1">
        <v>0.97299999999999998</v>
      </c>
      <c r="C159" t="s">
        <v>38</v>
      </c>
      <c r="D159" t="str">
        <f t="shared" si="2"/>
        <v/>
      </c>
    </row>
    <row r="160" spans="1:4" x14ac:dyDescent="0.25">
      <c r="B160" s="1">
        <v>1.0999999999999999E-2</v>
      </c>
      <c r="C160" t="s">
        <v>39</v>
      </c>
      <c r="D160" t="str">
        <f t="shared" si="2"/>
        <v/>
      </c>
    </row>
    <row r="161" spans="1:4" x14ac:dyDescent="0.25">
      <c r="B161" s="1">
        <v>1.4999999999999999E-2</v>
      </c>
      <c r="C161" t="s">
        <v>24</v>
      </c>
      <c r="D161" t="str">
        <f t="shared" si="2"/>
        <v/>
      </c>
    </row>
    <row r="162" spans="1:4" x14ac:dyDescent="0.25">
      <c r="A162" t="s">
        <v>6</v>
      </c>
      <c r="B162" t="s">
        <v>68</v>
      </c>
      <c r="C162" t="s">
        <v>69</v>
      </c>
      <c r="D162" t="str">
        <f t="shared" si="2"/>
        <v/>
      </c>
    </row>
    <row r="163" spans="1:4" x14ac:dyDescent="0.25">
      <c r="A163" t="s">
        <v>70</v>
      </c>
      <c r="D163">
        <f t="shared" si="2"/>
        <v>21</v>
      </c>
    </row>
    <row r="164" spans="1:4" x14ac:dyDescent="0.25">
      <c r="D164" t="str">
        <f t="shared" si="2"/>
        <v/>
      </c>
    </row>
    <row r="165" spans="1:4" x14ac:dyDescent="0.25">
      <c r="B165" s="1">
        <v>1</v>
      </c>
      <c r="C165" t="s">
        <v>14</v>
      </c>
      <c r="D165" t="str">
        <f t="shared" si="2"/>
        <v/>
      </c>
    </row>
    <row r="166" spans="1:4" x14ac:dyDescent="0.25">
      <c r="D166" t="str">
        <f t="shared" si="2"/>
        <v/>
      </c>
    </row>
    <row r="167" spans="1:4" x14ac:dyDescent="0.25">
      <c r="A167" t="s">
        <v>71</v>
      </c>
      <c r="D167">
        <f t="shared" si="2"/>
        <v>16</v>
      </c>
    </row>
    <row r="168" spans="1:4" x14ac:dyDescent="0.25">
      <c r="D168" t="str">
        <f t="shared" si="2"/>
        <v/>
      </c>
    </row>
    <row r="169" spans="1:4" x14ac:dyDescent="0.25">
      <c r="B169" s="1">
        <v>1</v>
      </c>
      <c r="C169" t="s">
        <v>72</v>
      </c>
      <c r="D169" t="str">
        <f t="shared" si="2"/>
        <v/>
      </c>
    </row>
    <row r="170" spans="1:4" x14ac:dyDescent="0.25">
      <c r="D170" t="str">
        <f t="shared" si="2"/>
        <v/>
      </c>
    </row>
    <row r="171" spans="1:4" x14ac:dyDescent="0.25">
      <c r="A171" t="s">
        <v>73</v>
      </c>
      <c r="D171">
        <f t="shared" si="2"/>
        <v>2</v>
      </c>
    </row>
    <row r="172" spans="1:4" x14ac:dyDescent="0.25">
      <c r="D172" t="str">
        <f t="shared" si="2"/>
        <v/>
      </c>
    </row>
    <row r="173" spans="1:4" x14ac:dyDescent="0.25">
      <c r="B173" s="1">
        <v>1</v>
      </c>
      <c r="C173" t="s">
        <v>74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75</v>
      </c>
      <c r="D175">
        <f t="shared" si="2"/>
        <v>265</v>
      </c>
    </row>
    <row r="176" spans="1:4" x14ac:dyDescent="0.25">
      <c r="D176" t="str">
        <f t="shared" si="2"/>
        <v/>
      </c>
    </row>
    <row r="177" spans="1:4" x14ac:dyDescent="0.25">
      <c r="B177" s="1">
        <v>1</v>
      </c>
      <c r="C177" t="s">
        <v>74</v>
      </c>
      <c r="D177" t="str">
        <f t="shared" si="2"/>
        <v/>
      </c>
    </row>
    <row r="178" spans="1:4" x14ac:dyDescent="0.25">
      <c r="D178" t="str">
        <f t="shared" si="2"/>
        <v/>
      </c>
    </row>
    <row r="179" spans="1:4" x14ac:dyDescent="0.25">
      <c r="A179" t="s">
        <v>76</v>
      </c>
      <c r="D179">
        <f t="shared" si="2"/>
        <v>109</v>
      </c>
    </row>
    <row r="180" spans="1:4" x14ac:dyDescent="0.25">
      <c r="D180" t="str">
        <f t="shared" si="2"/>
        <v/>
      </c>
    </row>
    <row r="181" spans="1:4" x14ac:dyDescent="0.25">
      <c r="B181" s="1">
        <v>0.19700000000000001</v>
      </c>
      <c r="C181" t="s">
        <v>77</v>
      </c>
      <c r="D181" t="str">
        <f t="shared" si="2"/>
        <v/>
      </c>
    </row>
    <row r="182" spans="1:4" x14ac:dyDescent="0.25">
      <c r="B182" s="1">
        <v>0.437</v>
      </c>
      <c r="C182" t="s">
        <v>14</v>
      </c>
      <c r="D182" t="str">
        <f t="shared" si="2"/>
        <v/>
      </c>
    </row>
    <row r="183" spans="1:4" x14ac:dyDescent="0.25">
      <c r="B183" s="1">
        <v>0.36499999999999999</v>
      </c>
      <c r="C183" t="s">
        <v>74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78</v>
      </c>
      <c r="D185">
        <f t="shared" si="2"/>
        <v>111</v>
      </c>
    </row>
    <row r="186" spans="1:4" x14ac:dyDescent="0.25">
      <c r="D186" t="str">
        <f t="shared" si="2"/>
        <v/>
      </c>
    </row>
    <row r="187" spans="1:4" x14ac:dyDescent="0.25">
      <c r="B187" s="1">
        <v>0.189</v>
      </c>
      <c r="C187" t="s">
        <v>77</v>
      </c>
      <c r="D187" t="str">
        <f t="shared" si="2"/>
        <v/>
      </c>
    </row>
    <row r="188" spans="1:4" x14ac:dyDescent="0.25">
      <c r="B188" s="1">
        <v>0.79200000000000004</v>
      </c>
      <c r="C188" t="s">
        <v>14</v>
      </c>
      <c r="D188" t="str">
        <f t="shared" si="2"/>
        <v/>
      </c>
    </row>
    <row r="189" spans="1:4" x14ac:dyDescent="0.25">
      <c r="B189" s="1">
        <v>1.7999999999999999E-2</v>
      </c>
      <c r="C189" t="s">
        <v>17</v>
      </c>
      <c r="D189" t="str">
        <f t="shared" si="2"/>
        <v/>
      </c>
    </row>
    <row r="190" spans="1:4" x14ac:dyDescent="0.25">
      <c r="D190" t="str">
        <f t="shared" si="2"/>
        <v/>
      </c>
    </row>
    <row r="191" spans="1:4" x14ac:dyDescent="0.25">
      <c r="A191" t="s">
        <v>79</v>
      </c>
      <c r="D191">
        <f t="shared" si="2"/>
        <v>6</v>
      </c>
    </row>
    <row r="192" spans="1:4" x14ac:dyDescent="0.25">
      <c r="D192" t="str">
        <f t="shared" si="2"/>
        <v/>
      </c>
    </row>
    <row r="193" spans="1:4" x14ac:dyDescent="0.25">
      <c r="B193" s="1">
        <v>1</v>
      </c>
      <c r="C193" t="s">
        <v>80</v>
      </c>
      <c r="D193" t="str">
        <f t="shared" si="2"/>
        <v/>
      </c>
    </row>
    <row r="194" spans="1:4" x14ac:dyDescent="0.25">
      <c r="D194" t="str">
        <f t="shared" si="2"/>
        <v/>
      </c>
    </row>
    <row r="195" spans="1:4" x14ac:dyDescent="0.25">
      <c r="A195" t="s">
        <v>81</v>
      </c>
      <c r="D195">
        <f t="shared" ref="D195:D258" si="3">IFERROR(HLOOKUP($A195,$E$2:$LS$3,2,FALSE),"")</f>
        <v>220</v>
      </c>
    </row>
    <row r="196" spans="1:4" x14ac:dyDescent="0.25">
      <c r="D196" t="str">
        <f t="shared" si="3"/>
        <v/>
      </c>
    </row>
    <row r="197" spans="1:4" x14ac:dyDescent="0.25">
      <c r="B197" s="1">
        <v>0.85399999999999998</v>
      </c>
      <c r="C197" t="s">
        <v>11</v>
      </c>
      <c r="D197" t="str">
        <f t="shared" si="3"/>
        <v/>
      </c>
    </row>
    <row r="198" spans="1:4" x14ac:dyDescent="0.25">
      <c r="B198" s="1">
        <v>7.0000000000000007E-2</v>
      </c>
      <c r="C198" t="s">
        <v>19</v>
      </c>
      <c r="D198" t="str">
        <f t="shared" si="3"/>
        <v/>
      </c>
    </row>
    <row r="199" spans="1:4" x14ac:dyDescent="0.25">
      <c r="B199" s="1">
        <v>3.0000000000000001E-3</v>
      </c>
      <c r="C199" t="s">
        <v>74</v>
      </c>
      <c r="D199" t="str">
        <f t="shared" si="3"/>
        <v/>
      </c>
    </row>
    <row r="200" spans="1:4" x14ac:dyDescent="0.25">
      <c r="B200" s="1">
        <v>7.0000000000000007E-2</v>
      </c>
      <c r="C200" t="s">
        <v>36</v>
      </c>
      <c r="D200" t="str">
        <f t="shared" si="3"/>
        <v/>
      </c>
    </row>
    <row r="201" spans="1:4" x14ac:dyDescent="0.25">
      <c r="A201" t="s">
        <v>6</v>
      </c>
      <c r="B201" t="s">
        <v>82</v>
      </c>
      <c r="C201" t="s">
        <v>83</v>
      </c>
      <c r="D201" t="str">
        <f t="shared" si="3"/>
        <v/>
      </c>
    </row>
    <row r="202" spans="1:4" x14ac:dyDescent="0.25">
      <c r="A202" t="s">
        <v>84</v>
      </c>
      <c r="D202">
        <f t="shared" si="3"/>
        <v>27</v>
      </c>
    </row>
    <row r="203" spans="1:4" x14ac:dyDescent="0.25">
      <c r="D203" t="str">
        <f t="shared" si="3"/>
        <v/>
      </c>
    </row>
    <row r="204" spans="1:4" x14ac:dyDescent="0.25">
      <c r="B204" s="1">
        <v>1</v>
      </c>
      <c r="C204" t="s">
        <v>36</v>
      </c>
      <c r="D204" t="str">
        <f t="shared" si="3"/>
        <v/>
      </c>
    </row>
    <row r="205" spans="1:4" x14ac:dyDescent="0.25">
      <c r="D205" t="str">
        <f t="shared" si="3"/>
        <v/>
      </c>
    </row>
    <row r="206" spans="1:4" x14ac:dyDescent="0.25">
      <c r="A206" t="s">
        <v>85</v>
      </c>
      <c r="D206">
        <f t="shared" si="3"/>
        <v>77</v>
      </c>
    </row>
    <row r="207" spans="1:4" x14ac:dyDescent="0.25">
      <c r="D207" t="str">
        <f t="shared" si="3"/>
        <v/>
      </c>
    </row>
    <row r="208" spans="1:4" x14ac:dyDescent="0.25">
      <c r="B208" s="1">
        <v>1</v>
      </c>
      <c r="C208" t="s">
        <v>86</v>
      </c>
      <c r="D208" t="str">
        <f t="shared" si="3"/>
        <v/>
      </c>
    </row>
    <row r="209" spans="1:4" x14ac:dyDescent="0.25">
      <c r="D209" t="str">
        <f t="shared" si="3"/>
        <v/>
      </c>
    </row>
    <row r="210" spans="1:4" x14ac:dyDescent="0.25">
      <c r="A210" t="s">
        <v>87</v>
      </c>
      <c r="D210">
        <f t="shared" si="3"/>
        <v>31</v>
      </c>
    </row>
    <row r="211" spans="1:4" x14ac:dyDescent="0.25">
      <c r="D211" t="str">
        <f t="shared" si="3"/>
        <v/>
      </c>
    </row>
    <row r="212" spans="1:4" x14ac:dyDescent="0.25">
      <c r="B212" s="1">
        <v>1</v>
      </c>
      <c r="C212" t="s">
        <v>86</v>
      </c>
      <c r="D212" t="str">
        <f t="shared" si="3"/>
        <v/>
      </c>
    </row>
    <row r="213" spans="1:4" x14ac:dyDescent="0.25">
      <c r="D213" t="str">
        <f t="shared" si="3"/>
        <v/>
      </c>
    </row>
    <row r="214" spans="1:4" x14ac:dyDescent="0.25">
      <c r="A214" t="s">
        <v>88</v>
      </c>
      <c r="D214">
        <f t="shared" si="3"/>
        <v>83</v>
      </c>
    </row>
    <row r="215" spans="1:4" x14ac:dyDescent="0.25">
      <c r="D215" t="str">
        <f t="shared" si="3"/>
        <v/>
      </c>
    </row>
    <row r="216" spans="1:4" x14ac:dyDescent="0.25">
      <c r="B216" s="1">
        <v>1</v>
      </c>
      <c r="C216" t="s">
        <v>86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89</v>
      </c>
      <c r="D218">
        <f t="shared" si="3"/>
        <v>55</v>
      </c>
    </row>
    <row r="219" spans="1:4" x14ac:dyDescent="0.25">
      <c r="D219" t="str">
        <f t="shared" si="3"/>
        <v/>
      </c>
    </row>
    <row r="220" spans="1:4" x14ac:dyDescent="0.25">
      <c r="B220" s="1">
        <v>1</v>
      </c>
      <c r="C220" t="s">
        <v>86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90</v>
      </c>
      <c r="D222">
        <f t="shared" si="3"/>
        <v>50</v>
      </c>
    </row>
    <row r="223" spans="1:4" x14ac:dyDescent="0.25">
      <c r="D223" t="str">
        <f t="shared" si="3"/>
        <v/>
      </c>
    </row>
    <row r="224" spans="1:4" x14ac:dyDescent="0.25">
      <c r="B224" s="1">
        <v>4.4999999999999998E-2</v>
      </c>
      <c r="C224" t="s">
        <v>91</v>
      </c>
      <c r="D224" t="str">
        <f t="shared" si="3"/>
        <v/>
      </c>
    </row>
    <row r="225" spans="1:4" x14ac:dyDescent="0.25">
      <c r="B225" s="1">
        <v>1.7000000000000001E-2</v>
      </c>
      <c r="C225" t="s">
        <v>92</v>
      </c>
      <c r="D225" t="str">
        <f t="shared" si="3"/>
        <v/>
      </c>
    </row>
    <row r="226" spans="1:4" x14ac:dyDescent="0.25">
      <c r="B226" s="1">
        <v>0.111</v>
      </c>
      <c r="C226" t="s">
        <v>51</v>
      </c>
      <c r="D226" t="str">
        <f t="shared" si="3"/>
        <v/>
      </c>
    </row>
    <row r="227" spans="1:4" x14ac:dyDescent="0.25">
      <c r="B227" s="1">
        <v>0.77800000000000002</v>
      </c>
      <c r="C227" t="s">
        <v>19</v>
      </c>
      <c r="D227" t="str">
        <f t="shared" si="3"/>
        <v/>
      </c>
    </row>
    <row r="228" spans="1:4" x14ac:dyDescent="0.25">
      <c r="B228" s="1">
        <v>4.5999999999999999E-2</v>
      </c>
      <c r="C228" t="s">
        <v>21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s="2" t="s">
        <v>93</v>
      </c>
      <c r="D230">
        <f t="shared" si="3"/>
        <v>107</v>
      </c>
    </row>
    <row r="231" spans="1:4" x14ac:dyDescent="0.25">
      <c r="D231" t="str">
        <f t="shared" si="3"/>
        <v/>
      </c>
    </row>
    <row r="232" spans="1:4" x14ac:dyDescent="0.25">
      <c r="B232" s="1">
        <v>0.86299999999999999</v>
      </c>
      <c r="C232" t="s">
        <v>39</v>
      </c>
      <c r="D232" t="str">
        <f t="shared" si="3"/>
        <v/>
      </c>
    </row>
    <row r="233" spans="1:4" x14ac:dyDescent="0.25">
      <c r="B233" s="1">
        <v>0.13600000000000001</v>
      </c>
      <c r="C233" t="s">
        <v>51</v>
      </c>
      <c r="D233" t="str">
        <f t="shared" si="3"/>
        <v/>
      </c>
    </row>
    <row r="234" spans="1:4" x14ac:dyDescent="0.25">
      <c r="D234" t="str">
        <f t="shared" si="3"/>
        <v/>
      </c>
    </row>
    <row r="235" spans="1:4" x14ac:dyDescent="0.25">
      <c r="A235" t="s">
        <v>94</v>
      </c>
      <c r="D235">
        <f t="shared" si="3"/>
        <v>35</v>
      </c>
    </row>
    <row r="236" spans="1:4" x14ac:dyDescent="0.25">
      <c r="D236" t="str">
        <f t="shared" si="3"/>
        <v/>
      </c>
    </row>
    <row r="237" spans="1:4" x14ac:dyDescent="0.25">
      <c r="B237" s="1">
        <v>1</v>
      </c>
      <c r="C237" t="s">
        <v>86</v>
      </c>
      <c r="D237" t="str">
        <f t="shared" si="3"/>
        <v/>
      </c>
    </row>
    <row r="238" spans="1:4" x14ac:dyDescent="0.25">
      <c r="D238" t="str">
        <f t="shared" si="3"/>
        <v/>
      </c>
    </row>
    <row r="239" spans="1:4" x14ac:dyDescent="0.25">
      <c r="A239" t="s">
        <v>95</v>
      </c>
      <c r="D239">
        <f t="shared" si="3"/>
        <v>6</v>
      </c>
    </row>
    <row r="240" spans="1:4" x14ac:dyDescent="0.25">
      <c r="D240" t="str">
        <f t="shared" si="3"/>
        <v/>
      </c>
    </row>
    <row r="241" spans="1:4" x14ac:dyDescent="0.25">
      <c r="B241" s="1">
        <v>1</v>
      </c>
      <c r="C241" t="s">
        <v>86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96</v>
      </c>
      <c r="D243">
        <f t="shared" si="3"/>
        <v>23</v>
      </c>
    </row>
    <row r="244" spans="1:4" x14ac:dyDescent="0.25"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97</v>
      </c>
      <c r="D246">
        <f t="shared" si="3"/>
        <v>704</v>
      </c>
    </row>
    <row r="247" spans="1:4" x14ac:dyDescent="0.25">
      <c r="D247" t="str">
        <f t="shared" si="3"/>
        <v/>
      </c>
    </row>
    <row r="248" spans="1:4" x14ac:dyDescent="0.25">
      <c r="B248" s="1">
        <v>1</v>
      </c>
      <c r="C248" t="s">
        <v>86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98</v>
      </c>
      <c r="D250">
        <f t="shared" si="3"/>
        <v>382</v>
      </c>
    </row>
    <row r="251" spans="1:4" x14ac:dyDescent="0.25">
      <c r="D251" t="str">
        <f t="shared" si="3"/>
        <v/>
      </c>
    </row>
    <row r="252" spans="1:4" x14ac:dyDescent="0.25">
      <c r="B252" s="1">
        <v>1</v>
      </c>
      <c r="C252" t="s">
        <v>86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99</v>
      </c>
      <c r="D254">
        <f t="shared" si="3"/>
        <v>342</v>
      </c>
    </row>
    <row r="255" spans="1:4" x14ac:dyDescent="0.25">
      <c r="D255" t="str">
        <f t="shared" si="3"/>
        <v/>
      </c>
    </row>
    <row r="256" spans="1:4" x14ac:dyDescent="0.25">
      <c r="B256" s="1">
        <v>1</v>
      </c>
      <c r="C256" t="s">
        <v>86</v>
      </c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s="2" t="s">
        <v>100</v>
      </c>
      <c r="D258">
        <f t="shared" si="3"/>
        <v>396</v>
      </c>
    </row>
    <row r="259" spans="1:4" x14ac:dyDescent="0.25">
      <c r="D259" t="str">
        <f t="shared" ref="D259:D322" si="4">IFERROR(HLOOKUP($A259,$E$2:$LS$3,2,FALSE),"")</f>
        <v/>
      </c>
    </row>
    <row r="260" spans="1:4" x14ac:dyDescent="0.25">
      <c r="B260" s="1">
        <v>1</v>
      </c>
      <c r="C260" t="s">
        <v>86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101</v>
      </c>
      <c r="D262">
        <f t="shared" si="4"/>
        <v>10</v>
      </c>
    </row>
    <row r="263" spans="1:4" x14ac:dyDescent="0.25">
      <c r="D263" t="str">
        <f t="shared" si="4"/>
        <v/>
      </c>
    </row>
    <row r="264" spans="1:4" x14ac:dyDescent="0.25">
      <c r="B264" s="1">
        <v>1</v>
      </c>
      <c r="C264" t="s">
        <v>86</v>
      </c>
      <c r="D264" t="str">
        <f t="shared" si="4"/>
        <v/>
      </c>
    </row>
    <row r="265" spans="1:4" x14ac:dyDescent="0.25">
      <c r="D265" t="str">
        <f t="shared" si="4"/>
        <v/>
      </c>
    </row>
    <row r="266" spans="1:4" x14ac:dyDescent="0.25">
      <c r="A266" t="s">
        <v>102</v>
      </c>
      <c r="D266">
        <f t="shared" si="4"/>
        <v>2</v>
      </c>
    </row>
    <row r="267" spans="1:4" x14ac:dyDescent="0.25">
      <c r="D267" t="str">
        <f t="shared" si="4"/>
        <v/>
      </c>
    </row>
    <row r="268" spans="1:4" x14ac:dyDescent="0.25">
      <c r="B268" s="1">
        <v>1</v>
      </c>
      <c r="C268" t="s">
        <v>86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103</v>
      </c>
      <c r="D270">
        <f t="shared" si="4"/>
        <v>458</v>
      </c>
    </row>
    <row r="271" spans="1:4" x14ac:dyDescent="0.25">
      <c r="D271" t="str">
        <f t="shared" si="4"/>
        <v/>
      </c>
    </row>
    <row r="272" spans="1:4" x14ac:dyDescent="0.25">
      <c r="B272" s="1">
        <v>1</v>
      </c>
      <c r="C272" t="s">
        <v>86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104</v>
      </c>
      <c r="D274">
        <f t="shared" si="4"/>
        <v>1051</v>
      </c>
    </row>
    <row r="275" spans="1:4" x14ac:dyDescent="0.25">
      <c r="D275" t="str">
        <f t="shared" si="4"/>
        <v/>
      </c>
    </row>
    <row r="276" spans="1:4" x14ac:dyDescent="0.25">
      <c r="B276" s="1">
        <v>1</v>
      </c>
      <c r="C276" t="s">
        <v>86</v>
      </c>
      <c r="D276" t="str">
        <f t="shared" si="4"/>
        <v/>
      </c>
    </row>
    <row r="277" spans="1:4" x14ac:dyDescent="0.25">
      <c r="D277" t="str">
        <f t="shared" si="4"/>
        <v/>
      </c>
    </row>
    <row r="278" spans="1:4" x14ac:dyDescent="0.25">
      <c r="A278" t="s">
        <v>105</v>
      </c>
      <c r="D278">
        <f t="shared" si="4"/>
        <v>4</v>
      </c>
    </row>
    <row r="279" spans="1:4" x14ac:dyDescent="0.25">
      <c r="D279" t="str">
        <f t="shared" si="4"/>
        <v/>
      </c>
    </row>
    <row r="280" spans="1:4" x14ac:dyDescent="0.25">
      <c r="B280" s="1">
        <v>1</v>
      </c>
      <c r="C280" t="s">
        <v>86</v>
      </c>
      <c r="D280" t="str">
        <f t="shared" si="4"/>
        <v/>
      </c>
    </row>
    <row r="281" spans="1:4" x14ac:dyDescent="0.25">
      <c r="D281" t="str">
        <f t="shared" si="4"/>
        <v/>
      </c>
    </row>
    <row r="282" spans="1:4" x14ac:dyDescent="0.25">
      <c r="A282" t="s">
        <v>106</v>
      </c>
      <c r="D282">
        <f t="shared" si="4"/>
        <v>23</v>
      </c>
    </row>
    <row r="283" spans="1:4" x14ac:dyDescent="0.25">
      <c r="D283" t="str">
        <f t="shared" si="4"/>
        <v/>
      </c>
    </row>
    <row r="284" spans="1:4" x14ac:dyDescent="0.25">
      <c r="B284" s="1">
        <v>1</v>
      </c>
      <c r="C284" t="s">
        <v>86</v>
      </c>
      <c r="D284" t="str">
        <f t="shared" si="4"/>
        <v/>
      </c>
    </row>
    <row r="285" spans="1:4" x14ac:dyDescent="0.25">
      <c r="D285" t="str">
        <f t="shared" si="4"/>
        <v/>
      </c>
    </row>
    <row r="286" spans="1:4" x14ac:dyDescent="0.25">
      <c r="A286" t="s">
        <v>107</v>
      </c>
      <c r="D286">
        <f t="shared" si="4"/>
        <v>6</v>
      </c>
    </row>
    <row r="287" spans="1:4" x14ac:dyDescent="0.25">
      <c r="D287" t="str">
        <f t="shared" si="4"/>
        <v/>
      </c>
    </row>
    <row r="288" spans="1:4" x14ac:dyDescent="0.25">
      <c r="B288" s="1">
        <v>1</v>
      </c>
      <c r="C288" t="s">
        <v>86</v>
      </c>
      <c r="D288" t="str">
        <f t="shared" si="4"/>
        <v/>
      </c>
    </row>
    <row r="289" spans="1:4" x14ac:dyDescent="0.25">
      <c r="D289" t="str">
        <f t="shared" si="4"/>
        <v/>
      </c>
    </row>
    <row r="290" spans="1:4" x14ac:dyDescent="0.25">
      <c r="A290" t="s">
        <v>108</v>
      </c>
      <c r="D290">
        <f t="shared" si="4"/>
        <v>94</v>
      </c>
    </row>
    <row r="291" spans="1:4" x14ac:dyDescent="0.25">
      <c r="D291" t="str">
        <f t="shared" si="4"/>
        <v/>
      </c>
    </row>
    <row r="292" spans="1:4" x14ac:dyDescent="0.25">
      <c r="B292" s="1">
        <v>1</v>
      </c>
      <c r="C292" t="s">
        <v>86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109</v>
      </c>
      <c r="D294">
        <f t="shared" si="4"/>
        <v>901</v>
      </c>
    </row>
    <row r="295" spans="1:4" x14ac:dyDescent="0.25">
      <c r="D295" t="str">
        <f t="shared" si="4"/>
        <v/>
      </c>
    </row>
    <row r="296" spans="1:4" x14ac:dyDescent="0.25">
      <c r="B296" s="1">
        <v>1</v>
      </c>
      <c r="C296" t="s">
        <v>86</v>
      </c>
      <c r="D296" t="str">
        <f t="shared" si="4"/>
        <v/>
      </c>
    </row>
    <row r="297" spans="1:4" x14ac:dyDescent="0.25">
      <c r="A297" t="s">
        <v>6</v>
      </c>
      <c r="B297" t="s">
        <v>110</v>
      </c>
      <c r="C297" t="s">
        <v>111</v>
      </c>
      <c r="D297" t="str">
        <f t="shared" si="4"/>
        <v/>
      </c>
    </row>
    <row r="298" spans="1:4" x14ac:dyDescent="0.25">
      <c r="A298" t="s">
        <v>112</v>
      </c>
      <c r="D298">
        <f t="shared" si="4"/>
        <v>5</v>
      </c>
    </row>
    <row r="299" spans="1:4" x14ac:dyDescent="0.25">
      <c r="D299" t="str">
        <f t="shared" si="4"/>
        <v/>
      </c>
    </row>
    <row r="300" spans="1:4" x14ac:dyDescent="0.25">
      <c r="B300" s="1">
        <v>1</v>
      </c>
      <c r="C300" t="s">
        <v>113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114</v>
      </c>
      <c r="D302">
        <f t="shared" si="4"/>
        <v>51</v>
      </c>
    </row>
    <row r="303" spans="1:4" x14ac:dyDescent="0.25">
      <c r="D303" t="str">
        <f t="shared" si="4"/>
        <v/>
      </c>
    </row>
    <row r="304" spans="1:4" x14ac:dyDescent="0.25">
      <c r="B304" s="1">
        <v>1</v>
      </c>
      <c r="C304" t="s">
        <v>113</v>
      </c>
      <c r="D304" t="str">
        <f t="shared" si="4"/>
        <v/>
      </c>
    </row>
    <row r="305" spans="1:4" x14ac:dyDescent="0.25">
      <c r="D305" t="str">
        <f t="shared" si="4"/>
        <v/>
      </c>
    </row>
    <row r="306" spans="1:4" x14ac:dyDescent="0.25">
      <c r="A306" s="2" t="s">
        <v>115</v>
      </c>
      <c r="D306">
        <f t="shared" si="4"/>
        <v>347</v>
      </c>
    </row>
    <row r="307" spans="1:4" x14ac:dyDescent="0.25">
      <c r="D307" t="str">
        <f t="shared" si="4"/>
        <v/>
      </c>
    </row>
    <row r="308" spans="1:4" x14ac:dyDescent="0.25">
      <c r="B308" s="1">
        <v>0.47499999999999998</v>
      </c>
      <c r="C308" t="s">
        <v>113</v>
      </c>
      <c r="D308" t="str">
        <f t="shared" si="4"/>
        <v/>
      </c>
    </row>
    <row r="309" spans="1:4" x14ac:dyDescent="0.25">
      <c r="B309" s="1">
        <v>0.52400000000000002</v>
      </c>
      <c r="C309" t="s">
        <v>23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116</v>
      </c>
      <c r="D311">
        <f t="shared" si="4"/>
        <v>7</v>
      </c>
    </row>
    <row r="312" spans="1:4" x14ac:dyDescent="0.25">
      <c r="D312" t="str">
        <f t="shared" si="4"/>
        <v/>
      </c>
    </row>
    <row r="313" spans="1:4" x14ac:dyDescent="0.25">
      <c r="B313" s="1">
        <v>1</v>
      </c>
      <c r="C313" t="s">
        <v>72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117</v>
      </c>
      <c r="D315">
        <f t="shared" si="4"/>
        <v>87</v>
      </c>
    </row>
    <row r="316" spans="1:4" x14ac:dyDescent="0.25">
      <c r="D316" t="str">
        <f t="shared" si="4"/>
        <v/>
      </c>
    </row>
    <row r="317" spans="1:4" x14ac:dyDescent="0.25">
      <c r="B317" s="1">
        <v>1</v>
      </c>
      <c r="C317" t="s">
        <v>23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118</v>
      </c>
      <c r="D319">
        <f t="shared" si="4"/>
        <v>107</v>
      </c>
    </row>
    <row r="320" spans="1:4" x14ac:dyDescent="0.25">
      <c r="D320" t="str">
        <f t="shared" si="4"/>
        <v/>
      </c>
    </row>
    <row r="321" spans="1:4" x14ac:dyDescent="0.25">
      <c r="B321" s="1">
        <v>0.45</v>
      </c>
      <c r="C321" t="s">
        <v>49</v>
      </c>
      <c r="D321" t="str">
        <f t="shared" si="4"/>
        <v/>
      </c>
    </row>
    <row r="322" spans="1:4" x14ac:dyDescent="0.25">
      <c r="B322" s="1">
        <v>0.54900000000000004</v>
      </c>
      <c r="C322" t="s">
        <v>51</v>
      </c>
      <c r="D322" t="str">
        <f t="shared" si="4"/>
        <v/>
      </c>
    </row>
    <row r="323" spans="1:4" x14ac:dyDescent="0.25">
      <c r="D323" t="str">
        <f t="shared" ref="D323:D386" si="5">IFERROR(HLOOKUP($A323,$E$2:$LS$3,2,FALSE),"")</f>
        <v/>
      </c>
    </row>
    <row r="324" spans="1:4" x14ac:dyDescent="0.25">
      <c r="A324" t="s">
        <v>119</v>
      </c>
      <c r="D324">
        <f t="shared" si="5"/>
        <v>41</v>
      </c>
    </row>
    <row r="325" spans="1:4" x14ac:dyDescent="0.25">
      <c r="D325" t="str">
        <f t="shared" si="5"/>
        <v/>
      </c>
    </row>
    <row r="326" spans="1:4" x14ac:dyDescent="0.25">
      <c r="B326" s="1">
        <v>1</v>
      </c>
      <c r="C326" t="s">
        <v>23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120</v>
      </c>
      <c r="D328">
        <f t="shared" si="5"/>
        <v>17</v>
      </c>
    </row>
    <row r="329" spans="1:4" x14ac:dyDescent="0.25">
      <c r="D329" t="str">
        <f t="shared" si="5"/>
        <v/>
      </c>
    </row>
    <row r="330" spans="1:4" x14ac:dyDescent="0.25">
      <c r="B330" s="1">
        <v>1</v>
      </c>
      <c r="C330" t="s">
        <v>23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121</v>
      </c>
      <c r="D332">
        <f t="shared" si="5"/>
        <v>44</v>
      </c>
    </row>
    <row r="333" spans="1:4" x14ac:dyDescent="0.25">
      <c r="D333" t="str">
        <f t="shared" si="5"/>
        <v/>
      </c>
    </row>
    <row r="334" spans="1:4" x14ac:dyDescent="0.25">
      <c r="B334" s="1">
        <v>1</v>
      </c>
      <c r="C334" t="s">
        <v>23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122</v>
      </c>
      <c r="D336">
        <f t="shared" si="5"/>
        <v>33</v>
      </c>
    </row>
    <row r="337" spans="1:4" x14ac:dyDescent="0.25">
      <c r="D337" t="str">
        <f t="shared" si="5"/>
        <v/>
      </c>
    </row>
    <row r="338" spans="1:4" x14ac:dyDescent="0.25">
      <c r="B338" s="1">
        <v>0.27400000000000002</v>
      </c>
      <c r="C338" t="s">
        <v>23</v>
      </c>
      <c r="D338" t="str">
        <f t="shared" si="5"/>
        <v/>
      </c>
    </row>
    <row r="339" spans="1:4" x14ac:dyDescent="0.25">
      <c r="B339" s="1">
        <v>0.72499999999999998</v>
      </c>
      <c r="C339" t="s">
        <v>123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124</v>
      </c>
      <c r="D341">
        <f t="shared" si="5"/>
        <v>10</v>
      </c>
    </row>
    <row r="342" spans="1:4" x14ac:dyDescent="0.25">
      <c r="D342" t="str">
        <f t="shared" si="5"/>
        <v/>
      </c>
    </row>
    <row r="343" spans="1:4" x14ac:dyDescent="0.25">
      <c r="B343" s="1">
        <v>1</v>
      </c>
      <c r="C343" t="s">
        <v>23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125</v>
      </c>
      <c r="D345">
        <f t="shared" si="5"/>
        <v>7</v>
      </c>
    </row>
    <row r="346" spans="1:4" x14ac:dyDescent="0.25">
      <c r="D346" t="str">
        <f t="shared" si="5"/>
        <v/>
      </c>
    </row>
    <row r="347" spans="1:4" x14ac:dyDescent="0.25">
      <c r="B347" s="1">
        <v>0.96499999999999997</v>
      </c>
      <c r="C347" t="s">
        <v>23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126</v>
      </c>
      <c r="D349">
        <f t="shared" si="5"/>
        <v>5</v>
      </c>
    </row>
    <row r="350" spans="1:4" x14ac:dyDescent="0.25">
      <c r="D350" t="str">
        <f t="shared" si="5"/>
        <v/>
      </c>
    </row>
    <row r="351" spans="1:4" x14ac:dyDescent="0.25">
      <c r="D351" t="str">
        <f t="shared" si="5"/>
        <v/>
      </c>
    </row>
    <row r="352" spans="1:4" x14ac:dyDescent="0.25">
      <c r="A352" t="s">
        <v>127</v>
      </c>
      <c r="D352">
        <f t="shared" si="5"/>
        <v>41</v>
      </c>
    </row>
    <row r="353" spans="1:4" x14ac:dyDescent="0.25">
      <c r="D353" t="str">
        <f t="shared" si="5"/>
        <v/>
      </c>
    </row>
    <row r="354" spans="1:4" x14ac:dyDescent="0.25">
      <c r="B354" s="1">
        <v>1</v>
      </c>
      <c r="C354" t="s">
        <v>128</v>
      </c>
      <c r="D354" t="str">
        <f t="shared" si="5"/>
        <v/>
      </c>
    </row>
    <row r="355" spans="1:4" x14ac:dyDescent="0.25">
      <c r="D355" t="str">
        <f t="shared" si="5"/>
        <v/>
      </c>
    </row>
    <row r="356" spans="1:4" x14ac:dyDescent="0.25">
      <c r="A356" t="s">
        <v>129</v>
      </c>
      <c r="D356">
        <f t="shared" si="5"/>
        <v>3</v>
      </c>
    </row>
    <row r="357" spans="1:4" x14ac:dyDescent="0.25">
      <c r="D357" t="str">
        <f t="shared" si="5"/>
        <v/>
      </c>
    </row>
    <row r="358" spans="1:4" x14ac:dyDescent="0.25">
      <c r="B358" s="1">
        <v>1</v>
      </c>
      <c r="C358" t="s">
        <v>128</v>
      </c>
      <c r="D358" t="str">
        <f t="shared" si="5"/>
        <v/>
      </c>
    </row>
    <row r="359" spans="1:4" x14ac:dyDescent="0.25">
      <c r="D359" t="str">
        <f t="shared" si="5"/>
        <v/>
      </c>
    </row>
    <row r="360" spans="1:4" x14ac:dyDescent="0.25">
      <c r="A360" t="s">
        <v>130</v>
      </c>
      <c r="D360">
        <f t="shared" si="5"/>
        <v>4</v>
      </c>
    </row>
    <row r="361" spans="1:4" x14ac:dyDescent="0.25">
      <c r="D361" t="str">
        <f t="shared" si="5"/>
        <v/>
      </c>
    </row>
    <row r="362" spans="1:4" x14ac:dyDescent="0.25">
      <c r="B362" s="1">
        <v>1</v>
      </c>
      <c r="C362" t="s">
        <v>128</v>
      </c>
      <c r="D362" t="str">
        <f t="shared" si="5"/>
        <v/>
      </c>
    </row>
    <row r="363" spans="1:4" x14ac:dyDescent="0.25">
      <c r="A363" t="s">
        <v>6</v>
      </c>
      <c r="B363" t="s">
        <v>131</v>
      </c>
      <c r="C363" t="s">
        <v>132</v>
      </c>
      <c r="D363" t="str">
        <f t="shared" si="5"/>
        <v/>
      </c>
    </row>
    <row r="364" spans="1:4" x14ac:dyDescent="0.25">
      <c r="A364" t="s">
        <v>133</v>
      </c>
      <c r="D364">
        <f t="shared" si="5"/>
        <v>22</v>
      </c>
    </row>
    <row r="365" spans="1:4" x14ac:dyDescent="0.25">
      <c r="D365" t="str">
        <f t="shared" si="5"/>
        <v/>
      </c>
    </row>
    <row r="366" spans="1:4" x14ac:dyDescent="0.25">
      <c r="B366" s="1">
        <v>1</v>
      </c>
      <c r="C366" t="s">
        <v>72</v>
      </c>
      <c r="D366" t="str">
        <f t="shared" si="5"/>
        <v/>
      </c>
    </row>
    <row r="367" spans="1:4" x14ac:dyDescent="0.25">
      <c r="A367" t="s">
        <v>6</v>
      </c>
      <c r="B367" t="s">
        <v>134</v>
      </c>
      <c r="C367" t="s">
        <v>135</v>
      </c>
      <c r="D367" t="str">
        <f t="shared" si="5"/>
        <v/>
      </c>
    </row>
    <row r="368" spans="1:4" x14ac:dyDescent="0.25">
      <c r="A368" t="s">
        <v>136</v>
      </c>
      <c r="D368">
        <f t="shared" si="5"/>
        <v>8</v>
      </c>
    </row>
    <row r="369" spans="1:4" x14ac:dyDescent="0.25">
      <c r="D369" t="str">
        <f t="shared" si="5"/>
        <v/>
      </c>
    </row>
    <row r="370" spans="1:4" x14ac:dyDescent="0.25">
      <c r="B370" s="1">
        <v>0.433</v>
      </c>
      <c r="C370" t="s">
        <v>137</v>
      </c>
      <c r="D370" t="str">
        <f t="shared" si="5"/>
        <v/>
      </c>
    </row>
    <row r="371" spans="1:4" x14ac:dyDescent="0.25">
      <c r="B371" s="1">
        <v>0.56599999999999995</v>
      </c>
      <c r="C371" t="s">
        <v>28</v>
      </c>
      <c r="D371" t="str">
        <f t="shared" si="5"/>
        <v/>
      </c>
    </row>
    <row r="372" spans="1:4" x14ac:dyDescent="0.25">
      <c r="D372" t="str">
        <f t="shared" si="5"/>
        <v/>
      </c>
    </row>
    <row r="373" spans="1:4" x14ac:dyDescent="0.25">
      <c r="A373" t="s">
        <v>138</v>
      </c>
      <c r="D373">
        <f t="shared" si="5"/>
        <v>32</v>
      </c>
    </row>
    <row r="374" spans="1:4" x14ac:dyDescent="0.25">
      <c r="D374" t="str">
        <f t="shared" si="5"/>
        <v/>
      </c>
    </row>
    <row r="375" spans="1:4" x14ac:dyDescent="0.25">
      <c r="B375" s="1">
        <v>0.52100000000000002</v>
      </c>
      <c r="C375" t="s">
        <v>139</v>
      </c>
      <c r="D375" t="str">
        <f t="shared" si="5"/>
        <v/>
      </c>
    </row>
    <row r="376" spans="1:4" x14ac:dyDescent="0.25">
      <c r="B376" s="1">
        <v>0.47799999999999998</v>
      </c>
      <c r="C376" t="s">
        <v>140</v>
      </c>
      <c r="D376" t="str">
        <f t="shared" si="5"/>
        <v/>
      </c>
    </row>
    <row r="377" spans="1:4" x14ac:dyDescent="0.25">
      <c r="D377" t="str">
        <f t="shared" si="5"/>
        <v/>
      </c>
    </row>
    <row r="378" spans="1:4" x14ac:dyDescent="0.25">
      <c r="A378" t="s">
        <v>141</v>
      </c>
      <c r="D378">
        <f t="shared" si="5"/>
        <v>18</v>
      </c>
    </row>
    <row r="379" spans="1:4" x14ac:dyDescent="0.25">
      <c r="D379" t="str">
        <f t="shared" si="5"/>
        <v/>
      </c>
    </row>
    <row r="380" spans="1:4" x14ac:dyDescent="0.25">
      <c r="B380" s="1">
        <v>1</v>
      </c>
      <c r="C380" t="s">
        <v>140</v>
      </c>
      <c r="D380" t="str">
        <f t="shared" si="5"/>
        <v/>
      </c>
    </row>
    <row r="381" spans="1:4" x14ac:dyDescent="0.25">
      <c r="D381" t="str">
        <f t="shared" si="5"/>
        <v/>
      </c>
    </row>
    <row r="382" spans="1:4" x14ac:dyDescent="0.25">
      <c r="A382" t="s">
        <v>142</v>
      </c>
      <c r="D382">
        <f t="shared" si="5"/>
        <v>9</v>
      </c>
    </row>
    <row r="383" spans="1:4" x14ac:dyDescent="0.25">
      <c r="D383" t="str">
        <f t="shared" si="5"/>
        <v/>
      </c>
    </row>
    <row r="384" spans="1:4" x14ac:dyDescent="0.25">
      <c r="B384" s="1">
        <v>1</v>
      </c>
      <c r="C384" t="s">
        <v>19</v>
      </c>
      <c r="D384" t="str">
        <f t="shared" si="5"/>
        <v/>
      </c>
    </row>
    <row r="385" spans="1:4" x14ac:dyDescent="0.25">
      <c r="D385" t="str">
        <f t="shared" si="5"/>
        <v/>
      </c>
    </row>
    <row r="386" spans="1:4" x14ac:dyDescent="0.25">
      <c r="A386" t="s">
        <v>143</v>
      </c>
      <c r="D386">
        <f t="shared" si="5"/>
        <v>6</v>
      </c>
    </row>
    <row r="387" spans="1:4" x14ac:dyDescent="0.25">
      <c r="D387" t="str">
        <f t="shared" ref="D387:D450" si="6">IFERROR(HLOOKUP($A387,$E$2:$LS$3,2,FALSE),"")</f>
        <v/>
      </c>
    </row>
    <row r="388" spans="1:4" x14ac:dyDescent="0.25">
      <c r="B388" s="1">
        <v>1</v>
      </c>
      <c r="C388" t="s">
        <v>51</v>
      </c>
      <c r="D388" t="str">
        <f t="shared" si="6"/>
        <v/>
      </c>
    </row>
    <row r="389" spans="1:4" x14ac:dyDescent="0.25">
      <c r="A389" t="s">
        <v>6</v>
      </c>
      <c r="B389" t="s">
        <v>144</v>
      </c>
      <c r="D389" t="str">
        <f t="shared" si="6"/>
        <v/>
      </c>
    </row>
    <row r="390" spans="1:4" x14ac:dyDescent="0.25">
      <c r="A390" t="s">
        <v>145</v>
      </c>
      <c r="D390">
        <f t="shared" si="6"/>
        <v>161</v>
      </c>
    </row>
    <row r="391" spans="1:4" x14ac:dyDescent="0.25">
      <c r="D391" t="str">
        <f t="shared" si="6"/>
        <v/>
      </c>
    </row>
    <row r="392" spans="1:4" x14ac:dyDescent="0.25">
      <c r="B392" s="1">
        <v>0.54200000000000004</v>
      </c>
      <c r="C392" t="s">
        <v>49</v>
      </c>
      <c r="D392" t="str">
        <f t="shared" si="6"/>
        <v/>
      </c>
    </row>
    <row r="393" spans="1:4" x14ac:dyDescent="0.25">
      <c r="B393" s="1">
        <v>0.27600000000000002</v>
      </c>
      <c r="C393" t="s">
        <v>146</v>
      </c>
      <c r="D393" t="str">
        <f t="shared" si="6"/>
        <v/>
      </c>
    </row>
    <row r="394" spans="1:4" x14ac:dyDescent="0.25">
      <c r="B394" s="1">
        <v>0.156</v>
      </c>
      <c r="C394" t="s">
        <v>19</v>
      </c>
      <c r="D394" t="str">
        <f t="shared" si="6"/>
        <v/>
      </c>
    </row>
    <row r="395" spans="1:4" x14ac:dyDescent="0.25">
      <c r="B395" s="1">
        <v>2.3E-2</v>
      </c>
      <c r="C395" t="s">
        <v>21</v>
      </c>
      <c r="D395" t="str">
        <f t="shared" si="6"/>
        <v/>
      </c>
    </row>
    <row r="396" spans="1:4" x14ac:dyDescent="0.25">
      <c r="A396" t="s">
        <v>6</v>
      </c>
      <c r="B396" t="s">
        <v>147</v>
      </c>
      <c r="C396" t="s">
        <v>148</v>
      </c>
      <c r="D396" t="str">
        <f t="shared" si="6"/>
        <v/>
      </c>
    </row>
    <row r="397" spans="1:4" x14ac:dyDescent="0.25">
      <c r="A397" t="s">
        <v>149</v>
      </c>
      <c r="D397">
        <f t="shared" si="6"/>
        <v>11</v>
      </c>
    </row>
    <row r="398" spans="1:4" x14ac:dyDescent="0.25">
      <c r="D398" t="str">
        <f t="shared" si="6"/>
        <v/>
      </c>
    </row>
    <row r="399" spans="1:4" x14ac:dyDescent="0.25">
      <c r="B399" s="1">
        <v>1</v>
      </c>
      <c r="C399" t="s">
        <v>19</v>
      </c>
      <c r="D399" t="str">
        <f t="shared" si="6"/>
        <v/>
      </c>
    </row>
    <row r="400" spans="1:4" x14ac:dyDescent="0.25">
      <c r="D400" t="str">
        <f t="shared" si="6"/>
        <v/>
      </c>
    </row>
    <row r="401" spans="1:4" x14ac:dyDescent="0.25">
      <c r="A401" t="s">
        <v>150</v>
      </c>
      <c r="D401">
        <f t="shared" si="6"/>
        <v>19</v>
      </c>
    </row>
    <row r="402" spans="1:4" x14ac:dyDescent="0.25">
      <c r="D402" t="str">
        <f t="shared" si="6"/>
        <v/>
      </c>
    </row>
    <row r="403" spans="1:4" x14ac:dyDescent="0.25">
      <c r="B403" s="1">
        <v>1</v>
      </c>
      <c r="C403" t="s">
        <v>151</v>
      </c>
      <c r="D403" t="str">
        <f t="shared" si="6"/>
        <v/>
      </c>
    </row>
    <row r="404" spans="1:4" x14ac:dyDescent="0.25">
      <c r="D404" t="str">
        <f t="shared" si="6"/>
        <v/>
      </c>
    </row>
    <row r="405" spans="1:4" x14ac:dyDescent="0.25">
      <c r="A405" t="s">
        <v>152</v>
      </c>
      <c r="D405">
        <f t="shared" si="6"/>
        <v>28</v>
      </c>
    </row>
    <row r="406" spans="1:4" x14ac:dyDescent="0.25">
      <c r="D406" t="str">
        <f t="shared" si="6"/>
        <v/>
      </c>
    </row>
    <row r="407" spans="1:4" x14ac:dyDescent="0.25">
      <c r="B407" s="1">
        <v>1</v>
      </c>
      <c r="C407" t="s">
        <v>128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153</v>
      </c>
      <c r="D409">
        <f t="shared" si="6"/>
        <v>66</v>
      </c>
    </row>
    <row r="410" spans="1:4" x14ac:dyDescent="0.25">
      <c r="D410" t="str">
        <f t="shared" si="6"/>
        <v/>
      </c>
    </row>
    <row r="411" spans="1:4" x14ac:dyDescent="0.25">
      <c r="B411" s="1">
        <v>0.24299999999999999</v>
      </c>
      <c r="C411" t="s">
        <v>151</v>
      </c>
      <c r="D411" t="str">
        <f t="shared" si="6"/>
        <v/>
      </c>
    </row>
    <row r="412" spans="1:4" x14ac:dyDescent="0.25">
      <c r="B412" s="1">
        <v>0.115</v>
      </c>
      <c r="C412" t="s">
        <v>15</v>
      </c>
      <c r="D412" t="str">
        <f t="shared" si="6"/>
        <v/>
      </c>
    </row>
    <row r="413" spans="1:4" x14ac:dyDescent="0.25">
      <c r="B413" s="1">
        <v>0.188</v>
      </c>
      <c r="C413" t="s">
        <v>154</v>
      </c>
      <c r="D413" t="str">
        <f t="shared" si="6"/>
        <v/>
      </c>
    </row>
    <row r="414" spans="1:4" x14ac:dyDescent="0.25">
      <c r="B414" s="1">
        <v>3.1E-2</v>
      </c>
      <c r="C414" t="s">
        <v>17</v>
      </c>
      <c r="D414" t="str">
        <f t="shared" si="6"/>
        <v/>
      </c>
    </row>
    <row r="415" spans="1:4" x14ac:dyDescent="0.25">
      <c r="B415" s="1">
        <v>0.2</v>
      </c>
      <c r="C415" t="s">
        <v>18</v>
      </c>
      <c r="D415" t="str">
        <f t="shared" si="6"/>
        <v/>
      </c>
    </row>
    <row r="416" spans="1:4" x14ac:dyDescent="0.25">
      <c r="B416" s="1">
        <v>7.0000000000000007E-2</v>
      </c>
      <c r="C416" t="s">
        <v>128</v>
      </c>
      <c r="D416" t="str">
        <f t="shared" si="6"/>
        <v/>
      </c>
    </row>
    <row r="417" spans="1:4" x14ac:dyDescent="0.25">
      <c r="B417" s="1">
        <v>0.15</v>
      </c>
      <c r="C417" t="s">
        <v>155</v>
      </c>
      <c r="D417" t="str">
        <f t="shared" si="6"/>
        <v/>
      </c>
    </row>
    <row r="418" spans="1:4" x14ac:dyDescent="0.25">
      <c r="A418" t="s">
        <v>6</v>
      </c>
      <c r="B418" t="s">
        <v>147</v>
      </c>
      <c r="C418" t="s">
        <v>156</v>
      </c>
      <c r="D418" t="str">
        <f t="shared" si="6"/>
        <v/>
      </c>
    </row>
    <row r="419" spans="1:4" x14ac:dyDescent="0.25">
      <c r="A419" t="s">
        <v>157</v>
      </c>
      <c r="D419">
        <f t="shared" si="6"/>
        <v>82</v>
      </c>
    </row>
    <row r="420" spans="1:4" x14ac:dyDescent="0.25">
      <c r="D420" t="str">
        <f t="shared" si="6"/>
        <v/>
      </c>
    </row>
    <row r="421" spans="1:4" x14ac:dyDescent="0.25">
      <c r="B421" s="1">
        <v>0.9</v>
      </c>
      <c r="C421" t="s">
        <v>158</v>
      </c>
      <c r="D421" t="str">
        <f t="shared" si="6"/>
        <v/>
      </c>
    </row>
    <row r="422" spans="1:4" x14ac:dyDescent="0.25">
      <c r="B422" s="1">
        <v>5.8999999999999997E-2</v>
      </c>
      <c r="C422" t="s">
        <v>51</v>
      </c>
      <c r="D422" t="str">
        <f t="shared" si="6"/>
        <v/>
      </c>
    </row>
    <row r="423" spans="1:4" x14ac:dyDescent="0.25">
      <c r="B423" s="1">
        <v>0.04</v>
      </c>
      <c r="C423" t="s">
        <v>63</v>
      </c>
      <c r="D423" t="str">
        <f t="shared" si="6"/>
        <v/>
      </c>
    </row>
    <row r="424" spans="1:4" x14ac:dyDescent="0.25">
      <c r="D424" t="str">
        <f t="shared" si="6"/>
        <v/>
      </c>
    </row>
    <row r="425" spans="1:4" x14ac:dyDescent="0.25">
      <c r="A425" t="s">
        <v>159</v>
      </c>
      <c r="D425">
        <f t="shared" si="6"/>
        <v>331</v>
      </c>
    </row>
    <row r="426" spans="1:4" x14ac:dyDescent="0.25">
      <c r="D426" t="str">
        <f t="shared" si="6"/>
        <v/>
      </c>
    </row>
    <row r="427" spans="1:4" x14ac:dyDescent="0.25">
      <c r="B427" s="1">
        <v>0.13100000000000001</v>
      </c>
      <c r="C427" t="s">
        <v>49</v>
      </c>
      <c r="D427" t="str">
        <f t="shared" si="6"/>
        <v/>
      </c>
    </row>
    <row r="428" spans="1:4" x14ac:dyDescent="0.25">
      <c r="B428" s="1">
        <v>6.0000000000000001E-3</v>
      </c>
      <c r="C428" t="s">
        <v>160</v>
      </c>
      <c r="D428" t="str">
        <f t="shared" si="6"/>
        <v/>
      </c>
    </row>
    <row r="429" spans="1:4" x14ac:dyDescent="0.25">
      <c r="B429" s="1">
        <v>0.36199999999999999</v>
      </c>
      <c r="C429" t="s">
        <v>92</v>
      </c>
      <c r="D429" t="str">
        <f t="shared" si="6"/>
        <v/>
      </c>
    </row>
    <row r="430" spans="1:4" x14ac:dyDescent="0.25">
      <c r="B430" s="1">
        <v>0.13400000000000001</v>
      </c>
      <c r="C430" t="s">
        <v>151</v>
      </c>
      <c r="D430" t="str">
        <f t="shared" si="6"/>
        <v/>
      </c>
    </row>
    <row r="431" spans="1:4" x14ac:dyDescent="0.25">
      <c r="B431" s="1">
        <v>0.30499999999999999</v>
      </c>
      <c r="C431" t="s">
        <v>161</v>
      </c>
      <c r="D431" t="str">
        <f t="shared" si="6"/>
        <v/>
      </c>
    </row>
    <row r="432" spans="1:4" x14ac:dyDescent="0.25">
      <c r="B432" s="1">
        <v>5.8999999999999997E-2</v>
      </c>
      <c r="C432" t="s">
        <v>162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t="s">
        <v>163</v>
      </c>
      <c r="D434">
        <f t="shared" si="6"/>
        <v>259</v>
      </c>
    </row>
    <row r="435" spans="1:4" x14ac:dyDescent="0.25">
      <c r="D435" t="str">
        <f t="shared" si="6"/>
        <v/>
      </c>
    </row>
    <row r="436" spans="1:4" x14ac:dyDescent="0.25">
      <c r="B436" s="1">
        <v>1</v>
      </c>
      <c r="C436" t="s">
        <v>151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164</v>
      </c>
      <c r="D438">
        <f t="shared" si="6"/>
        <v>27</v>
      </c>
    </row>
    <row r="439" spans="1:4" x14ac:dyDescent="0.25">
      <c r="D439" t="str">
        <f t="shared" si="6"/>
        <v/>
      </c>
    </row>
    <row r="440" spans="1:4" x14ac:dyDescent="0.25">
      <c r="B440" s="1">
        <v>1</v>
      </c>
      <c r="C440" t="s">
        <v>162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165</v>
      </c>
      <c r="D442">
        <f t="shared" si="6"/>
        <v>1602</v>
      </c>
    </row>
    <row r="443" spans="1:4" x14ac:dyDescent="0.25">
      <c r="D443" t="str">
        <f t="shared" si="6"/>
        <v/>
      </c>
    </row>
    <row r="444" spans="1:4" x14ac:dyDescent="0.25">
      <c r="B444" s="1">
        <v>1.2999999999999999E-2</v>
      </c>
      <c r="C444" t="s">
        <v>49</v>
      </c>
      <c r="D444" t="str">
        <f t="shared" si="6"/>
        <v/>
      </c>
    </row>
    <row r="445" spans="1:4" x14ac:dyDescent="0.25">
      <c r="B445" s="1">
        <v>1E-3</v>
      </c>
      <c r="C445" t="s">
        <v>160</v>
      </c>
      <c r="D445" t="str">
        <f t="shared" si="6"/>
        <v/>
      </c>
    </row>
    <row r="446" spans="1:4" x14ac:dyDescent="0.25">
      <c r="B446" s="1">
        <v>0.159</v>
      </c>
      <c r="C446" t="s">
        <v>51</v>
      </c>
      <c r="D446" t="str">
        <f t="shared" si="6"/>
        <v/>
      </c>
    </row>
    <row r="447" spans="1:4" x14ac:dyDescent="0.25">
      <c r="B447" s="1">
        <v>4.0000000000000001E-3</v>
      </c>
      <c r="C447" t="s">
        <v>151</v>
      </c>
      <c r="D447" t="str">
        <f t="shared" si="6"/>
        <v/>
      </c>
    </row>
    <row r="448" spans="1:4" x14ac:dyDescent="0.25">
      <c r="B448" s="1">
        <v>0.81899999999999995</v>
      </c>
      <c r="C448" t="s">
        <v>162</v>
      </c>
      <c r="D448" t="str">
        <f t="shared" si="6"/>
        <v/>
      </c>
    </row>
    <row r="449" spans="1:4" x14ac:dyDescent="0.25">
      <c r="B449" s="1">
        <v>0</v>
      </c>
      <c r="C449" t="s">
        <v>24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166</v>
      </c>
      <c r="D451">
        <f t="shared" ref="D451:D514" si="7">IFERROR(HLOOKUP($A451,$E$2:$LS$3,2,FALSE),"")</f>
        <v>63</v>
      </c>
    </row>
    <row r="452" spans="1:4" x14ac:dyDescent="0.25">
      <c r="D452" t="str">
        <f t="shared" si="7"/>
        <v/>
      </c>
    </row>
    <row r="453" spans="1:4" x14ac:dyDescent="0.25">
      <c r="B453" s="1">
        <v>0.80200000000000005</v>
      </c>
      <c r="C453" t="s">
        <v>162</v>
      </c>
      <c r="D453" t="str">
        <f t="shared" si="7"/>
        <v/>
      </c>
    </row>
    <row r="454" spans="1:4" x14ac:dyDescent="0.25">
      <c r="B454" s="1">
        <v>0.19700000000000001</v>
      </c>
      <c r="C454" t="s">
        <v>20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167</v>
      </c>
      <c r="D456">
        <f t="shared" si="7"/>
        <v>10</v>
      </c>
    </row>
    <row r="457" spans="1:4" x14ac:dyDescent="0.25">
      <c r="D457" t="str">
        <f t="shared" si="7"/>
        <v/>
      </c>
    </row>
    <row r="458" spans="1:4" x14ac:dyDescent="0.25">
      <c r="B458" s="1">
        <v>1</v>
      </c>
      <c r="C458" t="s">
        <v>51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168</v>
      </c>
      <c r="D460">
        <f t="shared" si="7"/>
        <v>13</v>
      </c>
    </row>
    <row r="461" spans="1:4" x14ac:dyDescent="0.25">
      <c r="D461" t="str">
        <f t="shared" si="7"/>
        <v/>
      </c>
    </row>
    <row r="462" spans="1:4" x14ac:dyDescent="0.25">
      <c r="B462" s="1">
        <v>0.72499999999999998</v>
      </c>
      <c r="C462" t="s">
        <v>151</v>
      </c>
      <c r="D462" t="str">
        <f t="shared" si="7"/>
        <v/>
      </c>
    </row>
    <row r="463" spans="1:4" x14ac:dyDescent="0.25">
      <c r="B463" s="1">
        <v>0.27400000000000002</v>
      </c>
      <c r="C463" t="s">
        <v>162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169</v>
      </c>
      <c r="D465">
        <f t="shared" si="7"/>
        <v>657</v>
      </c>
    </row>
    <row r="466" spans="1:4" x14ac:dyDescent="0.25">
      <c r="D466" t="str">
        <f t="shared" si="7"/>
        <v/>
      </c>
    </row>
    <row r="467" spans="1:4" x14ac:dyDescent="0.25">
      <c r="B467" s="1">
        <v>0.157</v>
      </c>
      <c r="C467" t="s">
        <v>158</v>
      </c>
      <c r="D467" t="str">
        <f t="shared" si="7"/>
        <v/>
      </c>
    </row>
    <row r="468" spans="1:4" x14ac:dyDescent="0.25">
      <c r="B468" s="1">
        <v>0.192</v>
      </c>
      <c r="C468" t="s">
        <v>92</v>
      </c>
      <c r="D468" t="str">
        <f t="shared" si="7"/>
        <v/>
      </c>
    </row>
    <row r="469" spans="1:4" x14ac:dyDescent="0.25">
      <c r="B469" s="1">
        <v>8.1000000000000003E-2</v>
      </c>
      <c r="C469" t="s">
        <v>51</v>
      </c>
      <c r="D469" t="str">
        <f t="shared" si="7"/>
        <v/>
      </c>
    </row>
    <row r="470" spans="1:4" x14ac:dyDescent="0.25">
      <c r="B470" s="1">
        <v>9.7000000000000003E-2</v>
      </c>
      <c r="C470" t="s">
        <v>151</v>
      </c>
      <c r="D470" t="str">
        <f t="shared" si="7"/>
        <v/>
      </c>
    </row>
    <row r="471" spans="1:4" x14ac:dyDescent="0.25">
      <c r="B471" s="1">
        <v>0.44900000000000001</v>
      </c>
      <c r="C471" t="s">
        <v>161</v>
      </c>
      <c r="D471" t="str">
        <f t="shared" si="7"/>
        <v/>
      </c>
    </row>
    <row r="472" spans="1:4" x14ac:dyDescent="0.25">
      <c r="B472" s="1">
        <v>2.1000000000000001E-2</v>
      </c>
      <c r="C472" t="s">
        <v>162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170</v>
      </c>
      <c r="D474">
        <f t="shared" si="7"/>
        <v>16</v>
      </c>
    </row>
    <row r="475" spans="1:4" x14ac:dyDescent="0.25">
      <c r="D475" t="str">
        <f t="shared" si="7"/>
        <v/>
      </c>
    </row>
    <row r="476" spans="1:4" x14ac:dyDescent="0.25">
      <c r="B476" s="1">
        <v>0.45</v>
      </c>
      <c r="C476" t="s">
        <v>49</v>
      </c>
      <c r="D476" t="str">
        <f t="shared" si="7"/>
        <v/>
      </c>
    </row>
    <row r="477" spans="1:4" x14ac:dyDescent="0.25">
      <c r="B477" s="1">
        <v>0.54900000000000004</v>
      </c>
      <c r="C477" t="s">
        <v>51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171</v>
      </c>
      <c r="D479">
        <f t="shared" si="7"/>
        <v>1382</v>
      </c>
    </row>
    <row r="480" spans="1:4" x14ac:dyDescent="0.25">
      <c r="D480" t="str">
        <f t="shared" si="7"/>
        <v/>
      </c>
    </row>
    <row r="481" spans="1:4" x14ac:dyDescent="0.25">
      <c r="B481" s="1">
        <v>8.4000000000000005E-2</v>
      </c>
      <c r="C481" t="s">
        <v>49</v>
      </c>
      <c r="D481" t="str">
        <f t="shared" si="7"/>
        <v/>
      </c>
    </row>
    <row r="482" spans="1:4" x14ac:dyDescent="0.25">
      <c r="B482" s="1">
        <v>1E-3</v>
      </c>
      <c r="C482" t="s">
        <v>160</v>
      </c>
      <c r="D482" t="str">
        <f t="shared" si="7"/>
        <v/>
      </c>
    </row>
    <row r="483" spans="1:4" x14ac:dyDescent="0.25">
      <c r="B483" s="1">
        <v>0.20100000000000001</v>
      </c>
      <c r="C483" t="s">
        <v>51</v>
      </c>
      <c r="D483" t="str">
        <f t="shared" si="7"/>
        <v/>
      </c>
    </row>
    <row r="484" spans="1:4" x14ac:dyDescent="0.25">
      <c r="B484" s="1">
        <v>0.54900000000000004</v>
      </c>
      <c r="C484" t="s">
        <v>151</v>
      </c>
      <c r="D484" t="str">
        <f t="shared" si="7"/>
        <v/>
      </c>
    </row>
    <row r="485" spans="1:4" x14ac:dyDescent="0.25">
      <c r="B485" s="1">
        <v>0.11600000000000001</v>
      </c>
      <c r="C485" t="s">
        <v>162</v>
      </c>
      <c r="D485" t="str">
        <f t="shared" si="7"/>
        <v/>
      </c>
    </row>
    <row r="486" spans="1:4" x14ac:dyDescent="0.25">
      <c r="B486" s="1">
        <v>4.5999999999999999E-2</v>
      </c>
      <c r="C486" t="s">
        <v>20</v>
      </c>
      <c r="D486" t="str">
        <f t="shared" si="7"/>
        <v/>
      </c>
    </row>
    <row r="487" spans="1:4" x14ac:dyDescent="0.25">
      <c r="D487" t="str">
        <f t="shared" si="7"/>
        <v/>
      </c>
    </row>
    <row r="488" spans="1:4" x14ac:dyDescent="0.25">
      <c r="A488" t="s">
        <v>172</v>
      </c>
      <c r="D488">
        <f t="shared" si="7"/>
        <v>6</v>
      </c>
    </row>
    <row r="489" spans="1:4" x14ac:dyDescent="0.25">
      <c r="D489" t="str">
        <f t="shared" si="7"/>
        <v/>
      </c>
    </row>
    <row r="490" spans="1:4" x14ac:dyDescent="0.25">
      <c r="B490" s="1">
        <v>1</v>
      </c>
      <c r="C490" t="s">
        <v>162</v>
      </c>
      <c r="D490" t="str">
        <f t="shared" si="7"/>
        <v/>
      </c>
    </row>
    <row r="491" spans="1:4" x14ac:dyDescent="0.25">
      <c r="D491" t="str">
        <f t="shared" si="7"/>
        <v/>
      </c>
    </row>
    <row r="492" spans="1:4" x14ac:dyDescent="0.25">
      <c r="A492" t="s">
        <v>173</v>
      </c>
      <c r="D492">
        <f t="shared" si="7"/>
        <v>66</v>
      </c>
    </row>
    <row r="493" spans="1:4" x14ac:dyDescent="0.25">
      <c r="D493" t="str">
        <f t="shared" si="7"/>
        <v/>
      </c>
    </row>
    <row r="494" spans="1:4" x14ac:dyDescent="0.25">
      <c r="B494" s="1">
        <v>1</v>
      </c>
      <c r="C494" t="s">
        <v>162</v>
      </c>
      <c r="D494" t="str">
        <f t="shared" si="7"/>
        <v/>
      </c>
    </row>
    <row r="495" spans="1:4" x14ac:dyDescent="0.25">
      <c r="D495" t="str">
        <f t="shared" si="7"/>
        <v/>
      </c>
    </row>
    <row r="496" spans="1:4" x14ac:dyDescent="0.25">
      <c r="A496" t="s">
        <v>174</v>
      </c>
      <c r="D496">
        <f t="shared" si="7"/>
        <v>4617</v>
      </c>
    </row>
    <row r="497" spans="1:4" x14ac:dyDescent="0.25">
      <c r="D497" t="str">
        <f t="shared" si="7"/>
        <v/>
      </c>
    </row>
    <row r="498" spans="1:4" x14ac:dyDescent="0.25">
      <c r="B498" s="1">
        <v>0</v>
      </c>
      <c r="C498" t="s">
        <v>175</v>
      </c>
      <c r="D498" t="str">
        <f t="shared" si="7"/>
        <v/>
      </c>
    </row>
    <row r="499" spans="1:4" x14ac:dyDescent="0.25">
      <c r="B499" s="1">
        <v>0.54600000000000004</v>
      </c>
      <c r="C499" t="s">
        <v>49</v>
      </c>
      <c r="D499" t="str">
        <f t="shared" si="7"/>
        <v/>
      </c>
    </row>
    <row r="500" spans="1:4" x14ac:dyDescent="0.25">
      <c r="B500" s="1">
        <v>1.0999999999999999E-2</v>
      </c>
      <c r="C500" t="s">
        <v>43</v>
      </c>
      <c r="D500" t="str">
        <f t="shared" si="7"/>
        <v/>
      </c>
    </row>
    <row r="501" spans="1:4" x14ac:dyDescent="0.25">
      <c r="B501" s="1">
        <v>1E-3</v>
      </c>
      <c r="C501" t="s">
        <v>176</v>
      </c>
      <c r="D501" t="str">
        <f t="shared" si="7"/>
        <v/>
      </c>
    </row>
    <row r="502" spans="1:4" x14ac:dyDescent="0.25">
      <c r="B502" s="1">
        <v>3.0000000000000001E-3</v>
      </c>
      <c r="C502" t="s">
        <v>177</v>
      </c>
      <c r="D502" t="str">
        <f t="shared" si="7"/>
        <v/>
      </c>
    </row>
    <row r="503" spans="1:4" x14ac:dyDescent="0.25">
      <c r="B503" s="1">
        <v>4.1000000000000002E-2</v>
      </c>
      <c r="C503" t="s">
        <v>178</v>
      </c>
      <c r="D503" t="str">
        <f t="shared" si="7"/>
        <v/>
      </c>
    </row>
    <row r="504" spans="1:4" x14ac:dyDescent="0.25">
      <c r="B504" s="1">
        <v>1.4E-2</v>
      </c>
      <c r="C504" t="s">
        <v>38</v>
      </c>
      <c r="D504" t="str">
        <f t="shared" si="7"/>
        <v/>
      </c>
    </row>
    <row r="505" spans="1:4" x14ac:dyDescent="0.25">
      <c r="B505" s="1">
        <v>0</v>
      </c>
      <c r="C505" t="s">
        <v>51</v>
      </c>
      <c r="D505" t="str">
        <f t="shared" si="7"/>
        <v/>
      </c>
    </row>
    <row r="506" spans="1:4" x14ac:dyDescent="0.25">
      <c r="B506" s="1">
        <v>7.0000000000000001E-3</v>
      </c>
      <c r="C506" t="s">
        <v>151</v>
      </c>
      <c r="D506" t="str">
        <f t="shared" si="7"/>
        <v/>
      </c>
    </row>
    <row r="507" spans="1:4" x14ac:dyDescent="0.25">
      <c r="B507" s="1">
        <v>0</v>
      </c>
      <c r="C507" t="s">
        <v>16</v>
      </c>
      <c r="D507" t="str">
        <f t="shared" si="7"/>
        <v/>
      </c>
    </row>
    <row r="508" spans="1:4" x14ac:dyDescent="0.25">
      <c r="B508" s="1">
        <v>0.36</v>
      </c>
      <c r="C508" t="s">
        <v>162</v>
      </c>
      <c r="D508" t="str">
        <f t="shared" si="7"/>
        <v/>
      </c>
    </row>
    <row r="509" spans="1:4" x14ac:dyDescent="0.25">
      <c r="B509" s="1">
        <v>8.0000000000000002E-3</v>
      </c>
      <c r="C509" t="s">
        <v>20</v>
      </c>
      <c r="D509" t="str">
        <f t="shared" si="7"/>
        <v/>
      </c>
    </row>
    <row r="510" spans="1:4" x14ac:dyDescent="0.25">
      <c r="B510" s="1">
        <v>0</v>
      </c>
      <c r="C510" t="s">
        <v>21</v>
      </c>
      <c r="D510" t="str">
        <f t="shared" si="7"/>
        <v/>
      </c>
    </row>
    <row r="511" spans="1:4" x14ac:dyDescent="0.25">
      <c r="B511" s="1">
        <v>2E-3</v>
      </c>
      <c r="C511" t="s">
        <v>28</v>
      </c>
      <c r="D511" t="str">
        <f t="shared" si="7"/>
        <v/>
      </c>
    </row>
    <row r="512" spans="1:4" x14ac:dyDescent="0.25">
      <c r="A512" t="s">
        <v>6</v>
      </c>
      <c r="B512" t="s">
        <v>179</v>
      </c>
      <c r="C512" t="s">
        <v>180</v>
      </c>
      <c r="D512" t="str">
        <f t="shared" si="7"/>
        <v/>
      </c>
    </row>
    <row r="513" spans="1:4" x14ac:dyDescent="0.25">
      <c r="A513" t="s">
        <v>181</v>
      </c>
      <c r="D513">
        <f t="shared" si="7"/>
        <v>4</v>
      </c>
    </row>
    <row r="514" spans="1:4" x14ac:dyDescent="0.25">
      <c r="D514" t="str">
        <f t="shared" si="7"/>
        <v/>
      </c>
    </row>
    <row r="515" spans="1:4" x14ac:dyDescent="0.25">
      <c r="B515" s="1">
        <v>1</v>
      </c>
      <c r="C515" t="s">
        <v>137</v>
      </c>
      <c r="D515" t="str">
        <f t="shared" ref="D515:D578" si="8">IFERROR(HLOOKUP($A515,$E$2:$LS$3,2,FALSE),"")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182</v>
      </c>
      <c r="D517">
        <f t="shared" si="8"/>
        <v>423</v>
      </c>
    </row>
    <row r="518" spans="1:4" x14ac:dyDescent="0.25">
      <c r="D518" t="str">
        <f t="shared" si="8"/>
        <v/>
      </c>
    </row>
    <row r="519" spans="1:4" x14ac:dyDescent="0.25">
      <c r="B519" s="1">
        <v>0.93300000000000005</v>
      </c>
      <c r="C519" t="s">
        <v>23</v>
      </c>
      <c r="D519" t="str">
        <f t="shared" si="8"/>
        <v/>
      </c>
    </row>
    <row r="520" spans="1:4" x14ac:dyDescent="0.25">
      <c r="B520" s="1">
        <v>5.6000000000000001E-2</v>
      </c>
      <c r="C520" t="s">
        <v>123</v>
      </c>
      <c r="D520" t="str">
        <f t="shared" si="8"/>
        <v/>
      </c>
    </row>
    <row r="521" spans="1:4" x14ac:dyDescent="0.25">
      <c r="B521" s="1">
        <v>0.01</v>
      </c>
      <c r="C521" t="s">
        <v>24</v>
      </c>
      <c r="D521" t="str">
        <f t="shared" si="8"/>
        <v/>
      </c>
    </row>
    <row r="522" spans="1:4" x14ac:dyDescent="0.25">
      <c r="D522" t="str">
        <f t="shared" si="8"/>
        <v/>
      </c>
    </row>
    <row r="523" spans="1:4" x14ac:dyDescent="0.25">
      <c r="A523" t="s">
        <v>183</v>
      </c>
      <c r="D523">
        <f t="shared" si="8"/>
        <v>5</v>
      </c>
    </row>
    <row r="524" spans="1:4" x14ac:dyDescent="0.25">
      <c r="D524" t="str">
        <f t="shared" si="8"/>
        <v/>
      </c>
    </row>
    <row r="525" spans="1:4" x14ac:dyDescent="0.25">
      <c r="B525" s="1">
        <v>1</v>
      </c>
      <c r="C525" t="s">
        <v>184</v>
      </c>
      <c r="D525" t="str">
        <f t="shared" si="8"/>
        <v/>
      </c>
    </row>
    <row r="526" spans="1:4" x14ac:dyDescent="0.25">
      <c r="D526" t="str">
        <f t="shared" si="8"/>
        <v/>
      </c>
    </row>
    <row r="527" spans="1:4" x14ac:dyDescent="0.25">
      <c r="A527" t="s">
        <v>185</v>
      </c>
      <c r="D527">
        <f t="shared" si="8"/>
        <v>72</v>
      </c>
    </row>
    <row r="528" spans="1:4" x14ac:dyDescent="0.25">
      <c r="D528" t="str">
        <f t="shared" si="8"/>
        <v/>
      </c>
    </row>
    <row r="529" spans="1:4" x14ac:dyDescent="0.25">
      <c r="B529" s="1">
        <v>5.1999999999999998E-2</v>
      </c>
      <c r="C529" t="s">
        <v>91</v>
      </c>
      <c r="D529" t="str">
        <f t="shared" si="8"/>
        <v/>
      </c>
    </row>
    <row r="530" spans="1:4" x14ac:dyDescent="0.25">
      <c r="B530" s="1">
        <v>0.79700000000000004</v>
      </c>
      <c r="C530" t="s">
        <v>184</v>
      </c>
      <c r="D530" t="str">
        <f t="shared" si="8"/>
        <v/>
      </c>
    </row>
    <row r="531" spans="1:4" x14ac:dyDescent="0.25">
      <c r="B531" s="1">
        <v>0.15</v>
      </c>
      <c r="C531" t="s">
        <v>19</v>
      </c>
      <c r="D531" t="str">
        <f t="shared" si="8"/>
        <v/>
      </c>
    </row>
    <row r="532" spans="1:4" x14ac:dyDescent="0.25">
      <c r="D532" t="str">
        <f t="shared" si="8"/>
        <v/>
      </c>
    </row>
    <row r="533" spans="1:4" x14ac:dyDescent="0.25">
      <c r="A533" t="s">
        <v>186</v>
      </c>
      <c r="D533">
        <f t="shared" si="8"/>
        <v>5</v>
      </c>
    </row>
    <row r="534" spans="1:4" x14ac:dyDescent="0.25">
      <c r="D534" t="str">
        <f t="shared" si="8"/>
        <v/>
      </c>
    </row>
    <row r="535" spans="1:4" x14ac:dyDescent="0.25">
      <c r="B535" s="1">
        <v>0.26700000000000002</v>
      </c>
      <c r="C535" t="s">
        <v>17</v>
      </c>
      <c r="D535" t="str">
        <f t="shared" si="8"/>
        <v/>
      </c>
    </row>
    <row r="536" spans="1:4" x14ac:dyDescent="0.25">
      <c r="B536" s="1">
        <v>0.73199999999999998</v>
      </c>
      <c r="C536" t="s">
        <v>18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187</v>
      </c>
      <c r="D538">
        <f t="shared" si="8"/>
        <v>453</v>
      </c>
    </row>
    <row r="539" spans="1:4" x14ac:dyDescent="0.25">
      <c r="D539" t="str">
        <f t="shared" si="8"/>
        <v/>
      </c>
    </row>
    <row r="540" spans="1:4" x14ac:dyDescent="0.25">
      <c r="B540" s="1">
        <v>0.25900000000000001</v>
      </c>
      <c r="C540" t="s">
        <v>154</v>
      </c>
      <c r="D540" t="str">
        <f t="shared" si="8"/>
        <v/>
      </c>
    </row>
    <row r="541" spans="1:4" x14ac:dyDescent="0.25">
      <c r="B541" s="1">
        <v>0.187</v>
      </c>
      <c r="C541" t="s">
        <v>17</v>
      </c>
      <c r="D541" t="str">
        <f t="shared" si="8"/>
        <v/>
      </c>
    </row>
    <row r="542" spans="1:4" x14ac:dyDescent="0.25">
      <c r="B542" s="1">
        <v>0.20899999999999999</v>
      </c>
      <c r="C542" t="s">
        <v>18</v>
      </c>
      <c r="D542" t="str">
        <f t="shared" si="8"/>
        <v/>
      </c>
    </row>
    <row r="543" spans="1:4" x14ac:dyDescent="0.25">
      <c r="B543" s="1">
        <v>0.29499999999999998</v>
      </c>
      <c r="C543" t="s">
        <v>155</v>
      </c>
      <c r="D543" t="str">
        <f t="shared" si="8"/>
        <v/>
      </c>
    </row>
    <row r="544" spans="1:4" x14ac:dyDescent="0.25">
      <c r="B544" s="1">
        <v>4.9000000000000002E-2</v>
      </c>
      <c r="C544" t="s">
        <v>19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188</v>
      </c>
      <c r="D546">
        <f t="shared" si="8"/>
        <v>501</v>
      </c>
    </row>
    <row r="547" spans="1:4" x14ac:dyDescent="0.25">
      <c r="D547" t="str">
        <f t="shared" si="8"/>
        <v/>
      </c>
    </row>
    <row r="548" spans="1:4" x14ac:dyDescent="0.25">
      <c r="B548" s="1">
        <v>0.13500000000000001</v>
      </c>
      <c r="C548" t="s">
        <v>154</v>
      </c>
      <c r="D548" t="str">
        <f t="shared" si="8"/>
        <v/>
      </c>
    </row>
    <row r="549" spans="1:4" x14ac:dyDescent="0.25">
      <c r="B549" s="1">
        <v>0.86399999999999999</v>
      </c>
      <c r="C549" t="s">
        <v>155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189</v>
      </c>
      <c r="D551">
        <f t="shared" si="8"/>
        <v>217</v>
      </c>
    </row>
    <row r="552" spans="1:4" x14ac:dyDescent="0.25">
      <c r="D552" t="str">
        <f t="shared" si="8"/>
        <v/>
      </c>
    </row>
    <row r="553" spans="1:4" x14ac:dyDescent="0.25">
      <c r="B553" s="1">
        <v>0.84899999999999998</v>
      </c>
      <c r="C553" t="s">
        <v>154</v>
      </c>
      <c r="D553" t="str">
        <f t="shared" si="8"/>
        <v/>
      </c>
    </row>
    <row r="554" spans="1:4" x14ac:dyDescent="0.25">
      <c r="B554" s="1">
        <v>0.15</v>
      </c>
      <c r="C554" t="s">
        <v>155</v>
      </c>
      <c r="D554" t="str">
        <f t="shared" si="8"/>
        <v/>
      </c>
    </row>
    <row r="555" spans="1:4" x14ac:dyDescent="0.25">
      <c r="D555" t="str">
        <f t="shared" si="8"/>
        <v/>
      </c>
    </row>
    <row r="556" spans="1:4" x14ac:dyDescent="0.25">
      <c r="A556" t="s">
        <v>190</v>
      </c>
      <c r="D556">
        <f t="shared" si="8"/>
        <v>740</v>
      </c>
    </row>
    <row r="557" spans="1:4" x14ac:dyDescent="0.25">
      <c r="D557" t="str">
        <f t="shared" si="8"/>
        <v/>
      </c>
    </row>
    <row r="558" spans="1:4" x14ac:dyDescent="0.25">
      <c r="B558" s="1">
        <v>0.14899999999999999</v>
      </c>
      <c r="C558" t="s">
        <v>154</v>
      </c>
      <c r="D558" t="str">
        <f t="shared" si="8"/>
        <v/>
      </c>
    </row>
    <row r="559" spans="1:4" x14ac:dyDescent="0.25">
      <c r="B559" s="1">
        <v>0.01</v>
      </c>
      <c r="C559" t="s">
        <v>17</v>
      </c>
      <c r="D559" t="str">
        <f t="shared" si="8"/>
        <v/>
      </c>
    </row>
    <row r="560" spans="1:4" x14ac:dyDescent="0.25">
      <c r="B560" s="1">
        <v>0.84</v>
      </c>
      <c r="C560" t="s">
        <v>155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191</v>
      </c>
      <c r="D562">
        <f t="shared" si="8"/>
        <v>30</v>
      </c>
    </row>
    <row r="563" spans="1:4" x14ac:dyDescent="0.25">
      <c r="D563" t="str">
        <f t="shared" si="8"/>
        <v/>
      </c>
    </row>
    <row r="564" spans="1:4" x14ac:dyDescent="0.25">
      <c r="B564" s="1">
        <v>1</v>
      </c>
      <c r="C564" t="s">
        <v>155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192</v>
      </c>
      <c r="D566">
        <f t="shared" si="8"/>
        <v>44</v>
      </c>
    </row>
    <row r="567" spans="1:4" x14ac:dyDescent="0.25">
      <c r="D567" t="str">
        <f t="shared" si="8"/>
        <v/>
      </c>
    </row>
    <row r="568" spans="1:4" x14ac:dyDescent="0.25">
      <c r="B568" s="1">
        <v>1</v>
      </c>
      <c r="C568" t="s">
        <v>154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193</v>
      </c>
      <c r="D570">
        <f t="shared" si="8"/>
        <v>124</v>
      </c>
    </row>
    <row r="571" spans="1:4" x14ac:dyDescent="0.25">
      <c r="D571" t="str">
        <f t="shared" si="8"/>
        <v/>
      </c>
    </row>
    <row r="572" spans="1:4" x14ac:dyDescent="0.25">
      <c r="B572" s="1">
        <v>1</v>
      </c>
      <c r="C572" t="s">
        <v>151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194</v>
      </c>
      <c r="D574">
        <f t="shared" si="8"/>
        <v>18</v>
      </c>
    </row>
    <row r="575" spans="1:4" x14ac:dyDescent="0.25">
      <c r="D575" t="str">
        <f t="shared" si="8"/>
        <v/>
      </c>
    </row>
    <row r="576" spans="1:4" x14ac:dyDescent="0.25">
      <c r="B576" s="1">
        <v>1</v>
      </c>
      <c r="C576" t="s">
        <v>51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195</v>
      </c>
      <c r="D578">
        <f t="shared" si="8"/>
        <v>3</v>
      </c>
    </row>
    <row r="579" spans="1:4" x14ac:dyDescent="0.25">
      <c r="D579" t="str">
        <f t="shared" ref="D579:D642" si="9">IFERROR(HLOOKUP($A579,$E$2:$LS$3,2,FALSE),"")</f>
        <v/>
      </c>
    </row>
    <row r="580" spans="1:4" x14ac:dyDescent="0.25">
      <c r="B580" s="1">
        <v>1</v>
      </c>
      <c r="C580" t="s">
        <v>91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196</v>
      </c>
      <c r="D582">
        <f t="shared" si="9"/>
        <v>286</v>
      </c>
    </row>
    <row r="583" spans="1:4" x14ac:dyDescent="0.25">
      <c r="D583" t="str">
        <f t="shared" si="9"/>
        <v/>
      </c>
    </row>
    <row r="584" spans="1:4" x14ac:dyDescent="0.25">
      <c r="B584" s="1">
        <v>0.498</v>
      </c>
      <c r="C584" t="s">
        <v>49</v>
      </c>
      <c r="D584" t="str">
        <f t="shared" si="9"/>
        <v/>
      </c>
    </row>
    <row r="585" spans="1:4" x14ac:dyDescent="0.25">
      <c r="B585" s="1">
        <v>0.501</v>
      </c>
      <c r="C585" t="s">
        <v>197</v>
      </c>
      <c r="D585" t="str">
        <f t="shared" si="9"/>
        <v/>
      </c>
    </row>
    <row r="586" spans="1:4" x14ac:dyDescent="0.25">
      <c r="A586" t="s">
        <v>6</v>
      </c>
      <c r="B586" t="s">
        <v>198</v>
      </c>
      <c r="C586" t="s">
        <v>199</v>
      </c>
      <c r="D586" t="str">
        <f t="shared" si="9"/>
        <v/>
      </c>
    </row>
    <row r="587" spans="1:4" x14ac:dyDescent="0.25">
      <c r="A587" t="s">
        <v>200</v>
      </c>
      <c r="D587">
        <f t="shared" si="9"/>
        <v>29</v>
      </c>
    </row>
    <row r="588" spans="1:4" x14ac:dyDescent="0.25">
      <c r="D588" t="str">
        <f t="shared" si="9"/>
        <v/>
      </c>
    </row>
    <row r="589" spans="1:4" x14ac:dyDescent="0.25">
      <c r="B589" s="1">
        <v>1</v>
      </c>
      <c r="C589" t="s">
        <v>32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201</v>
      </c>
      <c r="D591">
        <f t="shared" si="9"/>
        <v>12</v>
      </c>
    </row>
    <row r="592" spans="1:4" x14ac:dyDescent="0.25">
      <c r="D592" t="str">
        <f t="shared" si="9"/>
        <v/>
      </c>
    </row>
    <row r="593" spans="1:4" x14ac:dyDescent="0.25">
      <c r="B593" s="1">
        <v>1</v>
      </c>
      <c r="C593" t="s">
        <v>86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202</v>
      </c>
      <c r="D595">
        <f t="shared" si="9"/>
        <v>2</v>
      </c>
    </row>
    <row r="596" spans="1:4" x14ac:dyDescent="0.25">
      <c r="D596" t="str">
        <f t="shared" si="9"/>
        <v/>
      </c>
    </row>
    <row r="597" spans="1:4" x14ac:dyDescent="0.25">
      <c r="B597" s="1">
        <v>1</v>
      </c>
      <c r="C597" t="s">
        <v>86</v>
      </c>
      <c r="D597" t="str">
        <f t="shared" si="9"/>
        <v/>
      </c>
    </row>
    <row r="598" spans="1:4" x14ac:dyDescent="0.25">
      <c r="D598" t="str">
        <f t="shared" si="9"/>
        <v/>
      </c>
    </row>
    <row r="599" spans="1:4" x14ac:dyDescent="0.25">
      <c r="A599" t="s">
        <v>203</v>
      </c>
      <c r="D599">
        <f t="shared" si="9"/>
        <v>61</v>
      </c>
    </row>
    <row r="600" spans="1:4" x14ac:dyDescent="0.25">
      <c r="D600" t="str">
        <f t="shared" si="9"/>
        <v/>
      </c>
    </row>
    <row r="601" spans="1:4" x14ac:dyDescent="0.25">
      <c r="B601" s="1">
        <v>1</v>
      </c>
      <c r="C601" t="s">
        <v>86</v>
      </c>
      <c r="D601" t="str">
        <f t="shared" si="9"/>
        <v/>
      </c>
    </row>
    <row r="602" spans="1:4" x14ac:dyDescent="0.25">
      <c r="D602" t="str">
        <f t="shared" si="9"/>
        <v/>
      </c>
    </row>
    <row r="603" spans="1:4" x14ac:dyDescent="0.25">
      <c r="A603" t="s">
        <v>204</v>
      </c>
      <c r="D603">
        <f t="shared" si="9"/>
        <v>3</v>
      </c>
    </row>
    <row r="604" spans="1:4" x14ac:dyDescent="0.25">
      <c r="D604" t="str">
        <f t="shared" si="9"/>
        <v/>
      </c>
    </row>
    <row r="605" spans="1:4" x14ac:dyDescent="0.25">
      <c r="B605" s="1">
        <v>1</v>
      </c>
      <c r="C605" t="s">
        <v>86</v>
      </c>
      <c r="D605" t="str">
        <f t="shared" si="9"/>
        <v/>
      </c>
    </row>
    <row r="606" spans="1:4" x14ac:dyDescent="0.25">
      <c r="D606" t="str">
        <f t="shared" si="9"/>
        <v/>
      </c>
    </row>
    <row r="607" spans="1:4" x14ac:dyDescent="0.25">
      <c r="A607" t="s">
        <v>205</v>
      </c>
      <c r="D607">
        <f t="shared" si="9"/>
        <v>10</v>
      </c>
    </row>
    <row r="608" spans="1:4" x14ac:dyDescent="0.25">
      <c r="D608" t="str">
        <f t="shared" si="9"/>
        <v/>
      </c>
    </row>
    <row r="609" spans="1:4" x14ac:dyDescent="0.25">
      <c r="B609" s="1">
        <v>1</v>
      </c>
      <c r="C609" t="s">
        <v>86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206</v>
      </c>
      <c r="D611">
        <f t="shared" si="9"/>
        <v>1611</v>
      </c>
    </row>
    <row r="612" spans="1:4" x14ac:dyDescent="0.25">
      <c r="D612" t="str">
        <f t="shared" si="9"/>
        <v/>
      </c>
    </row>
    <row r="613" spans="1:4" x14ac:dyDescent="0.25">
      <c r="B613" s="1">
        <v>1</v>
      </c>
      <c r="C613" t="s">
        <v>86</v>
      </c>
      <c r="D613" t="str">
        <f t="shared" si="9"/>
        <v/>
      </c>
    </row>
    <row r="614" spans="1:4" x14ac:dyDescent="0.25">
      <c r="D614" t="str">
        <f t="shared" si="9"/>
        <v/>
      </c>
    </row>
    <row r="615" spans="1:4" x14ac:dyDescent="0.25">
      <c r="A615" t="s">
        <v>207</v>
      </c>
      <c r="D615">
        <f t="shared" si="9"/>
        <v>34</v>
      </c>
    </row>
    <row r="616" spans="1:4" x14ac:dyDescent="0.25">
      <c r="D616" t="str">
        <f t="shared" si="9"/>
        <v/>
      </c>
    </row>
    <row r="617" spans="1:4" x14ac:dyDescent="0.25">
      <c r="B617" s="1">
        <v>0.36899999999999999</v>
      </c>
      <c r="C617" t="s">
        <v>28</v>
      </c>
      <c r="D617" t="str">
        <f t="shared" si="9"/>
        <v/>
      </c>
    </row>
    <row r="618" spans="1:4" x14ac:dyDescent="0.25">
      <c r="B618" s="1">
        <v>0.63</v>
      </c>
      <c r="C618" t="s">
        <v>36</v>
      </c>
      <c r="D618" t="str">
        <f t="shared" si="9"/>
        <v/>
      </c>
    </row>
    <row r="619" spans="1:4" x14ac:dyDescent="0.25">
      <c r="D619" t="str">
        <f t="shared" si="9"/>
        <v/>
      </c>
    </row>
    <row r="620" spans="1:4" x14ac:dyDescent="0.25">
      <c r="A620" t="s">
        <v>208</v>
      </c>
      <c r="D620">
        <f t="shared" si="9"/>
        <v>47</v>
      </c>
    </row>
    <row r="621" spans="1:4" x14ac:dyDescent="0.25">
      <c r="D621" t="str">
        <f t="shared" si="9"/>
        <v/>
      </c>
    </row>
    <row r="622" spans="1:4" x14ac:dyDescent="0.25">
      <c r="B622" s="1">
        <v>1</v>
      </c>
      <c r="C622" t="s">
        <v>86</v>
      </c>
      <c r="D622" t="str">
        <f t="shared" si="9"/>
        <v/>
      </c>
    </row>
    <row r="623" spans="1:4" x14ac:dyDescent="0.25">
      <c r="D623" t="str">
        <f t="shared" si="9"/>
        <v/>
      </c>
    </row>
    <row r="624" spans="1:4" x14ac:dyDescent="0.25">
      <c r="A624" t="s">
        <v>209</v>
      </c>
      <c r="D624">
        <f t="shared" si="9"/>
        <v>60</v>
      </c>
    </row>
    <row r="625" spans="1:4" x14ac:dyDescent="0.25">
      <c r="D625" t="str">
        <f t="shared" si="9"/>
        <v/>
      </c>
    </row>
    <row r="626" spans="1:4" x14ac:dyDescent="0.25">
      <c r="B626" s="1">
        <v>1</v>
      </c>
      <c r="C626" t="s">
        <v>86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210</v>
      </c>
      <c r="D628">
        <f t="shared" si="9"/>
        <v>112</v>
      </c>
    </row>
    <row r="629" spans="1:4" x14ac:dyDescent="0.25">
      <c r="D629" t="str">
        <f t="shared" si="9"/>
        <v/>
      </c>
    </row>
    <row r="630" spans="1:4" x14ac:dyDescent="0.25">
      <c r="B630" s="1">
        <v>1</v>
      </c>
      <c r="C630" t="s">
        <v>86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211</v>
      </c>
      <c r="D632">
        <f t="shared" si="9"/>
        <v>254</v>
      </c>
    </row>
    <row r="633" spans="1:4" x14ac:dyDescent="0.25">
      <c r="D633" t="str">
        <f t="shared" si="9"/>
        <v/>
      </c>
    </row>
    <row r="634" spans="1:4" x14ac:dyDescent="0.25">
      <c r="B634" s="1">
        <v>0.996</v>
      </c>
      <c r="C634" t="s">
        <v>86</v>
      </c>
      <c r="D634" t="str">
        <f t="shared" si="9"/>
        <v/>
      </c>
    </row>
    <row r="635" spans="1:4" x14ac:dyDescent="0.25">
      <c r="B635" s="1">
        <v>3.0000000000000001E-3</v>
      </c>
      <c r="C635" t="s">
        <v>24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212</v>
      </c>
      <c r="D637">
        <f t="shared" si="9"/>
        <v>71</v>
      </c>
    </row>
    <row r="638" spans="1:4" x14ac:dyDescent="0.25">
      <c r="D638" t="str">
        <f t="shared" si="9"/>
        <v/>
      </c>
    </row>
    <row r="639" spans="1:4" x14ac:dyDescent="0.25">
      <c r="B639" s="1">
        <v>0.93799999999999994</v>
      </c>
      <c r="C639" t="s">
        <v>86</v>
      </c>
      <c r="D639" t="str">
        <f t="shared" si="9"/>
        <v/>
      </c>
    </row>
    <row r="640" spans="1:4" x14ac:dyDescent="0.25">
      <c r="B640" s="1">
        <v>6.0999999999999999E-2</v>
      </c>
      <c r="C640" t="s">
        <v>18</v>
      </c>
      <c r="D640" t="str">
        <f t="shared" si="9"/>
        <v/>
      </c>
    </row>
    <row r="641" spans="1:4" x14ac:dyDescent="0.25">
      <c r="D641" t="str">
        <f t="shared" si="9"/>
        <v/>
      </c>
    </row>
    <row r="642" spans="1:4" x14ac:dyDescent="0.25">
      <c r="A642" t="s">
        <v>213</v>
      </c>
      <c r="D642">
        <f t="shared" si="9"/>
        <v>154</v>
      </c>
    </row>
    <row r="643" spans="1:4" x14ac:dyDescent="0.25">
      <c r="D643" t="str">
        <f t="shared" ref="D643:D706" si="10">IFERROR(HLOOKUP($A643,$E$2:$LS$3,2,FALSE),"")</f>
        <v/>
      </c>
    </row>
    <row r="644" spans="1:4" x14ac:dyDescent="0.25">
      <c r="B644" s="1">
        <v>1</v>
      </c>
      <c r="C644" t="s">
        <v>86</v>
      </c>
      <c r="D644" t="str">
        <f t="shared" si="10"/>
        <v/>
      </c>
    </row>
    <row r="645" spans="1:4" x14ac:dyDescent="0.25">
      <c r="D645" t="str">
        <f t="shared" si="10"/>
        <v/>
      </c>
    </row>
    <row r="646" spans="1:4" x14ac:dyDescent="0.25">
      <c r="A646" t="s">
        <v>214</v>
      </c>
      <c r="D646">
        <f t="shared" si="10"/>
        <v>8</v>
      </c>
    </row>
    <row r="647" spans="1:4" x14ac:dyDescent="0.25">
      <c r="D647" t="str">
        <f t="shared" si="10"/>
        <v/>
      </c>
    </row>
    <row r="648" spans="1:4" x14ac:dyDescent="0.25">
      <c r="B648" s="1">
        <v>1</v>
      </c>
      <c r="C648" t="s">
        <v>176</v>
      </c>
      <c r="D648" t="str">
        <f t="shared" si="10"/>
        <v/>
      </c>
    </row>
    <row r="649" spans="1:4" x14ac:dyDescent="0.25">
      <c r="D649" t="str">
        <f t="shared" si="10"/>
        <v/>
      </c>
    </row>
    <row r="650" spans="1:4" x14ac:dyDescent="0.25">
      <c r="A650" t="s">
        <v>215</v>
      </c>
      <c r="D650">
        <f t="shared" si="10"/>
        <v>510</v>
      </c>
    </row>
    <row r="651" spans="1:4" x14ac:dyDescent="0.25">
      <c r="D651" t="str">
        <f t="shared" si="10"/>
        <v/>
      </c>
    </row>
    <row r="652" spans="1:4" x14ac:dyDescent="0.25">
      <c r="B652" s="1">
        <v>0.114</v>
      </c>
      <c r="C652" t="s">
        <v>158</v>
      </c>
      <c r="D652" t="str">
        <f t="shared" si="10"/>
        <v/>
      </c>
    </row>
    <row r="653" spans="1:4" x14ac:dyDescent="0.25">
      <c r="B653" s="1">
        <v>0.88500000000000001</v>
      </c>
      <c r="C653" t="s">
        <v>86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216</v>
      </c>
      <c r="D655">
        <f t="shared" si="10"/>
        <v>410</v>
      </c>
    </row>
    <row r="656" spans="1:4" x14ac:dyDescent="0.25">
      <c r="D656" t="str">
        <f t="shared" si="10"/>
        <v/>
      </c>
    </row>
    <row r="657" spans="1:4" x14ac:dyDescent="0.25">
      <c r="B657" s="1">
        <v>1</v>
      </c>
      <c r="C657" t="s">
        <v>86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217</v>
      </c>
      <c r="D659">
        <f t="shared" si="10"/>
        <v>6</v>
      </c>
    </row>
    <row r="660" spans="1:4" x14ac:dyDescent="0.25">
      <c r="D660" t="str">
        <f t="shared" si="10"/>
        <v/>
      </c>
    </row>
    <row r="661" spans="1:4" x14ac:dyDescent="0.25">
      <c r="B661" s="1">
        <v>1</v>
      </c>
      <c r="C661" t="s">
        <v>86</v>
      </c>
      <c r="D661" t="str">
        <f t="shared" si="10"/>
        <v/>
      </c>
    </row>
    <row r="662" spans="1:4" x14ac:dyDescent="0.25">
      <c r="D662" t="str">
        <f t="shared" si="10"/>
        <v/>
      </c>
    </row>
    <row r="663" spans="1:4" x14ac:dyDescent="0.25">
      <c r="A663" t="s">
        <v>218</v>
      </c>
      <c r="D663">
        <f t="shared" si="10"/>
        <v>159</v>
      </c>
    </row>
    <row r="664" spans="1:4" x14ac:dyDescent="0.25">
      <c r="D664" t="str">
        <f t="shared" si="10"/>
        <v/>
      </c>
    </row>
    <row r="665" spans="1:4" x14ac:dyDescent="0.25">
      <c r="B665" s="1">
        <v>1</v>
      </c>
      <c r="C665" t="s">
        <v>86</v>
      </c>
      <c r="D665" t="str">
        <f t="shared" si="10"/>
        <v/>
      </c>
    </row>
    <row r="666" spans="1:4" x14ac:dyDescent="0.25">
      <c r="D666" t="str">
        <f t="shared" si="10"/>
        <v/>
      </c>
    </row>
    <row r="667" spans="1:4" x14ac:dyDescent="0.25">
      <c r="A667" t="s">
        <v>219</v>
      </c>
      <c r="D667">
        <f t="shared" si="10"/>
        <v>182</v>
      </c>
    </row>
    <row r="668" spans="1:4" x14ac:dyDescent="0.25">
      <c r="D668" t="str">
        <f t="shared" si="10"/>
        <v/>
      </c>
    </row>
    <row r="669" spans="1:4" x14ac:dyDescent="0.25">
      <c r="B669" s="1">
        <v>0.98799999999999999</v>
      </c>
      <c r="C669" t="s">
        <v>86</v>
      </c>
      <c r="D669" t="str">
        <f t="shared" si="10"/>
        <v/>
      </c>
    </row>
    <row r="670" spans="1:4" x14ac:dyDescent="0.25">
      <c r="B670" s="1">
        <v>1.0999999999999999E-2</v>
      </c>
      <c r="C670" t="s">
        <v>72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t="s">
        <v>220</v>
      </c>
      <c r="D672">
        <f t="shared" si="10"/>
        <v>5</v>
      </c>
    </row>
    <row r="673" spans="1:4" x14ac:dyDescent="0.25">
      <c r="D673" t="str">
        <f t="shared" si="10"/>
        <v/>
      </c>
    </row>
    <row r="674" spans="1:4" x14ac:dyDescent="0.25">
      <c r="B674" s="1">
        <v>1</v>
      </c>
      <c r="C674" t="s">
        <v>86</v>
      </c>
      <c r="D674" t="str">
        <f t="shared" si="10"/>
        <v/>
      </c>
    </row>
    <row r="675" spans="1:4" x14ac:dyDescent="0.25">
      <c r="A675" t="s">
        <v>6</v>
      </c>
      <c r="B675" t="s">
        <v>221</v>
      </c>
      <c r="C675" t="s">
        <v>222</v>
      </c>
      <c r="D675" t="str">
        <f t="shared" si="10"/>
        <v/>
      </c>
    </row>
    <row r="676" spans="1:4" x14ac:dyDescent="0.25">
      <c r="A676" t="s">
        <v>223</v>
      </c>
      <c r="D676">
        <f t="shared" si="10"/>
        <v>14</v>
      </c>
    </row>
    <row r="677" spans="1:4" x14ac:dyDescent="0.25">
      <c r="D677" t="str">
        <f t="shared" si="10"/>
        <v/>
      </c>
    </row>
    <row r="678" spans="1:4" x14ac:dyDescent="0.25">
      <c r="B678" s="1">
        <v>0.54700000000000004</v>
      </c>
      <c r="C678" t="s">
        <v>224</v>
      </c>
      <c r="D678" t="str">
        <f t="shared" si="10"/>
        <v/>
      </c>
    </row>
    <row r="679" spans="1:4" x14ac:dyDescent="0.25">
      <c r="B679" s="1">
        <v>0.25700000000000001</v>
      </c>
      <c r="C679" t="s">
        <v>72</v>
      </c>
      <c r="D679" t="str">
        <f t="shared" si="10"/>
        <v/>
      </c>
    </row>
    <row r="680" spans="1:4" x14ac:dyDescent="0.25">
      <c r="D680" t="str">
        <f t="shared" si="10"/>
        <v/>
      </c>
    </row>
    <row r="681" spans="1:4" x14ac:dyDescent="0.25">
      <c r="A681" t="s">
        <v>225</v>
      </c>
      <c r="D681">
        <f t="shared" si="10"/>
        <v>14</v>
      </c>
    </row>
    <row r="682" spans="1:4" x14ac:dyDescent="0.25">
      <c r="D682" t="str">
        <f t="shared" si="10"/>
        <v/>
      </c>
    </row>
    <row r="683" spans="1:4" x14ac:dyDescent="0.25">
      <c r="B683" s="1">
        <v>0.54700000000000004</v>
      </c>
      <c r="C683" t="s">
        <v>224</v>
      </c>
      <c r="D683" t="str">
        <f t="shared" si="10"/>
        <v/>
      </c>
    </row>
    <row r="684" spans="1:4" x14ac:dyDescent="0.25">
      <c r="B684" s="1">
        <v>0.25700000000000001</v>
      </c>
      <c r="C684" t="s">
        <v>72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226</v>
      </c>
      <c r="D686">
        <f t="shared" si="10"/>
        <v>2</v>
      </c>
    </row>
    <row r="687" spans="1:4" x14ac:dyDescent="0.25">
      <c r="D687" t="str">
        <f t="shared" si="10"/>
        <v/>
      </c>
    </row>
    <row r="688" spans="1:4" x14ac:dyDescent="0.25">
      <c r="B688" s="1">
        <v>1</v>
      </c>
      <c r="C688" t="s">
        <v>137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227</v>
      </c>
      <c r="D690">
        <f t="shared" si="10"/>
        <v>40</v>
      </c>
    </row>
    <row r="691" spans="1:4" x14ac:dyDescent="0.25">
      <c r="D691" t="str">
        <f t="shared" si="10"/>
        <v/>
      </c>
    </row>
    <row r="692" spans="1:4" x14ac:dyDescent="0.25">
      <c r="B692" s="1">
        <v>1</v>
      </c>
      <c r="C692" t="s">
        <v>224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228</v>
      </c>
      <c r="D694">
        <f t="shared" si="10"/>
        <v>66</v>
      </c>
    </row>
    <row r="695" spans="1:4" x14ac:dyDescent="0.25">
      <c r="D695" t="str">
        <f t="shared" si="10"/>
        <v/>
      </c>
    </row>
    <row r="696" spans="1:4" x14ac:dyDescent="0.25">
      <c r="B696" s="1">
        <v>1</v>
      </c>
      <c r="C696" t="s">
        <v>137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229</v>
      </c>
      <c r="D698">
        <f t="shared" si="10"/>
        <v>150</v>
      </c>
    </row>
    <row r="699" spans="1:4" x14ac:dyDescent="0.25">
      <c r="D699" t="str">
        <f t="shared" si="10"/>
        <v/>
      </c>
    </row>
    <row r="700" spans="1:4" x14ac:dyDescent="0.25">
      <c r="B700" s="1">
        <v>1</v>
      </c>
      <c r="C700" t="s">
        <v>224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230</v>
      </c>
      <c r="D702">
        <f t="shared" si="10"/>
        <v>3</v>
      </c>
    </row>
    <row r="703" spans="1:4" x14ac:dyDescent="0.25">
      <c r="D703" t="str">
        <f t="shared" si="10"/>
        <v/>
      </c>
    </row>
    <row r="704" spans="1:4" x14ac:dyDescent="0.25">
      <c r="B704" s="1">
        <v>1</v>
      </c>
      <c r="C704" t="s">
        <v>224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231</v>
      </c>
      <c r="D706">
        <f t="shared" si="10"/>
        <v>9</v>
      </c>
    </row>
    <row r="707" spans="1:4" x14ac:dyDescent="0.25">
      <c r="D707" t="str">
        <f t="shared" ref="D707:D770" si="11">IFERROR(HLOOKUP($A707,$E$2:$LS$3,2,FALSE),"")</f>
        <v/>
      </c>
    </row>
    <row r="708" spans="1:4" x14ac:dyDescent="0.25">
      <c r="B708" s="1">
        <v>1</v>
      </c>
      <c r="C708" t="s">
        <v>137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232</v>
      </c>
      <c r="D710">
        <f t="shared" si="11"/>
        <v>4</v>
      </c>
    </row>
    <row r="711" spans="1:4" x14ac:dyDescent="0.25">
      <c r="D711" t="str">
        <f t="shared" si="11"/>
        <v/>
      </c>
    </row>
    <row r="712" spans="1:4" x14ac:dyDescent="0.25">
      <c r="B712" s="1">
        <v>1</v>
      </c>
      <c r="C712" t="s">
        <v>137</v>
      </c>
      <c r="D712" t="str">
        <f t="shared" si="11"/>
        <v/>
      </c>
    </row>
    <row r="713" spans="1:4" x14ac:dyDescent="0.25">
      <c r="A713" t="s">
        <v>6</v>
      </c>
      <c r="B713" t="s">
        <v>233</v>
      </c>
      <c r="C713" t="s">
        <v>234</v>
      </c>
      <c r="D713" t="str">
        <f t="shared" si="11"/>
        <v/>
      </c>
    </row>
    <row r="714" spans="1:4" x14ac:dyDescent="0.25">
      <c r="A714" t="s">
        <v>235</v>
      </c>
      <c r="D714">
        <f t="shared" si="11"/>
        <v>251</v>
      </c>
    </row>
    <row r="715" spans="1:4" x14ac:dyDescent="0.25">
      <c r="D715" t="str">
        <f t="shared" si="11"/>
        <v/>
      </c>
    </row>
    <row r="716" spans="1:4" x14ac:dyDescent="0.25">
      <c r="B716" s="1">
        <v>4.8000000000000001E-2</v>
      </c>
      <c r="C716" t="s">
        <v>92</v>
      </c>
      <c r="D716" t="str">
        <f t="shared" si="11"/>
        <v/>
      </c>
    </row>
    <row r="717" spans="1:4" x14ac:dyDescent="0.25">
      <c r="B717" s="1">
        <v>0.34499999999999997</v>
      </c>
      <c r="C717" t="s">
        <v>51</v>
      </c>
      <c r="D717" t="str">
        <f t="shared" si="11"/>
        <v/>
      </c>
    </row>
    <row r="718" spans="1:4" x14ac:dyDescent="0.25">
      <c r="B718" s="1">
        <v>8.7999999999999995E-2</v>
      </c>
      <c r="C718" t="s">
        <v>184</v>
      </c>
      <c r="D718" t="str">
        <f t="shared" si="11"/>
        <v/>
      </c>
    </row>
    <row r="719" spans="1:4" x14ac:dyDescent="0.25">
      <c r="B719" s="1">
        <v>8.0000000000000002E-3</v>
      </c>
      <c r="C719" t="s">
        <v>151</v>
      </c>
      <c r="D719" t="str">
        <f t="shared" si="11"/>
        <v/>
      </c>
    </row>
    <row r="720" spans="1:4" x14ac:dyDescent="0.25">
      <c r="B720" s="1">
        <v>0.109</v>
      </c>
      <c r="C720" t="s">
        <v>86</v>
      </c>
      <c r="D720" t="str">
        <f t="shared" si="11"/>
        <v/>
      </c>
    </row>
    <row r="721" spans="1:4" x14ac:dyDescent="0.25">
      <c r="B721" s="1">
        <v>0.158</v>
      </c>
      <c r="C721" t="s">
        <v>19</v>
      </c>
      <c r="D721" t="str">
        <f t="shared" si="11"/>
        <v/>
      </c>
    </row>
    <row r="722" spans="1:4" x14ac:dyDescent="0.25">
      <c r="B722" s="1">
        <v>0.108</v>
      </c>
      <c r="C722" t="s">
        <v>20</v>
      </c>
      <c r="D722" t="str">
        <f t="shared" si="11"/>
        <v/>
      </c>
    </row>
    <row r="723" spans="1:4" x14ac:dyDescent="0.25">
      <c r="B723" s="1">
        <v>0.13200000000000001</v>
      </c>
      <c r="C723" t="s">
        <v>21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236</v>
      </c>
      <c r="D725">
        <f t="shared" si="11"/>
        <v>249</v>
      </c>
    </row>
    <row r="726" spans="1:4" x14ac:dyDescent="0.25">
      <c r="D726" t="str">
        <f t="shared" si="11"/>
        <v/>
      </c>
    </row>
    <row r="727" spans="1:4" x14ac:dyDescent="0.25">
      <c r="B727" s="1">
        <v>4.9000000000000002E-2</v>
      </c>
      <c r="C727" t="s">
        <v>92</v>
      </c>
      <c r="D727" t="str">
        <f t="shared" si="11"/>
        <v/>
      </c>
    </row>
    <row r="728" spans="1:4" x14ac:dyDescent="0.25">
      <c r="B728" s="1">
        <v>0.34799999999999998</v>
      </c>
      <c r="C728" t="s">
        <v>51</v>
      </c>
      <c r="D728" t="str">
        <f t="shared" si="11"/>
        <v/>
      </c>
    </row>
    <row r="729" spans="1:4" x14ac:dyDescent="0.25">
      <c r="B729" s="1">
        <v>8.8999999999999996E-2</v>
      </c>
      <c r="C729" t="s">
        <v>184</v>
      </c>
      <c r="D729" t="str">
        <f t="shared" si="11"/>
        <v/>
      </c>
    </row>
    <row r="730" spans="1:4" x14ac:dyDescent="0.25">
      <c r="B730" s="1">
        <v>8.0000000000000002E-3</v>
      </c>
      <c r="C730" t="s">
        <v>151</v>
      </c>
      <c r="D730" t="str">
        <f t="shared" si="11"/>
        <v/>
      </c>
    </row>
    <row r="731" spans="1:4" x14ac:dyDescent="0.25">
      <c r="B731" s="1">
        <v>0.1</v>
      </c>
      <c r="C731" t="s">
        <v>86</v>
      </c>
      <c r="D731" t="str">
        <f t="shared" si="11"/>
        <v/>
      </c>
    </row>
    <row r="732" spans="1:4" x14ac:dyDescent="0.25">
      <c r="B732" s="1">
        <v>0.159</v>
      </c>
      <c r="C732" t="s">
        <v>19</v>
      </c>
      <c r="D732" t="str">
        <f t="shared" si="11"/>
        <v/>
      </c>
    </row>
    <row r="733" spans="1:4" x14ac:dyDescent="0.25">
      <c r="B733" s="1">
        <v>0.11</v>
      </c>
      <c r="C733" t="s">
        <v>20</v>
      </c>
      <c r="D733" t="str">
        <f t="shared" si="11"/>
        <v/>
      </c>
    </row>
    <row r="734" spans="1:4" x14ac:dyDescent="0.25">
      <c r="B734" s="1">
        <v>0.13300000000000001</v>
      </c>
      <c r="C734" t="s">
        <v>21</v>
      </c>
      <c r="D734" t="str">
        <f t="shared" si="11"/>
        <v/>
      </c>
    </row>
    <row r="735" spans="1:4" x14ac:dyDescent="0.25">
      <c r="D735" t="str">
        <f t="shared" si="11"/>
        <v/>
      </c>
    </row>
    <row r="736" spans="1:4" x14ac:dyDescent="0.25">
      <c r="A736" t="s">
        <v>237</v>
      </c>
      <c r="D736">
        <f t="shared" si="11"/>
        <v>252</v>
      </c>
    </row>
    <row r="737" spans="1:4" x14ac:dyDescent="0.25">
      <c r="D737" t="str">
        <f t="shared" si="11"/>
        <v/>
      </c>
    </row>
    <row r="738" spans="1:4" x14ac:dyDescent="0.25">
      <c r="B738" s="1">
        <v>1</v>
      </c>
      <c r="C738" t="s">
        <v>184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238</v>
      </c>
      <c r="D740">
        <f t="shared" si="11"/>
        <v>39</v>
      </c>
    </row>
    <row r="741" spans="1:4" x14ac:dyDescent="0.25">
      <c r="D741" t="str">
        <f t="shared" si="11"/>
        <v/>
      </c>
    </row>
    <row r="742" spans="1:4" x14ac:dyDescent="0.25">
      <c r="B742" s="1">
        <v>0.36399999999999999</v>
      </c>
      <c r="C742" t="s">
        <v>151</v>
      </c>
      <c r="D742" t="str">
        <f t="shared" si="11"/>
        <v/>
      </c>
    </row>
    <row r="743" spans="1:4" x14ac:dyDescent="0.25">
      <c r="B743" s="1">
        <v>0.60799999999999998</v>
      </c>
      <c r="C743" t="s">
        <v>161</v>
      </c>
      <c r="D743" t="str">
        <f t="shared" si="11"/>
        <v/>
      </c>
    </row>
    <row r="744" spans="1:4" x14ac:dyDescent="0.25">
      <c r="B744" s="1">
        <v>2.7E-2</v>
      </c>
      <c r="C744" t="s">
        <v>20</v>
      </c>
      <c r="D744" t="str">
        <f t="shared" si="11"/>
        <v/>
      </c>
    </row>
    <row r="745" spans="1:4" x14ac:dyDescent="0.25">
      <c r="D745" t="str">
        <f t="shared" si="11"/>
        <v/>
      </c>
    </row>
    <row r="746" spans="1:4" x14ac:dyDescent="0.25">
      <c r="A746" t="s">
        <v>239</v>
      </c>
      <c r="D746">
        <f t="shared" si="11"/>
        <v>4</v>
      </c>
    </row>
    <row r="747" spans="1:4" x14ac:dyDescent="0.25">
      <c r="D747" t="str">
        <f t="shared" si="11"/>
        <v/>
      </c>
    </row>
    <row r="748" spans="1:4" x14ac:dyDescent="0.25">
      <c r="B748" s="1">
        <v>1</v>
      </c>
      <c r="C748" t="s">
        <v>184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240</v>
      </c>
      <c r="D750">
        <f t="shared" si="11"/>
        <v>56</v>
      </c>
    </row>
    <row r="751" spans="1:4" x14ac:dyDescent="0.25">
      <c r="D751" t="str">
        <f t="shared" si="11"/>
        <v/>
      </c>
    </row>
    <row r="752" spans="1:4" x14ac:dyDescent="0.25">
      <c r="B752" s="1">
        <v>0.82299999999999995</v>
      </c>
      <c r="C752" t="s">
        <v>151</v>
      </c>
      <c r="D752" t="str">
        <f t="shared" si="11"/>
        <v/>
      </c>
    </row>
    <row r="753" spans="1:4" x14ac:dyDescent="0.25">
      <c r="B753" s="1">
        <v>0.17599999999999999</v>
      </c>
      <c r="C753" t="s">
        <v>155</v>
      </c>
      <c r="D753" t="str">
        <f t="shared" si="11"/>
        <v/>
      </c>
    </row>
    <row r="754" spans="1:4" x14ac:dyDescent="0.25">
      <c r="A754" t="s">
        <v>6</v>
      </c>
      <c r="B754" t="s">
        <v>241</v>
      </c>
      <c r="C754" t="s">
        <v>242</v>
      </c>
      <c r="D754" t="str">
        <f t="shared" si="11"/>
        <v/>
      </c>
    </row>
    <row r="755" spans="1:4" x14ac:dyDescent="0.25">
      <c r="A755" t="s">
        <v>243</v>
      </c>
      <c r="D755">
        <f t="shared" si="11"/>
        <v>3221</v>
      </c>
    </row>
    <row r="756" spans="1:4" x14ac:dyDescent="0.25">
      <c r="D756" t="str">
        <f t="shared" si="11"/>
        <v/>
      </c>
    </row>
    <row r="757" spans="1:4" x14ac:dyDescent="0.25">
      <c r="B757" s="1">
        <v>0.76900000000000002</v>
      </c>
      <c r="C757" t="s">
        <v>244</v>
      </c>
      <c r="D757" t="str">
        <f t="shared" si="11"/>
        <v/>
      </c>
    </row>
    <row r="758" spans="1:4" x14ac:dyDescent="0.25">
      <c r="B758" s="1">
        <v>0.06</v>
      </c>
      <c r="C758" t="s">
        <v>245</v>
      </c>
      <c r="D758" t="str">
        <f t="shared" si="11"/>
        <v/>
      </c>
    </row>
    <row r="759" spans="1:4" x14ac:dyDescent="0.25">
      <c r="B759" s="1">
        <v>0.125</v>
      </c>
      <c r="C759" t="s">
        <v>137</v>
      </c>
      <c r="D759" t="str">
        <f t="shared" si="11"/>
        <v/>
      </c>
    </row>
    <row r="760" spans="1:4" x14ac:dyDescent="0.25">
      <c r="B760" s="1">
        <v>2E-3</v>
      </c>
      <c r="C760" t="s">
        <v>178</v>
      </c>
      <c r="D760" t="str">
        <f t="shared" si="11"/>
        <v/>
      </c>
    </row>
    <row r="761" spans="1:4" x14ac:dyDescent="0.25">
      <c r="B761" s="1">
        <v>4.1000000000000002E-2</v>
      </c>
      <c r="C761" t="s">
        <v>246</v>
      </c>
      <c r="D761" t="str">
        <f t="shared" si="11"/>
        <v/>
      </c>
    </row>
    <row r="762" spans="1:4" x14ac:dyDescent="0.25">
      <c r="D762" t="str">
        <f t="shared" si="11"/>
        <v/>
      </c>
    </row>
    <row r="763" spans="1:4" x14ac:dyDescent="0.25">
      <c r="A763" t="s">
        <v>247</v>
      </c>
      <c r="D763">
        <f t="shared" si="11"/>
        <v>3221</v>
      </c>
    </row>
    <row r="764" spans="1:4" x14ac:dyDescent="0.25">
      <c r="D764" t="str">
        <f t="shared" si="11"/>
        <v/>
      </c>
    </row>
    <row r="765" spans="1:4" x14ac:dyDescent="0.25">
      <c r="B765" s="1">
        <v>0.76900000000000002</v>
      </c>
      <c r="C765" t="s">
        <v>244</v>
      </c>
      <c r="D765" t="str">
        <f t="shared" si="11"/>
        <v/>
      </c>
    </row>
    <row r="766" spans="1:4" x14ac:dyDescent="0.25">
      <c r="B766" s="1">
        <v>0.06</v>
      </c>
      <c r="C766" t="s">
        <v>245</v>
      </c>
      <c r="D766" t="str">
        <f t="shared" si="11"/>
        <v/>
      </c>
    </row>
    <row r="767" spans="1:4" x14ac:dyDescent="0.25">
      <c r="B767" s="1">
        <v>0.125</v>
      </c>
      <c r="C767" t="s">
        <v>137</v>
      </c>
      <c r="D767" t="str">
        <f t="shared" si="11"/>
        <v/>
      </c>
    </row>
    <row r="768" spans="1:4" x14ac:dyDescent="0.25">
      <c r="B768" s="1">
        <v>2E-3</v>
      </c>
      <c r="C768" t="s">
        <v>178</v>
      </c>
      <c r="D768" t="str">
        <f t="shared" si="11"/>
        <v/>
      </c>
    </row>
    <row r="769" spans="1:4" x14ac:dyDescent="0.25">
      <c r="B769" s="1">
        <v>4.1000000000000002E-2</v>
      </c>
      <c r="C769" t="s">
        <v>246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248</v>
      </c>
      <c r="D771">
        <f t="shared" ref="D771:D834" si="12">IFERROR(HLOOKUP($A771,$E$2:$LS$3,2,FALSE),"")</f>
        <v>3221</v>
      </c>
    </row>
    <row r="772" spans="1:4" x14ac:dyDescent="0.25">
      <c r="D772" t="str">
        <f t="shared" si="12"/>
        <v/>
      </c>
    </row>
    <row r="773" spans="1:4" x14ac:dyDescent="0.25">
      <c r="B773" s="1">
        <v>0.76900000000000002</v>
      </c>
      <c r="C773" t="s">
        <v>244</v>
      </c>
      <c r="D773" t="str">
        <f t="shared" si="12"/>
        <v/>
      </c>
    </row>
    <row r="774" spans="1:4" x14ac:dyDescent="0.25">
      <c r="B774" s="1">
        <v>0.06</v>
      </c>
      <c r="C774" t="s">
        <v>245</v>
      </c>
      <c r="D774" t="str">
        <f t="shared" si="12"/>
        <v/>
      </c>
    </row>
    <row r="775" spans="1:4" x14ac:dyDescent="0.25">
      <c r="B775" s="1">
        <v>0.125</v>
      </c>
      <c r="C775" t="s">
        <v>137</v>
      </c>
      <c r="D775" t="str">
        <f t="shared" si="12"/>
        <v/>
      </c>
    </row>
    <row r="776" spans="1:4" x14ac:dyDescent="0.25">
      <c r="B776" s="1">
        <v>2E-3</v>
      </c>
      <c r="C776" t="s">
        <v>178</v>
      </c>
      <c r="D776" t="str">
        <f t="shared" si="12"/>
        <v/>
      </c>
    </row>
    <row r="777" spans="1:4" x14ac:dyDescent="0.25">
      <c r="B777" s="1">
        <v>4.1000000000000002E-2</v>
      </c>
      <c r="C777" t="s">
        <v>246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249</v>
      </c>
      <c r="D779">
        <f t="shared" si="12"/>
        <v>453</v>
      </c>
    </row>
    <row r="780" spans="1:4" x14ac:dyDescent="0.25">
      <c r="D780" t="str">
        <f t="shared" si="12"/>
        <v/>
      </c>
    </row>
    <row r="781" spans="1:4" x14ac:dyDescent="0.25">
      <c r="B781" s="1">
        <v>4.0000000000000001E-3</v>
      </c>
      <c r="C781" t="s">
        <v>151</v>
      </c>
      <c r="D781" t="str">
        <f t="shared" si="12"/>
        <v/>
      </c>
    </row>
    <row r="782" spans="1:4" x14ac:dyDescent="0.25">
      <c r="B782" s="1">
        <v>0.26600000000000001</v>
      </c>
      <c r="C782" t="s">
        <v>19</v>
      </c>
      <c r="D782" t="str">
        <f t="shared" si="12"/>
        <v/>
      </c>
    </row>
    <row r="783" spans="1:4" x14ac:dyDescent="0.25">
      <c r="B783" s="1">
        <v>0.30299999999999999</v>
      </c>
      <c r="C783" t="s">
        <v>20</v>
      </c>
      <c r="D783" t="str">
        <f t="shared" si="12"/>
        <v/>
      </c>
    </row>
    <row r="784" spans="1:4" x14ac:dyDescent="0.25">
      <c r="B784" s="1">
        <v>0.42499999999999999</v>
      </c>
      <c r="C784" t="s">
        <v>21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250</v>
      </c>
      <c r="D786">
        <f t="shared" si="12"/>
        <v>521</v>
      </c>
    </row>
    <row r="787" spans="1:4" x14ac:dyDescent="0.25">
      <c r="D787" t="str">
        <f t="shared" si="12"/>
        <v/>
      </c>
    </row>
    <row r="788" spans="1:4" x14ac:dyDescent="0.25">
      <c r="B788" s="1">
        <v>0.28199999999999997</v>
      </c>
      <c r="C788" t="s">
        <v>178</v>
      </c>
      <c r="D788" t="str">
        <f t="shared" si="12"/>
        <v/>
      </c>
    </row>
    <row r="789" spans="1:4" x14ac:dyDescent="0.25">
      <c r="B789" s="1">
        <v>8.0000000000000002E-3</v>
      </c>
      <c r="C789" t="s">
        <v>51</v>
      </c>
      <c r="D789" t="str">
        <f t="shared" si="12"/>
        <v/>
      </c>
    </row>
    <row r="790" spans="1:4" x14ac:dyDescent="0.25">
      <c r="B790" s="1">
        <v>0.10100000000000001</v>
      </c>
      <c r="C790" t="s">
        <v>151</v>
      </c>
      <c r="D790" t="str">
        <f t="shared" si="12"/>
        <v/>
      </c>
    </row>
    <row r="791" spans="1:4" x14ac:dyDescent="0.25">
      <c r="B791" s="1">
        <v>0.32</v>
      </c>
      <c r="C791" t="s">
        <v>162</v>
      </c>
      <c r="D791" t="str">
        <f t="shared" si="12"/>
        <v/>
      </c>
    </row>
    <row r="792" spans="1:4" x14ac:dyDescent="0.25">
      <c r="B792" s="1">
        <v>0.17499999999999999</v>
      </c>
      <c r="C792" t="s">
        <v>19</v>
      </c>
      <c r="D792" t="str">
        <f t="shared" si="12"/>
        <v/>
      </c>
    </row>
    <row r="793" spans="1:4" x14ac:dyDescent="0.25">
      <c r="B793" s="1">
        <v>0.111</v>
      </c>
      <c r="C793" t="s">
        <v>21</v>
      </c>
      <c r="D793" t="str">
        <f t="shared" si="12"/>
        <v/>
      </c>
    </row>
    <row r="794" spans="1:4" x14ac:dyDescent="0.25">
      <c r="A794" t="s">
        <v>6</v>
      </c>
      <c r="B794" t="s">
        <v>251</v>
      </c>
      <c r="C794" t="s">
        <v>252</v>
      </c>
      <c r="D794" t="str">
        <f t="shared" si="12"/>
        <v/>
      </c>
    </row>
    <row r="795" spans="1:4" x14ac:dyDescent="0.25">
      <c r="A795" t="s">
        <v>253</v>
      </c>
      <c r="D795">
        <f t="shared" si="12"/>
        <v>2</v>
      </c>
    </row>
    <row r="796" spans="1:4" x14ac:dyDescent="0.25">
      <c r="D796" t="str">
        <f t="shared" si="12"/>
        <v/>
      </c>
    </row>
    <row r="797" spans="1:4" x14ac:dyDescent="0.25">
      <c r="B797" s="1">
        <v>1</v>
      </c>
      <c r="C797" t="s">
        <v>38</v>
      </c>
      <c r="D797" t="str">
        <f t="shared" si="12"/>
        <v/>
      </c>
    </row>
    <row r="798" spans="1:4" x14ac:dyDescent="0.25">
      <c r="A798" t="s">
        <v>6</v>
      </c>
      <c r="B798" t="s">
        <v>254</v>
      </c>
      <c r="C798" t="s">
        <v>255</v>
      </c>
      <c r="D798" t="str">
        <f t="shared" si="12"/>
        <v/>
      </c>
    </row>
    <row r="799" spans="1:4" x14ac:dyDescent="0.25">
      <c r="A799" t="s">
        <v>256</v>
      </c>
      <c r="D799">
        <f t="shared" si="12"/>
        <v>324</v>
      </c>
    </row>
    <row r="800" spans="1:4" x14ac:dyDescent="0.25">
      <c r="D800" t="str">
        <f t="shared" si="12"/>
        <v/>
      </c>
    </row>
    <row r="801" spans="1:4" x14ac:dyDescent="0.25">
      <c r="B801" s="1">
        <v>0.72199999999999998</v>
      </c>
      <c r="C801" t="s">
        <v>184</v>
      </c>
      <c r="D801" t="str">
        <f t="shared" si="12"/>
        <v/>
      </c>
    </row>
    <row r="802" spans="1:4" x14ac:dyDescent="0.25">
      <c r="B802" s="1">
        <v>0.27700000000000002</v>
      </c>
      <c r="C802" t="s">
        <v>162</v>
      </c>
      <c r="D802" t="str">
        <f t="shared" si="12"/>
        <v/>
      </c>
    </row>
    <row r="803" spans="1:4" x14ac:dyDescent="0.25">
      <c r="D803" t="str">
        <f t="shared" si="12"/>
        <v/>
      </c>
    </row>
    <row r="804" spans="1:4" x14ac:dyDescent="0.25">
      <c r="A804" t="s">
        <v>257</v>
      </c>
      <c r="D804">
        <f t="shared" si="12"/>
        <v>120</v>
      </c>
    </row>
    <row r="805" spans="1:4" x14ac:dyDescent="0.25">
      <c r="D805" t="str">
        <f t="shared" si="12"/>
        <v/>
      </c>
    </row>
    <row r="806" spans="1:4" x14ac:dyDescent="0.25">
      <c r="B806" s="1">
        <v>1</v>
      </c>
      <c r="C806" t="s">
        <v>184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258</v>
      </c>
      <c r="D808">
        <f t="shared" si="12"/>
        <v>10</v>
      </c>
    </row>
    <row r="809" spans="1:4" x14ac:dyDescent="0.25">
      <c r="D809" t="str">
        <f t="shared" si="12"/>
        <v/>
      </c>
    </row>
    <row r="810" spans="1:4" x14ac:dyDescent="0.25">
      <c r="B810" s="1">
        <v>1</v>
      </c>
      <c r="C810" t="s">
        <v>184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259</v>
      </c>
      <c r="D812">
        <f t="shared" si="12"/>
        <v>245</v>
      </c>
    </row>
    <row r="813" spans="1:4" x14ac:dyDescent="0.25">
      <c r="D813" t="str">
        <f t="shared" si="12"/>
        <v/>
      </c>
    </row>
    <row r="814" spans="1:4" x14ac:dyDescent="0.25">
      <c r="B814" s="1">
        <v>1</v>
      </c>
      <c r="C814" t="s">
        <v>184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260</v>
      </c>
      <c r="D816">
        <f t="shared" si="12"/>
        <v>231</v>
      </c>
    </row>
    <row r="817" spans="1:4" x14ac:dyDescent="0.25">
      <c r="D817" t="str">
        <f t="shared" si="12"/>
        <v/>
      </c>
    </row>
    <row r="818" spans="1:4" x14ac:dyDescent="0.25">
      <c r="B818" s="1">
        <v>4.9000000000000002E-2</v>
      </c>
      <c r="C818" t="s">
        <v>51</v>
      </c>
      <c r="D818" t="str">
        <f t="shared" si="12"/>
        <v/>
      </c>
    </row>
    <row r="819" spans="1:4" x14ac:dyDescent="0.25">
      <c r="B819" s="1">
        <v>0.33</v>
      </c>
      <c r="C819" t="s">
        <v>162</v>
      </c>
      <c r="D819" t="str">
        <f t="shared" si="12"/>
        <v/>
      </c>
    </row>
    <row r="820" spans="1:4" x14ac:dyDescent="0.25">
      <c r="B820" s="1">
        <v>0.61099999999999999</v>
      </c>
      <c r="C820" t="s">
        <v>19</v>
      </c>
      <c r="D820" t="str">
        <f t="shared" si="12"/>
        <v/>
      </c>
    </row>
    <row r="821" spans="1:4" x14ac:dyDescent="0.25">
      <c r="B821" s="1">
        <v>7.0000000000000001E-3</v>
      </c>
      <c r="C821" t="s">
        <v>20</v>
      </c>
      <c r="D821" t="str">
        <f t="shared" si="12"/>
        <v/>
      </c>
    </row>
    <row r="822" spans="1:4" x14ac:dyDescent="0.25">
      <c r="D822" t="str">
        <f t="shared" si="12"/>
        <v/>
      </c>
    </row>
    <row r="823" spans="1:4" x14ac:dyDescent="0.25">
      <c r="A823" t="s">
        <v>261</v>
      </c>
      <c r="D823">
        <f t="shared" si="12"/>
        <v>586</v>
      </c>
    </row>
    <row r="824" spans="1:4" x14ac:dyDescent="0.25">
      <c r="D824" t="str">
        <f t="shared" si="12"/>
        <v/>
      </c>
    </row>
    <row r="825" spans="1:4" x14ac:dyDescent="0.25">
      <c r="B825" s="1">
        <v>3.0000000000000001E-3</v>
      </c>
      <c r="C825" t="s">
        <v>39</v>
      </c>
      <c r="D825" t="str">
        <f t="shared" si="12"/>
        <v/>
      </c>
    </row>
    <row r="826" spans="1:4" x14ac:dyDescent="0.25">
      <c r="B826" s="1">
        <v>1.6E-2</v>
      </c>
      <c r="C826" t="s">
        <v>51</v>
      </c>
      <c r="D826" t="str">
        <f t="shared" si="12"/>
        <v/>
      </c>
    </row>
    <row r="827" spans="1:4" x14ac:dyDescent="0.25">
      <c r="B827" s="1">
        <v>3.0000000000000001E-3</v>
      </c>
      <c r="C827" t="s">
        <v>16</v>
      </c>
      <c r="D827" t="str">
        <f t="shared" si="12"/>
        <v/>
      </c>
    </row>
    <row r="828" spans="1:4" x14ac:dyDescent="0.25">
      <c r="B828" s="1">
        <v>8.9999999999999993E-3</v>
      </c>
      <c r="C828" t="s">
        <v>86</v>
      </c>
      <c r="D828" t="str">
        <f t="shared" si="12"/>
        <v/>
      </c>
    </row>
    <row r="829" spans="1:4" x14ac:dyDescent="0.25">
      <c r="B829" s="1">
        <v>0.84499999999999997</v>
      </c>
      <c r="C829" t="s">
        <v>19</v>
      </c>
      <c r="D829" t="str">
        <f t="shared" si="12"/>
        <v/>
      </c>
    </row>
    <row r="830" spans="1:4" x14ac:dyDescent="0.25">
      <c r="B830" s="1">
        <v>3.0000000000000001E-3</v>
      </c>
      <c r="C830" t="s">
        <v>262</v>
      </c>
      <c r="D830" t="str">
        <f t="shared" si="12"/>
        <v/>
      </c>
    </row>
    <row r="831" spans="1:4" x14ac:dyDescent="0.25">
      <c r="B831" s="1">
        <v>0.114</v>
      </c>
      <c r="C831" t="s">
        <v>20</v>
      </c>
      <c r="D831" t="str">
        <f t="shared" si="12"/>
        <v/>
      </c>
    </row>
    <row r="832" spans="1:4" x14ac:dyDescent="0.25">
      <c r="B832" s="1">
        <v>1E-3</v>
      </c>
      <c r="C832" t="s">
        <v>23</v>
      </c>
      <c r="D832" t="str">
        <f t="shared" si="12"/>
        <v/>
      </c>
    </row>
    <row r="833" spans="1:4" x14ac:dyDescent="0.25">
      <c r="B833" s="1">
        <v>2E-3</v>
      </c>
      <c r="C833" t="s">
        <v>24</v>
      </c>
      <c r="D833" t="str">
        <f t="shared" si="12"/>
        <v/>
      </c>
    </row>
    <row r="834" spans="1:4" x14ac:dyDescent="0.25">
      <c r="D834" t="str">
        <f t="shared" si="12"/>
        <v/>
      </c>
    </row>
    <row r="835" spans="1:4" x14ac:dyDescent="0.25">
      <c r="A835" t="s">
        <v>263</v>
      </c>
      <c r="D835">
        <f t="shared" ref="D835:D898" si="13">IFERROR(HLOOKUP($A835,$E$2:$LS$3,2,FALSE),"")</f>
        <v>372</v>
      </c>
    </row>
    <row r="836" spans="1:4" x14ac:dyDescent="0.25">
      <c r="D836" t="str">
        <f t="shared" si="13"/>
        <v/>
      </c>
    </row>
    <row r="837" spans="1:4" x14ac:dyDescent="0.25">
      <c r="B837" s="1">
        <v>0.69599999999999995</v>
      </c>
      <c r="C837" t="s">
        <v>39</v>
      </c>
      <c r="D837" t="str">
        <f t="shared" si="13"/>
        <v/>
      </c>
    </row>
    <row r="838" spans="1:4" x14ac:dyDescent="0.25">
      <c r="B838" s="1">
        <v>0.126</v>
      </c>
      <c r="C838" t="s">
        <v>51</v>
      </c>
      <c r="D838" t="str">
        <f t="shared" si="13"/>
        <v/>
      </c>
    </row>
    <row r="839" spans="1:4" x14ac:dyDescent="0.25">
      <c r="B839" s="1">
        <v>0.112</v>
      </c>
      <c r="C839" t="s">
        <v>86</v>
      </c>
      <c r="D839" t="str">
        <f t="shared" si="13"/>
        <v/>
      </c>
    </row>
    <row r="840" spans="1:4" x14ac:dyDescent="0.25">
      <c r="B840" s="1">
        <v>4.2999999999999997E-2</v>
      </c>
      <c r="C840" t="s">
        <v>19</v>
      </c>
      <c r="D840" t="str">
        <f t="shared" si="13"/>
        <v/>
      </c>
    </row>
    <row r="841" spans="1:4" x14ac:dyDescent="0.25">
      <c r="B841" s="1">
        <v>8.0000000000000002E-3</v>
      </c>
      <c r="C841" t="s">
        <v>20</v>
      </c>
      <c r="D841" t="str">
        <f t="shared" si="13"/>
        <v/>
      </c>
    </row>
    <row r="842" spans="1:4" x14ac:dyDescent="0.25">
      <c r="B842" s="1">
        <v>1.0999999999999999E-2</v>
      </c>
      <c r="C842" t="s">
        <v>23</v>
      </c>
      <c r="D842" t="str">
        <f t="shared" si="13"/>
        <v/>
      </c>
    </row>
    <row r="843" spans="1:4" x14ac:dyDescent="0.25">
      <c r="D843" t="str">
        <f t="shared" si="13"/>
        <v/>
      </c>
    </row>
    <row r="844" spans="1:4" x14ac:dyDescent="0.25">
      <c r="A844" t="s">
        <v>264</v>
      </c>
      <c r="D844">
        <f t="shared" si="13"/>
        <v>164</v>
      </c>
    </row>
    <row r="845" spans="1:4" x14ac:dyDescent="0.25">
      <c r="D845" t="str">
        <f t="shared" si="13"/>
        <v/>
      </c>
    </row>
    <row r="846" spans="1:4" x14ac:dyDescent="0.25">
      <c r="B846" s="1">
        <v>2.9000000000000001E-2</v>
      </c>
      <c r="C846" t="s">
        <v>91</v>
      </c>
      <c r="D846" t="str">
        <f t="shared" si="13"/>
        <v/>
      </c>
    </row>
    <row r="847" spans="1:4" x14ac:dyDescent="0.25">
      <c r="B847" s="1">
        <v>0.18099999999999999</v>
      </c>
      <c r="C847" t="s">
        <v>92</v>
      </c>
      <c r="D847" t="str">
        <f t="shared" si="13"/>
        <v/>
      </c>
    </row>
    <row r="848" spans="1:4" x14ac:dyDescent="0.25">
      <c r="B848" s="1">
        <v>4.5999999999999999E-2</v>
      </c>
      <c r="C848" t="s">
        <v>51</v>
      </c>
      <c r="D848" t="str">
        <f t="shared" si="13"/>
        <v/>
      </c>
    </row>
    <row r="849" spans="1:4" x14ac:dyDescent="0.25">
      <c r="B849" s="1">
        <v>2.8000000000000001E-2</v>
      </c>
      <c r="C849" t="s">
        <v>86</v>
      </c>
      <c r="D849" t="str">
        <f t="shared" si="13"/>
        <v/>
      </c>
    </row>
    <row r="850" spans="1:4" x14ac:dyDescent="0.25">
      <c r="B850" s="1">
        <v>0.69</v>
      </c>
      <c r="C850" t="s">
        <v>19</v>
      </c>
      <c r="D850" t="str">
        <f t="shared" si="13"/>
        <v/>
      </c>
    </row>
    <row r="851" spans="1:4" x14ac:dyDescent="0.25">
      <c r="B851" s="1">
        <v>2.4E-2</v>
      </c>
      <c r="C851" t="s">
        <v>21</v>
      </c>
      <c r="D851" t="str">
        <f t="shared" si="13"/>
        <v/>
      </c>
    </row>
    <row r="852" spans="1:4" x14ac:dyDescent="0.25">
      <c r="A852" t="s">
        <v>6</v>
      </c>
      <c r="B852" t="s">
        <v>265</v>
      </c>
      <c r="C852" t="s">
        <v>266</v>
      </c>
      <c r="D852" t="str">
        <f t="shared" si="13"/>
        <v/>
      </c>
    </row>
    <row r="853" spans="1:4" x14ac:dyDescent="0.25">
      <c r="A853" t="s">
        <v>267</v>
      </c>
      <c r="D853">
        <f t="shared" si="13"/>
        <v>16</v>
      </c>
    </row>
    <row r="854" spans="1:4" x14ac:dyDescent="0.25">
      <c r="D854" t="str">
        <f t="shared" si="13"/>
        <v/>
      </c>
    </row>
    <row r="855" spans="1:4" x14ac:dyDescent="0.25">
      <c r="B855" s="1">
        <v>1</v>
      </c>
      <c r="C855" t="s">
        <v>162</v>
      </c>
      <c r="D855" t="str">
        <f t="shared" si="13"/>
        <v/>
      </c>
    </row>
    <row r="856" spans="1:4" x14ac:dyDescent="0.25">
      <c r="D856" t="str">
        <f t="shared" si="13"/>
        <v/>
      </c>
    </row>
    <row r="857" spans="1:4" x14ac:dyDescent="0.25">
      <c r="A857" t="s">
        <v>268</v>
      </c>
      <c r="D857">
        <f t="shared" si="13"/>
        <v>348</v>
      </c>
    </row>
    <row r="858" spans="1:4" x14ac:dyDescent="0.25">
      <c r="D858" t="str">
        <f t="shared" si="13"/>
        <v/>
      </c>
    </row>
    <row r="859" spans="1:4" x14ac:dyDescent="0.25">
      <c r="B859" s="1">
        <v>1</v>
      </c>
      <c r="C859" t="s">
        <v>162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269</v>
      </c>
      <c r="D861">
        <f t="shared" si="13"/>
        <v>29</v>
      </c>
    </row>
    <row r="862" spans="1:4" x14ac:dyDescent="0.25">
      <c r="D862" t="str">
        <f t="shared" si="13"/>
        <v/>
      </c>
    </row>
    <row r="863" spans="1:4" x14ac:dyDescent="0.25">
      <c r="B863" s="1">
        <v>1</v>
      </c>
      <c r="C863" t="s">
        <v>72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t="s">
        <v>270</v>
      </c>
      <c r="D865">
        <f t="shared" si="13"/>
        <v>2</v>
      </c>
    </row>
    <row r="866" spans="1:4" x14ac:dyDescent="0.25">
      <c r="D866" t="str">
        <f t="shared" si="13"/>
        <v/>
      </c>
    </row>
    <row r="867" spans="1:4" x14ac:dyDescent="0.25">
      <c r="B867" s="1">
        <v>1</v>
      </c>
      <c r="C867" t="s">
        <v>151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271</v>
      </c>
      <c r="D869">
        <f t="shared" si="13"/>
        <v>8</v>
      </c>
    </row>
    <row r="870" spans="1:4" x14ac:dyDescent="0.25">
      <c r="D870" t="str">
        <f t="shared" si="13"/>
        <v/>
      </c>
    </row>
    <row r="871" spans="1:4" x14ac:dyDescent="0.25">
      <c r="B871" s="1">
        <v>0.36799999999999999</v>
      </c>
      <c r="C871" t="s">
        <v>51</v>
      </c>
      <c r="D871" t="str">
        <f t="shared" si="13"/>
        <v/>
      </c>
    </row>
    <row r="872" spans="1:4" x14ac:dyDescent="0.25">
      <c r="B872" s="1">
        <v>0.63100000000000001</v>
      </c>
      <c r="C872" t="s">
        <v>151</v>
      </c>
      <c r="D872" t="str">
        <f t="shared" si="13"/>
        <v/>
      </c>
    </row>
    <row r="873" spans="1:4" x14ac:dyDescent="0.25">
      <c r="D873" t="str">
        <f t="shared" si="13"/>
        <v/>
      </c>
    </row>
    <row r="874" spans="1:4" x14ac:dyDescent="0.25">
      <c r="A874" t="s">
        <v>272</v>
      </c>
      <c r="D874">
        <f t="shared" si="13"/>
        <v>38</v>
      </c>
    </row>
    <row r="875" spans="1:4" x14ac:dyDescent="0.25">
      <c r="D875" t="str">
        <f t="shared" si="13"/>
        <v/>
      </c>
    </row>
    <row r="876" spans="1:4" x14ac:dyDescent="0.25">
      <c r="B876" s="1">
        <v>0.82899999999999996</v>
      </c>
      <c r="C876" t="s">
        <v>51</v>
      </c>
      <c r="D876" t="str">
        <f t="shared" si="13"/>
        <v/>
      </c>
    </row>
    <row r="877" spans="1:4" x14ac:dyDescent="0.25">
      <c r="B877" s="1">
        <v>0.17</v>
      </c>
      <c r="C877" t="s">
        <v>162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273</v>
      </c>
      <c r="D879">
        <f t="shared" si="13"/>
        <v>989</v>
      </c>
    </row>
    <row r="880" spans="1:4" x14ac:dyDescent="0.25">
      <c r="D880" t="str">
        <f t="shared" si="13"/>
        <v/>
      </c>
    </row>
    <row r="881" spans="1:4" x14ac:dyDescent="0.25">
      <c r="B881" s="1">
        <v>2.3E-2</v>
      </c>
      <c r="C881" t="s">
        <v>49</v>
      </c>
      <c r="D881" t="str">
        <f t="shared" si="13"/>
        <v/>
      </c>
    </row>
    <row r="882" spans="1:4" x14ac:dyDescent="0.25">
      <c r="B882" s="1">
        <v>0.503</v>
      </c>
      <c r="C882" t="s">
        <v>51</v>
      </c>
      <c r="D882" t="str">
        <f t="shared" si="13"/>
        <v/>
      </c>
    </row>
    <row r="883" spans="1:4" x14ac:dyDescent="0.25">
      <c r="B883" s="1">
        <v>0.371</v>
      </c>
      <c r="C883" t="s">
        <v>151</v>
      </c>
      <c r="D883" t="str">
        <f t="shared" si="13"/>
        <v/>
      </c>
    </row>
    <row r="884" spans="1:4" x14ac:dyDescent="0.25">
      <c r="B884" s="1">
        <v>0.10100000000000001</v>
      </c>
      <c r="C884" t="s">
        <v>162</v>
      </c>
      <c r="D884" t="str">
        <f t="shared" si="13"/>
        <v/>
      </c>
    </row>
    <row r="885" spans="1:4" x14ac:dyDescent="0.25">
      <c r="A885" t="s">
        <v>6</v>
      </c>
      <c r="B885" t="s">
        <v>274</v>
      </c>
      <c r="C885" t="s">
        <v>275</v>
      </c>
      <c r="D885" t="str">
        <f t="shared" si="13"/>
        <v/>
      </c>
    </row>
    <row r="886" spans="1:4" x14ac:dyDescent="0.25">
      <c r="A886" t="s">
        <v>276</v>
      </c>
      <c r="D886">
        <f t="shared" si="13"/>
        <v>70</v>
      </c>
    </row>
    <row r="887" spans="1:4" x14ac:dyDescent="0.25">
      <c r="D887" t="str">
        <f t="shared" si="13"/>
        <v/>
      </c>
    </row>
    <row r="888" spans="1:4" x14ac:dyDescent="0.25">
      <c r="B888" s="1">
        <v>0.66300000000000003</v>
      </c>
      <c r="C888" t="s">
        <v>277</v>
      </c>
      <c r="D888" t="str">
        <f t="shared" si="13"/>
        <v/>
      </c>
    </row>
    <row r="889" spans="1:4" x14ac:dyDescent="0.25">
      <c r="B889" s="1">
        <v>0.33600000000000002</v>
      </c>
      <c r="C889" t="s">
        <v>278</v>
      </c>
      <c r="D889" t="str">
        <f t="shared" si="13"/>
        <v/>
      </c>
    </row>
    <row r="890" spans="1:4" x14ac:dyDescent="0.25">
      <c r="A890" t="s">
        <v>6</v>
      </c>
      <c r="B890" t="s">
        <v>279</v>
      </c>
      <c r="C890" t="s">
        <v>280</v>
      </c>
      <c r="D890" t="str">
        <f t="shared" si="13"/>
        <v/>
      </c>
    </row>
    <row r="891" spans="1:4" x14ac:dyDescent="0.25">
      <c r="A891" t="s">
        <v>281</v>
      </c>
      <c r="D891">
        <f t="shared" si="13"/>
        <v>71</v>
      </c>
    </row>
    <row r="892" spans="1:4" x14ac:dyDescent="0.25">
      <c r="D892" t="str">
        <f t="shared" si="13"/>
        <v/>
      </c>
    </row>
    <row r="893" spans="1:4" x14ac:dyDescent="0.25">
      <c r="B893" s="1">
        <v>0.80400000000000005</v>
      </c>
      <c r="C893" t="s">
        <v>91</v>
      </c>
      <c r="D893" t="str">
        <f t="shared" si="13"/>
        <v/>
      </c>
    </row>
    <row r="894" spans="1:4" x14ac:dyDescent="0.25">
      <c r="B894" s="1">
        <v>0.19500000000000001</v>
      </c>
      <c r="C894" t="s">
        <v>19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282</v>
      </c>
      <c r="D896">
        <f t="shared" si="13"/>
        <v>57</v>
      </c>
    </row>
    <row r="897" spans="1:4" x14ac:dyDescent="0.25">
      <c r="D897" t="str">
        <f t="shared" si="13"/>
        <v/>
      </c>
    </row>
    <row r="898" spans="1:4" x14ac:dyDescent="0.25">
      <c r="B898" s="1">
        <v>5.0999999999999997E-2</v>
      </c>
      <c r="C898" t="s">
        <v>38</v>
      </c>
      <c r="D898" t="str">
        <f t="shared" si="13"/>
        <v/>
      </c>
    </row>
    <row r="899" spans="1:4" x14ac:dyDescent="0.25">
      <c r="B899" s="1">
        <v>2.7E-2</v>
      </c>
      <c r="C899" t="s">
        <v>151</v>
      </c>
      <c r="D899" t="str">
        <f t="shared" ref="D899:D962" si="14">IFERROR(HLOOKUP($A899,$E$2:$LS$3,2,FALSE),"")</f>
        <v/>
      </c>
    </row>
    <row r="900" spans="1:4" x14ac:dyDescent="0.25">
      <c r="B900" s="1">
        <v>4.7E-2</v>
      </c>
      <c r="C900" t="s">
        <v>16</v>
      </c>
      <c r="D900" t="str">
        <f t="shared" si="14"/>
        <v/>
      </c>
    </row>
    <row r="901" spans="1:4" x14ac:dyDescent="0.25">
      <c r="B901" s="1">
        <v>0.23400000000000001</v>
      </c>
      <c r="C901" t="s">
        <v>19</v>
      </c>
      <c r="D901" t="str">
        <f t="shared" si="14"/>
        <v/>
      </c>
    </row>
    <row r="902" spans="1:4" x14ac:dyDescent="0.25">
      <c r="B902" s="1">
        <v>0.63700000000000001</v>
      </c>
      <c r="C902" t="s">
        <v>21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283</v>
      </c>
      <c r="D904">
        <f t="shared" si="14"/>
        <v>73</v>
      </c>
    </row>
    <row r="905" spans="1:4" x14ac:dyDescent="0.25">
      <c r="D905" t="str">
        <f t="shared" si="14"/>
        <v/>
      </c>
    </row>
    <row r="906" spans="1:4" x14ac:dyDescent="0.25">
      <c r="B906" s="1">
        <v>0.85499999999999998</v>
      </c>
      <c r="C906" t="s">
        <v>91</v>
      </c>
      <c r="D906" t="str">
        <f t="shared" si="14"/>
        <v/>
      </c>
    </row>
    <row r="907" spans="1:4" x14ac:dyDescent="0.25">
      <c r="B907" s="1">
        <v>0.14399999999999999</v>
      </c>
      <c r="C907" t="s">
        <v>19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284</v>
      </c>
      <c r="D909">
        <f t="shared" si="14"/>
        <v>6</v>
      </c>
    </row>
    <row r="910" spans="1:4" x14ac:dyDescent="0.25">
      <c r="D910" t="str">
        <f t="shared" si="14"/>
        <v/>
      </c>
    </row>
    <row r="911" spans="1:4" x14ac:dyDescent="0.25">
      <c r="B911" s="1">
        <v>1</v>
      </c>
      <c r="C911" t="s">
        <v>91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285</v>
      </c>
      <c r="D913">
        <f t="shared" si="14"/>
        <v>71</v>
      </c>
    </row>
    <row r="914" spans="1:4" x14ac:dyDescent="0.25">
      <c r="D914" t="str">
        <f t="shared" si="14"/>
        <v/>
      </c>
    </row>
    <row r="915" spans="1:4" x14ac:dyDescent="0.25">
      <c r="B915" s="1">
        <v>0.85199999999999998</v>
      </c>
      <c r="C915" t="s">
        <v>91</v>
      </c>
      <c r="D915" t="str">
        <f t="shared" si="14"/>
        <v/>
      </c>
    </row>
    <row r="916" spans="1:4" x14ac:dyDescent="0.25">
      <c r="B916" s="1">
        <v>0.14699999999999999</v>
      </c>
      <c r="C916" t="s">
        <v>19</v>
      </c>
      <c r="D916" t="str">
        <f t="shared" si="14"/>
        <v/>
      </c>
    </row>
    <row r="917" spans="1:4" x14ac:dyDescent="0.25">
      <c r="D917" t="str">
        <f t="shared" si="14"/>
        <v/>
      </c>
    </row>
    <row r="918" spans="1:4" x14ac:dyDescent="0.25">
      <c r="A918" t="s">
        <v>286</v>
      </c>
      <c r="D918">
        <f t="shared" si="14"/>
        <v>89</v>
      </c>
    </row>
    <row r="919" spans="1:4" x14ac:dyDescent="0.25">
      <c r="D919" t="str">
        <f t="shared" si="14"/>
        <v/>
      </c>
    </row>
    <row r="920" spans="1:4" x14ac:dyDescent="0.25">
      <c r="B920" s="1">
        <v>0.72599999999999998</v>
      </c>
      <c r="C920" t="s">
        <v>51</v>
      </c>
      <c r="D920" t="str">
        <f t="shared" si="14"/>
        <v/>
      </c>
    </row>
    <row r="921" spans="1:4" x14ac:dyDescent="0.25">
      <c r="B921" s="1">
        <v>0.125</v>
      </c>
      <c r="C921" t="s">
        <v>151</v>
      </c>
      <c r="D921" t="str">
        <f t="shared" si="14"/>
        <v/>
      </c>
    </row>
    <row r="922" spans="1:4" x14ac:dyDescent="0.25">
      <c r="B922" s="1">
        <v>0.14699999999999999</v>
      </c>
      <c r="C922" t="s">
        <v>162</v>
      </c>
      <c r="D922" t="str">
        <f t="shared" si="14"/>
        <v/>
      </c>
    </row>
    <row r="923" spans="1:4" x14ac:dyDescent="0.25">
      <c r="D923" t="str">
        <f t="shared" si="14"/>
        <v/>
      </c>
    </row>
    <row r="924" spans="1:4" x14ac:dyDescent="0.25">
      <c r="A924" t="s">
        <v>287</v>
      </c>
      <c r="D924">
        <f t="shared" si="14"/>
        <v>85</v>
      </c>
    </row>
    <row r="925" spans="1:4" x14ac:dyDescent="0.25">
      <c r="D925" t="str">
        <f t="shared" si="14"/>
        <v/>
      </c>
    </row>
    <row r="926" spans="1:4" x14ac:dyDescent="0.25">
      <c r="B926" s="1">
        <v>2.5999999999999999E-2</v>
      </c>
      <c r="C926" t="s">
        <v>19</v>
      </c>
      <c r="D926" t="str">
        <f t="shared" si="14"/>
        <v/>
      </c>
    </row>
    <row r="927" spans="1:4" x14ac:dyDescent="0.25">
      <c r="B927" s="1">
        <v>0.97299999999999998</v>
      </c>
      <c r="C927" t="s">
        <v>21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288</v>
      </c>
      <c r="D929">
        <f t="shared" si="14"/>
        <v>241</v>
      </c>
    </row>
    <row r="930" spans="1:4" x14ac:dyDescent="0.25">
      <c r="D930" t="str">
        <f t="shared" si="14"/>
        <v/>
      </c>
    </row>
    <row r="931" spans="1:4" x14ac:dyDescent="0.25">
      <c r="B931" s="1">
        <v>1</v>
      </c>
      <c r="C931" t="s">
        <v>24</v>
      </c>
      <c r="D931" t="str">
        <f t="shared" si="14"/>
        <v/>
      </c>
    </row>
    <row r="932" spans="1:4" x14ac:dyDescent="0.25">
      <c r="D932" t="str">
        <f t="shared" si="14"/>
        <v/>
      </c>
    </row>
    <row r="933" spans="1:4" x14ac:dyDescent="0.25">
      <c r="A933" t="s">
        <v>289</v>
      </c>
      <c r="D933">
        <f t="shared" si="14"/>
        <v>87</v>
      </c>
    </row>
    <row r="934" spans="1:4" x14ac:dyDescent="0.25">
      <c r="D934" t="str">
        <f t="shared" si="14"/>
        <v/>
      </c>
    </row>
    <row r="935" spans="1:4" x14ac:dyDescent="0.25">
      <c r="B935" s="1">
        <v>0.01</v>
      </c>
      <c r="C935" t="s">
        <v>86</v>
      </c>
      <c r="D935" t="str">
        <f t="shared" si="14"/>
        <v/>
      </c>
    </row>
    <row r="936" spans="1:4" x14ac:dyDescent="0.25">
      <c r="B936" s="1">
        <v>0.04</v>
      </c>
      <c r="C936" t="s">
        <v>23</v>
      </c>
      <c r="D936" t="str">
        <f t="shared" si="14"/>
        <v/>
      </c>
    </row>
    <row r="937" spans="1:4" x14ac:dyDescent="0.25">
      <c r="B937" s="1">
        <v>0.8</v>
      </c>
      <c r="C937" t="s">
        <v>72</v>
      </c>
      <c r="D937" t="str">
        <f t="shared" si="14"/>
        <v/>
      </c>
    </row>
    <row r="938" spans="1:4" x14ac:dyDescent="0.25">
      <c r="B938" s="1">
        <v>0.14799999999999999</v>
      </c>
      <c r="C938" t="s">
        <v>24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290</v>
      </c>
      <c r="D940">
        <f t="shared" si="14"/>
        <v>146</v>
      </c>
    </row>
    <row r="941" spans="1:4" x14ac:dyDescent="0.25">
      <c r="D941" t="str">
        <f t="shared" si="14"/>
        <v/>
      </c>
    </row>
    <row r="942" spans="1:4" x14ac:dyDescent="0.25">
      <c r="B942" s="1">
        <v>1</v>
      </c>
      <c r="C942" t="s">
        <v>17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291</v>
      </c>
      <c r="D944">
        <f t="shared" si="14"/>
        <v>9</v>
      </c>
    </row>
    <row r="945" spans="1:4" x14ac:dyDescent="0.25">
      <c r="D945" t="str">
        <f t="shared" si="14"/>
        <v/>
      </c>
    </row>
    <row r="946" spans="1:4" x14ac:dyDescent="0.25">
      <c r="B946" s="1">
        <v>1</v>
      </c>
      <c r="C946" t="s">
        <v>20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292</v>
      </c>
      <c r="D948">
        <f t="shared" si="14"/>
        <v>12</v>
      </c>
    </row>
    <row r="949" spans="1:4" x14ac:dyDescent="0.25">
      <c r="D949" t="str">
        <f t="shared" si="14"/>
        <v/>
      </c>
    </row>
    <row r="950" spans="1:4" x14ac:dyDescent="0.25">
      <c r="B950" s="1">
        <v>1</v>
      </c>
      <c r="C950" t="s">
        <v>184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293</v>
      </c>
      <c r="D952">
        <f t="shared" si="14"/>
        <v>17</v>
      </c>
    </row>
    <row r="953" spans="1:4" x14ac:dyDescent="0.25">
      <c r="D953" t="str">
        <f t="shared" si="14"/>
        <v/>
      </c>
    </row>
    <row r="954" spans="1:4" x14ac:dyDescent="0.25">
      <c r="B954" s="1">
        <v>1</v>
      </c>
      <c r="C954" t="s">
        <v>184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294</v>
      </c>
      <c r="D956">
        <f t="shared" si="14"/>
        <v>20</v>
      </c>
    </row>
    <row r="957" spans="1:4" x14ac:dyDescent="0.25">
      <c r="D957" t="str">
        <f t="shared" si="14"/>
        <v/>
      </c>
    </row>
    <row r="958" spans="1:4" x14ac:dyDescent="0.25">
      <c r="B958" s="1">
        <v>1</v>
      </c>
      <c r="C958" t="s">
        <v>184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295</v>
      </c>
      <c r="D960">
        <f t="shared" si="14"/>
        <v>16</v>
      </c>
    </row>
    <row r="961" spans="1:4" x14ac:dyDescent="0.25">
      <c r="D961" t="str">
        <f t="shared" si="14"/>
        <v/>
      </c>
    </row>
    <row r="962" spans="1:4" x14ac:dyDescent="0.25">
      <c r="B962" s="1">
        <v>1</v>
      </c>
      <c r="C962" t="s">
        <v>86</v>
      </c>
      <c r="D962" t="str">
        <f t="shared" si="14"/>
        <v/>
      </c>
    </row>
    <row r="963" spans="1:4" x14ac:dyDescent="0.25">
      <c r="D963" t="str">
        <f t="shared" ref="D963:D1026" si="15">IFERROR(HLOOKUP($A963,$E$2:$LS$3,2,FALSE),"")</f>
        <v/>
      </c>
    </row>
    <row r="964" spans="1:4" x14ac:dyDescent="0.25">
      <c r="A964" t="s">
        <v>296</v>
      </c>
      <c r="D964">
        <f t="shared" si="15"/>
        <v>19</v>
      </c>
    </row>
    <row r="965" spans="1:4" x14ac:dyDescent="0.25">
      <c r="D965" t="str">
        <f t="shared" si="15"/>
        <v/>
      </c>
    </row>
    <row r="966" spans="1:4" x14ac:dyDescent="0.25">
      <c r="B966" s="1">
        <v>1</v>
      </c>
      <c r="C966" t="s">
        <v>184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297</v>
      </c>
      <c r="D968">
        <f t="shared" si="15"/>
        <v>24</v>
      </c>
    </row>
    <row r="969" spans="1:4" x14ac:dyDescent="0.25">
      <c r="D969" t="str">
        <f t="shared" si="15"/>
        <v/>
      </c>
    </row>
    <row r="970" spans="1:4" x14ac:dyDescent="0.25">
      <c r="B970" s="1">
        <v>1</v>
      </c>
      <c r="C970" t="s">
        <v>20</v>
      </c>
      <c r="D970" t="str">
        <f t="shared" si="15"/>
        <v/>
      </c>
    </row>
    <row r="971" spans="1:4" x14ac:dyDescent="0.25">
      <c r="D971" t="str">
        <f t="shared" si="15"/>
        <v/>
      </c>
    </row>
    <row r="972" spans="1:4" x14ac:dyDescent="0.25">
      <c r="A972" s="2" t="s">
        <v>298</v>
      </c>
      <c r="D972">
        <f t="shared" si="15"/>
        <v>62</v>
      </c>
    </row>
    <row r="973" spans="1:4" x14ac:dyDescent="0.25">
      <c r="D973" t="str">
        <f t="shared" si="15"/>
        <v/>
      </c>
    </row>
    <row r="974" spans="1:4" x14ac:dyDescent="0.25">
      <c r="B974" s="1">
        <v>0.7</v>
      </c>
      <c r="C974" t="s">
        <v>184</v>
      </c>
      <c r="D974" t="str">
        <f t="shared" si="15"/>
        <v/>
      </c>
    </row>
    <row r="975" spans="1:4" x14ac:dyDescent="0.25">
      <c r="B975" s="1">
        <v>2.7E-2</v>
      </c>
      <c r="C975" t="s">
        <v>154</v>
      </c>
      <c r="D975" t="str">
        <f t="shared" si="15"/>
        <v/>
      </c>
    </row>
    <row r="976" spans="1:4" x14ac:dyDescent="0.25">
      <c r="B976" s="1">
        <v>2.7E-2</v>
      </c>
      <c r="C976" t="s">
        <v>18</v>
      </c>
      <c r="D976" t="str">
        <f t="shared" si="15"/>
        <v/>
      </c>
    </row>
    <row r="977" spans="1:4" x14ac:dyDescent="0.25">
      <c r="B977" s="1">
        <v>2.7E-2</v>
      </c>
      <c r="C977" t="s">
        <v>128</v>
      </c>
      <c r="D977" t="str">
        <f t="shared" si="15"/>
        <v/>
      </c>
    </row>
    <row r="978" spans="1:4" x14ac:dyDescent="0.25">
      <c r="B978" s="1">
        <v>0.216</v>
      </c>
      <c r="C978" t="s">
        <v>155</v>
      </c>
      <c r="D978" t="str">
        <f t="shared" si="15"/>
        <v/>
      </c>
    </row>
    <row r="979" spans="1:4" x14ac:dyDescent="0.25">
      <c r="D979" t="str">
        <f t="shared" si="15"/>
        <v/>
      </c>
    </row>
    <row r="980" spans="1:4" x14ac:dyDescent="0.25">
      <c r="A980" t="s">
        <v>299</v>
      </c>
      <c r="D980">
        <f t="shared" si="15"/>
        <v>126</v>
      </c>
    </row>
    <row r="981" spans="1:4" x14ac:dyDescent="0.25">
      <c r="D981" t="str">
        <f t="shared" si="15"/>
        <v/>
      </c>
    </row>
    <row r="982" spans="1:4" x14ac:dyDescent="0.25">
      <c r="B982" s="1">
        <v>2.5000000000000001E-2</v>
      </c>
      <c r="C982" t="s">
        <v>39</v>
      </c>
      <c r="D982" t="str">
        <f t="shared" si="15"/>
        <v/>
      </c>
    </row>
    <row r="983" spans="1:4" x14ac:dyDescent="0.25">
      <c r="B983" s="1">
        <v>0.69699999999999995</v>
      </c>
      <c r="C983" t="s">
        <v>184</v>
      </c>
      <c r="D983" t="str">
        <f t="shared" si="15"/>
        <v/>
      </c>
    </row>
    <row r="984" spans="1:4" x14ac:dyDescent="0.25">
      <c r="B984" s="1">
        <v>4.9000000000000002E-2</v>
      </c>
      <c r="C984" t="s">
        <v>86</v>
      </c>
      <c r="D984" t="str">
        <f t="shared" si="15"/>
        <v/>
      </c>
    </row>
    <row r="985" spans="1:4" x14ac:dyDescent="0.25">
      <c r="B985" s="1">
        <v>2.1000000000000001E-2</v>
      </c>
      <c r="C985" t="s">
        <v>18</v>
      </c>
      <c r="D985" t="str">
        <f t="shared" si="15"/>
        <v/>
      </c>
    </row>
    <row r="986" spans="1:4" x14ac:dyDescent="0.25">
      <c r="B986" s="1">
        <v>0.18</v>
      </c>
      <c r="C986" t="s">
        <v>20</v>
      </c>
      <c r="D986" t="str">
        <f t="shared" si="15"/>
        <v/>
      </c>
    </row>
    <row r="987" spans="1:4" x14ac:dyDescent="0.25">
      <c r="B987" s="1">
        <v>2.5000000000000001E-2</v>
      </c>
      <c r="C987" t="s">
        <v>21</v>
      </c>
      <c r="D987" t="str">
        <f t="shared" si="15"/>
        <v/>
      </c>
    </row>
    <row r="988" spans="1:4" x14ac:dyDescent="0.25">
      <c r="D988" t="str">
        <f t="shared" si="15"/>
        <v/>
      </c>
    </row>
    <row r="989" spans="1:4" x14ac:dyDescent="0.25">
      <c r="A989" t="s">
        <v>300</v>
      </c>
      <c r="D989">
        <f t="shared" si="15"/>
        <v>20</v>
      </c>
    </row>
    <row r="990" spans="1:4" x14ac:dyDescent="0.25">
      <c r="D990" t="str">
        <f t="shared" si="15"/>
        <v/>
      </c>
    </row>
    <row r="991" spans="1:4" x14ac:dyDescent="0.25">
      <c r="B991" s="1">
        <v>1</v>
      </c>
      <c r="C991" t="s">
        <v>19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301</v>
      </c>
      <c r="D993">
        <f t="shared" si="15"/>
        <v>1875</v>
      </c>
    </row>
    <row r="994" spans="1:4" x14ac:dyDescent="0.25">
      <c r="D994" t="str">
        <f t="shared" si="15"/>
        <v/>
      </c>
    </row>
    <row r="995" spans="1:4" x14ac:dyDescent="0.25">
      <c r="B995" s="1">
        <v>0</v>
      </c>
      <c r="C995" t="s">
        <v>302</v>
      </c>
      <c r="D995" t="str">
        <f t="shared" si="15"/>
        <v/>
      </c>
    </row>
    <row r="996" spans="1:4" x14ac:dyDescent="0.25">
      <c r="B996" s="1">
        <v>4.8000000000000001E-2</v>
      </c>
      <c r="C996" t="s">
        <v>51</v>
      </c>
      <c r="D996" t="str">
        <f t="shared" si="15"/>
        <v/>
      </c>
    </row>
    <row r="997" spans="1:4" x14ac:dyDescent="0.25">
      <c r="B997" s="1">
        <v>0.60399999999999998</v>
      </c>
      <c r="C997" t="s">
        <v>184</v>
      </c>
      <c r="D997" t="str">
        <f t="shared" si="15"/>
        <v/>
      </c>
    </row>
    <row r="998" spans="1:4" x14ac:dyDescent="0.25">
      <c r="B998" s="1">
        <v>0.27500000000000002</v>
      </c>
      <c r="C998" t="s">
        <v>18</v>
      </c>
      <c r="D998" t="str">
        <f t="shared" si="15"/>
        <v/>
      </c>
    </row>
    <row r="999" spans="1:4" x14ac:dyDescent="0.25">
      <c r="B999" s="1">
        <v>8.0000000000000002E-3</v>
      </c>
      <c r="C999" t="s">
        <v>19</v>
      </c>
      <c r="D999" t="str">
        <f t="shared" si="15"/>
        <v/>
      </c>
    </row>
    <row r="1000" spans="1:4" x14ac:dyDescent="0.25">
      <c r="B1000" s="1">
        <v>6.0999999999999999E-2</v>
      </c>
      <c r="C1000" t="s">
        <v>20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303</v>
      </c>
      <c r="D1002">
        <f t="shared" si="15"/>
        <v>20</v>
      </c>
    </row>
    <row r="1003" spans="1:4" x14ac:dyDescent="0.25">
      <c r="D1003" t="str">
        <f t="shared" si="15"/>
        <v/>
      </c>
    </row>
    <row r="1004" spans="1:4" x14ac:dyDescent="0.25">
      <c r="B1004" s="1">
        <v>1</v>
      </c>
      <c r="C1004" t="s">
        <v>19</v>
      </c>
      <c r="D1004" t="str">
        <f t="shared" si="15"/>
        <v/>
      </c>
    </row>
    <row r="1005" spans="1:4" x14ac:dyDescent="0.25">
      <c r="D1005" t="str">
        <f t="shared" si="15"/>
        <v/>
      </c>
    </row>
    <row r="1006" spans="1:4" x14ac:dyDescent="0.25">
      <c r="A1006" t="s">
        <v>304</v>
      </c>
      <c r="D1006">
        <f t="shared" si="15"/>
        <v>5</v>
      </c>
    </row>
    <row r="1007" spans="1:4" x14ac:dyDescent="0.25">
      <c r="D1007" t="str">
        <f t="shared" si="15"/>
        <v/>
      </c>
    </row>
    <row r="1008" spans="1:4" x14ac:dyDescent="0.25">
      <c r="B1008" s="1">
        <v>1</v>
      </c>
      <c r="C1008" t="s">
        <v>184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305</v>
      </c>
      <c r="D1010">
        <f t="shared" si="15"/>
        <v>697</v>
      </c>
    </row>
    <row r="1011" spans="1:4" x14ac:dyDescent="0.25">
      <c r="D1011" t="str">
        <f t="shared" si="15"/>
        <v/>
      </c>
    </row>
    <row r="1012" spans="1:4" x14ac:dyDescent="0.25">
      <c r="B1012" s="1">
        <v>3.0000000000000001E-3</v>
      </c>
      <c r="C1012" t="s">
        <v>39</v>
      </c>
      <c r="D1012" t="str">
        <f t="shared" si="15"/>
        <v/>
      </c>
    </row>
    <row r="1013" spans="1:4" x14ac:dyDescent="0.25">
      <c r="B1013" s="1">
        <v>5.0000000000000001E-3</v>
      </c>
      <c r="C1013" t="s">
        <v>91</v>
      </c>
      <c r="D1013" t="str">
        <f t="shared" si="15"/>
        <v/>
      </c>
    </row>
    <row r="1014" spans="1:4" x14ac:dyDescent="0.25">
      <c r="B1014" s="1">
        <v>0.93700000000000006</v>
      </c>
      <c r="C1014" t="s">
        <v>184</v>
      </c>
      <c r="D1014" t="str">
        <f t="shared" si="15"/>
        <v/>
      </c>
    </row>
    <row r="1015" spans="1:4" x14ac:dyDescent="0.25">
      <c r="B1015" s="1">
        <v>1E-3</v>
      </c>
      <c r="C1015" t="s">
        <v>306</v>
      </c>
      <c r="D1015" t="str">
        <f t="shared" si="15"/>
        <v/>
      </c>
    </row>
    <row r="1016" spans="1:4" x14ac:dyDescent="0.25">
      <c r="B1016" s="1">
        <v>4.0000000000000001E-3</v>
      </c>
      <c r="C1016" t="s">
        <v>140</v>
      </c>
      <c r="D1016" t="str">
        <f t="shared" si="15"/>
        <v/>
      </c>
    </row>
    <row r="1017" spans="1:4" x14ac:dyDescent="0.25">
      <c r="B1017" s="1">
        <v>5.0000000000000001E-3</v>
      </c>
      <c r="C1017" t="s">
        <v>18</v>
      </c>
      <c r="D1017" t="str">
        <f t="shared" si="15"/>
        <v/>
      </c>
    </row>
    <row r="1018" spans="1:4" x14ac:dyDescent="0.25">
      <c r="B1018" s="1">
        <v>3.4000000000000002E-2</v>
      </c>
      <c r="C1018" t="s">
        <v>19</v>
      </c>
      <c r="D1018" t="str">
        <f t="shared" si="15"/>
        <v/>
      </c>
    </row>
    <row r="1019" spans="1:4" x14ac:dyDescent="0.25">
      <c r="B1019" s="1">
        <v>6.0000000000000001E-3</v>
      </c>
      <c r="C1019" t="s">
        <v>20</v>
      </c>
      <c r="D1019" t="str">
        <f t="shared" si="15"/>
        <v/>
      </c>
    </row>
    <row r="1020" spans="1:4" x14ac:dyDescent="0.25">
      <c r="D1020" t="str">
        <f t="shared" si="15"/>
        <v/>
      </c>
    </row>
    <row r="1021" spans="1:4" x14ac:dyDescent="0.25">
      <c r="A1021" s="2" t="s">
        <v>307</v>
      </c>
      <c r="D1021">
        <f t="shared" si="15"/>
        <v>185</v>
      </c>
    </row>
    <row r="1022" spans="1:4" x14ac:dyDescent="0.25">
      <c r="D1022" t="str">
        <f t="shared" si="15"/>
        <v/>
      </c>
    </row>
    <row r="1023" spans="1:4" x14ac:dyDescent="0.25">
      <c r="B1023" s="1">
        <v>1</v>
      </c>
      <c r="C1023" t="s">
        <v>184</v>
      </c>
      <c r="D1023" t="str">
        <f t="shared" si="15"/>
        <v/>
      </c>
    </row>
    <row r="1024" spans="1:4" x14ac:dyDescent="0.25">
      <c r="D1024" t="str">
        <f t="shared" si="15"/>
        <v/>
      </c>
    </row>
    <row r="1025" spans="1:4" x14ac:dyDescent="0.25">
      <c r="A1025" t="s">
        <v>308</v>
      </c>
      <c r="D1025">
        <f t="shared" si="15"/>
        <v>521</v>
      </c>
    </row>
    <row r="1026" spans="1:4" x14ac:dyDescent="0.25">
      <c r="D1026" t="str">
        <f t="shared" si="15"/>
        <v/>
      </c>
    </row>
    <row r="1027" spans="1:4" x14ac:dyDescent="0.25">
      <c r="B1027" s="1">
        <v>1</v>
      </c>
      <c r="C1027" t="s">
        <v>184</v>
      </c>
      <c r="D1027" t="str">
        <f t="shared" ref="D1027:D1090" si="16">IFERROR(HLOOKUP($A1027,$E$2:$LS$3,2,FALSE),"")</f>
        <v/>
      </c>
    </row>
    <row r="1028" spans="1:4" x14ac:dyDescent="0.25">
      <c r="D1028" t="str">
        <f t="shared" si="16"/>
        <v/>
      </c>
    </row>
    <row r="1029" spans="1:4" x14ac:dyDescent="0.25">
      <c r="A1029" t="s">
        <v>309</v>
      </c>
      <c r="D1029">
        <f t="shared" si="16"/>
        <v>601</v>
      </c>
    </row>
    <row r="1030" spans="1:4" x14ac:dyDescent="0.25">
      <c r="D1030" t="str">
        <f t="shared" si="16"/>
        <v/>
      </c>
    </row>
    <row r="1031" spans="1:4" x14ac:dyDescent="0.25">
      <c r="B1031" s="1">
        <v>1</v>
      </c>
      <c r="C1031" t="s">
        <v>184</v>
      </c>
      <c r="D1031" t="str">
        <f t="shared" si="16"/>
        <v/>
      </c>
    </row>
    <row r="1032" spans="1:4" x14ac:dyDescent="0.25">
      <c r="D1032" t="str">
        <f t="shared" si="16"/>
        <v/>
      </c>
    </row>
    <row r="1033" spans="1:4" x14ac:dyDescent="0.25">
      <c r="A1033" t="s">
        <v>310</v>
      </c>
      <c r="D1033">
        <f t="shared" si="16"/>
        <v>81</v>
      </c>
    </row>
    <row r="1034" spans="1:4" x14ac:dyDescent="0.25">
      <c r="D1034" t="str">
        <f t="shared" si="16"/>
        <v/>
      </c>
    </row>
    <row r="1035" spans="1:4" x14ac:dyDescent="0.25">
      <c r="B1035" s="1">
        <v>1</v>
      </c>
      <c r="C1035" t="s">
        <v>184</v>
      </c>
      <c r="D1035" t="str">
        <f t="shared" si="16"/>
        <v/>
      </c>
    </row>
    <row r="1036" spans="1:4" x14ac:dyDescent="0.25">
      <c r="D1036" t="str">
        <f t="shared" si="16"/>
        <v/>
      </c>
    </row>
    <row r="1037" spans="1:4" x14ac:dyDescent="0.25">
      <c r="A1037" t="s">
        <v>311</v>
      </c>
      <c r="D1037">
        <f t="shared" si="16"/>
        <v>85</v>
      </c>
    </row>
    <row r="1038" spans="1:4" x14ac:dyDescent="0.25">
      <c r="D1038" t="str">
        <f t="shared" si="16"/>
        <v/>
      </c>
    </row>
    <row r="1039" spans="1:4" x14ac:dyDescent="0.25">
      <c r="B1039" s="1">
        <v>9.9000000000000005E-2</v>
      </c>
      <c r="C1039" t="s">
        <v>91</v>
      </c>
      <c r="D1039" t="str">
        <f t="shared" si="16"/>
        <v/>
      </c>
    </row>
    <row r="1040" spans="1:4" x14ac:dyDescent="0.25">
      <c r="B1040" s="1">
        <v>2.1999999999999999E-2</v>
      </c>
      <c r="C1040" t="s">
        <v>154</v>
      </c>
      <c r="D1040" t="str">
        <f t="shared" si="16"/>
        <v/>
      </c>
    </row>
    <row r="1041" spans="1:4" x14ac:dyDescent="0.25">
      <c r="B1041" s="1">
        <v>0.33</v>
      </c>
      <c r="C1041" t="s">
        <v>18</v>
      </c>
      <c r="D1041" t="str">
        <f t="shared" si="16"/>
        <v/>
      </c>
    </row>
    <row r="1042" spans="1:4" x14ac:dyDescent="0.25">
      <c r="B1042" s="1">
        <v>0.04</v>
      </c>
      <c r="C1042" t="s">
        <v>128</v>
      </c>
      <c r="D1042" t="str">
        <f t="shared" si="16"/>
        <v/>
      </c>
    </row>
    <row r="1043" spans="1:4" x14ac:dyDescent="0.25">
      <c r="B1043" s="1">
        <v>0.50600000000000001</v>
      </c>
      <c r="C1043" t="s">
        <v>155</v>
      </c>
      <c r="D1043" t="str">
        <f t="shared" si="16"/>
        <v/>
      </c>
    </row>
    <row r="1044" spans="1:4" x14ac:dyDescent="0.25">
      <c r="A1044" t="s">
        <v>6</v>
      </c>
      <c r="B1044" t="s">
        <v>312</v>
      </c>
      <c r="C1044" t="s">
        <v>313</v>
      </c>
      <c r="D1044" t="str">
        <f t="shared" si="16"/>
        <v/>
      </c>
    </row>
    <row r="1045" spans="1:4" x14ac:dyDescent="0.25">
      <c r="A1045" t="s">
        <v>314</v>
      </c>
      <c r="D1045">
        <f t="shared" si="16"/>
        <v>8</v>
      </c>
    </row>
    <row r="1046" spans="1:4" x14ac:dyDescent="0.25">
      <c r="D1046" t="str">
        <f t="shared" si="16"/>
        <v/>
      </c>
    </row>
    <row r="1047" spans="1:4" x14ac:dyDescent="0.25">
      <c r="B1047" s="1">
        <v>0.70799999999999996</v>
      </c>
      <c r="C1047" t="s">
        <v>184</v>
      </c>
      <c r="D1047" t="str">
        <f t="shared" si="16"/>
        <v/>
      </c>
    </row>
    <row r="1048" spans="1:4" x14ac:dyDescent="0.25">
      <c r="B1048" s="1">
        <v>0.29099999999999998</v>
      </c>
      <c r="C1048" t="s">
        <v>154</v>
      </c>
      <c r="D1048" t="str">
        <f t="shared" si="16"/>
        <v/>
      </c>
    </row>
    <row r="1049" spans="1:4" x14ac:dyDescent="0.25">
      <c r="A1049" t="s">
        <v>6</v>
      </c>
      <c r="B1049" t="s">
        <v>315</v>
      </c>
      <c r="C1049" t="s">
        <v>316</v>
      </c>
      <c r="D1049" t="str">
        <f t="shared" si="16"/>
        <v/>
      </c>
    </row>
    <row r="1050" spans="1:4" x14ac:dyDescent="0.25">
      <c r="A1050" t="s">
        <v>317</v>
      </c>
      <c r="D1050">
        <f t="shared" si="16"/>
        <v>21</v>
      </c>
    </row>
    <row r="1051" spans="1:4" x14ac:dyDescent="0.25">
      <c r="D1051" t="str">
        <f t="shared" si="16"/>
        <v/>
      </c>
    </row>
    <row r="1052" spans="1:4" x14ac:dyDescent="0.25">
      <c r="B1052" s="1">
        <v>0.70699999999999996</v>
      </c>
      <c r="C1052" t="s">
        <v>137</v>
      </c>
      <c r="D1052" t="str">
        <f t="shared" si="16"/>
        <v/>
      </c>
    </row>
    <row r="1053" spans="1:4" x14ac:dyDescent="0.25">
      <c r="B1053" s="1">
        <v>0.20100000000000001</v>
      </c>
      <c r="C1053" t="s">
        <v>24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318</v>
      </c>
      <c r="D1055">
        <f t="shared" si="16"/>
        <v>10</v>
      </c>
    </row>
    <row r="1056" spans="1:4" x14ac:dyDescent="0.25">
      <c r="D1056" t="str">
        <f t="shared" si="16"/>
        <v/>
      </c>
    </row>
    <row r="1057" spans="1:4" x14ac:dyDescent="0.25">
      <c r="B1057" s="1">
        <v>0.35099999999999998</v>
      </c>
      <c r="C1057" t="s">
        <v>137</v>
      </c>
      <c r="D1057" t="str">
        <f t="shared" si="16"/>
        <v/>
      </c>
    </row>
    <row r="1058" spans="1:4" x14ac:dyDescent="0.25">
      <c r="B1058" s="1">
        <v>0.30499999999999999</v>
      </c>
      <c r="C1058" t="s">
        <v>24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319</v>
      </c>
      <c r="D1060">
        <f t="shared" si="16"/>
        <v>10</v>
      </c>
    </row>
    <row r="1061" spans="1:4" x14ac:dyDescent="0.25">
      <c r="D1061" t="str">
        <f t="shared" si="16"/>
        <v/>
      </c>
    </row>
    <row r="1062" spans="1:4" x14ac:dyDescent="0.25">
      <c r="B1062" s="1">
        <v>0.35099999999999998</v>
      </c>
      <c r="C1062" t="s">
        <v>137</v>
      </c>
      <c r="D1062" t="str">
        <f t="shared" si="16"/>
        <v/>
      </c>
    </row>
    <row r="1063" spans="1:4" x14ac:dyDescent="0.25">
      <c r="B1063" s="1">
        <v>0.30499999999999999</v>
      </c>
      <c r="C1063" t="s">
        <v>24</v>
      </c>
      <c r="D1063" t="str">
        <f t="shared" si="16"/>
        <v/>
      </c>
    </row>
    <row r="1064" spans="1:4" x14ac:dyDescent="0.25">
      <c r="D1064" t="str">
        <f t="shared" si="16"/>
        <v/>
      </c>
    </row>
    <row r="1065" spans="1:4" x14ac:dyDescent="0.25">
      <c r="A1065" t="s">
        <v>320</v>
      </c>
      <c r="D1065">
        <f t="shared" si="16"/>
        <v>7</v>
      </c>
    </row>
    <row r="1066" spans="1:4" x14ac:dyDescent="0.25">
      <c r="D1066" t="str">
        <f t="shared" si="16"/>
        <v/>
      </c>
    </row>
    <row r="1067" spans="1:4" x14ac:dyDescent="0.25">
      <c r="B1067" s="1">
        <v>0.38200000000000001</v>
      </c>
      <c r="C1067" t="s">
        <v>137</v>
      </c>
      <c r="D1067" t="str">
        <f t="shared" si="16"/>
        <v/>
      </c>
    </row>
    <row r="1068" spans="1:4" x14ac:dyDescent="0.25">
      <c r="B1068" s="1">
        <v>0.42599999999999999</v>
      </c>
      <c r="C1068" t="s">
        <v>24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321</v>
      </c>
      <c r="D1070">
        <f t="shared" si="16"/>
        <v>7</v>
      </c>
    </row>
    <row r="1071" spans="1:4" x14ac:dyDescent="0.25">
      <c r="D1071" t="str">
        <f t="shared" si="16"/>
        <v/>
      </c>
    </row>
    <row r="1072" spans="1:4" x14ac:dyDescent="0.25">
      <c r="B1072" s="1">
        <v>0.38200000000000001</v>
      </c>
      <c r="C1072" t="s">
        <v>137</v>
      </c>
      <c r="D1072" t="str">
        <f t="shared" si="16"/>
        <v/>
      </c>
    </row>
    <row r="1073" spans="1:4" x14ac:dyDescent="0.25">
      <c r="B1073" s="1">
        <v>0.42599999999999999</v>
      </c>
      <c r="C1073" t="s">
        <v>24</v>
      </c>
      <c r="D1073" t="str">
        <f t="shared" si="16"/>
        <v/>
      </c>
    </row>
    <row r="1074" spans="1:4" x14ac:dyDescent="0.25">
      <c r="D1074" t="str">
        <f t="shared" si="16"/>
        <v/>
      </c>
    </row>
    <row r="1075" spans="1:4" x14ac:dyDescent="0.25">
      <c r="A1075" t="s">
        <v>322</v>
      </c>
      <c r="D1075">
        <f t="shared" si="16"/>
        <v>2</v>
      </c>
    </row>
    <row r="1076" spans="1:4" x14ac:dyDescent="0.25">
      <c r="D1076" t="str">
        <f t="shared" si="16"/>
        <v/>
      </c>
    </row>
    <row r="1077" spans="1:4" x14ac:dyDescent="0.25">
      <c r="D1077" t="str">
        <f t="shared" si="16"/>
        <v/>
      </c>
    </row>
    <row r="1078" spans="1:4" x14ac:dyDescent="0.25">
      <c r="A1078" t="s">
        <v>323</v>
      </c>
      <c r="D1078">
        <f t="shared" si="16"/>
        <v>23</v>
      </c>
    </row>
    <row r="1079" spans="1:4" x14ac:dyDescent="0.25">
      <c r="D1079" t="str">
        <f t="shared" si="16"/>
        <v/>
      </c>
    </row>
    <row r="1080" spans="1:4" x14ac:dyDescent="0.25">
      <c r="B1080" s="1">
        <v>1</v>
      </c>
      <c r="C1080" t="s">
        <v>72</v>
      </c>
      <c r="D1080" t="str">
        <f t="shared" si="16"/>
        <v/>
      </c>
    </row>
    <row r="1081" spans="1:4" x14ac:dyDescent="0.25">
      <c r="D1081" t="str">
        <f t="shared" si="16"/>
        <v/>
      </c>
    </row>
    <row r="1082" spans="1:4" x14ac:dyDescent="0.25">
      <c r="A1082" t="s">
        <v>324</v>
      </c>
      <c r="D1082">
        <f t="shared" si="16"/>
        <v>49</v>
      </c>
    </row>
    <row r="1083" spans="1:4" x14ac:dyDescent="0.25">
      <c r="D1083" t="str">
        <f t="shared" si="16"/>
        <v/>
      </c>
    </row>
    <row r="1084" spans="1:4" x14ac:dyDescent="0.25">
      <c r="B1084" s="1">
        <v>0.68</v>
      </c>
      <c r="C1084" t="s">
        <v>86</v>
      </c>
      <c r="D1084" t="str">
        <f t="shared" si="16"/>
        <v/>
      </c>
    </row>
    <row r="1085" spans="1:4" x14ac:dyDescent="0.25">
      <c r="B1085" s="1">
        <v>0.31900000000000001</v>
      </c>
      <c r="C1085" t="s">
        <v>19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325</v>
      </c>
      <c r="D1087">
        <f t="shared" si="16"/>
        <v>2</v>
      </c>
    </row>
    <row r="1088" spans="1:4" x14ac:dyDescent="0.25">
      <c r="D1088" t="str">
        <f t="shared" si="16"/>
        <v/>
      </c>
    </row>
    <row r="1089" spans="1:4" x14ac:dyDescent="0.25">
      <c r="B1089" s="1">
        <v>1</v>
      </c>
      <c r="C1089" t="s">
        <v>23</v>
      </c>
      <c r="D1089" t="str">
        <f t="shared" si="16"/>
        <v/>
      </c>
    </row>
    <row r="1090" spans="1:4" x14ac:dyDescent="0.25">
      <c r="A1090" t="s">
        <v>6</v>
      </c>
      <c r="B1090" t="s">
        <v>326</v>
      </c>
      <c r="C1090" t="s">
        <v>327</v>
      </c>
      <c r="D1090" t="str">
        <f t="shared" si="16"/>
        <v/>
      </c>
    </row>
    <row r="1091" spans="1:4" x14ac:dyDescent="0.25">
      <c r="A1091" t="s">
        <v>328</v>
      </c>
      <c r="D1091">
        <f t="shared" ref="D1091:D1154" si="17">IFERROR(HLOOKUP($A1091,$E$2:$LS$3,2,FALSE),"")</f>
        <v>69</v>
      </c>
    </row>
    <row r="1092" spans="1:4" x14ac:dyDescent="0.25">
      <c r="D1092" t="str">
        <f t="shared" si="17"/>
        <v/>
      </c>
    </row>
    <row r="1093" spans="1:4" x14ac:dyDescent="0.25">
      <c r="B1093" s="1">
        <v>0.36499999999999999</v>
      </c>
      <c r="C1093" t="s">
        <v>38</v>
      </c>
      <c r="D1093" t="str">
        <f t="shared" si="17"/>
        <v/>
      </c>
    </row>
    <row r="1094" spans="1:4" x14ac:dyDescent="0.25">
      <c r="B1094" s="1">
        <v>0.111</v>
      </c>
      <c r="C1094" t="s">
        <v>16</v>
      </c>
      <c r="D1094" t="str">
        <f t="shared" si="17"/>
        <v/>
      </c>
    </row>
    <row r="1095" spans="1:4" x14ac:dyDescent="0.25">
      <c r="B1095" s="1">
        <v>0.40500000000000003</v>
      </c>
      <c r="C1095" t="s">
        <v>20</v>
      </c>
      <c r="D1095" t="str">
        <f t="shared" si="17"/>
        <v/>
      </c>
    </row>
    <row r="1096" spans="1:4" x14ac:dyDescent="0.25">
      <c r="B1096" s="1">
        <v>0.11700000000000001</v>
      </c>
      <c r="C1096" t="s">
        <v>21</v>
      </c>
      <c r="D1096" t="str">
        <f t="shared" si="17"/>
        <v/>
      </c>
    </row>
    <row r="1097" spans="1:4" x14ac:dyDescent="0.25">
      <c r="D1097" t="str">
        <f t="shared" si="17"/>
        <v/>
      </c>
    </row>
    <row r="1098" spans="1:4" x14ac:dyDescent="0.25">
      <c r="A1098" t="s">
        <v>329</v>
      </c>
      <c r="D1098">
        <f t="shared" si="17"/>
        <v>2</v>
      </c>
    </row>
    <row r="1099" spans="1:4" x14ac:dyDescent="0.25">
      <c r="D1099" t="str">
        <f t="shared" si="17"/>
        <v/>
      </c>
    </row>
    <row r="1100" spans="1:4" x14ac:dyDescent="0.25">
      <c r="B1100" s="1">
        <v>1</v>
      </c>
      <c r="C1100" t="s">
        <v>28</v>
      </c>
      <c r="D1100" t="str">
        <f t="shared" si="17"/>
        <v/>
      </c>
    </row>
    <row r="1101" spans="1:4" x14ac:dyDescent="0.25">
      <c r="D1101" t="str">
        <f t="shared" si="17"/>
        <v/>
      </c>
    </row>
    <row r="1102" spans="1:4" x14ac:dyDescent="0.25">
      <c r="A1102" t="s">
        <v>330</v>
      </c>
      <c r="D1102">
        <f t="shared" si="17"/>
        <v>4</v>
      </c>
    </row>
    <row r="1103" spans="1:4" x14ac:dyDescent="0.25">
      <c r="D1103" t="str">
        <f t="shared" si="17"/>
        <v/>
      </c>
    </row>
    <row r="1104" spans="1:4" x14ac:dyDescent="0.25">
      <c r="B1104" s="1">
        <v>1</v>
      </c>
      <c r="C1104" t="s">
        <v>19</v>
      </c>
      <c r="D1104" t="str">
        <f t="shared" si="17"/>
        <v/>
      </c>
    </row>
    <row r="1105" spans="1:4" x14ac:dyDescent="0.25">
      <c r="D1105" t="str">
        <f t="shared" si="17"/>
        <v/>
      </c>
    </row>
    <row r="1106" spans="1:4" x14ac:dyDescent="0.25">
      <c r="A1106" t="s">
        <v>331</v>
      </c>
      <c r="D1106">
        <f t="shared" si="17"/>
        <v>16</v>
      </c>
    </row>
    <row r="1107" spans="1:4" x14ac:dyDescent="0.25">
      <c r="D1107" t="str">
        <f t="shared" si="17"/>
        <v/>
      </c>
    </row>
    <row r="1108" spans="1:4" x14ac:dyDescent="0.25">
      <c r="B1108" s="1">
        <v>0.82</v>
      </c>
      <c r="C1108" t="s">
        <v>86</v>
      </c>
      <c r="D1108" t="str">
        <f t="shared" si="17"/>
        <v/>
      </c>
    </row>
    <row r="1109" spans="1:4" x14ac:dyDescent="0.25">
      <c r="B1109" s="1">
        <v>0.17899999999999999</v>
      </c>
      <c r="C1109" t="s">
        <v>20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332</v>
      </c>
      <c r="D1111">
        <f t="shared" si="17"/>
        <v>6</v>
      </c>
    </row>
    <row r="1112" spans="1:4" x14ac:dyDescent="0.25">
      <c r="D1112" t="str">
        <f t="shared" si="17"/>
        <v/>
      </c>
    </row>
    <row r="1113" spans="1:4" x14ac:dyDescent="0.25">
      <c r="B1113" s="1">
        <v>1</v>
      </c>
      <c r="C1113" t="s">
        <v>51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333</v>
      </c>
      <c r="D1115">
        <f t="shared" si="17"/>
        <v>270</v>
      </c>
    </row>
    <row r="1116" spans="1:4" x14ac:dyDescent="0.25">
      <c r="D1116" t="str">
        <f t="shared" si="17"/>
        <v/>
      </c>
    </row>
    <row r="1117" spans="1:4" x14ac:dyDescent="0.25">
      <c r="B1117" s="1">
        <v>5.7000000000000002E-2</v>
      </c>
      <c r="C1117" t="s">
        <v>139</v>
      </c>
      <c r="D1117" t="str">
        <f t="shared" si="17"/>
        <v/>
      </c>
    </row>
    <row r="1118" spans="1:4" x14ac:dyDescent="0.25">
      <c r="B1118" s="1">
        <v>0.89800000000000002</v>
      </c>
      <c r="C1118" t="s">
        <v>43</v>
      </c>
      <c r="D1118" t="str">
        <f t="shared" si="17"/>
        <v/>
      </c>
    </row>
    <row r="1119" spans="1:4" x14ac:dyDescent="0.25">
      <c r="B1119" s="1">
        <v>3.2000000000000001E-2</v>
      </c>
      <c r="C1119" t="s">
        <v>18</v>
      </c>
      <c r="D1119" t="str">
        <f t="shared" si="17"/>
        <v/>
      </c>
    </row>
    <row r="1120" spans="1:4" x14ac:dyDescent="0.25">
      <c r="B1120" s="1">
        <v>1.0999999999999999E-2</v>
      </c>
      <c r="C1120" t="s">
        <v>28</v>
      </c>
      <c r="D1120" t="str">
        <f t="shared" si="17"/>
        <v/>
      </c>
    </row>
    <row r="1121" spans="1:4" x14ac:dyDescent="0.25">
      <c r="D1121" t="str">
        <f t="shared" si="17"/>
        <v/>
      </c>
    </row>
    <row r="1122" spans="1:4" x14ac:dyDescent="0.25">
      <c r="A1122" t="s">
        <v>334</v>
      </c>
      <c r="D1122">
        <f t="shared" si="17"/>
        <v>164</v>
      </c>
    </row>
    <row r="1123" spans="1:4" x14ac:dyDescent="0.25">
      <c r="D1123" t="str">
        <f t="shared" si="17"/>
        <v/>
      </c>
    </row>
    <row r="1124" spans="1:4" x14ac:dyDescent="0.25">
      <c r="B1124" s="1">
        <v>0.14499999999999999</v>
      </c>
      <c r="C1124" t="s">
        <v>20</v>
      </c>
      <c r="D1124" t="str">
        <f t="shared" si="17"/>
        <v/>
      </c>
    </row>
    <row r="1125" spans="1:4" x14ac:dyDescent="0.25">
      <c r="B1125" s="1">
        <v>0.85399999999999998</v>
      </c>
      <c r="C1125" t="s">
        <v>72</v>
      </c>
      <c r="D1125" t="str">
        <f t="shared" si="17"/>
        <v/>
      </c>
    </row>
    <row r="1126" spans="1:4" x14ac:dyDescent="0.25">
      <c r="D1126" t="str">
        <f t="shared" si="17"/>
        <v/>
      </c>
    </row>
    <row r="1127" spans="1:4" x14ac:dyDescent="0.25">
      <c r="A1127" t="s">
        <v>335</v>
      </c>
      <c r="D1127">
        <f t="shared" si="17"/>
        <v>1</v>
      </c>
    </row>
    <row r="1128" spans="1:4" x14ac:dyDescent="0.25">
      <c r="D1128" t="str">
        <f t="shared" si="17"/>
        <v/>
      </c>
    </row>
    <row r="1129" spans="1:4" x14ac:dyDescent="0.25">
      <c r="B1129" s="1">
        <v>1</v>
      </c>
      <c r="C1129" t="s">
        <v>51</v>
      </c>
      <c r="D1129" t="str">
        <f t="shared" si="17"/>
        <v/>
      </c>
    </row>
    <row r="1130" spans="1:4" x14ac:dyDescent="0.25">
      <c r="D1130" t="str">
        <f t="shared" si="17"/>
        <v/>
      </c>
    </row>
    <row r="1131" spans="1:4" x14ac:dyDescent="0.25">
      <c r="A1131" t="s">
        <v>336</v>
      </c>
      <c r="D1131">
        <f t="shared" si="17"/>
        <v>30</v>
      </c>
    </row>
    <row r="1132" spans="1:4" x14ac:dyDescent="0.25">
      <c r="D1132" t="str">
        <f t="shared" si="17"/>
        <v/>
      </c>
    </row>
    <row r="1133" spans="1:4" x14ac:dyDescent="0.25">
      <c r="B1133" s="1">
        <v>1</v>
      </c>
      <c r="C1133" t="s">
        <v>51</v>
      </c>
      <c r="D1133" t="str">
        <f t="shared" si="17"/>
        <v/>
      </c>
    </row>
    <row r="1134" spans="1:4" x14ac:dyDescent="0.25">
      <c r="D1134" t="str">
        <f t="shared" si="17"/>
        <v/>
      </c>
    </row>
    <row r="1135" spans="1:4" x14ac:dyDescent="0.25">
      <c r="A1135" t="s">
        <v>337</v>
      </c>
      <c r="D1135">
        <f t="shared" si="17"/>
        <v>64</v>
      </c>
    </row>
    <row r="1136" spans="1:4" x14ac:dyDescent="0.25">
      <c r="D1136" t="str">
        <f t="shared" si="17"/>
        <v/>
      </c>
    </row>
    <row r="1137" spans="1:4" x14ac:dyDescent="0.25">
      <c r="B1137" s="1">
        <v>1</v>
      </c>
      <c r="C1137" t="s">
        <v>18</v>
      </c>
      <c r="D1137" t="str">
        <f t="shared" si="17"/>
        <v/>
      </c>
    </row>
    <row r="1138" spans="1:4" x14ac:dyDescent="0.25">
      <c r="D1138" t="str">
        <f t="shared" si="17"/>
        <v/>
      </c>
    </row>
    <row r="1139" spans="1:4" x14ac:dyDescent="0.25">
      <c r="A1139" s="2" t="s">
        <v>338</v>
      </c>
      <c r="D1139">
        <f t="shared" si="17"/>
        <v>13</v>
      </c>
    </row>
    <row r="1140" spans="1:4" x14ac:dyDescent="0.25">
      <c r="D1140" t="str">
        <f t="shared" si="17"/>
        <v/>
      </c>
    </row>
    <row r="1141" spans="1:4" x14ac:dyDescent="0.25">
      <c r="B1141" s="1">
        <v>1</v>
      </c>
      <c r="C1141" t="s">
        <v>51</v>
      </c>
      <c r="D1141" t="str">
        <f t="shared" si="17"/>
        <v/>
      </c>
    </row>
    <row r="1142" spans="1:4" x14ac:dyDescent="0.25">
      <c r="A1142" t="s">
        <v>6</v>
      </c>
      <c r="B1142" t="s">
        <v>339</v>
      </c>
      <c r="C1142" t="s">
        <v>340</v>
      </c>
      <c r="D1142" t="str">
        <f t="shared" si="17"/>
        <v/>
      </c>
    </row>
    <row r="1143" spans="1:4" x14ac:dyDescent="0.25">
      <c r="A1143" t="s">
        <v>341</v>
      </c>
      <c r="D1143">
        <f t="shared" si="17"/>
        <v>136</v>
      </c>
    </row>
    <row r="1144" spans="1:4" x14ac:dyDescent="0.25">
      <c r="D1144" t="str">
        <f t="shared" si="17"/>
        <v/>
      </c>
    </row>
    <row r="1145" spans="1:4" x14ac:dyDescent="0.25">
      <c r="B1145" s="1">
        <v>1</v>
      </c>
      <c r="C1145" t="s">
        <v>86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342</v>
      </c>
      <c r="D1147">
        <f t="shared" si="17"/>
        <v>202</v>
      </c>
    </row>
    <row r="1148" spans="1:4" x14ac:dyDescent="0.25">
      <c r="D1148" t="str">
        <f t="shared" si="17"/>
        <v/>
      </c>
    </row>
    <row r="1149" spans="1:4" x14ac:dyDescent="0.25">
      <c r="B1149" s="1">
        <v>1</v>
      </c>
      <c r="C1149" t="s">
        <v>86</v>
      </c>
      <c r="D1149" t="str">
        <f t="shared" si="17"/>
        <v/>
      </c>
    </row>
    <row r="1150" spans="1:4" x14ac:dyDescent="0.25">
      <c r="D1150" t="str">
        <f t="shared" si="17"/>
        <v/>
      </c>
    </row>
    <row r="1151" spans="1:4" x14ac:dyDescent="0.25">
      <c r="A1151" t="s">
        <v>343</v>
      </c>
      <c r="D1151">
        <f t="shared" si="17"/>
        <v>394</v>
      </c>
    </row>
    <row r="1152" spans="1:4" x14ac:dyDescent="0.25">
      <c r="D1152" t="str">
        <f t="shared" si="17"/>
        <v/>
      </c>
    </row>
    <row r="1153" spans="1:4" x14ac:dyDescent="0.25">
      <c r="B1153" s="1">
        <v>1</v>
      </c>
      <c r="C1153" t="s">
        <v>86</v>
      </c>
      <c r="D1153" t="str">
        <f t="shared" si="17"/>
        <v/>
      </c>
    </row>
    <row r="1154" spans="1:4" x14ac:dyDescent="0.25">
      <c r="D1154" t="str">
        <f t="shared" si="17"/>
        <v/>
      </c>
    </row>
    <row r="1155" spans="1:4" x14ac:dyDescent="0.25">
      <c r="A1155" t="s">
        <v>344</v>
      </c>
      <c r="D1155">
        <f t="shared" ref="D1155:D1218" si="18">IFERROR(HLOOKUP($A1155,$E$2:$LS$3,2,FALSE),"")</f>
        <v>17</v>
      </c>
    </row>
    <row r="1156" spans="1:4" x14ac:dyDescent="0.25">
      <c r="D1156" t="str">
        <f t="shared" si="18"/>
        <v/>
      </c>
    </row>
    <row r="1157" spans="1:4" x14ac:dyDescent="0.25">
      <c r="B1157" s="1">
        <v>1</v>
      </c>
      <c r="C1157" t="s">
        <v>86</v>
      </c>
      <c r="D1157" t="str">
        <f t="shared" si="18"/>
        <v/>
      </c>
    </row>
    <row r="1158" spans="1:4" x14ac:dyDescent="0.25">
      <c r="D1158" t="str">
        <f t="shared" si="18"/>
        <v/>
      </c>
    </row>
    <row r="1159" spans="1:4" x14ac:dyDescent="0.25">
      <c r="A1159" t="s">
        <v>345</v>
      </c>
      <c r="D1159">
        <f t="shared" si="18"/>
        <v>1</v>
      </c>
    </row>
    <row r="1160" spans="1:4" x14ac:dyDescent="0.25">
      <c r="D1160" t="str">
        <f t="shared" si="18"/>
        <v/>
      </c>
    </row>
    <row r="1161" spans="1:4" x14ac:dyDescent="0.25">
      <c r="B1161" s="1">
        <v>1</v>
      </c>
      <c r="C1161" t="s">
        <v>176</v>
      </c>
      <c r="D1161" t="str">
        <f t="shared" si="18"/>
        <v/>
      </c>
    </row>
    <row r="1162" spans="1:4" x14ac:dyDescent="0.25">
      <c r="D1162" t="str">
        <f t="shared" si="18"/>
        <v/>
      </c>
    </row>
    <row r="1163" spans="1:4" x14ac:dyDescent="0.25">
      <c r="A1163" t="s">
        <v>346</v>
      </c>
      <c r="D1163">
        <f t="shared" si="18"/>
        <v>15</v>
      </c>
    </row>
    <row r="1164" spans="1:4" x14ac:dyDescent="0.25">
      <c r="D1164" t="str">
        <f t="shared" si="18"/>
        <v/>
      </c>
    </row>
    <row r="1165" spans="1:4" x14ac:dyDescent="0.25">
      <c r="B1165" s="1">
        <v>1</v>
      </c>
      <c r="C1165" t="s">
        <v>86</v>
      </c>
      <c r="D1165" t="str">
        <f t="shared" si="18"/>
        <v/>
      </c>
    </row>
    <row r="1166" spans="1:4" x14ac:dyDescent="0.25">
      <c r="D1166" t="str">
        <f t="shared" si="18"/>
        <v/>
      </c>
    </row>
    <row r="1167" spans="1:4" x14ac:dyDescent="0.25">
      <c r="A1167" t="s">
        <v>347</v>
      </c>
      <c r="D1167">
        <f t="shared" si="18"/>
        <v>183</v>
      </c>
    </row>
    <row r="1168" spans="1:4" x14ac:dyDescent="0.25">
      <c r="D1168" t="str">
        <f t="shared" si="18"/>
        <v/>
      </c>
    </row>
    <row r="1169" spans="1:4" x14ac:dyDescent="0.25">
      <c r="B1169" s="1">
        <v>1</v>
      </c>
      <c r="C1169" t="s">
        <v>86</v>
      </c>
      <c r="D1169" t="str">
        <f t="shared" si="18"/>
        <v/>
      </c>
    </row>
    <row r="1170" spans="1:4" x14ac:dyDescent="0.25">
      <c r="D1170" t="str">
        <f t="shared" si="18"/>
        <v/>
      </c>
    </row>
    <row r="1171" spans="1:4" x14ac:dyDescent="0.25">
      <c r="A1171" t="s">
        <v>348</v>
      </c>
      <c r="D1171">
        <f t="shared" si="18"/>
        <v>15</v>
      </c>
    </row>
    <row r="1172" spans="1:4" x14ac:dyDescent="0.25">
      <c r="D1172" t="str">
        <f t="shared" si="18"/>
        <v/>
      </c>
    </row>
    <row r="1173" spans="1:4" x14ac:dyDescent="0.25">
      <c r="B1173" s="1">
        <v>1</v>
      </c>
      <c r="C1173" t="s">
        <v>86</v>
      </c>
      <c r="D1173" t="str">
        <f t="shared" si="18"/>
        <v/>
      </c>
    </row>
    <row r="1174" spans="1:4" x14ac:dyDescent="0.25">
      <c r="D1174" t="str">
        <f t="shared" si="18"/>
        <v/>
      </c>
    </row>
    <row r="1175" spans="1:4" x14ac:dyDescent="0.25">
      <c r="A1175" t="s">
        <v>349</v>
      </c>
      <c r="D1175">
        <f t="shared" si="18"/>
        <v>17</v>
      </c>
    </row>
    <row r="1176" spans="1:4" x14ac:dyDescent="0.25">
      <c r="D1176" t="str">
        <f t="shared" si="18"/>
        <v/>
      </c>
    </row>
    <row r="1177" spans="1:4" x14ac:dyDescent="0.25">
      <c r="B1177" s="1">
        <v>1</v>
      </c>
      <c r="C1177" t="s">
        <v>86</v>
      </c>
      <c r="D1177" t="str">
        <f t="shared" si="18"/>
        <v/>
      </c>
    </row>
    <row r="1178" spans="1:4" x14ac:dyDescent="0.25">
      <c r="D1178" t="str">
        <f t="shared" si="18"/>
        <v/>
      </c>
    </row>
    <row r="1179" spans="1:4" x14ac:dyDescent="0.25">
      <c r="A1179" t="s">
        <v>350</v>
      </c>
      <c r="D1179">
        <f t="shared" si="18"/>
        <v>289</v>
      </c>
    </row>
    <row r="1180" spans="1:4" x14ac:dyDescent="0.25">
      <c r="D1180" t="str">
        <f t="shared" si="18"/>
        <v/>
      </c>
    </row>
    <row r="1181" spans="1:4" x14ac:dyDescent="0.25">
      <c r="B1181" s="1">
        <v>1</v>
      </c>
      <c r="C1181" t="s">
        <v>86</v>
      </c>
      <c r="D1181" t="str">
        <f t="shared" si="18"/>
        <v/>
      </c>
    </row>
    <row r="1182" spans="1:4" x14ac:dyDescent="0.25">
      <c r="D1182" t="str">
        <f t="shared" si="18"/>
        <v/>
      </c>
    </row>
    <row r="1183" spans="1:4" x14ac:dyDescent="0.25">
      <c r="A1183" t="s">
        <v>351</v>
      </c>
      <c r="D1183">
        <f t="shared" si="18"/>
        <v>84</v>
      </c>
    </row>
    <row r="1184" spans="1:4" x14ac:dyDescent="0.25">
      <c r="D1184" t="str">
        <f t="shared" si="18"/>
        <v/>
      </c>
    </row>
    <row r="1185" spans="1:4" x14ac:dyDescent="0.25">
      <c r="B1185" s="1">
        <v>1</v>
      </c>
      <c r="C1185" t="s">
        <v>86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352</v>
      </c>
      <c r="D1187">
        <f t="shared" si="18"/>
        <v>166</v>
      </c>
    </row>
    <row r="1188" spans="1:4" x14ac:dyDescent="0.25">
      <c r="D1188" t="str">
        <f t="shared" si="18"/>
        <v/>
      </c>
    </row>
    <row r="1189" spans="1:4" x14ac:dyDescent="0.25">
      <c r="B1189" s="1">
        <v>1</v>
      </c>
      <c r="C1189" t="s">
        <v>86</v>
      </c>
      <c r="D1189" t="str">
        <f t="shared" si="18"/>
        <v/>
      </c>
    </row>
    <row r="1190" spans="1:4" x14ac:dyDescent="0.25">
      <c r="D1190" t="str">
        <f t="shared" si="18"/>
        <v/>
      </c>
    </row>
    <row r="1191" spans="1:4" x14ac:dyDescent="0.25">
      <c r="A1191" t="s">
        <v>353</v>
      </c>
      <c r="D1191">
        <f t="shared" si="18"/>
        <v>510</v>
      </c>
    </row>
    <row r="1192" spans="1:4" x14ac:dyDescent="0.25">
      <c r="D1192" t="str">
        <f t="shared" si="18"/>
        <v/>
      </c>
    </row>
    <row r="1193" spans="1:4" x14ac:dyDescent="0.25">
      <c r="B1193" s="1">
        <v>1</v>
      </c>
      <c r="C1193" t="s">
        <v>86</v>
      </c>
      <c r="D1193" t="str">
        <f t="shared" si="18"/>
        <v/>
      </c>
    </row>
    <row r="1194" spans="1:4" x14ac:dyDescent="0.25">
      <c r="D1194" t="str">
        <f t="shared" si="18"/>
        <v/>
      </c>
    </row>
    <row r="1195" spans="1:4" x14ac:dyDescent="0.25">
      <c r="A1195" t="s">
        <v>354</v>
      </c>
      <c r="D1195">
        <f t="shared" si="18"/>
        <v>26</v>
      </c>
    </row>
    <row r="1196" spans="1:4" x14ac:dyDescent="0.25">
      <c r="D1196" t="str">
        <f t="shared" si="18"/>
        <v/>
      </c>
    </row>
    <row r="1197" spans="1:4" x14ac:dyDescent="0.25">
      <c r="B1197" s="1">
        <v>1</v>
      </c>
      <c r="C1197" t="s">
        <v>86</v>
      </c>
      <c r="D1197" t="str">
        <f t="shared" si="18"/>
        <v/>
      </c>
    </row>
    <row r="1198" spans="1:4" x14ac:dyDescent="0.25">
      <c r="D1198" t="str">
        <f t="shared" si="18"/>
        <v/>
      </c>
    </row>
    <row r="1199" spans="1:4" x14ac:dyDescent="0.25">
      <c r="A1199" t="s">
        <v>355</v>
      </c>
      <c r="D1199">
        <f t="shared" si="18"/>
        <v>232</v>
      </c>
    </row>
    <row r="1200" spans="1:4" x14ac:dyDescent="0.25">
      <c r="D1200" t="str">
        <f t="shared" si="18"/>
        <v/>
      </c>
    </row>
    <row r="1201" spans="1:4" x14ac:dyDescent="0.25">
      <c r="B1201" s="1">
        <v>1</v>
      </c>
      <c r="C1201" t="s">
        <v>86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356</v>
      </c>
      <c r="D1203">
        <f t="shared" si="18"/>
        <v>3</v>
      </c>
    </row>
    <row r="1204" spans="1:4" x14ac:dyDescent="0.25">
      <c r="D1204" t="str">
        <f t="shared" si="18"/>
        <v/>
      </c>
    </row>
    <row r="1205" spans="1:4" x14ac:dyDescent="0.25">
      <c r="B1205" s="1">
        <v>1</v>
      </c>
      <c r="C1205" t="s">
        <v>86</v>
      </c>
      <c r="D1205" t="str">
        <f t="shared" si="18"/>
        <v/>
      </c>
    </row>
    <row r="1206" spans="1:4" x14ac:dyDescent="0.25">
      <c r="D1206" t="str">
        <f t="shared" si="18"/>
        <v/>
      </c>
    </row>
    <row r="1207" spans="1:4" x14ac:dyDescent="0.25">
      <c r="A1207" t="s">
        <v>357</v>
      </c>
      <c r="D1207">
        <f t="shared" si="18"/>
        <v>65</v>
      </c>
    </row>
    <row r="1208" spans="1:4" x14ac:dyDescent="0.25">
      <c r="D1208" t="str">
        <f t="shared" si="18"/>
        <v/>
      </c>
    </row>
    <row r="1209" spans="1:4" x14ac:dyDescent="0.25">
      <c r="B1209" s="1">
        <v>1</v>
      </c>
      <c r="C1209" t="s">
        <v>86</v>
      </c>
      <c r="D1209" t="str">
        <f t="shared" si="18"/>
        <v/>
      </c>
    </row>
    <row r="1210" spans="1:4" x14ac:dyDescent="0.25">
      <c r="D1210" t="str">
        <f t="shared" si="18"/>
        <v/>
      </c>
    </row>
    <row r="1211" spans="1:4" x14ac:dyDescent="0.25">
      <c r="A1211" t="s">
        <v>358</v>
      </c>
      <c r="D1211">
        <f t="shared" si="18"/>
        <v>22</v>
      </c>
    </row>
    <row r="1212" spans="1:4" x14ac:dyDescent="0.25">
      <c r="D1212" t="str">
        <f t="shared" si="18"/>
        <v/>
      </c>
    </row>
    <row r="1213" spans="1:4" x14ac:dyDescent="0.25">
      <c r="B1213" s="1">
        <v>1</v>
      </c>
      <c r="C1213" t="s">
        <v>86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359</v>
      </c>
      <c r="D1215">
        <f t="shared" si="18"/>
        <v>94</v>
      </c>
    </row>
    <row r="1216" spans="1:4" x14ac:dyDescent="0.25">
      <c r="D1216" t="str">
        <f t="shared" si="18"/>
        <v/>
      </c>
    </row>
    <row r="1217" spans="1:4" x14ac:dyDescent="0.25">
      <c r="B1217" s="1">
        <v>1</v>
      </c>
      <c r="C1217" t="s">
        <v>86</v>
      </c>
      <c r="D1217" t="str">
        <f t="shared" si="18"/>
        <v/>
      </c>
    </row>
    <row r="1218" spans="1:4" x14ac:dyDescent="0.25">
      <c r="D1218" t="str">
        <f t="shared" si="18"/>
        <v/>
      </c>
    </row>
    <row r="1219" spans="1:4" x14ac:dyDescent="0.25">
      <c r="A1219" t="s">
        <v>360</v>
      </c>
      <c r="D1219">
        <f t="shared" ref="D1219:D1282" si="19">IFERROR(HLOOKUP($A1219,$E$2:$LS$3,2,FALSE),"")</f>
        <v>10</v>
      </c>
    </row>
    <row r="1220" spans="1:4" x14ac:dyDescent="0.25">
      <c r="D1220" t="str">
        <f t="shared" si="19"/>
        <v/>
      </c>
    </row>
    <row r="1221" spans="1:4" x14ac:dyDescent="0.25">
      <c r="B1221" s="1">
        <v>1</v>
      </c>
      <c r="C1221" t="s">
        <v>86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361</v>
      </c>
      <c r="D1223">
        <f t="shared" si="19"/>
        <v>16</v>
      </c>
    </row>
    <row r="1224" spans="1:4" x14ac:dyDescent="0.25">
      <c r="D1224" t="str">
        <f t="shared" si="19"/>
        <v/>
      </c>
    </row>
    <row r="1225" spans="1:4" x14ac:dyDescent="0.25">
      <c r="B1225" s="1">
        <v>1</v>
      </c>
      <c r="C1225" t="s">
        <v>86</v>
      </c>
      <c r="D1225" t="str">
        <f t="shared" si="19"/>
        <v/>
      </c>
    </row>
    <row r="1226" spans="1:4" x14ac:dyDescent="0.25">
      <c r="D1226" t="str">
        <f t="shared" si="19"/>
        <v/>
      </c>
    </row>
    <row r="1227" spans="1:4" x14ac:dyDescent="0.25">
      <c r="A1227" t="s">
        <v>362</v>
      </c>
      <c r="D1227">
        <f t="shared" si="19"/>
        <v>21</v>
      </c>
    </row>
    <row r="1228" spans="1:4" x14ac:dyDescent="0.25">
      <c r="D1228" t="str">
        <f t="shared" si="19"/>
        <v/>
      </c>
    </row>
    <row r="1229" spans="1:4" x14ac:dyDescent="0.25">
      <c r="B1229" s="1">
        <v>1</v>
      </c>
      <c r="C1229" t="s">
        <v>86</v>
      </c>
      <c r="D1229" t="str">
        <f t="shared" si="19"/>
        <v/>
      </c>
    </row>
    <row r="1230" spans="1:4" x14ac:dyDescent="0.25">
      <c r="D1230" t="str">
        <f t="shared" si="19"/>
        <v/>
      </c>
    </row>
    <row r="1231" spans="1:4" x14ac:dyDescent="0.25">
      <c r="A1231" t="s">
        <v>363</v>
      </c>
      <c r="D1231">
        <f t="shared" si="19"/>
        <v>2</v>
      </c>
    </row>
    <row r="1232" spans="1:4" x14ac:dyDescent="0.25">
      <c r="D1232" t="str">
        <f t="shared" si="19"/>
        <v/>
      </c>
    </row>
    <row r="1233" spans="1:4" x14ac:dyDescent="0.25">
      <c r="B1233" s="1">
        <v>1</v>
      </c>
      <c r="C1233" t="s">
        <v>86</v>
      </c>
      <c r="D1233" t="str">
        <f t="shared" si="19"/>
        <v/>
      </c>
    </row>
    <row r="1234" spans="1:4" x14ac:dyDescent="0.25">
      <c r="D1234" t="str">
        <f t="shared" si="19"/>
        <v/>
      </c>
    </row>
    <row r="1235" spans="1:4" x14ac:dyDescent="0.25">
      <c r="A1235" t="s">
        <v>364</v>
      </c>
      <c r="D1235">
        <f t="shared" si="19"/>
        <v>107</v>
      </c>
    </row>
    <row r="1236" spans="1:4" x14ac:dyDescent="0.25">
      <c r="D1236" t="str">
        <f t="shared" si="19"/>
        <v/>
      </c>
    </row>
    <row r="1237" spans="1:4" x14ac:dyDescent="0.25">
      <c r="B1237" s="1">
        <v>1</v>
      </c>
      <c r="C1237" t="s">
        <v>86</v>
      </c>
      <c r="D1237" t="str">
        <f t="shared" si="19"/>
        <v/>
      </c>
    </row>
    <row r="1238" spans="1:4" x14ac:dyDescent="0.25">
      <c r="D1238" t="str">
        <f t="shared" si="19"/>
        <v/>
      </c>
    </row>
    <row r="1239" spans="1:4" x14ac:dyDescent="0.25">
      <c r="A1239" t="s">
        <v>365</v>
      </c>
      <c r="D1239">
        <f t="shared" si="19"/>
        <v>5</v>
      </c>
    </row>
    <row r="1240" spans="1:4" x14ac:dyDescent="0.25">
      <c r="D1240" t="str">
        <f t="shared" si="19"/>
        <v/>
      </c>
    </row>
    <row r="1241" spans="1:4" x14ac:dyDescent="0.25">
      <c r="B1241" s="1">
        <v>1</v>
      </c>
      <c r="C1241" t="s">
        <v>86</v>
      </c>
      <c r="D1241" t="str">
        <f t="shared" si="19"/>
        <v/>
      </c>
    </row>
    <row r="1242" spans="1:4" x14ac:dyDescent="0.25">
      <c r="D1242" t="str">
        <f t="shared" si="19"/>
        <v/>
      </c>
    </row>
    <row r="1243" spans="1:4" x14ac:dyDescent="0.25">
      <c r="A1243" t="s">
        <v>366</v>
      </c>
      <c r="D1243">
        <f t="shared" si="19"/>
        <v>118</v>
      </c>
    </row>
    <row r="1244" spans="1:4" x14ac:dyDescent="0.25">
      <c r="D1244" t="str">
        <f t="shared" si="19"/>
        <v/>
      </c>
    </row>
    <row r="1245" spans="1:4" x14ac:dyDescent="0.25">
      <c r="B1245" s="1">
        <v>1</v>
      </c>
      <c r="C1245" t="s">
        <v>86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367</v>
      </c>
      <c r="D1247">
        <f t="shared" si="19"/>
        <v>2</v>
      </c>
    </row>
    <row r="1248" spans="1:4" x14ac:dyDescent="0.25">
      <c r="D1248" t="str">
        <f t="shared" si="19"/>
        <v/>
      </c>
    </row>
    <row r="1249" spans="1:4" x14ac:dyDescent="0.25">
      <c r="B1249" s="1">
        <v>1</v>
      </c>
      <c r="C1249" t="s">
        <v>86</v>
      </c>
      <c r="D1249" t="str">
        <f t="shared" si="19"/>
        <v/>
      </c>
    </row>
    <row r="1250" spans="1:4" x14ac:dyDescent="0.25">
      <c r="D1250" t="str">
        <f t="shared" si="19"/>
        <v/>
      </c>
    </row>
    <row r="1251" spans="1:4" x14ac:dyDescent="0.25">
      <c r="A1251" t="s">
        <v>368</v>
      </c>
      <c r="D1251">
        <f t="shared" si="19"/>
        <v>49</v>
      </c>
    </row>
    <row r="1252" spans="1:4" x14ac:dyDescent="0.25">
      <c r="D1252" t="str">
        <f t="shared" si="19"/>
        <v/>
      </c>
    </row>
    <row r="1253" spans="1:4" x14ac:dyDescent="0.25">
      <c r="B1253" s="1">
        <v>1</v>
      </c>
      <c r="C1253" t="s">
        <v>86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369</v>
      </c>
      <c r="D1255">
        <f t="shared" si="19"/>
        <v>57</v>
      </c>
    </row>
    <row r="1256" spans="1:4" x14ac:dyDescent="0.25">
      <c r="D1256" t="str">
        <f t="shared" si="19"/>
        <v/>
      </c>
    </row>
    <row r="1257" spans="1:4" x14ac:dyDescent="0.25">
      <c r="B1257" s="1">
        <v>1</v>
      </c>
      <c r="C1257" t="s">
        <v>86</v>
      </c>
      <c r="D1257" t="str">
        <f t="shared" si="19"/>
        <v/>
      </c>
    </row>
    <row r="1258" spans="1:4" x14ac:dyDescent="0.25">
      <c r="D1258" t="str">
        <f t="shared" si="19"/>
        <v/>
      </c>
    </row>
    <row r="1259" spans="1:4" x14ac:dyDescent="0.25">
      <c r="A1259" t="s">
        <v>370</v>
      </c>
      <c r="D1259">
        <f t="shared" si="19"/>
        <v>16</v>
      </c>
    </row>
    <row r="1260" spans="1:4" x14ac:dyDescent="0.25">
      <c r="D1260" t="str">
        <f t="shared" si="19"/>
        <v/>
      </c>
    </row>
    <row r="1261" spans="1:4" x14ac:dyDescent="0.25">
      <c r="B1261" s="1">
        <v>1</v>
      </c>
      <c r="C1261" t="s">
        <v>86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371</v>
      </c>
      <c r="D1263">
        <f t="shared" si="19"/>
        <v>62</v>
      </c>
    </row>
    <row r="1264" spans="1:4" x14ac:dyDescent="0.25">
      <c r="D1264" t="str">
        <f t="shared" si="19"/>
        <v/>
      </c>
    </row>
    <row r="1265" spans="1:4" x14ac:dyDescent="0.25">
      <c r="B1265" s="1">
        <v>4.4999999999999998E-2</v>
      </c>
      <c r="C1265" t="s">
        <v>162</v>
      </c>
      <c r="D1265" t="str">
        <f t="shared" si="19"/>
        <v/>
      </c>
    </row>
    <row r="1266" spans="1:4" x14ac:dyDescent="0.25">
      <c r="B1266" s="1">
        <v>0.95399999999999996</v>
      </c>
      <c r="C1266" t="s">
        <v>86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372</v>
      </c>
      <c r="D1268">
        <f t="shared" si="19"/>
        <v>33</v>
      </c>
    </row>
    <row r="1269" spans="1:4" x14ac:dyDescent="0.25">
      <c r="D1269" t="str">
        <f t="shared" si="19"/>
        <v/>
      </c>
    </row>
    <row r="1270" spans="1:4" x14ac:dyDescent="0.25">
      <c r="B1270" s="1">
        <v>1</v>
      </c>
      <c r="C1270" t="s">
        <v>86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373</v>
      </c>
      <c r="D1272">
        <f t="shared" si="19"/>
        <v>1276</v>
      </c>
    </row>
    <row r="1273" spans="1:4" x14ac:dyDescent="0.25">
      <c r="D1273" t="str">
        <f t="shared" si="19"/>
        <v/>
      </c>
    </row>
    <row r="1274" spans="1:4" x14ac:dyDescent="0.25">
      <c r="B1274" s="1">
        <v>1</v>
      </c>
      <c r="C1274" t="s">
        <v>86</v>
      </c>
      <c r="D1274" t="str">
        <f t="shared" si="19"/>
        <v/>
      </c>
    </row>
    <row r="1275" spans="1:4" x14ac:dyDescent="0.25">
      <c r="D1275" t="str">
        <f t="shared" si="19"/>
        <v/>
      </c>
    </row>
    <row r="1276" spans="1:4" x14ac:dyDescent="0.25">
      <c r="A1276" t="s">
        <v>374</v>
      </c>
      <c r="D1276">
        <f t="shared" si="19"/>
        <v>48</v>
      </c>
    </row>
    <row r="1277" spans="1:4" x14ac:dyDescent="0.25">
      <c r="D1277" t="str">
        <f t="shared" si="19"/>
        <v/>
      </c>
    </row>
    <row r="1278" spans="1:4" x14ac:dyDescent="0.25">
      <c r="B1278" s="1">
        <v>0.95799999999999996</v>
      </c>
      <c r="C1278" t="s">
        <v>375</v>
      </c>
      <c r="D1278" t="str">
        <f t="shared" si="19"/>
        <v/>
      </c>
    </row>
    <row r="1279" spans="1:4" x14ac:dyDescent="0.25">
      <c r="B1279" s="1">
        <v>4.1000000000000002E-2</v>
      </c>
      <c r="C1279" t="s">
        <v>28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376</v>
      </c>
      <c r="D1281">
        <f t="shared" si="19"/>
        <v>136</v>
      </c>
    </row>
    <row r="1282" spans="1:4" x14ac:dyDescent="0.25">
      <c r="D1282" t="str">
        <f t="shared" si="19"/>
        <v/>
      </c>
    </row>
    <row r="1283" spans="1:4" x14ac:dyDescent="0.25">
      <c r="B1283" s="1">
        <v>0.2</v>
      </c>
      <c r="C1283" t="s">
        <v>86</v>
      </c>
      <c r="D1283" t="str">
        <f t="shared" ref="D1283:D1346" si="20">IFERROR(HLOOKUP($A1283,$E$2:$LS$3,2,FALSE),"")</f>
        <v/>
      </c>
    </row>
    <row r="1284" spans="1:4" x14ac:dyDescent="0.25">
      <c r="B1284" s="1">
        <v>0.79900000000000004</v>
      </c>
      <c r="C1284" t="s">
        <v>377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378</v>
      </c>
      <c r="D1286">
        <f t="shared" si="20"/>
        <v>792</v>
      </c>
    </row>
    <row r="1287" spans="1:4" x14ac:dyDescent="0.25">
      <c r="D1287" t="str">
        <f t="shared" si="20"/>
        <v/>
      </c>
    </row>
    <row r="1288" spans="1:4" x14ac:dyDescent="0.25">
      <c r="B1288" s="1">
        <v>1</v>
      </c>
      <c r="C1288" t="s">
        <v>86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379</v>
      </c>
      <c r="D1290">
        <f t="shared" si="20"/>
        <v>182</v>
      </c>
    </row>
    <row r="1291" spans="1:4" x14ac:dyDescent="0.25">
      <c r="D1291" t="str">
        <f t="shared" si="20"/>
        <v/>
      </c>
    </row>
    <row r="1292" spans="1:4" x14ac:dyDescent="0.25">
      <c r="B1292" s="1">
        <v>1</v>
      </c>
      <c r="C1292" t="s">
        <v>86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380</v>
      </c>
      <c r="D1294">
        <f t="shared" si="20"/>
        <v>68</v>
      </c>
    </row>
    <row r="1295" spans="1:4" x14ac:dyDescent="0.25">
      <c r="D1295" t="str">
        <f t="shared" si="20"/>
        <v/>
      </c>
    </row>
    <row r="1296" spans="1:4" x14ac:dyDescent="0.25">
      <c r="B1296" s="1">
        <v>1</v>
      </c>
      <c r="C1296" t="s">
        <v>86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381</v>
      </c>
      <c r="D1298">
        <f t="shared" si="20"/>
        <v>722</v>
      </c>
    </row>
    <row r="1299" spans="1:4" x14ac:dyDescent="0.25">
      <c r="D1299" t="str">
        <f t="shared" si="20"/>
        <v/>
      </c>
    </row>
    <row r="1300" spans="1:4" x14ac:dyDescent="0.25">
      <c r="B1300" s="1">
        <v>1</v>
      </c>
      <c r="C1300" t="s">
        <v>86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382</v>
      </c>
      <c r="D1302">
        <f t="shared" si="20"/>
        <v>30</v>
      </c>
    </row>
    <row r="1303" spans="1:4" x14ac:dyDescent="0.25">
      <c r="D1303" t="str">
        <f t="shared" si="20"/>
        <v/>
      </c>
    </row>
    <row r="1304" spans="1:4" x14ac:dyDescent="0.25">
      <c r="B1304" s="1">
        <v>1</v>
      </c>
      <c r="C1304" t="s">
        <v>86</v>
      </c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383</v>
      </c>
      <c r="D1306">
        <f t="shared" si="20"/>
        <v>88</v>
      </c>
    </row>
    <row r="1307" spans="1:4" x14ac:dyDescent="0.25">
      <c r="D1307" t="str">
        <f t="shared" si="20"/>
        <v/>
      </c>
    </row>
    <row r="1308" spans="1:4" x14ac:dyDescent="0.25">
      <c r="B1308" s="1">
        <v>1</v>
      </c>
      <c r="C1308" t="s">
        <v>86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384</v>
      </c>
      <c r="D1310">
        <f t="shared" si="20"/>
        <v>6</v>
      </c>
    </row>
    <row r="1311" spans="1:4" x14ac:dyDescent="0.25">
      <c r="D1311" t="str">
        <f t="shared" si="20"/>
        <v/>
      </c>
    </row>
    <row r="1312" spans="1:4" x14ac:dyDescent="0.25">
      <c r="B1312" s="1">
        <v>1</v>
      </c>
      <c r="C1312" t="s">
        <v>86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385</v>
      </c>
      <c r="D1314">
        <f t="shared" si="20"/>
        <v>82</v>
      </c>
    </row>
    <row r="1315" spans="1:4" x14ac:dyDescent="0.25">
      <c r="D1315" t="str">
        <f t="shared" si="20"/>
        <v/>
      </c>
    </row>
    <row r="1316" spans="1:4" x14ac:dyDescent="0.25">
      <c r="B1316" s="1">
        <v>1</v>
      </c>
      <c r="C1316" t="s">
        <v>86</v>
      </c>
      <c r="D1316" t="str">
        <f t="shared" si="20"/>
        <v/>
      </c>
    </row>
    <row r="1317" spans="1:4" x14ac:dyDescent="0.25">
      <c r="A1317" t="s">
        <v>6</v>
      </c>
      <c r="B1317" t="s">
        <v>386</v>
      </c>
      <c r="C1317" t="s">
        <v>387</v>
      </c>
      <c r="D1317" t="str">
        <f t="shared" si="20"/>
        <v/>
      </c>
    </row>
    <row r="1318" spans="1:4" x14ac:dyDescent="0.25">
      <c r="A1318" t="s">
        <v>388</v>
      </c>
      <c r="D1318">
        <f t="shared" si="20"/>
        <v>15</v>
      </c>
    </row>
    <row r="1319" spans="1:4" x14ac:dyDescent="0.25">
      <c r="D1319" t="str">
        <f t="shared" si="20"/>
        <v/>
      </c>
    </row>
    <row r="1320" spans="1:4" x14ac:dyDescent="0.25">
      <c r="B1320" s="1">
        <v>1</v>
      </c>
      <c r="C1320" t="s">
        <v>18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389</v>
      </c>
      <c r="D1322">
        <f t="shared" si="20"/>
        <v>4</v>
      </c>
    </row>
    <row r="1323" spans="1:4" x14ac:dyDescent="0.25">
      <c r="D1323" t="str">
        <f t="shared" si="20"/>
        <v/>
      </c>
    </row>
    <row r="1324" spans="1:4" x14ac:dyDescent="0.25">
      <c r="B1324" s="1">
        <v>1</v>
      </c>
      <c r="C1324" t="s">
        <v>390</v>
      </c>
      <c r="D1324" t="str">
        <f t="shared" si="20"/>
        <v/>
      </c>
    </row>
    <row r="1325" spans="1:4" x14ac:dyDescent="0.25">
      <c r="A1325" t="s">
        <v>6</v>
      </c>
      <c r="B1325" t="s">
        <v>391</v>
      </c>
      <c r="C1325" t="s">
        <v>392</v>
      </c>
      <c r="D1325" t="str">
        <f t="shared" si="20"/>
        <v/>
      </c>
    </row>
    <row r="1326" spans="1:4" x14ac:dyDescent="0.25">
      <c r="A1326" t="s">
        <v>393</v>
      </c>
      <c r="D1326">
        <f t="shared" si="20"/>
        <v>4</v>
      </c>
    </row>
    <row r="1327" spans="1:4" x14ac:dyDescent="0.25">
      <c r="D1327" t="str">
        <f t="shared" si="20"/>
        <v/>
      </c>
    </row>
    <row r="1328" spans="1:4" x14ac:dyDescent="0.25">
      <c r="B1328" s="1">
        <v>1</v>
      </c>
      <c r="C1328" t="s">
        <v>17</v>
      </c>
      <c r="D1328" t="str">
        <f t="shared" si="20"/>
        <v/>
      </c>
    </row>
    <row r="1329" spans="1:4" x14ac:dyDescent="0.25">
      <c r="A1329" t="s">
        <v>6</v>
      </c>
      <c r="B1329" t="s">
        <v>394</v>
      </c>
      <c r="C1329" t="s">
        <v>395</v>
      </c>
      <c r="D1329" t="str">
        <f t="shared" si="20"/>
        <v/>
      </c>
    </row>
    <row r="1330" spans="1:4" x14ac:dyDescent="0.25">
      <c r="A1330" t="s">
        <v>396</v>
      </c>
      <c r="D1330">
        <f t="shared" si="20"/>
        <v>28</v>
      </c>
    </row>
    <row r="1331" spans="1:4" x14ac:dyDescent="0.25">
      <c r="D1331" t="str">
        <f t="shared" si="20"/>
        <v/>
      </c>
    </row>
    <row r="1332" spans="1:4" x14ac:dyDescent="0.25">
      <c r="B1332" s="1">
        <v>1</v>
      </c>
      <c r="C1332" t="s">
        <v>51</v>
      </c>
      <c r="D1332" t="str">
        <f t="shared" si="20"/>
        <v/>
      </c>
    </row>
    <row r="1333" spans="1:4" x14ac:dyDescent="0.25">
      <c r="A1333" t="s">
        <v>6</v>
      </c>
      <c r="B1333" t="s">
        <v>394</v>
      </c>
      <c r="C1333" t="s">
        <v>397</v>
      </c>
      <c r="D1333" t="str">
        <f t="shared" si="20"/>
        <v/>
      </c>
    </row>
    <row r="1334" spans="1:4" x14ac:dyDescent="0.25">
      <c r="A1334" t="s">
        <v>398</v>
      </c>
      <c r="D1334">
        <f t="shared" si="20"/>
        <v>5</v>
      </c>
    </row>
    <row r="1335" spans="1:4" x14ac:dyDescent="0.25">
      <c r="D1335" t="str">
        <f t="shared" si="20"/>
        <v/>
      </c>
    </row>
    <row r="1336" spans="1:4" x14ac:dyDescent="0.25">
      <c r="B1336" s="1">
        <v>1</v>
      </c>
      <c r="C1336" t="s">
        <v>22</v>
      </c>
      <c r="D1336" t="str">
        <f t="shared" si="20"/>
        <v/>
      </c>
    </row>
    <row r="1337" spans="1:4" x14ac:dyDescent="0.25">
      <c r="A1337" t="s">
        <v>6</v>
      </c>
      <c r="B1337" t="s">
        <v>394</v>
      </c>
      <c r="C1337" t="s">
        <v>399</v>
      </c>
      <c r="D1337" t="str">
        <f t="shared" si="20"/>
        <v/>
      </c>
    </row>
    <row r="1338" spans="1:4" x14ac:dyDescent="0.25">
      <c r="A1338" t="s">
        <v>400</v>
      </c>
      <c r="D1338">
        <f t="shared" si="20"/>
        <v>16</v>
      </c>
    </row>
    <row r="1339" spans="1:4" x14ac:dyDescent="0.25">
      <c r="D1339" t="str">
        <f t="shared" si="20"/>
        <v/>
      </c>
    </row>
    <row r="1340" spans="1:4" x14ac:dyDescent="0.25">
      <c r="B1340" s="1">
        <v>0.58199999999999996</v>
      </c>
      <c r="C1340" t="s">
        <v>49</v>
      </c>
      <c r="D1340" t="str">
        <f t="shared" si="20"/>
        <v/>
      </c>
    </row>
    <row r="1341" spans="1:4" x14ac:dyDescent="0.25">
      <c r="B1341" s="1">
        <v>0.41699999999999998</v>
      </c>
      <c r="C1341" t="s">
        <v>401</v>
      </c>
      <c r="D1341" t="str">
        <f t="shared" si="20"/>
        <v/>
      </c>
    </row>
    <row r="1342" spans="1:4" x14ac:dyDescent="0.25">
      <c r="A1342" t="s">
        <v>6</v>
      </c>
      <c r="B1342" t="s">
        <v>402</v>
      </c>
      <c r="C1342" t="s">
        <v>403</v>
      </c>
      <c r="D1342" t="str">
        <f t="shared" si="20"/>
        <v/>
      </c>
    </row>
    <row r="1343" spans="1:4" x14ac:dyDescent="0.25">
      <c r="A1343" t="s">
        <v>404</v>
      </c>
      <c r="D1343">
        <f t="shared" si="20"/>
        <v>24</v>
      </c>
    </row>
    <row r="1344" spans="1:4" x14ac:dyDescent="0.25">
      <c r="D1344" t="str">
        <f t="shared" si="20"/>
        <v/>
      </c>
    </row>
    <row r="1345" spans="1:4" x14ac:dyDescent="0.25">
      <c r="B1345" s="1">
        <v>0.77700000000000002</v>
      </c>
      <c r="C1345" t="s">
        <v>277</v>
      </c>
      <c r="D1345" t="str">
        <f t="shared" si="20"/>
        <v/>
      </c>
    </row>
    <row r="1346" spans="1:4" x14ac:dyDescent="0.25">
      <c r="B1346" s="1">
        <v>0.222</v>
      </c>
      <c r="C1346" t="s">
        <v>278</v>
      </c>
      <c r="D1346" t="str">
        <f t="shared" si="20"/>
        <v/>
      </c>
    </row>
    <row r="1347" spans="1:4" x14ac:dyDescent="0.25">
      <c r="D1347" t="str">
        <f t="shared" ref="D1347:D1410" si="21">IFERROR(HLOOKUP($A1347,$E$2:$LS$3,2,FALSE),"")</f>
        <v/>
      </c>
    </row>
    <row r="1348" spans="1:4" x14ac:dyDescent="0.25">
      <c r="A1348" t="s">
        <v>405</v>
      </c>
      <c r="D1348">
        <f t="shared" si="21"/>
        <v>31</v>
      </c>
    </row>
    <row r="1349" spans="1:4" x14ac:dyDescent="0.25">
      <c r="D1349" t="str">
        <f t="shared" si="21"/>
        <v/>
      </c>
    </row>
    <row r="1350" spans="1:4" x14ac:dyDescent="0.25">
      <c r="B1350" s="1">
        <v>0.94</v>
      </c>
      <c r="C1350" t="s">
        <v>24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406</v>
      </c>
      <c r="D1352">
        <f t="shared" si="21"/>
        <v>6</v>
      </c>
    </row>
    <row r="1353" spans="1:4" x14ac:dyDescent="0.25">
      <c r="D1353" t="str">
        <f t="shared" si="21"/>
        <v/>
      </c>
    </row>
    <row r="1354" spans="1:4" x14ac:dyDescent="0.25">
      <c r="B1354" s="1">
        <v>1</v>
      </c>
      <c r="C1354" t="s">
        <v>113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407</v>
      </c>
      <c r="D1356">
        <f t="shared" si="21"/>
        <v>4</v>
      </c>
    </row>
    <row r="1357" spans="1:4" x14ac:dyDescent="0.25">
      <c r="D1357" t="str">
        <f t="shared" si="21"/>
        <v/>
      </c>
    </row>
    <row r="1358" spans="1:4" x14ac:dyDescent="0.25">
      <c r="B1358" s="1">
        <v>1</v>
      </c>
      <c r="C1358" t="s">
        <v>113</v>
      </c>
      <c r="D1358" t="str">
        <f t="shared" si="21"/>
        <v/>
      </c>
    </row>
    <row r="1359" spans="1:4" x14ac:dyDescent="0.25">
      <c r="A1359" t="s">
        <v>6</v>
      </c>
      <c r="B1359" t="s">
        <v>408</v>
      </c>
      <c r="C1359" t="s">
        <v>409</v>
      </c>
      <c r="D1359" t="str">
        <f t="shared" si="21"/>
        <v/>
      </c>
    </row>
    <row r="1360" spans="1:4" x14ac:dyDescent="0.25">
      <c r="A1360" t="s">
        <v>410</v>
      </c>
      <c r="D1360">
        <f t="shared" si="21"/>
        <v>43</v>
      </c>
    </row>
    <row r="1361" spans="1:4" x14ac:dyDescent="0.25">
      <c r="D1361" t="str">
        <f t="shared" si="21"/>
        <v/>
      </c>
    </row>
    <row r="1362" spans="1:4" x14ac:dyDescent="0.25">
      <c r="B1362" s="1">
        <v>1</v>
      </c>
      <c r="C1362" t="s">
        <v>28</v>
      </c>
      <c r="D1362" t="str">
        <f t="shared" si="21"/>
        <v/>
      </c>
    </row>
    <row r="1363" spans="1:4" x14ac:dyDescent="0.25">
      <c r="A1363" t="s">
        <v>6</v>
      </c>
      <c r="B1363" t="s">
        <v>411</v>
      </c>
      <c r="C1363" t="s">
        <v>412</v>
      </c>
      <c r="D1363" t="str">
        <f t="shared" si="21"/>
        <v/>
      </c>
    </row>
    <row r="1364" spans="1:4" x14ac:dyDescent="0.25">
      <c r="A1364" t="s">
        <v>413</v>
      </c>
      <c r="D1364">
        <f t="shared" si="21"/>
        <v>5</v>
      </c>
    </row>
    <row r="1365" spans="1:4" x14ac:dyDescent="0.25">
      <c r="D1365" t="str">
        <f t="shared" si="21"/>
        <v/>
      </c>
    </row>
    <row r="1366" spans="1:4" x14ac:dyDescent="0.25">
      <c r="B1366" s="1">
        <v>1</v>
      </c>
      <c r="C1366" t="s">
        <v>21</v>
      </c>
      <c r="D1366" t="str">
        <f t="shared" si="21"/>
        <v/>
      </c>
    </row>
    <row r="1367" spans="1:4" x14ac:dyDescent="0.25">
      <c r="D1367" t="str">
        <f t="shared" si="21"/>
        <v/>
      </c>
    </row>
    <row r="1368" spans="1:4" x14ac:dyDescent="0.25">
      <c r="A1368" t="s">
        <v>414</v>
      </c>
      <c r="D1368">
        <f t="shared" si="21"/>
        <v>7</v>
      </c>
    </row>
    <row r="1369" spans="1:4" x14ac:dyDescent="0.25">
      <c r="D1369" t="str">
        <f t="shared" si="21"/>
        <v/>
      </c>
    </row>
    <row r="1370" spans="1:4" x14ac:dyDescent="0.25">
      <c r="B1370" s="1">
        <v>1</v>
      </c>
      <c r="C1370" t="s">
        <v>38</v>
      </c>
      <c r="D1370" t="str">
        <f t="shared" si="21"/>
        <v/>
      </c>
    </row>
    <row r="1371" spans="1:4" x14ac:dyDescent="0.25">
      <c r="A1371" t="s">
        <v>6</v>
      </c>
      <c r="B1371" t="s">
        <v>415</v>
      </c>
      <c r="C1371" t="s">
        <v>416</v>
      </c>
      <c r="D1371" t="str">
        <f t="shared" si="21"/>
        <v/>
      </c>
    </row>
    <row r="1372" spans="1:4" x14ac:dyDescent="0.25">
      <c r="A1372" t="s">
        <v>417</v>
      </c>
      <c r="D1372">
        <f t="shared" si="21"/>
        <v>9</v>
      </c>
    </row>
    <row r="1373" spans="1:4" x14ac:dyDescent="0.25">
      <c r="D1373" t="str">
        <f t="shared" si="21"/>
        <v/>
      </c>
    </row>
    <row r="1374" spans="1:4" x14ac:dyDescent="0.25">
      <c r="B1374" s="1">
        <v>1</v>
      </c>
      <c r="C1374" t="s">
        <v>158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418</v>
      </c>
      <c r="D1376">
        <f t="shared" si="21"/>
        <v>2</v>
      </c>
    </row>
    <row r="1377" spans="1:4" x14ac:dyDescent="0.25">
      <c r="D1377" t="str">
        <f t="shared" si="21"/>
        <v/>
      </c>
    </row>
    <row r="1378" spans="1:4" x14ac:dyDescent="0.25">
      <c r="B1378" s="1">
        <v>1</v>
      </c>
      <c r="C1378" t="s">
        <v>158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419</v>
      </c>
      <c r="D1380">
        <f t="shared" si="21"/>
        <v>333</v>
      </c>
    </row>
    <row r="1381" spans="1:4" x14ac:dyDescent="0.25">
      <c r="D1381" t="str">
        <f t="shared" si="21"/>
        <v/>
      </c>
    </row>
    <row r="1382" spans="1:4" x14ac:dyDescent="0.25">
      <c r="B1382" s="1">
        <v>0.96299999999999997</v>
      </c>
      <c r="C1382" t="s">
        <v>158</v>
      </c>
      <c r="D1382" t="str">
        <f t="shared" si="21"/>
        <v/>
      </c>
    </row>
    <row r="1383" spans="1:4" x14ac:dyDescent="0.25">
      <c r="B1383" s="1">
        <v>3.5999999999999997E-2</v>
      </c>
      <c r="C1383" t="s">
        <v>28</v>
      </c>
      <c r="D1383" t="str">
        <f t="shared" si="21"/>
        <v/>
      </c>
    </row>
    <row r="1384" spans="1:4" x14ac:dyDescent="0.25">
      <c r="D1384" t="str">
        <f t="shared" si="21"/>
        <v/>
      </c>
    </row>
    <row r="1385" spans="1:4" x14ac:dyDescent="0.25">
      <c r="A1385" t="s">
        <v>420</v>
      </c>
      <c r="D1385">
        <f t="shared" si="21"/>
        <v>526</v>
      </c>
    </row>
    <row r="1386" spans="1:4" x14ac:dyDescent="0.25">
      <c r="D1386" t="str">
        <f t="shared" si="21"/>
        <v/>
      </c>
    </row>
    <row r="1387" spans="1:4" x14ac:dyDescent="0.25">
      <c r="B1387" s="1">
        <v>0.124</v>
      </c>
      <c r="C1387" t="s">
        <v>158</v>
      </c>
      <c r="D1387" t="str">
        <f t="shared" si="21"/>
        <v/>
      </c>
    </row>
    <row r="1388" spans="1:4" x14ac:dyDescent="0.25">
      <c r="B1388" s="1">
        <v>0.748</v>
      </c>
      <c r="C1388" t="s">
        <v>86</v>
      </c>
      <c r="D1388" t="str">
        <f t="shared" si="21"/>
        <v/>
      </c>
    </row>
    <row r="1389" spans="1:4" x14ac:dyDescent="0.25">
      <c r="B1389" s="1">
        <v>0.126</v>
      </c>
      <c r="C1389" t="s">
        <v>28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421</v>
      </c>
      <c r="D1391">
        <f t="shared" si="21"/>
        <v>20</v>
      </c>
    </row>
    <row r="1392" spans="1:4" x14ac:dyDescent="0.25">
      <c r="D1392" t="str">
        <f t="shared" si="21"/>
        <v/>
      </c>
    </row>
    <row r="1393" spans="1:4" x14ac:dyDescent="0.25">
      <c r="B1393" s="1">
        <v>1</v>
      </c>
      <c r="C1393" t="s">
        <v>161</v>
      </c>
      <c r="D1393" t="str">
        <f t="shared" si="21"/>
        <v/>
      </c>
    </row>
    <row r="1394" spans="1:4" x14ac:dyDescent="0.25">
      <c r="A1394" t="s">
        <v>6</v>
      </c>
      <c r="B1394" t="s">
        <v>422</v>
      </c>
      <c r="D1394" t="str">
        <f t="shared" si="21"/>
        <v/>
      </c>
    </row>
    <row r="1395" spans="1:4" x14ac:dyDescent="0.25">
      <c r="A1395" t="s">
        <v>423</v>
      </c>
      <c r="D1395">
        <f t="shared" si="21"/>
        <v>5</v>
      </c>
    </row>
    <row r="1396" spans="1:4" x14ac:dyDescent="0.25">
      <c r="D1396" t="str">
        <f t="shared" si="21"/>
        <v/>
      </c>
    </row>
    <row r="1397" spans="1:4" x14ac:dyDescent="0.25">
      <c r="B1397" s="1">
        <v>1</v>
      </c>
      <c r="C1397" t="s">
        <v>128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424</v>
      </c>
      <c r="D1399">
        <f t="shared" si="21"/>
        <v>2</v>
      </c>
    </row>
    <row r="1400" spans="1:4" x14ac:dyDescent="0.25">
      <c r="D1400" t="str">
        <f t="shared" si="21"/>
        <v/>
      </c>
    </row>
    <row r="1401" spans="1:4" x14ac:dyDescent="0.25">
      <c r="B1401" s="1">
        <v>1</v>
      </c>
      <c r="C1401" t="s">
        <v>128</v>
      </c>
      <c r="D1401" t="str">
        <f t="shared" si="21"/>
        <v/>
      </c>
    </row>
    <row r="1402" spans="1:4" x14ac:dyDescent="0.25">
      <c r="D1402" t="str">
        <f t="shared" si="21"/>
        <v/>
      </c>
    </row>
    <row r="1403" spans="1:4" x14ac:dyDescent="0.25">
      <c r="A1403" s="2" t="s">
        <v>425</v>
      </c>
      <c r="D1403">
        <f t="shared" si="21"/>
        <v>116</v>
      </c>
    </row>
    <row r="1404" spans="1:4" x14ac:dyDescent="0.25">
      <c r="D1404" t="str">
        <f t="shared" si="21"/>
        <v/>
      </c>
    </row>
    <row r="1405" spans="1:4" x14ac:dyDescent="0.25">
      <c r="B1405" s="1">
        <v>1</v>
      </c>
      <c r="C1405" t="s">
        <v>128</v>
      </c>
      <c r="D1405" t="str">
        <f t="shared" si="21"/>
        <v/>
      </c>
    </row>
    <row r="1406" spans="1:4" x14ac:dyDescent="0.25">
      <c r="A1406" t="s">
        <v>6</v>
      </c>
      <c r="B1406" t="s">
        <v>426</v>
      </c>
      <c r="C1406" t="s">
        <v>427</v>
      </c>
      <c r="D1406" t="str">
        <f t="shared" si="21"/>
        <v/>
      </c>
    </row>
    <row r="1407" spans="1:4" x14ac:dyDescent="0.25">
      <c r="A1407" t="s">
        <v>428</v>
      </c>
      <c r="D1407">
        <f t="shared" si="21"/>
        <v>12</v>
      </c>
    </row>
    <row r="1408" spans="1:4" x14ac:dyDescent="0.25">
      <c r="D1408" t="str">
        <f t="shared" si="21"/>
        <v/>
      </c>
    </row>
    <row r="1409" spans="1:4" x14ac:dyDescent="0.25">
      <c r="B1409" s="1">
        <v>1</v>
      </c>
      <c r="C1409" t="s">
        <v>429</v>
      </c>
      <c r="D1409" t="str">
        <f t="shared" si="21"/>
        <v/>
      </c>
    </row>
    <row r="1410" spans="1:4" x14ac:dyDescent="0.25">
      <c r="D1410" t="str">
        <f t="shared" si="21"/>
        <v/>
      </c>
    </row>
    <row r="1411" spans="1:4" x14ac:dyDescent="0.25">
      <c r="A1411" t="s">
        <v>430</v>
      </c>
      <c r="D1411">
        <f t="shared" ref="D1411:D1474" si="22">IFERROR(HLOOKUP($A1411,$E$2:$LS$3,2,FALSE),"")</f>
        <v>336</v>
      </c>
    </row>
    <row r="1412" spans="1:4" x14ac:dyDescent="0.25">
      <c r="D1412" t="str">
        <f t="shared" si="22"/>
        <v/>
      </c>
    </row>
    <row r="1413" spans="1:4" x14ac:dyDescent="0.25">
      <c r="B1413" s="1">
        <v>1.7000000000000001E-2</v>
      </c>
      <c r="C1413" t="s">
        <v>49</v>
      </c>
      <c r="D1413" t="str">
        <f t="shared" si="22"/>
        <v/>
      </c>
    </row>
    <row r="1414" spans="1:4" x14ac:dyDescent="0.25">
      <c r="B1414" s="1">
        <v>0.56699999999999995</v>
      </c>
      <c r="C1414" t="s">
        <v>431</v>
      </c>
      <c r="D1414" t="str">
        <f t="shared" si="22"/>
        <v/>
      </c>
    </row>
    <row r="1415" spans="1:4" x14ac:dyDescent="0.25">
      <c r="B1415" s="1">
        <v>9.2999999999999999E-2</v>
      </c>
      <c r="C1415" t="s">
        <v>15</v>
      </c>
      <c r="D1415" t="str">
        <f t="shared" si="22"/>
        <v/>
      </c>
    </row>
    <row r="1416" spans="1:4" x14ac:dyDescent="0.25">
      <c r="B1416" s="1">
        <v>0.10299999999999999</v>
      </c>
      <c r="C1416" t="s">
        <v>432</v>
      </c>
      <c r="D1416" t="str">
        <f t="shared" si="22"/>
        <v/>
      </c>
    </row>
    <row r="1417" spans="1:4" x14ac:dyDescent="0.25">
      <c r="B1417" s="1">
        <v>0.218</v>
      </c>
      <c r="C1417" t="s">
        <v>429</v>
      </c>
      <c r="D1417" t="str">
        <f t="shared" si="22"/>
        <v/>
      </c>
    </row>
    <row r="1418" spans="1:4" x14ac:dyDescent="0.25">
      <c r="D1418" t="str">
        <f t="shared" si="22"/>
        <v/>
      </c>
    </row>
    <row r="1419" spans="1:4" x14ac:dyDescent="0.25">
      <c r="A1419" t="s">
        <v>433</v>
      </c>
      <c r="D1419">
        <f t="shared" si="22"/>
        <v>11</v>
      </c>
    </row>
    <row r="1420" spans="1:4" x14ac:dyDescent="0.25">
      <c r="D1420" t="str">
        <f t="shared" si="22"/>
        <v/>
      </c>
    </row>
    <row r="1421" spans="1:4" x14ac:dyDescent="0.25">
      <c r="B1421" s="1">
        <v>1</v>
      </c>
      <c r="C1421" t="s">
        <v>49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434</v>
      </c>
      <c r="D1423">
        <f t="shared" si="22"/>
        <v>64</v>
      </c>
    </row>
    <row r="1424" spans="1:4" x14ac:dyDescent="0.25">
      <c r="D1424" t="str">
        <f t="shared" si="22"/>
        <v/>
      </c>
    </row>
    <row r="1425" spans="1:4" x14ac:dyDescent="0.25">
      <c r="B1425" s="1">
        <v>1</v>
      </c>
      <c r="C1425" t="s">
        <v>178</v>
      </c>
      <c r="D1425" t="str">
        <f t="shared" si="22"/>
        <v/>
      </c>
    </row>
    <row r="1426" spans="1:4" x14ac:dyDescent="0.25">
      <c r="D1426" t="str">
        <f t="shared" si="22"/>
        <v/>
      </c>
    </row>
    <row r="1427" spans="1:4" x14ac:dyDescent="0.25">
      <c r="A1427" t="s">
        <v>435</v>
      </c>
      <c r="D1427">
        <f t="shared" si="22"/>
        <v>1760</v>
      </c>
    </row>
    <row r="1428" spans="1:4" x14ac:dyDescent="0.25">
      <c r="D1428" t="str">
        <f t="shared" si="22"/>
        <v/>
      </c>
    </row>
    <row r="1429" spans="1:4" x14ac:dyDescent="0.25">
      <c r="B1429" s="1">
        <v>5.0000000000000001E-3</v>
      </c>
      <c r="C1429" t="s">
        <v>49</v>
      </c>
      <c r="D1429" t="str">
        <f t="shared" si="22"/>
        <v/>
      </c>
    </row>
    <row r="1430" spans="1:4" x14ac:dyDescent="0.25">
      <c r="B1430" s="1">
        <v>3.0000000000000001E-3</v>
      </c>
      <c r="C1430" t="s">
        <v>51</v>
      </c>
      <c r="D1430" t="str">
        <f t="shared" si="22"/>
        <v/>
      </c>
    </row>
    <row r="1431" spans="1:4" x14ac:dyDescent="0.25">
      <c r="B1431" s="1">
        <v>5.0000000000000001E-3</v>
      </c>
      <c r="C1431" t="s">
        <v>151</v>
      </c>
      <c r="D1431" t="str">
        <f t="shared" si="22"/>
        <v/>
      </c>
    </row>
    <row r="1432" spans="1:4" x14ac:dyDescent="0.25">
      <c r="B1432" s="1">
        <v>0.89400000000000002</v>
      </c>
      <c r="C1432" t="s">
        <v>431</v>
      </c>
      <c r="D1432" t="str">
        <f t="shared" si="22"/>
        <v/>
      </c>
    </row>
    <row r="1433" spans="1:4" x14ac:dyDescent="0.25">
      <c r="B1433" s="1">
        <v>5.0000000000000001E-3</v>
      </c>
      <c r="C1433" t="s">
        <v>15</v>
      </c>
      <c r="D1433" t="str">
        <f t="shared" si="22"/>
        <v/>
      </c>
    </row>
    <row r="1434" spans="1:4" x14ac:dyDescent="0.25">
      <c r="B1434" s="1">
        <v>8.5999999999999993E-2</v>
      </c>
      <c r="C1434" t="s">
        <v>432</v>
      </c>
      <c r="D1434" t="str">
        <f t="shared" si="22"/>
        <v/>
      </c>
    </row>
    <row r="1435" spans="1:4" x14ac:dyDescent="0.25">
      <c r="A1435" t="s">
        <v>6</v>
      </c>
      <c r="B1435" t="s">
        <v>436</v>
      </c>
      <c r="C1435" t="s">
        <v>437</v>
      </c>
      <c r="D1435" t="str">
        <f t="shared" si="22"/>
        <v/>
      </c>
    </row>
    <row r="1436" spans="1:4" x14ac:dyDescent="0.25">
      <c r="A1436" t="s">
        <v>438</v>
      </c>
      <c r="D1436">
        <f t="shared" si="22"/>
        <v>2</v>
      </c>
    </row>
    <row r="1437" spans="1:4" x14ac:dyDescent="0.25">
      <c r="D1437" t="str">
        <f t="shared" si="22"/>
        <v/>
      </c>
    </row>
    <row r="1438" spans="1:4" x14ac:dyDescent="0.25">
      <c r="B1438" s="1">
        <v>1</v>
      </c>
      <c r="C1438" t="s">
        <v>86</v>
      </c>
      <c r="D1438" t="str">
        <f t="shared" si="22"/>
        <v/>
      </c>
    </row>
    <row r="1439" spans="1:4" x14ac:dyDescent="0.25">
      <c r="D1439" t="str">
        <f t="shared" si="22"/>
        <v/>
      </c>
    </row>
    <row r="1440" spans="1:4" x14ac:dyDescent="0.25">
      <c r="A1440" t="s">
        <v>439</v>
      </c>
      <c r="D1440">
        <f t="shared" si="22"/>
        <v>46</v>
      </c>
    </row>
    <row r="1441" spans="1:4" x14ac:dyDescent="0.25">
      <c r="D1441" t="str">
        <f t="shared" si="22"/>
        <v/>
      </c>
    </row>
    <row r="1442" spans="1:4" x14ac:dyDescent="0.25">
      <c r="B1442" s="1">
        <v>0.439</v>
      </c>
      <c r="C1442" t="s">
        <v>32</v>
      </c>
      <c r="D1442" t="str">
        <f t="shared" si="22"/>
        <v/>
      </c>
    </row>
    <row r="1443" spans="1:4" x14ac:dyDescent="0.25">
      <c r="B1443" s="1">
        <v>0.56000000000000005</v>
      </c>
      <c r="C1443" t="s">
        <v>34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440</v>
      </c>
      <c r="D1445">
        <f t="shared" si="22"/>
        <v>18</v>
      </c>
    </row>
    <row r="1446" spans="1:4" x14ac:dyDescent="0.25">
      <c r="D1446" t="str">
        <f t="shared" si="22"/>
        <v/>
      </c>
    </row>
    <row r="1447" spans="1:4" x14ac:dyDescent="0.25">
      <c r="B1447" s="1">
        <v>1</v>
      </c>
      <c r="C1447" t="s">
        <v>86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441</v>
      </c>
      <c r="D1449">
        <f t="shared" si="22"/>
        <v>30</v>
      </c>
    </row>
    <row r="1450" spans="1:4" x14ac:dyDescent="0.25">
      <c r="D1450" t="str">
        <f t="shared" si="22"/>
        <v/>
      </c>
    </row>
    <row r="1451" spans="1:4" x14ac:dyDescent="0.25">
      <c r="B1451" s="1">
        <v>1</v>
      </c>
      <c r="C1451" t="s">
        <v>86</v>
      </c>
      <c r="D1451" t="str">
        <f t="shared" si="22"/>
        <v/>
      </c>
    </row>
    <row r="1452" spans="1:4" x14ac:dyDescent="0.25">
      <c r="D1452" t="str">
        <f t="shared" si="22"/>
        <v/>
      </c>
    </row>
    <row r="1453" spans="1:4" x14ac:dyDescent="0.25">
      <c r="A1453" t="s">
        <v>442</v>
      </c>
      <c r="D1453">
        <f t="shared" si="22"/>
        <v>71</v>
      </c>
    </row>
    <row r="1454" spans="1:4" x14ac:dyDescent="0.25">
      <c r="D1454" t="str">
        <f t="shared" si="22"/>
        <v/>
      </c>
    </row>
    <row r="1455" spans="1:4" x14ac:dyDescent="0.25">
      <c r="B1455" s="1">
        <v>1</v>
      </c>
      <c r="C1455" t="s">
        <v>86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443</v>
      </c>
      <c r="D1457">
        <f t="shared" si="22"/>
        <v>53</v>
      </c>
    </row>
    <row r="1458" spans="1:4" x14ac:dyDescent="0.25">
      <c r="D1458" t="str">
        <f t="shared" si="22"/>
        <v/>
      </c>
    </row>
    <row r="1459" spans="1:4" x14ac:dyDescent="0.25">
      <c r="B1459" s="1">
        <v>1</v>
      </c>
      <c r="C1459" t="s">
        <v>86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444</v>
      </c>
      <c r="D1461">
        <f t="shared" si="22"/>
        <v>5</v>
      </c>
    </row>
    <row r="1462" spans="1:4" x14ac:dyDescent="0.25">
      <c r="D1462" t="str">
        <f t="shared" si="22"/>
        <v/>
      </c>
    </row>
    <row r="1463" spans="1:4" x14ac:dyDescent="0.25">
      <c r="B1463" s="1">
        <v>1</v>
      </c>
      <c r="C1463" t="s">
        <v>86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445</v>
      </c>
      <c r="D1465">
        <f t="shared" si="22"/>
        <v>885</v>
      </c>
    </row>
    <row r="1466" spans="1:4" x14ac:dyDescent="0.25">
      <c r="D1466" t="str">
        <f t="shared" si="22"/>
        <v/>
      </c>
    </row>
    <row r="1467" spans="1:4" x14ac:dyDescent="0.25">
      <c r="B1467" s="1">
        <v>0.995</v>
      </c>
      <c r="C1467" t="s">
        <v>86</v>
      </c>
      <c r="D1467" t="str">
        <f t="shared" si="22"/>
        <v/>
      </c>
    </row>
    <row r="1468" spans="1:4" x14ac:dyDescent="0.25">
      <c r="B1468" s="1">
        <v>4.0000000000000001E-3</v>
      </c>
      <c r="C1468" t="s">
        <v>28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446</v>
      </c>
      <c r="D1470">
        <f t="shared" si="22"/>
        <v>115</v>
      </c>
    </row>
    <row r="1471" spans="1:4" x14ac:dyDescent="0.25">
      <c r="D1471" t="str">
        <f t="shared" si="22"/>
        <v/>
      </c>
    </row>
    <row r="1472" spans="1:4" x14ac:dyDescent="0.25">
      <c r="B1472" s="1">
        <v>0.32300000000000001</v>
      </c>
      <c r="C1472" t="s">
        <v>51</v>
      </c>
      <c r="D1472" t="str">
        <f t="shared" si="22"/>
        <v/>
      </c>
    </row>
    <row r="1473" spans="1:4" x14ac:dyDescent="0.25">
      <c r="B1473" s="1">
        <v>0.67600000000000005</v>
      </c>
      <c r="C1473" t="s">
        <v>86</v>
      </c>
      <c r="D1473" t="str">
        <f t="shared" si="22"/>
        <v/>
      </c>
    </row>
    <row r="1474" spans="1:4" x14ac:dyDescent="0.25">
      <c r="D1474" t="str">
        <f t="shared" si="22"/>
        <v/>
      </c>
    </row>
    <row r="1475" spans="1:4" x14ac:dyDescent="0.25">
      <c r="A1475" t="s">
        <v>447</v>
      </c>
      <c r="D1475">
        <f t="shared" ref="D1475:D1538" si="23">IFERROR(HLOOKUP($A1475,$E$2:$LS$3,2,FALSE),"")</f>
        <v>13</v>
      </c>
    </row>
    <row r="1476" spans="1:4" x14ac:dyDescent="0.25">
      <c r="D1476" t="str">
        <f t="shared" si="23"/>
        <v/>
      </c>
    </row>
    <row r="1477" spans="1:4" x14ac:dyDescent="0.25">
      <c r="B1477" s="1">
        <v>1</v>
      </c>
      <c r="C1477" t="s">
        <v>21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448</v>
      </c>
      <c r="D1479">
        <f t="shared" si="23"/>
        <v>14</v>
      </c>
    </row>
    <row r="1480" spans="1:4" x14ac:dyDescent="0.25">
      <c r="D1480" t="str">
        <f t="shared" si="23"/>
        <v/>
      </c>
    </row>
    <row r="1481" spans="1:4" x14ac:dyDescent="0.25">
      <c r="B1481" s="1">
        <v>1</v>
      </c>
      <c r="C1481" t="s">
        <v>86</v>
      </c>
      <c r="D1481" t="str">
        <f t="shared" si="23"/>
        <v/>
      </c>
    </row>
    <row r="1482" spans="1:4" x14ac:dyDescent="0.25">
      <c r="D1482" t="str">
        <f t="shared" si="23"/>
        <v/>
      </c>
    </row>
    <row r="1483" spans="1:4" x14ac:dyDescent="0.25">
      <c r="A1483" t="s">
        <v>449</v>
      </c>
      <c r="D1483">
        <f t="shared" si="23"/>
        <v>8</v>
      </c>
    </row>
    <row r="1484" spans="1:4" x14ac:dyDescent="0.25">
      <c r="D1484" t="str">
        <f t="shared" si="23"/>
        <v/>
      </c>
    </row>
    <row r="1485" spans="1:4" x14ac:dyDescent="0.25">
      <c r="B1485" s="1">
        <v>1</v>
      </c>
      <c r="C1485" t="s">
        <v>91</v>
      </c>
      <c r="D1485" t="str">
        <f t="shared" si="23"/>
        <v/>
      </c>
    </row>
    <row r="1486" spans="1:4" x14ac:dyDescent="0.25">
      <c r="D1486" t="str">
        <f t="shared" si="23"/>
        <v/>
      </c>
    </row>
    <row r="1487" spans="1:4" x14ac:dyDescent="0.25">
      <c r="A1487" t="s">
        <v>450</v>
      </c>
      <c r="D1487">
        <f t="shared" si="23"/>
        <v>2</v>
      </c>
    </row>
    <row r="1488" spans="1:4" x14ac:dyDescent="0.25">
      <c r="D1488" t="str">
        <f t="shared" si="23"/>
        <v/>
      </c>
    </row>
    <row r="1489" spans="1:4" x14ac:dyDescent="0.25">
      <c r="B1489" s="1">
        <v>1</v>
      </c>
      <c r="C1489" t="s">
        <v>86</v>
      </c>
      <c r="D1489" t="str">
        <f t="shared" si="23"/>
        <v/>
      </c>
    </row>
    <row r="1490" spans="1:4" x14ac:dyDescent="0.25">
      <c r="D1490" t="str">
        <f t="shared" si="23"/>
        <v/>
      </c>
    </row>
    <row r="1491" spans="1:4" x14ac:dyDescent="0.25">
      <c r="A1491" t="s">
        <v>451</v>
      </c>
      <c r="D1491">
        <f t="shared" si="23"/>
        <v>477</v>
      </c>
    </row>
    <row r="1492" spans="1:4" x14ac:dyDescent="0.25">
      <c r="D1492" t="str">
        <f t="shared" si="23"/>
        <v/>
      </c>
    </row>
    <row r="1493" spans="1:4" x14ac:dyDescent="0.25">
      <c r="B1493" s="1">
        <v>2.5000000000000001E-2</v>
      </c>
      <c r="C1493" t="s">
        <v>184</v>
      </c>
      <c r="D1493" t="str">
        <f t="shared" si="23"/>
        <v/>
      </c>
    </row>
    <row r="1494" spans="1:4" x14ac:dyDescent="0.25">
      <c r="B1494" s="1">
        <v>0.97399999999999998</v>
      </c>
      <c r="C1494" t="s">
        <v>86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A1496" t="s">
        <v>452</v>
      </c>
      <c r="D1496">
        <f t="shared" si="23"/>
        <v>98</v>
      </c>
    </row>
    <row r="1497" spans="1:4" x14ac:dyDescent="0.25">
      <c r="D1497" t="str">
        <f t="shared" si="23"/>
        <v/>
      </c>
    </row>
    <row r="1498" spans="1:4" x14ac:dyDescent="0.25">
      <c r="B1498" s="1">
        <v>0.95499999999999996</v>
      </c>
      <c r="C1498" t="s">
        <v>86</v>
      </c>
      <c r="D1498" t="str">
        <f t="shared" si="23"/>
        <v/>
      </c>
    </row>
    <row r="1499" spans="1:4" x14ac:dyDescent="0.25">
      <c r="B1499" s="1">
        <v>4.3999999999999997E-2</v>
      </c>
      <c r="C1499" t="s">
        <v>19</v>
      </c>
      <c r="D1499" t="str">
        <f t="shared" si="23"/>
        <v/>
      </c>
    </row>
    <row r="1500" spans="1:4" x14ac:dyDescent="0.25">
      <c r="D1500" t="str">
        <f t="shared" si="23"/>
        <v/>
      </c>
    </row>
    <row r="1501" spans="1:4" x14ac:dyDescent="0.25">
      <c r="A1501" t="s">
        <v>453</v>
      </c>
      <c r="D1501">
        <f t="shared" si="23"/>
        <v>151</v>
      </c>
    </row>
    <row r="1502" spans="1:4" x14ac:dyDescent="0.25">
      <c r="D1502" t="str">
        <f t="shared" si="23"/>
        <v/>
      </c>
    </row>
    <row r="1503" spans="1:4" x14ac:dyDescent="0.25">
      <c r="B1503" s="1">
        <v>1.4999999999999999E-2</v>
      </c>
      <c r="C1503" t="s">
        <v>51</v>
      </c>
      <c r="D1503" t="str">
        <f t="shared" si="23"/>
        <v/>
      </c>
    </row>
    <row r="1504" spans="1:4" x14ac:dyDescent="0.25">
      <c r="B1504" s="1">
        <v>0.95399999999999996</v>
      </c>
      <c r="C1504" t="s">
        <v>86</v>
      </c>
      <c r="D1504" t="str">
        <f t="shared" si="23"/>
        <v/>
      </c>
    </row>
    <row r="1505" spans="1:4" x14ac:dyDescent="0.25">
      <c r="B1505" s="1">
        <v>0.03</v>
      </c>
      <c r="C1505" t="s">
        <v>21</v>
      </c>
      <c r="D1505" t="str">
        <f t="shared" si="23"/>
        <v/>
      </c>
    </row>
    <row r="1506" spans="1:4" x14ac:dyDescent="0.25">
      <c r="D1506" t="str">
        <f t="shared" si="23"/>
        <v/>
      </c>
    </row>
    <row r="1507" spans="1:4" x14ac:dyDescent="0.25">
      <c r="A1507" t="s">
        <v>454</v>
      </c>
      <c r="D1507">
        <f t="shared" si="23"/>
        <v>170</v>
      </c>
    </row>
    <row r="1508" spans="1:4" x14ac:dyDescent="0.25">
      <c r="D1508" t="str">
        <f t="shared" si="23"/>
        <v/>
      </c>
    </row>
    <row r="1509" spans="1:4" x14ac:dyDescent="0.25">
      <c r="B1509" s="1">
        <v>0.93700000000000006</v>
      </c>
      <c r="C1509" t="s">
        <v>86</v>
      </c>
      <c r="D1509" t="str">
        <f t="shared" si="23"/>
        <v/>
      </c>
    </row>
    <row r="1510" spans="1:4" x14ac:dyDescent="0.25">
      <c r="B1510" s="1">
        <v>6.2E-2</v>
      </c>
      <c r="C1510" t="s">
        <v>19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A1512" t="s">
        <v>455</v>
      </c>
      <c r="D1512">
        <f t="shared" si="23"/>
        <v>2</v>
      </c>
    </row>
    <row r="1513" spans="1:4" x14ac:dyDescent="0.25">
      <c r="D1513" t="str">
        <f t="shared" si="23"/>
        <v/>
      </c>
    </row>
    <row r="1514" spans="1:4" x14ac:dyDescent="0.25">
      <c r="B1514" s="1">
        <v>1</v>
      </c>
      <c r="C1514" t="s">
        <v>184</v>
      </c>
      <c r="D1514" t="str">
        <f t="shared" si="23"/>
        <v/>
      </c>
    </row>
    <row r="1515" spans="1:4" x14ac:dyDescent="0.25">
      <c r="D1515" t="str">
        <f t="shared" si="23"/>
        <v/>
      </c>
    </row>
    <row r="1516" spans="1:4" x14ac:dyDescent="0.25">
      <c r="A1516" t="s">
        <v>456</v>
      </c>
      <c r="D1516">
        <f t="shared" si="23"/>
        <v>103</v>
      </c>
    </row>
    <row r="1517" spans="1:4" x14ac:dyDescent="0.25">
      <c r="D1517" t="str">
        <f t="shared" si="23"/>
        <v/>
      </c>
    </row>
    <row r="1518" spans="1:4" x14ac:dyDescent="0.25">
      <c r="B1518" s="1">
        <v>1</v>
      </c>
      <c r="C1518" t="s">
        <v>86</v>
      </c>
      <c r="D1518" t="str">
        <f t="shared" si="23"/>
        <v/>
      </c>
    </row>
    <row r="1519" spans="1:4" x14ac:dyDescent="0.25">
      <c r="D1519" t="str">
        <f t="shared" si="23"/>
        <v/>
      </c>
    </row>
    <row r="1520" spans="1:4" x14ac:dyDescent="0.25">
      <c r="A1520" t="s">
        <v>457</v>
      </c>
      <c r="D1520">
        <f t="shared" si="23"/>
        <v>222</v>
      </c>
    </row>
    <row r="1521" spans="1:4" x14ac:dyDescent="0.25">
      <c r="D1521" t="str">
        <f t="shared" si="23"/>
        <v/>
      </c>
    </row>
    <row r="1522" spans="1:4" x14ac:dyDescent="0.25">
      <c r="B1522" s="1">
        <v>0.90300000000000002</v>
      </c>
      <c r="C1522" t="s">
        <v>86</v>
      </c>
      <c r="D1522" t="str">
        <f t="shared" si="23"/>
        <v/>
      </c>
    </row>
    <row r="1523" spans="1:4" x14ac:dyDescent="0.25">
      <c r="B1523" s="1">
        <v>9.6000000000000002E-2</v>
      </c>
      <c r="C1523" t="s">
        <v>19</v>
      </c>
      <c r="D1523" t="str">
        <f t="shared" si="23"/>
        <v/>
      </c>
    </row>
    <row r="1524" spans="1:4" x14ac:dyDescent="0.25">
      <c r="D1524" t="str">
        <f t="shared" si="23"/>
        <v/>
      </c>
    </row>
    <row r="1525" spans="1:4" x14ac:dyDescent="0.25">
      <c r="A1525" t="s">
        <v>458</v>
      </c>
      <c r="D1525">
        <f t="shared" si="23"/>
        <v>268</v>
      </c>
    </row>
    <row r="1526" spans="1:4" x14ac:dyDescent="0.25">
      <c r="D1526" t="str">
        <f t="shared" si="23"/>
        <v/>
      </c>
    </row>
    <row r="1527" spans="1:4" x14ac:dyDescent="0.25">
      <c r="B1527" s="1">
        <v>0.96399999999999997</v>
      </c>
      <c r="C1527" t="s">
        <v>86</v>
      </c>
      <c r="D1527" t="str">
        <f t="shared" si="23"/>
        <v/>
      </c>
    </row>
    <row r="1528" spans="1:4" x14ac:dyDescent="0.25">
      <c r="B1528" s="1">
        <v>3.5000000000000003E-2</v>
      </c>
      <c r="C1528" t="s">
        <v>19</v>
      </c>
      <c r="D1528" t="str">
        <f t="shared" si="23"/>
        <v/>
      </c>
    </row>
    <row r="1529" spans="1:4" x14ac:dyDescent="0.25">
      <c r="D1529" t="str">
        <f t="shared" si="23"/>
        <v/>
      </c>
    </row>
    <row r="1530" spans="1:4" x14ac:dyDescent="0.25">
      <c r="A1530" t="s">
        <v>459</v>
      </c>
      <c r="D1530">
        <f t="shared" si="23"/>
        <v>126</v>
      </c>
    </row>
    <row r="1531" spans="1:4" x14ac:dyDescent="0.25">
      <c r="D1531" t="str">
        <f t="shared" si="23"/>
        <v/>
      </c>
    </row>
    <row r="1532" spans="1:4" x14ac:dyDescent="0.25">
      <c r="B1532" s="1">
        <v>1</v>
      </c>
      <c r="C1532" t="s">
        <v>86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460</v>
      </c>
      <c r="D1534">
        <f t="shared" si="23"/>
        <v>4</v>
      </c>
    </row>
    <row r="1535" spans="1:4" x14ac:dyDescent="0.25">
      <c r="D1535" t="str">
        <f t="shared" si="23"/>
        <v/>
      </c>
    </row>
    <row r="1536" spans="1:4" x14ac:dyDescent="0.25">
      <c r="B1536" s="1">
        <v>1</v>
      </c>
      <c r="C1536" t="s">
        <v>86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461</v>
      </c>
      <c r="D1538">
        <f t="shared" si="23"/>
        <v>7</v>
      </c>
    </row>
    <row r="1539" spans="1:4" x14ac:dyDescent="0.25">
      <c r="D1539" t="str">
        <f t="shared" ref="D1539:D1575" si="24">IFERROR(HLOOKUP($A1539,$E$2:$LS$3,2,FALSE),"")</f>
        <v/>
      </c>
    </row>
    <row r="1540" spans="1:4" x14ac:dyDescent="0.25">
      <c r="B1540" s="1">
        <v>1</v>
      </c>
      <c r="C1540" t="s">
        <v>86</v>
      </c>
      <c r="D1540" t="str">
        <f t="shared" si="24"/>
        <v/>
      </c>
    </row>
    <row r="1541" spans="1:4" x14ac:dyDescent="0.25">
      <c r="A1541" t="s">
        <v>6</v>
      </c>
      <c r="B1541" t="s">
        <v>462</v>
      </c>
      <c r="C1541" t="s">
        <v>463</v>
      </c>
      <c r="D1541" t="str">
        <f t="shared" si="24"/>
        <v/>
      </c>
    </row>
    <row r="1542" spans="1:4" x14ac:dyDescent="0.25">
      <c r="A1542" t="s">
        <v>464</v>
      </c>
      <c r="D1542">
        <f t="shared" si="24"/>
        <v>8</v>
      </c>
    </row>
    <row r="1543" spans="1:4" x14ac:dyDescent="0.25">
      <c r="D1543" t="str">
        <f t="shared" si="24"/>
        <v/>
      </c>
    </row>
    <row r="1544" spans="1:4" x14ac:dyDescent="0.25">
      <c r="B1544" s="1">
        <v>1</v>
      </c>
      <c r="C1544" t="s">
        <v>465</v>
      </c>
      <c r="D1544" t="str">
        <f t="shared" si="24"/>
        <v/>
      </c>
    </row>
    <row r="1545" spans="1:4" x14ac:dyDescent="0.25">
      <c r="D1545" t="str">
        <f t="shared" si="24"/>
        <v/>
      </c>
    </row>
    <row r="1546" spans="1:4" x14ac:dyDescent="0.25">
      <c r="A1546" t="s">
        <v>466</v>
      </c>
      <c r="D1546">
        <f t="shared" si="24"/>
        <v>15</v>
      </c>
    </row>
    <row r="1547" spans="1:4" x14ac:dyDescent="0.25">
      <c r="D1547" t="str">
        <f t="shared" si="24"/>
        <v/>
      </c>
    </row>
    <row r="1548" spans="1:4" x14ac:dyDescent="0.25">
      <c r="B1548" s="1">
        <v>1</v>
      </c>
      <c r="C1548" t="s">
        <v>467</v>
      </c>
      <c r="D1548" t="str">
        <f t="shared" si="24"/>
        <v/>
      </c>
    </row>
    <row r="1549" spans="1:4" x14ac:dyDescent="0.25">
      <c r="D1549" t="str">
        <f t="shared" si="24"/>
        <v/>
      </c>
    </row>
    <row r="1550" spans="1:4" x14ac:dyDescent="0.25">
      <c r="A1550" t="s">
        <v>468</v>
      </c>
      <c r="D1550">
        <f t="shared" si="24"/>
        <v>16</v>
      </c>
    </row>
    <row r="1551" spans="1:4" x14ac:dyDescent="0.25">
      <c r="D1551" t="str">
        <f t="shared" si="24"/>
        <v/>
      </c>
    </row>
    <row r="1552" spans="1:4" x14ac:dyDescent="0.25">
      <c r="B1552" s="1">
        <v>1</v>
      </c>
      <c r="C1552" t="s">
        <v>469</v>
      </c>
      <c r="D1552" t="str">
        <f t="shared" si="24"/>
        <v/>
      </c>
    </row>
    <row r="1553" spans="1:4" x14ac:dyDescent="0.25">
      <c r="D1553" t="str">
        <f t="shared" si="24"/>
        <v/>
      </c>
    </row>
    <row r="1554" spans="1:4" x14ac:dyDescent="0.25">
      <c r="A1554" t="s">
        <v>470</v>
      </c>
      <c r="D1554">
        <f t="shared" si="24"/>
        <v>7</v>
      </c>
    </row>
    <row r="1555" spans="1:4" x14ac:dyDescent="0.25">
      <c r="D1555" t="str">
        <f t="shared" si="24"/>
        <v/>
      </c>
    </row>
    <row r="1556" spans="1:4" x14ac:dyDescent="0.25">
      <c r="B1556" s="1">
        <v>1</v>
      </c>
      <c r="C1556" t="s">
        <v>429</v>
      </c>
      <c r="D1556" t="str">
        <f t="shared" si="24"/>
        <v/>
      </c>
    </row>
    <row r="1557" spans="1:4" x14ac:dyDescent="0.25">
      <c r="D1557" t="str">
        <f t="shared" si="24"/>
        <v/>
      </c>
    </row>
    <row r="1558" spans="1:4" x14ac:dyDescent="0.25">
      <c r="A1558" t="s">
        <v>471</v>
      </c>
      <c r="D1558">
        <f t="shared" si="24"/>
        <v>3</v>
      </c>
    </row>
    <row r="1559" spans="1:4" x14ac:dyDescent="0.25">
      <c r="D1559" t="str">
        <f t="shared" si="24"/>
        <v/>
      </c>
    </row>
    <row r="1560" spans="1:4" x14ac:dyDescent="0.25">
      <c r="B1560" s="1">
        <v>1</v>
      </c>
      <c r="C1560" t="s">
        <v>20</v>
      </c>
      <c r="D1560" t="str">
        <f t="shared" si="24"/>
        <v/>
      </c>
    </row>
    <row r="1561" spans="1:4" x14ac:dyDescent="0.25">
      <c r="D1561" t="str">
        <f t="shared" si="24"/>
        <v/>
      </c>
    </row>
    <row r="1562" spans="1:4" x14ac:dyDescent="0.25">
      <c r="A1562" t="s">
        <v>472</v>
      </c>
      <c r="D1562">
        <f t="shared" si="24"/>
        <v>5</v>
      </c>
    </row>
    <row r="1563" spans="1:4" x14ac:dyDescent="0.25">
      <c r="D1563" t="str">
        <f t="shared" si="24"/>
        <v/>
      </c>
    </row>
    <row r="1564" spans="1:4" x14ac:dyDescent="0.25">
      <c r="B1564" s="1">
        <v>1</v>
      </c>
      <c r="C1564" t="s">
        <v>38</v>
      </c>
      <c r="D1564" t="str">
        <f t="shared" si="24"/>
        <v/>
      </c>
    </row>
    <row r="1565" spans="1:4" x14ac:dyDescent="0.25">
      <c r="D1565" t="str">
        <f t="shared" si="24"/>
        <v/>
      </c>
    </row>
    <row r="1566" spans="1:4" x14ac:dyDescent="0.25">
      <c r="A1566" t="s">
        <v>473</v>
      </c>
      <c r="D1566">
        <f t="shared" si="24"/>
        <v>4</v>
      </c>
    </row>
    <row r="1567" spans="1:4" x14ac:dyDescent="0.25">
      <c r="D1567" t="str">
        <f t="shared" si="24"/>
        <v/>
      </c>
    </row>
    <row r="1568" spans="1:4" x14ac:dyDescent="0.25">
      <c r="A1568" t="s">
        <v>6</v>
      </c>
      <c r="B1568" t="s">
        <v>474</v>
      </c>
      <c r="C1568" t="s">
        <v>475</v>
      </c>
      <c r="D1568" t="str">
        <f t="shared" si="24"/>
        <v/>
      </c>
    </row>
    <row r="1569" spans="1:4" x14ac:dyDescent="0.25">
      <c r="A1569" t="s">
        <v>476</v>
      </c>
      <c r="D1569">
        <f t="shared" si="24"/>
        <v>64</v>
      </c>
    </row>
    <row r="1570" spans="1:4" x14ac:dyDescent="0.25">
      <c r="D1570" t="str">
        <f t="shared" si="24"/>
        <v/>
      </c>
    </row>
    <row r="1571" spans="1:4" x14ac:dyDescent="0.25">
      <c r="B1571" s="1">
        <v>1</v>
      </c>
      <c r="C1571" t="s">
        <v>18</v>
      </c>
      <c r="D1571" t="str">
        <f t="shared" si="24"/>
        <v/>
      </c>
    </row>
    <row r="1572" spans="1:4" x14ac:dyDescent="0.25">
      <c r="A1572" t="s">
        <v>6</v>
      </c>
      <c r="B1572" t="s">
        <v>477</v>
      </c>
      <c r="D1572" t="str">
        <f t="shared" si="24"/>
        <v/>
      </c>
    </row>
    <row r="1573" spans="1:4" x14ac:dyDescent="0.25">
      <c r="A1573" t="s">
        <v>478</v>
      </c>
      <c r="D1573">
        <f t="shared" si="24"/>
        <v>7</v>
      </c>
    </row>
    <row r="1574" spans="1:4" x14ac:dyDescent="0.25">
      <c r="D1574" t="str">
        <f t="shared" si="24"/>
        <v/>
      </c>
    </row>
    <row r="1575" spans="1:4" x14ac:dyDescent="0.25">
      <c r="B1575" s="1">
        <v>1</v>
      </c>
      <c r="C1575" t="s">
        <v>28</v>
      </c>
      <c r="D1575" t="str">
        <f t="shared" si="2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topLeftCell="A308" workbookViewId="0">
      <selection activeCell="B1" sqref="B1:C327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479</v>
      </c>
      <c r="B1" t="s">
        <v>404</v>
      </c>
      <c r="C1">
        <v>24</v>
      </c>
    </row>
    <row r="2" spans="1:3" x14ac:dyDescent="0.25">
      <c r="A2" t="s">
        <v>479</v>
      </c>
      <c r="B2" t="s">
        <v>181</v>
      </c>
      <c r="C2">
        <v>4</v>
      </c>
    </row>
    <row r="3" spans="1:3" x14ac:dyDescent="0.25">
      <c r="A3" t="s">
        <v>479</v>
      </c>
      <c r="B3" t="s">
        <v>341</v>
      </c>
      <c r="C3">
        <v>136</v>
      </c>
    </row>
    <row r="4" spans="1:3" x14ac:dyDescent="0.25">
      <c r="A4" t="s">
        <v>479</v>
      </c>
      <c r="B4" t="s">
        <v>342</v>
      </c>
      <c r="C4">
        <v>202</v>
      </c>
    </row>
    <row r="5" spans="1:3" x14ac:dyDescent="0.25">
      <c r="A5" t="s">
        <v>479</v>
      </c>
      <c r="B5" t="s">
        <v>343</v>
      </c>
      <c r="C5">
        <v>394</v>
      </c>
    </row>
    <row r="6" spans="1:3" x14ac:dyDescent="0.25">
      <c r="A6" t="s">
        <v>479</v>
      </c>
      <c r="B6" t="s">
        <v>344</v>
      </c>
      <c r="C6">
        <v>17</v>
      </c>
    </row>
    <row r="7" spans="1:3" x14ac:dyDescent="0.25">
      <c r="A7" t="s">
        <v>479</v>
      </c>
      <c r="B7" t="s">
        <v>136</v>
      </c>
      <c r="C7">
        <v>8</v>
      </c>
    </row>
    <row r="8" spans="1:3" x14ac:dyDescent="0.25">
      <c r="A8" t="s">
        <v>479</v>
      </c>
      <c r="B8" t="s">
        <v>235</v>
      </c>
      <c r="C8">
        <v>251</v>
      </c>
    </row>
    <row r="9" spans="1:3" x14ac:dyDescent="0.25">
      <c r="A9" t="s">
        <v>479</v>
      </c>
      <c r="B9" t="s">
        <v>256</v>
      </c>
      <c r="C9">
        <v>324</v>
      </c>
    </row>
    <row r="10" spans="1:3" x14ac:dyDescent="0.25">
      <c r="A10" t="s">
        <v>479</v>
      </c>
      <c r="B10" t="s">
        <v>438</v>
      </c>
      <c r="C10">
        <v>2</v>
      </c>
    </row>
    <row r="11" spans="1:3" x14ac:dyDescent="0.25">
      <c r="A11" t="s">
        <v>479</v>
      </c>
      <c r="B11" t="s">
        <v>112</v>
      </c>
      <c r="C11">
        <v>5</v>
      </c>
    </row>
    <row r="12" spans="1:3" x14ac:dyDescent="0.25">
      <c r="A12" t="s">
        <v>479</v>
      </c>
      <c r="B12" t="s">
        <v>345</v>
      </c>
      <c r="C12">
        <v>1</v>
      </c>
    </row>
    <row r="13" spans="1:3" x14ac:dyDescent="0.25">
      <c r="A13" t="s">
        <v>479</v>
      </c>
      <c r="B13" t="s">
        <v>439</v>
      </c>
      <c r="C13">
        <v>46</v>
      </c>
    </row>
    <row r="14" spans="1:3" x14ac:dyDescent="0.25">
      <c r="A14" t="s">
        <v>479</v>
      </c>
      <c r="B14" t="s">
        <v>114</v>
      </c>
      <c r="C14">
        <v>51</v>
      </c>
    </row>
    <row r="15" spans="1:3" x14ac:dyDescent="0.25">
      <c r="A15" t="s">
        <v>479</v>
      </c>
      <c r="B15" t="s">
        <v>200</v>
      </c>
      <c r="C15">
        <v>29</v>
      </c>
    </row>
    <row r="16" spans="1:3" x14ac:dyDescent="0.25">
      <c r="A16" t="s">
        <v>479</v>
      </c>
      <c r="B16" t="s">
        <v>138</v>
      </c>
      <c r="C16">
        <v>32</v>
      </c>
    </row>
    <row r="17" spans="1:3" x14ac:dyDescent="0.25">
      <c r="A17" t="s">
        <v>479</v>
      </c>
      <c r="B17" t="s">
        <v>328</v>
      </c>
      <c r="C17">
        <v>69</v>
      </c>
    </row>
    <row r="18" spans="1:3" x14ac:dyDescent="0.25">
      <c r="A18" t="s">
        <v>479</v>
      </c>
      <c r="B18" t="s">
        <v>440</v>
      </c>
      <c r="C18">
        <v>18</v>
      </c>
    </row>
    <row r="19" spans="1:3" x14ac:dyDescent="0.25">
      <c r="A19" t="s">
        <v>479</v>
      </c>
      <c r="B19" t="s">
        <v>201</v>
      </c>
      <c r="C19">
        <v>12</v>
      </c>
    </row>
    <row r="20" spans="1:3" x14ac:dyDescent="0.25">
      <c r="A20" t="s">
        <v>479</v>
      </c>
      <c r="B20" t="s">
        <v>441</v>
      </c>
      <c r="C20">
        <v>30</v>
      </c>
    </row>
    <row r="21" spans="1:3" x14ac:dyDescent="0.25">
      <c r="A21" t="s">
        <v>479</v>
      </c>
      <c r="B21" t="s">
        <v>442</v>
      </c>
      <c r="C21">
        <v>71</v>
      </c>
    </row>
    <row r="22" spans="1:3" x14ac:dyDescent="0.25">
      <c r="A22" t="s">
        <v>479</v>
      </c>
      <c r="B22" t="s">
        <v>405</v>
      </c>
      <c r="C22">
        <v>31</v>
      </c>
    </row>
    <row r="23" spans="1:3" x14ac:dyDescent="0.25">
      <c r="A23" t="s">
        <v>479</v>
      </c>
      <c r="B23" t="s">
        <v>202</v>
      </c>
      <c r="C23">
        <v>2</v>
      </c>
    </row>
    <row r="24" spans="1:3" x14ac:dyDescent="0.25">
      <c r="A24" t="s">
        <v>479</v>
      </c>
      <c r="B24" t="s">
        <v>203</v>
      </c>
      <c r="C24">
        <v>61</v>
      </c>
    </row>
    <row r="25" spans="1:3" x14ac:dyDescent="0.25">
      <c r="A25" t="s">
        <v>479</v>
      </c>
      <c r="B25" t="s">
        <v>204</v>
      </c>
      <c r="C25">
        <v>3</v>
      </c>
    </row>
    <row r="26" spans="1:3" x14ac:dyDescent="0.25">
      <c r="A26" t="s">
        <v>479</v>
      </c>
      <c r="B26" t="s">
        <v>205</v>
      </c>
      <c r="C26">
        <v>10</v>
      </c>
    </row>
    <row r="27" spans="1:3" x14ac:dyDescent="0.25">
      <c r="A27" t="s">
        <v>479</v>
      </c>
      <c r="B27" t="s">
        <v>206</v>
      </c>
      <c r="C27">
        <v>1611</v>
      </c>
    </row>
    <row r="28" spans="1:3" x14ac:dyDescent="0.25">
      <c r="A28" t="s">
        <v>479</v>
      </c>
      <c r="B28" t="s">
        <v>31</v>
      </c>
      <c r="C28">
        <v>6</v>
      </c>
    </row>
    <row r="29" spans="1:3" x14ac:dyDescent="0.25">
      <c r="A29" t="s">
        <v>479</v>
      </c>
      <c r="B29" s="2" t="s">
        <v>115</v>
      </c>
      <c r="C29">
        <v>347</v>
      </c>
    </row>
    <row r="30" spans="1:3" x14ac:dyDescent="0.25">
      <c r="A30" t="s">
        <v>479</v>
      </c>
      <c r="B30" t="s">
        <v>406</v>
      </c>
      <c r="C30">
        <v>6</v>
      </c>
    </row>
    <row r="31" spans="1:3" x14ac:dyDescent="0.25">
      <c r="A31" t="s">
        <v>479</v>
      </c>
      <c r="B31" t="s">
        <v>281</v>
      </c>
      <c r="C31">
        <v>71</v>
      </c>
    </row>
    <row r="32" spans="1:3" x14ac:dyDescent="0.25">
      <c r="A32" t="s">
        <v>479</v>
      </c>
      <c r="B32" t="s">
        <v>282</v>
      </c>
      <c r="C32">
        <v>57</v>
      </c>
    </row>
    <row r="33" spans="1:3" x14ac:dyDescent="0.25">
      <c r="A33" t="s">
        <v>479</v>
      </c>
      <c r="B33" t="s">
        <v>33</v>
      </c>
      <c r="C33">
        <v>6</v>
      </c>
    </row>
    <row r="34" spans="1:3" x14ac:dyDescent="0.25">
      <c r="A34" t="s">
        <v>479</v>
      </c>
      <c r="B34" t="s">
        <v>236</v>
      </c>
      <c r="C34">
        <v>249</v>
      </c>
    </row>
    <row r="35" spans="1:3" x14ac:dyDescent="0.25">
      <c r="A35" t="s">
        <v>479</v>
      </c>
      <c r="B35" t="s">
        <v>157</v>
      </c>
      <c r="C35">
        <v>82</v>
      </c>
    </row>
    <row r="36" spans="1:3" x14ac:dyDescent="0.25">
      <c r="A36" t="s">
        <v>479</v>
      </c>
      <c r="B36" t="s">
        <v>283</v>
      </c>
      <c r="C36">
        <v>73</v>
      </c>
    </row>
    <row r="37" spans="1:3" x14ac:dyDescent="0.25">
      <c r="A37" t="s">
        <v>479</v>
      </c>
      <c r="B37" t="s">
        <v>443</v>
      </c>
      <c r="C37">
        <v>53</v>
      </c>
    </row>
    <row r="38" spans="1:3" x14ac:dyDescent="0.25">
      <c r="A38" t="s">
        <v>479</v>
      </c>
      <c r="B38" t="s">
        <v>141</v>
      </c>
      <c r="C38">
        <v>18</v>
      </c>
    </row>
    <row r="39" spans="1:3" x14ac:dyDescent="0.25">
      <c r="A39" t="s">
        <v>479</v>
      </c>
      <c r="B39" t="s">
        <v>284</v>
      </c>
      <c r="C39">
        <v>6</v>
      </c>
    </row>
    <row r="40" spans="1:3" x14ac:dyDescent="0.25">
      <c r="A40" t="s">
        <v>479</v>
      </c>
      <c r="B40" t="s">
        <v>116</v>
      </c>
      <c r="C40">
        <v>7</v>
      </c>
    </row>
    <row r="41" spans="1:3" x14ac:dyDescent="0.25">
      <c r="A41" t="s">
        <v>479</v>
      </c>
      <c r="B41" t="s">
        <v>133</v>
      </c>
      <c r="C41">
        <v>22</v>
      </c>
    </row>
    <row r="42" spans="1:3" x14ac:dyDescent="0.25">
      <c r="A42" t="s">
        <v>479</v>
      </c>
      <c r="B42" t="s">
        <v>117</v>
      </c>
      <c r="C42">
        <v>87</v>
      </c>
    </row>
    <row r="43" spans="1:3" x14ac:dyDescent="0.25">
      <c r="A43" t="s">
        <v>479</v>
      </c>
      <c r="B43" t="s">
        <v>346</v>
      </c>
      <c r="C43">
        <v>15</v>
      </c>
    </row>
    <row r="44" spans="1:3" x14ac:dyDescent="0.25">
      <c r="A44" t="s">
        <v>479</v>
      </c>
      <c r="B44" t="s">
        <v>317</v>
      </c>
      <c r="C44">
        <v>21</v>
      </c>
    </row>
    <row r="45" spans="1:3" x14ac:dyDescent="0.25">
      <c r="A45" t="s">
        <v>479</v>
      </c>
      <c r="B45" t="s">
        <v>285</v>
      </c>
      <c r="C45">
        <v>71</v>
      </c>
    </row>
    <row r="46" spans="1:3" x14ac:dyDescent="0.25">
      <c r="A46" t="s">
        <v>479</v>
      </c>
      <c r="B46" t="s">
        <v>407</v>
      </c>
      <c r="C46">
        <v>4</v>
      </c>
    </row>
    <row r="47" spans="1:3" x14ac:dyDescent="0.25">
      <c r="A47" t="s">
        <v>479</v>
      </c>
      <c r="B47" t="s">
        <v>347</v>
      </c>
      <c r="C47">
        <v>183</v>
      </c>
    </row>
    <row r="48" spans="1:3" x14ac:dyDescent="0.25">
      <c r="A48" t="s">
        <v>479</v>
      </c>
      <c r="B48" t="s">
        <v>348</v>
      </c>
      <c r="C48">
        <v>15</v>
      </c>
    </row>
    <row r="49" spans="1:3" x14ac:dyDescent="0.25">
      <c r="A49" t="s">
        <v>479</v>
      </c>
      <c r="B49" t="s">
        <v>349</v>
      </c>
      <c r="C49">
        <v>17</v>
      </c>
    </row>
    <row r="50" spans="1:3" x14ac:dyDescent="0.25">
      <c r="A50" t="s">
        <v>479</v>
      </c>
      <c r="B50" t="s">
        <v>350</v>
      </c>
      <c r="C50">
        <v>289</v>
      </c>
    </row>
    <row r="51" spans="1:3" x14ac:dyDescent="0.25">
      <c r="A51" t="s">
        <v>479</v>
      </c>
      <c r="B51" t="s">
        <v>351</v>
      </c>
      <c r="C51">
        <v>84</v>
      </c>
    </row>
    <row r="52" spans="1:3" x14ac:dyDescent="0.25">
      <c r="A52" t="s">
        <v>479</v>
      </c>
      <c r="B52" t="s">
        <v>352</v>
      </c>
      <c r="C52">
        <v>166</v>
      </c>
    </row>
    <row r="53" spans="1:3" x14ac:dyDescent="0.25">
      <c r="A53" t="s">
        <v>479</v>
      </c>
      <c r="B53" t="s">
        <v>353</v>
      </c>
      <c r="C53">
        <v>510</v>
      </c>
    </row>
    <row r="54" spans="1:3" x14ac:dyDescent="0.25">
      <c r="A54" t="s">
        <v>479</v>
      </c>
      <c r="B54" t="s">
        <v>354</v>
      </c>
      <c r="C54">
        <v>26</v>
      </c>
    </row>
    <row r="55" spans="1:3" x14ac:dyDescent="0.25">
      <c r="A55" t="s">
        <v>479</v>
      </c>
      <c r="B55" t="s">
        <v>286</v>
      </c>
      <c r="C55">
        <v>89</v>
      </c>
    </row>
    <row r="56" spans="1:3" x14ac:dyDescent="0.25">
      <c r="A56" t="s">
        <v>479</v>
      </c>
      <c r="B56" t="s">
        <v>35</v>
      </c>
      <c r="C56">
        <v>47</v>
      </c>
    </row>
    <row r="57" spans="1:3" x14ac:dyDescent="0.25">
      <c r="A57" t="s">
        <v>479</v>
      </c>
      <c r="B57" t="s">
        <v>118</v>
      </c>
      <c r="C57">
        <v>107</v>
      </c>
    </row>
    <row r="58" spans="1:3" x14ac:dyDescent="0.25">
      <c r="A58" t="s">
        <v>479</v>
      </c>
      <c r="B58" t="s">
        <v>37</v>
      </c>
      <c r="C58">
        <v>20</v>
      </c>
    </row>
    <row r="59" spans="1:3" x14ac:dyDescent="0.25">
      <c r="A59" t="s">
        <v>479</v>
      </c>
      <c r="B59" t="s">
        <v>9</v>
      </c>
      <c r="C59">
        <v>7</v>
      </c>
    </row>
    <row r="60" spans="1:3" x14ac:dyDescent="0.25">
      <c r="A60" t="s">
        <v>479</v>
      </c>
      <c r="B60" t="s">
        <v>207</v>
      </c>
      <c r="C60">
        <v>34</v>
      </c>
    </row>
    <row r="61" spans="1:3" x14ac:dyDescent="0.25">
      <c r="A61" t="s">
        <v>479</v>
      </c>
      <c r="B61" t="s">
        <v>145</v>
      </c>
      <c r="C61">
        <v>161</v>
      </c>
    </row>
    <row r="62" spans="1:3" x14ac:dyDescent="0.25">
      <c r="A62" t="s">
        <v>479</v>
      </c>
      <c r="B62" t="s">
        <v>398</v>
      </c>
      <c r="C62">
        <v>5</v>
      </c>
    </row>
    <row r="63" spans="1:3" x14ac:dyDescent="0.25">
      <c r="A63" t="s">
        <v>479</v>
      </c>
      <c r="B63" t="s">
        <v>444</v>
      </c>
      <c r="C63">
        <v>5</v>
      </c>
    </row>
    <row r="64" spans="1:3" x14ac:dyDescent="0.25">
      <c r="A64" t="s">
        <v>479</v>
      </c>
      <c r="B64" t="s">
        <v>57</v>
      </c>
      <c r="C64">
        <v>38</v>
      </c>
    </row>
    <row r="65" spans="1:3" x14ac:dyDescent="0.25">
      <c r="A65" t="s">
        <v>479</v>
      </c>
      <c r="B65" t="s">
        <v>40</v>
      </c>
      <c r="C65">
        <v>34</v>
      </c>
    </row>
    <row r="66" spans="1:3" x14ac:dyDescent="0.25">
      <c r="A66" t="s">
        <v>479</v>
      </c>
      <c r="B66" t="s">
        <v>445</v>
      </c>
      <c r="C66">
        <v>885</v>
      </c>
    </row>
    <row r="67" spans="1:3" x14ac:dyDescent="0.25">
      <c r="A67" t="s">
        <v>479</v>
      </c>
      <c r="B67" t="s">
        <v>41</v>
      </c>
      <c r="C67">
        <v>130</v>
      </c>
    </row>
    <row r="68" spans="1:3" x14ac:dyDescent="0.25">
      <c r="A68" t="s">
        <v>479</v>
      </c>
      <c r="B68" t="s">
        <v>70</v>
      </c>
      <c r="C68">
        <v>21</v>
      </c>
    </row>
    <row r="69" spans="1:3" x14ac:dyDescent="0.25">
      <c r="A69" t="s">
        <v>479</v>
      </c>
      <c r="B69" t="s">
        <v>208</v>
      </c>
      <c r="C69">
        <v>47</v>
      </c>
    </row>
    <row r="70" spans="1:3" x14ac:dyDescent="0.25">
      <c r="A70" t="s">
        <v>479</v>
      </c>
      <c r="B70" t="s">
        <v>257</v>
      </c>
      <c r="C70">
        <v>120</v>
      </c>
    </row>
    <row r="71" spans="1:3" x14ac:dyDescent="0.25">
      <c r="A71" t="s">
        <v>479</v>
      </c>
      <c r="B71" t="s">
        <v>42</v>
      </c>
      <c r="C71">
        <v>90</v>
      </c>
    </row>
    <row r="72" spans="1:3" x14ac:dyDescent="0.25">
      <c r="A72" t="s">
        <v>479</v>
      </c>
      <c r="B72" t="s">
        <v>119</v>
      </c>
      <c r="C72">
        <v>41</v>
      </c>
    </row>
    <row r="73" spans="1:3" x14ac:dyDescent="0.25">
      <c r="A73" t="s">
        <v>479</v>
      </c>
      <c r="B73" t="s">
        <v>287</v>
      </c>
      <c r="C73">
        <v>85</v>
      </c>
    </row>
    <row r="74" spans="1:3" x14ac:dyDescent="0.25">
      <c r="A74" t="s">
        <v>479</v>
      </c>
      <c r="B74" t="s">
        <v>120</v>
      </c>
      <c r="C74">
        <v>17</v>
      </c>
    </row>
    <row r="75" spans="1:3" x14ac:dyDescent="0.25">
      <c r="A75" t="s">
        <v>479</v>
      </c>
      <c r="B75" t="s">
        <v>121</v>
      </c>
      <c r="C75">
        <v>44</v>
      </c>
    </row>
    <row r="76" spans="1:3" x14ac:dyDescent="0.25">
      <c r="A76" t="s">
        <v>479</v>
      </c>
      <c r="B76" t="s">
        <v>71</v>
      </c>
      <c r="C76">
        <v>16</v>
      </c>
    </row>
    <row r="77" spans="1:3" x14ac:dyDescent="0.25">
      <c r="A77" t="s">
        <v>479</v>
      </c>
      <c r="B77" t="s">
        <v>10</v>
      </c>
      <c r="C77">
        <v>4</v>
      </c>
    </row>
    <row r="78" spans="1:3" x14ac:dyDescent="0.25">
      <c r="A78" t="s">
        <v>479</v>
      </c>
      <c r="B78" t="s">
        <v>318</v>
      </c>
      <c r="C78">
        <v>10</v>
      </c>
    </row>
    <row r="79" spans="1:3" x14ac:dyDescent="0.25">
      <c r="A79" t="s">
        <v>479</v>
      </c>
      <c r="B79" t="s">
        <v>319</v>
      </c>
      <c r="C79">
        <v>10</v>
      </c>
    </row>
    <row r="80" spans="1:3" x14ac:dyDescent="0.25">
      <c r="A80" t="s">
        <v>479</v>
      </c>
      <c r="B80" t="s">
        <v>73</v>
      </c>
      <c r="C80">
        <v>2</v>
      </c>
    </row>
    <row r="81" spans="1:3" x14ac:dyDescent="0.25">
      <c r="A81" t="s">
        <v>479</v>
      </c>
      <c r="B81" t="s">
        <v>142</v>
      </c>
      <c r="C81">
        <v>9</v>
      </c>
    </row>
    <row r="82" spans="1:3" x14ac:dyDescent="0.25">
      <c r="A82" t="s">
        <v>479</v>
      </c>
      <c r="B82" t="s">
        <v>320</v>
      </c>
      <c r="C82">
        <v>7</v>
      </c>
    </row>
    <row r="83" spans="1:3" x14ac:dyDescent="0.25">
      <c r="A83" t="s">
        <v>479</v>
      </c>
      <c r="B83" t="s">
        <v>122</v>
      </c>
      <c r="C83">
        <v>33</v>
      </c>
    </row>
    <row r="84" spans="1:3" x14ac:dyDescent="0.25">
      <c r="A84" t="s">
        <v>479</v>
      </c>
      <c r="B84" t="s">
        <v>321</v>
      </c>
      <c r="C84">
        <v>7</v>
      </c>
    </row>
    <row r="85" spans="1:3" x14ac:dyDescent="0.25">
      <c r="A85" t="s">
        <v>479</v>
      </c>
      <c r="B85" t="s">
        <v>288</v>
      </c>
      <c r="C85">
        <v>241</v>
      </c>
    </row>
    <row r="86" spans="1:3" x14ac:dyDescent="0.25">
      <c r="A86" t="s">
        <v>479</v>
      </c>
      <c r="B86" t="s">
        <v>124</v>
      </c>
      <c r="C86">
        <v>10</v>
      </c>
    </row>
    <row r="87" spans="1:3" x14ac:dyDescent="0.25">
      <c r="A87" t="s">
        <v>479</v>
      </c>
      <c r="B87" t="s">
        <v>258</v>
      </c>
      <c r="C87">
        <v>10</v>
      </c>
    </row>
    <row r="88" spans="1:3" x14ac:dyDescent="0.25">
      <c r="A88" t="s">
        <v>479</v>
      </c>
      <c r="B88" t="s">
        <v>259</v>
      </c>
      <c r="C88">
        <v>245</v>
      </c>
    </row>
    <row r="89" spans="1:3" x14ac:dyDescent="0.25">
      <c r="A89" t="s">
        <v>479</v>
      </c>
      <c r="B89" t="s">
        <v>446</v>
      </c>
      <c r="C89">
        <v>115</v>
      </c>
    </row>
    <row r="90" spans="1:3" x14ac:dyDescent="0.25">
      <c r="A90" t="s">
        <v>479</v>
      </c>
      <c r="B90" t="s">
        <v>75</v>
      </c>
      <c r="C90">
        <v>265</v>
      </c>
    </row>
    <row r="91" spans="1:3" x14ac:dyDescent="0.25">
      <c r="A91" t="s">
        <v>479</v>
      </c>
      <c r="B91" t="s">
        <v>447</v>
      </c>
      <c r="C91">
        <v>13</v>
      </c>
    </row>
    <row r="92" spans="1:3" x14ac:dyDescent="0.25">
      <c r="A92" t="s">
        <v>479</v>
      </c>
      <c r="B92" t="s">
        <v>428</v>
      </c>
      <c r="C92">
        <v>12</v>
      </c>
    </row>
    <row r="93" spans="1:3" x14ac:dyDescent="0.25">
      <c r="A93" t="s">
        <v>479</v>
      </c>
      <c r="B93" t="s">
        <v>267</v>
      </c>
      <c r="C93">
        <v>16</v>
      </c>
    </row>
    <row r="94" spans="1:3" x14ac:dyDescent="0.25">
      <c r="A94" t="s">
        <v>479</v>
      </c>
      <c r="B94" t="s">
        <v>125</v>
      </c>
      <c r="C94">
        <v>7</v>
      </c>
    </row>
    <row r="95" spans="1:3" x14ac:dyDescent="0.25">
      <c r="A95" t="s">
        <v>479</v>
      </c>
      <c r="B95" t="s">
        <v>182</v>
      </c>
      <c r="C95">
        <v>423</v>
      </c>
    </row>
    <row r="96" spans="1:3" x14ac:dyDescent="0.25">
      <c r="A96" t="s">
        <v>479</v>
      </c>
      <c r="B96" t="s">
        <v>289</v>
      </c>
      <c r="C96">
        <v>87</v>
      </c>
    </row>
    <row r="97" spans="1:3" x14ac:dyDescent="0.25">
      <c r="A97" t="s">
        <v>479</v>
      </c>
      <c r="B97" t="s">
        <v>12</v>
      </c>
      <c r="C97">
        <v>44</v>
      </c>
    </row>
    <row r="98" spans="1:3" x14ac:dyDescent="0.25">
      <c r="A98" t="s">
        <v>479</v>
      </c>
      <c r="B98" t="s">
        <v>44</v>
      </c>
      <c r="C98">
        <v>100</v>
      </c>
    </row>
    <row r="99" spans="1:3" x14ac:dyDescent="0.25">
      <c r="A99" t="s">
        <v>479</v>
      </c>
      <c r="B99" t="s">
        <v>45</v>
      </c>
      <c r="C99">
        <v>2</v>
      </c>
    </row>
    <row r="100" spans="1:3" x14ac:dyDescent="0.25">
      <c r="A100" t="s">
        <v>479</v>
      </c>
      <c r="B100" t="s">
        <v>46</v>
      </c>
      <c r="C100">
        <v>61</v>
      </c>
    </row>
    <row r="101" spans="1:3" x14ac:dyDescent="0.25">
      <c r="A101" t="s">
        <v>479</v>
      </c>
      <c r="B101" t="s">
        <v>47</v>
      </c>
      <c r="C101">
        <v>39</v>
      </c>
    </row>
    <row r="102" spans="1:3" x14ac:dyDescent="0.25">
      <c r="A102" t="s">
        <v>479</v>
      </c>
      <c r="B102" t="s">
        <v>430</v>
      </c>
      <c r="C102">
        <v>336</v>
      </c>
    </row>
    <row r="103" spans="1:3" x14ac:dyDescent="0.25">
      <c r="A103" t="s">
        <v>479</v>
      </c>
      <c r="B103" t="s">
        <v>84</v>
      </c>
      <c r="C103">
        <v>27</v>
      </c>
    </row>
    <row r="104" spans="1:3" x14ac:dyDescent="0.25">
      <c r="A104" t="s">
        <v>479</v>
      </c>
      <c r="B104" t="s">
        <v>149</v>
      </c>
      <c r="C104">
        <v>11</v>
      </c>
    </row>
    <row r="105" spans="1:3" x14ac:dyDescent="0.25">
      <c r="A105" t="s">
        <v>479</v>
      </c>
      <c r="B105" t="s">
        <v>393</v>
      </c>
      <c r="C105">
        <v>4</v>
      </c>
    </row>
    <row r="106" spans="1:3" x14ac:dyDescent="0.25">
      <c r="A106" t="s">
        <v>479</v>
      </c>
      <c r="B106" t="s">
        <v>410</v>
      </c>
      <c r="C106">
        <v>43</v>
      </c>
    </row>
    <row r="107" spans="1:3" x14ac:dyDescent="0.25">
      <c r="A107" t="s">
        <v>479</v>
      </c>
      <c r="B107" t="s">
        <v>237</v>
      </c>
      <c r="C107">
        <v>252</v>
      </c>
    </row>
    <row r="108" spans="1:3" x14ac:dyDescent="0.25">
      <c r="A108" t="s">
        <v>479</v>
      </c>
      <c r="B108" t="s">
        <v>238</v>
      </c>
      <c r="C108">
        <v>39</v>
      </c>
    </row>
    <row r="109" spans="1:3" x14ac:dyDescent="0.25">
      <c r="A109" t="s">
        <v>479</v>
      </c>
      <c r="B109" t="s">
        <v>268</v>
      </c>
      <c r="C109">
        <v>348</v>
      </c>
    </row>
    <row r="110" spans="1:3" x14ac:dyDescent="0.25">
      <c r="A110" t="s">
        <v>479</v>
      </c>
      <c r="B110" t="s">
        <v>58</v>
      </c>
      <c r="C110">
        <v>710</v>
      </c>
    </row>
    <row r="111" spans="1:3" x14ac:dyDescent="0.25">
      <c r="A111" t="s">
        <v>479</v>
      </c>
      <c r="B111" t="s">
        <v>27</v>
      </c>
      <c r="C111">
        <v>319</v>
      </c>
    </row>
    <row r="112" spans="1:3" x14ac:dyDescent="0.25">
      <c r="A112" t="s">
        <v>479</v>
      </c>
      <c r="B112" t="s">
        <v>400</v>
      </c>
      <c r="C112">
        <v>16</v>
      </c>
    </row>
    <row r="113" spans="1:3" x14ac:dyDescent="0.25">
      <c r="A113" t="s">
        <v>479</v>
      </c>
      <c r="B113" t="s">
        <v>13</v>
      </c>
      <c r="C113">
        <v>715</v>
      </c>
    </row>
    <row r="114" spans="1:3" x14ac:dyDescent="0.25">
      <c r="A114" t="s">
        <v>479</v>
      </c>
      <c r="B114" t="s">
        <v>290</v>
      </c>
      <c r="C114">
        <v>146</v>
      </c>
    </row>
    <row r="115" spans="1:3" x14ac:dyDescent="0.25">
      <c r="A115" t="s">
        <v>479</v>
      </c>
      <c r="B115" t="s">
        <v>126</v>
      </c>
      <c r="C115">
        <v>5</v>
      </c>
    </row>
    <row r="116" spans="1:3" x14ac:dyDescent="0.25">
      <c r="A116" t="s">
        <v>479</v>
      </c>
      <c r="B116" t="s">
        <v>183</v>
      </c>
      <c r="C116">
        <v>5</v>
      </c>
    </row>
    <row r="117" spans="1:3" x14ac:dyDescent="0.25">
      <c r="A117" t="s">
        <v>479</v>
      </c>
      <c r="B117" t="s">
        <v>127</v>
      </c>
      <c r="C117">
        <v>41</v>
      </c>
    </row>
    <row r="118" spans="1:3" x14ac:dyDescent="0.25">
      <c r="A118" t="s">
        <v>479</v>
      </c>
      <c r="B118" t="s">
        <v>448</v>
      </c>
      <c r="C118">
        <v>14</v>
      </c>
    </row>
    <row r="119" spans="1:3" x14ac:dyDescent="0.25">
      <c r="A119" t="s">
        <v>479</v>
      </c>
      <c r="B119" t="s">
        <v>291</v>
      </c>
      <c r="C119">
        <v>9</v>
      </c>
    </row>
    <row r="120" spans="1:3" x14ac:dyDescent="0.25">
      <c r="A120" t="s">
        <v>479</v>
      </c>
      <c r="B120" t="s">
        <v>292</v>
      </c>
      <c r="C120">
        <v>12</v>
      </c>
    </row>
    <row r="121" spans="1:3" x14ac:dyDescent="0.25">
      <c r="A121" t="s">
        <v>479</v>
      </c>
      <c r="B121" t="s">
        <v>85</v>
      </c>
      <c r="C121">
        <v>77</v>
      </c>
    </row>
    <row r="122" spans="1:3" x14ac:dyDescent="0.25">
      <c r="A122" t="s">
        <v>479</v>
      </c>
      <c r="B122" t="s">
        <v>293</v>
      </c>
      <c r="C122">
        <v>17</v>
      </c>
    </row>
    <row r="123" spans="1:3" x14ac:dyDescent="0.25">
      <c r="A123" t="s">
        <v>479</v>
      </c>
      <c r="B123" t="s">
        <v>388</v>
      </c>
      <c r="C123">
        <v>15</v>
      </c>
    </row>
    <row r="124" spans="1:3" x14ac:dyDescent="0.25">
      <c r="A124" t="s">
        <v>479</v>
      </c>
      <c r="B124" t="s">
        <v>209</v>
      </c>
      <c r="C124">
        <v>60</v>
      </c>
    </row>
    <row r="125" spans="1:3" x14ac:dyDescent="0.25">
      <c r="A125" t="s">
        <v>479</v>
      </c>
      <c r="B125" t="s">
        <v>210</v>
      </c>
      <c r="C125">
        <v>112</v>
      </c>
    </row>
    <row r="126" spans="1:3" x14ac:dyDescent="0.25">
      <c r="A126" t="s">
        <v>479</v>
      </c>
      <c r="B126" t="s">
        <v>211</v>
      </c>
      <c r="C126">
        <v>254</v>
      </c>
    </row>
    <row r="127" spans="1:3" x14ac:dyDescent="0.25">
      <c r="A127" t="s">
        <v>479</v>
      </c>
      <c r="B127" t="s">
        <v>212</v>
      </c>
      <c r="C127">
        <v>71</v>
      </c>
    </row>
    <row r="128" spans="1:3" x14ac:dyDescent="0.25">
      <c r="A128" t="s">
        <v>479</v>
      </c>
      <c r="B128" t="s">
        <v>213</v>
      </c>
      <c r="C128">
        <v>154</v>
      </c>
    </row>
    <row r="129" spans="1:3" x14ac:dyDescent="0.25">
      <c r="A129" t="s">
        <v>479</v>
      </c>
      <c r="B129" t="s">
        <v>87</v>
      </c>
      <c r="C129">
        <v>31</v>
      </c>
    </row>
    <row r="130" spans="1:3" x14ac:dyDescent="0.25">
      <c r="A130" t="s">
        <v>479</v>
      </c>
      <c r="B130" t="s">
        <v>88</v>
      </c>
      <c r="C130">
        <v>83</v>
      </c>
    </row>
    <row r="131" spans="1:3" x14ac:dyDescent="0.25">
      <c r="A131" t="s">
        <v>479</v>
      </c>
      <c r="B131" t="s">
        <v>89</v>
      </c>
      <c r="C131">
        <v>55</v>
      </c>
    </row>
    <row r="132" spans="1:3" x14ac:dyDescent="0.25">
      <c r="A132" t="s">
        <v>479</v>
      </c>
      <c r="B132" t="s">
        <v>355</v>
      </c>
      <c r="C132">
        <v>232</v>
      </c>
    </row>
    <row r="133" spans="1:3" x14ac:dyDescent="0.25">
      <c r="A133" t="s">
        <v>479</v>
      </c>
      <c r="B133" t="s">
        <v>356</v>
      </c>
      <c r="C133">
        <v>3</v>
      </c>
    </row>
    <row r="134" spans="1:3" x14ac:dyDescent="0.25">
      <c r="A134" t="s">
        <v>479</v>
      </c>
      <c r="B134" t="s">
        <v>357</v>
      </c>
      <c r="C134">
        <v>65</v>
      </c>
    </row>
    <row r="135" spans="1:3" x14ac:dyDescent="0.25">
      <c r="A135" t="s">
        <v>479</v>
      </c>
      <c r="B135" t="s">
        <v>358</v>
      </c>
      <c r="C135">
        <v>22</v>
      </c>
    </row>
    <row r="136" spans="1:3" x14ac:dyDescent="0.25">
      <c r="A136" t="s">
        <v>479</v>
      </c>
      <c r="B136" t="s">
        <v>359</v>
      </c>
      <c r="C136">
        <v>94</v>
      </c>
    </row>
    <row r="137" spans="1:3" x14ac:dyDescent="0.25">
      <c r="A137" t="s">
        <v>479</v>
      </c>
      <c r="B137" t="s">
        <v>360</v>
      </c>
      <c r="C137">
        <v>10</v>
      </c>
    </row>
    <row r="138" spans="1:3" x14ac:dyDescent="0.25">
      <c r="A138" t="s">
        <v>479</v>
      </c>
      <c r="B138" t="s">
        <v>361</v>
      </c>
      <c r="C138">
        <v>16</v>
      </c>
    </row>
    <row r="139" spans="1:3" x14ac:dyDescent="0.25">
      <c r="A139" t="s">
        <v>479</v>
      </c>
      <c r="B139" t="s">
        <v>362</v>
      </c>
      <c r="C139">
        <v>21</v>
      </c>
    </row>
    <row r="140" spans="1:3" x14ac:dyDescent="0.25">
      <c r="A140" t="s">
        <v>479</v>
      </c>
      <c r="B140" t="s">
        <v>363</v>
      </c>
      <c r="C140">
        <v>2</v>
      </c>
    </row>
    <row r="141" spans="1:3" x14ac:dyDescent="0.25">
      <c r="A141" t="s">
        <v>479</v>
      </c>
      <c r="B141" t="s">
        <v>364</v>
      </c>
      <c r="C141">
        <v>107</v>
      </c>
    </row>
    <row r="142" spans="1:3" x14ac:dyDescent="0.25">
      <c r="A142" t="s">
        <v>479</v>
      </c>
      <c r="B142" t="s">
        <v>365</v>
      </c>
      <c r="C142">
        <v>5</v>
      </c>
    </row>
    <row r="143" spans="1:3" x14ac:dyDescent="0.25">
      <c r="A143" t="s">
        <v>479</v>
      </c>
      <c r="B143" t="s">
        <v>366</v>
      </c>
      <c r="C143">
        <v>118</v>
      </c>
    </row>
    <row r="144" spans="1:3" x14ac:dyDescent="0.25">
      <c r="A144" t="s">
        <v>479</v>
      </c>
      <c r="B144" t="s">
        <v>367</v>
      </c>
      <c r="C144">
        <v>2</v>
      </c>
    </row>
    <row r="145" spans="1:3" x14ac:dyDescent="0.25">
      <c r="A145" t="s">
        <v>479</v>
      </c>
      <c r="B145" t="s">
        <v>368</v>
      </c>
      <c r="C145">
        <v>49</v>
      </c>
    </row>
    <row r="146" spans="1:3" x14ac:dyDescent="0.25">
      <c r="A146" t="s">
        <v>479</v>
      </c>
      <c r="B146" t="s">
        <v>369</v>
      </c>
      <c r="C146">
        <v>57</v>
      </c>
    </row>
    <row r="147" spans="1:3" x14ac:dyDescent="0.25">
      <c r="A147" t="s">
        <v>479</v>
      </c>
      <c r="B147" t="s">
        <v>370</v>
      </c>
      <c r="C147">
        <v>16</v>
      </c>
    </row>
    <row r="148" spans="1:3" x14ac:dyDescent="0.25">
      <c r="A148" t="s">
        <v>479</v>
      </c>
      <c r="B148" t="s">
        <v>159</v>
      </c>
      <c r="C148">
        <v>331</v>
      </c>
    </row>
    <row r="149" spans="1:3" x14ac:dyDescent="0.25">
      <c r="A149" t="s">
        <v>479</v>
      </c>
      <c r="B149" t="s">
        <v>389</v>
      </c>
      <c r="C149">
        <v>4</v>
      </c>
    </row>
    <row r="150" spans="1:3" x14ac:dyDescent="0.25">
      <c r="A150" t="s">
        <v>479</v>
      </c>
      <c r="B150" t="s">
        <v>90</v>
      </c>
      <c r="C150">
        <v>50</v>
      </c>
    </row>
    <row r="151" spans="1:3" x14ac:dyDescent="0.25">
      <c r="A151" t="s">
        <v>479</v>
      </c>
      <c r="B151" t="s">
        <v>464</v>
      </c>
      <c r="C151">
        <v>8</v>
      </c>
    </row>
    <row r="152" spans="1:3" x14ac:dyDescent="0.25">
      <c r="A152" t="s">
        <v>479</v>
      </c>
      <c r="B152" t="s">
        <v>466</v>
      </c>
      <c r="C152">
        <v>15</v>
      </c>
    </row>
    <row r="153" spans="1:3" x14ac:dyDescent="0.25">
      <c r="A153" t="s">
        <v>479</v>
      </c>
      <c r="B153" t="s">
        <v>468</v>
      </c>
      <c r="C153">
        <v>16</v>
      </c>
    </row>
    <row r="154" spans="1:3" x14ac:dyDescent="0.25">
      <c r="A154" t="s">
        <v>479</v>
      </c>
      <c r="B154" t="s">
        <v>470</v>
      </c>
      <c r="C154">
        <v>7</v>
      </c>
    </row>
    <row r="155" spans="1:3" x14ac:dyDescent="0.25">
      <c r="A155" t="s">
        <v>479</v>
      </c>
      <c r="B155" t="s">
        <v>471</v>
      </c>
      <c r="C155">
        <v>3</v>
      </c>
    </row>
    <row r="156" spans="1:3" x14ac:dyDescent="0.25">
      <c r="A156" t="s">
        <v>479</v>
      </c>
      <c r="B156" t="s">
        <v>472</v>
      </c>
      <c r="C156">
        <v>5</v>
      </c>
    </row>
    <row r="157" spans="1:3" x14ac:dyDescent="0.25">
      <c r="A157" t="s">
        <v>479</v>
      </c>
      <c r="B157" t="s">
        <v>473</v>
      </c>
      <c r="C157">
        <v>4</v>
      </c>
    </row>
    <row r="158" spans="1:3" x14ac:dyDescent="0.25">
      <c r="A158" t="s">
        <v>479</v>
      </c>
      <c r="B158" t="s">
        <v>294</v>
      </c>
      <c r="C158">
        <v>20</v>
      </c>
    </row>
    <row r="159" spans="1:3" x14ac:dyDescent="0.25">
      <c r="A159" t="s">
        <v>479</v>
      </c>
      <c r="B159" s="2" t="s">
        <v>93</v>
      </c>
      <c r="C159">
        <v>107</v>
      </c>
    </row>
    <row r="160" spans="1:3" x14ac:dyDescent="0.25">
      <c r="A160" t="s">
        <v>479</v>
      </c>
      <c r="B160" t="s">
        <v>129</v>
      </c>
      <c r="C160">
        <v>3</v>
      </c>
    </row>
    <row r="161" spans="1:3" x14ac:dyDescent="0.25">
      <c r="A161" t="s">
        <v>479</v>
      </c>
      <c r="B161" t="s">
        <v>163</v>
      </c>
      <c r="C161">
        <v>259</v>
      </c>
    </row>
    <row r="162" spans="1:3" x14ac:dyDescent="0.25">
      <c r="A162" t="s">
        <v>479</v>
      </c>
      <c r="B162" t="s">
        <v>260</v>
      </c>
      <c r="C162">
        <v>231</v>
      </c>
    </row>
    <row r="163" spans="1:3" x14ac:dyDescent="0.25">
      <c r="A163" t="s">
        <v>479</v>
      </c>
      <c r="B163" t="s">
        <v>295</v>
      </c>
      <c r="C163">
        <v>16</v>
      </c>
    </row>
    <row r="164" spans="1:3" x14ac:dyDescent="0.25">
      <c r="A164" t="s">
        <v>479</v>
      </c>
      <c r="B164" t="s">
        <v>94</v>
      </c>
      <c r="C164">
        <v>35</v>
      </c>
    </row>
    <row r="165" spans="1:3" x14ac:dyDescent="0.25">
      <c r="A165" t="s">
        <v>479</v>
      </c>
      <c r="B165" t="s">
        <v>433</v>
      </c>
      <c r="C165">
        <v>11</v>
      </c>
    </row>
    <row r="166" spans="1:3" x14ac:dyDescent="0.25">
      <c r="A166" t="s">
        <v>479</v>
      </c>
      <c r="B166" t="s">
        <v>243</v>
      </c>
      <c r="C166">
        <v>3221</v>
      </c>
    </row>
    <row r="167" spans="1:3" x14ac:dyDescent="0.25">
      <c r="A167" t="s">
        <v>479</v>
      </c>
      <c r="B167" t="s">
        <v>449</v>
      </c>
      <c r="C167">
        <v>8</v>
      </c>
    </row>
    <row r="168" spans="1:3" x14ac:dyDescent="0.25">
      <c r="A168" t="s">
        <v>479</v>
      </c>
      <c r="B168" t="s">
        <v>150</v>
      </c>
      <c r="C168">
        <v>19</v>
      </c>
    </row>
    <row r="169" spans="1:3" x14ac:dyDescent="0.25">
      <c r="A169" t="s">
        <v>479</v>
      </c>
      <c r="B169" t="s">
        <v>164</v>
      </c>
      <c r="C169">
        <v>27</v>
      </c>
    </row>
    <row r="170" spans="1:3" x14ac:dyDescent="0.25">
      <c r="A170" t="s">
        <v>479</v>
      </c>
      <c r="B170" t="s">
        <v>239</v>
      </c>
      <c r="C170">
        <v>4</v>
      </c>
    </row>
    <row r="171" spans="1:3" x14ac:dyDescent="0.25">
      <c r="A171" t="s">
        <v>479</v>
      </c>
      <c r="B171" t="s">
        <v>296</v>
      </c>
      <c r="C171">
        <v>19</v>
      </c>
    </row>
    <row r="172" spans="1:3" x14ac:dyDescent="0.25">
      <c r="A172" t="s">
        <v>479</v>
      </c>
      <c r="B172" t="s">
        <v>165</v>
      </c>
      <c r="C172">
        <v>1602</v>
      </c>
    </row>
    <row r="173" spans="1:3" x14ac:dyDescent="0.25">
      <c r="A173" t="s">
        <v>479</v>
      </c>
      <c r="B173" t="s">
        <v>269</v>
      </c>
      <c r="C173">
        <v>29</v>
      </c>
    </row>
    <row r="174" spans="1:3" x14ac:dyDescent="0.25">
      <c r="A174" t="s">
        <v>479</v>
      </c>
      <c r="B174" t="s">
        <v>152</v>
      </c>
      <c r="C174">
        <v>28</v>
      </c>
    </row>
    <row r="175" spans="1:3" x14ac:dyDescent="0.25">
      <c r="A175" t="s">
        <v>479</v>
      </c>
      <c r="B175" t="s">
        <v>60</v>
      </c>
      <c r="C175">
        <v>316</v>
      </c>
    </row>
    <row r="176" spans="1:3" x14ac:dyDescent="0.25">
      <c r="A176" t="s">
        <v>479</v>
      </c>
      <c r="B176" t="s">
        <v>61</v>
      </c>
      <c r="C176">
        <v>30</v>
      </c>
    </row>
    <row r="177" spans="1:3" x14ac:dyDescent="0.25">
      <c r="A177" t="s">
        <v>479</v>
      </c>
      <c r="B177" t="s">
        <v>62</v>
      </c>
      <c r="C177">
        <v>333</v>
      </c>
    </row>
    <row r="178" spans="1:3" x14ac:dyDescent="0.25">
      <c r="A178" t="s">
        <v>479</v>
      </c>
      <c r="B178" t="s">
        <v>423</v>
      </c>
      <c r="C178">
        <v>5</v>
      </c>
    </row>
    <row r="179" spans="1:3" x14ac:dyDescent="0.25">
      <c r="A179" t="s">
        <v>479</v>
      </c>
      <c r="B179" t="s">
        <v>185</v>
      </c>
      <c r="C179">
        <v>72</v>
      </c>
    </row>
    <row r="180" spans="1:3" x14ac:dyDescent="0.25">
      <c r="A180" t="s">
        <v>479</v>
      </c>
      <c r="B180" t="s">
        <v>417</v>
      </c>
      <c r="C180">
        <v>9</v>
      </c>
    </row>
    <row r="181" spans="1:3" x14ac:dyDescent="0.25">
      <c r="A181" t="s">
        <v>479</v>
      </c>
      <c r="B181" t="s">
        <v>434</v>
      </c>
      <c r="C181">
        <v>64</v>
      </c>
    </row>
    <row r="182" spans="1:3" x14ac:dyDescent="0.25">
      <c r="A182" t="s">
        <v>479</v>
      </c>
      <c r="B182" t="s">
        <v>297</v>
      </c>
      <c r="C182">
        <v>24</v>
      </c>
    </row>
    <row r="183" spans="1:3" x14ac:dyDescent="0.25">
      <c r="A183" t="s">
        <v>479</v>
      </c>
      <c r="B183" t="s">
        <v>270</v>
      </c>
      <c r="C183">
        <v>2</v>
      </c>
    </row>
    <row r="184" spans="1:3" x14ac:dyDescent="0.25">
      <c r="A184" t="s">
        <v>479</v>
      </c>
      <c r="B184" s="2" t="s">
        <v>298</v>
      </c>
      <c r="C184">
        <v>62</v>
      </c>
    </row>
    <row r="185" spans="1:3" x14ac:dyDescent="0.25">
      <c r="A185" t="s">
        <v>479</v>
      </c>
      <c r="B185" t="s">
        <v>299</v>
      </c>
      <c r="C185">
        <v>126</v>
      </c>
    </row>
    <row r="186" spans="1:3" x14ac:dyDescent="0.25">
      <c r="A186" t="s">
        <v>479</v>
      </c>
      <c r="B186" t="s">
        <v>186</v>
      </c>
      <c r="C186">
        <v>5</v>
      </c>
    </row>
    <row r="187" spans="1:3" x14ac:dyDescent="0.25">
      <c r="A187" t="s">
        <v>479</v>
      </c>
      <c r="B187" t="s">
        <v>76</v>
      </c>
      <c r="C187">
        <v>109</v>
      </c>
    </row>
    <row r="188" spans="1:3" x14ac:dyDescent="0.25">
      <c r="A188" t="s">
        <v>479</v>
      </c>
      <c r="B188" t="s">
        <v>78</v>
      </c>
      <c r="C188">
        <v>111</v>
      </c>
    </row>
    <row r="189" spans="1:3" x14ac:dyDescent="0.25">
      <c r="A189" t="s">
        <v>479</v>
      </c>
      <c r="B189" t="s">
        <v>187</v>
      </c>
      <c r="C189">
        <v>453</v>
      </c>
    </row>
    <row r="190" spans="1:3" x14ac:dyDescent="0.25">
      <c r="A190" t="s">
        <v>479</v>
      </c>
      <c r="B190" t="s">
        <v>188</v>
      </c>
      <c r="C190">
        <v>501</v>
      </c>
    </row>
    <row r="191" spans="1:3" x14ac:dyDescent="0.25">
      <c r="A191" t="s">
        <v>479</v>
      </c>
      <c r="B191" t="s">
        <v>189</v>
      </c>
      <c r="C191">
        <v>217</v>
      </c>
    </row>
    <row r="192" spans="1:3" x14ac:dyDescent="0.25">
      <c r="A192" t="s">
        <v>479</v>
      </c>
      <c r="B192" t="s">
        <v>130</v>
      </c>
      <c r="C192">
        <v>4</v>
      </c>
    </row>
    <row r="193" spans="1:3" x14ac:dyDescent="0.25">
      <c r="A193" t="s">
        <v>479</v>
      </c>
      <c r="B193" t="s">
        <v>48</v>
      </c>
      <c r="C193">
        <v>4</v>
      </c>
    </row>
    <row r="194" spans="1:3" x14ac:dyDescent="0.25">
      <c r="A194" t="s">
        <v>479</v>
      </c>
      <c r="B194" t="s">
        <v>166</v>
      </c>
      <c r="C194">
        <v>63</v>
      </c>
    </row>
    <row r="195" spans="1:3" x14ac:dyDescent="0.25">
      <c r="A195" t="s">
        <v>479</v>
      </c>
      <c r="B195" t="s">
        <v>95</v>
      </c>
      <c r="C195">
        <v>6</v>
      </c>
    </row>
    <row r="196" spans="1:3" x14ac:dyDescent="0.25">
      <c r="A196" t="s">
        <v>479</v>
      </c>
      <c r="B196" t="s">
        <v>253</v>
      </c>
      <c r="C196">
        <v>2</v>
      </c>
    </row>
    <row r="197" spans="1:3" x14ac:dyDescent="0.25">
      <c r="A197" t="s">
        <v>479</v>
      </c>
      <c r="B197" t="s">
        <v>300</v>
      </c>
      <c r="C197">
        <v>20</v>
      </c>
    </row>
    <row r="198" spans="1:3" x14ac:dyDescent="0.25">
      <c r="A198" t="s">
        <v>479</v>
      </c>
      <c r="B198" t="s">
        <v>301</v>
      </c>
      <c r="C198">
        <v>1875</v>
      </c>
    </row>
    <row r="199" spans="1:3" x14ac:dyDescent="0.25">
      <c r="A199" t="s">
        <v>479</v>
      </c>
      <c r="B199" t="s">
        <v>303</v>
      </c>
      <c r="C199">
        <v>20</v>
      </c>
    </row>
    <row r="200" spans="1:3" x14ac:dyDescent="0.25">
      <c r="A200" t="s">
        <v>479</v>
      </c>
      <c r="B200" t="s">
        <v>153</v>
      </c>
      <c r="C200">
        <v>66</v>
      </c>
    </row>
    <row r="201" spans="1:3" x14ac:dyDescent="0.25">
      <c r="A201" t="s">
        <v>479</v>
      </c>
      <c r="B201" t="s">
        <v>50</v>
      </c>
      <c r="C201">
        <v>118</v>
      </c>
    </row>
    <row r="202" spans="1:3" x14ac:dyDescent="0.25">
      <c r="A202" t="s">
        <v>479</v>
      </c>
      <c r="B202" t="s">
        <v>96</v>
      </c>
      <c r="C202">
        <v>23</v>
      </c>
    </row>
    <row r="203" spans="1:3" x14ac:dyDescent="0.25">
      <c r="A203" t="s">
        <v>479</v>
      </c>
      <c r="B203" t="s">
        <v>247</v>
      </c>
      <c r="C203">
        <v>3221</v>
      </c>
    </row>
    <row r="204" spans="1:3" x14ac:dyDescent="0.25">
      <c r="A204" t="s">
        <v>479</v>
      </c>
      <c r="B204" t="s">
        <v>97</v>
      </c>
      <c r="C204">
        <v>704</v>
      </c>
    </row>
    <row r="205" spans="1:3" x14ac:dyDescent="0.25">
      <c r="A205" t="s">
        <v>479</v>
      </c>
      <c r="B205" t="s">
        <v>98</v>
      </c>
      <c r="C205">
        <v>382</v>
      </c>
    </row>
    <row r="206" spans="1:3" x14ac:dyDescent="0.25">
      <c r="A206" t="s">
        <v>479</v>
      </c>
      <c r="B206" t="s">
        <v>99</v>
      </c>
      <c r="C206">
        <v>342</v>
      </c>
    </row>
    <row r="207" spans="1:3" x14ac:dyDescent="0.25">
      <c r="A207" t="s">
        <v>479</v>
      </c>
      <c r="B207" t="s">
        <v>248</v>
      </c>
      <c r="C207">
        <v>3221</v>
      </c>
    </row>
    <row r="208" spans="1:3" x14ac:dyDescent="0.25">
      <c r="A208" t="s">
        <v>479</v>
      </c>
      <c r="B208" t="s">
        <v>450</v>
      </c>
      <c r="C208">
        <v>2</v>
      </c>
    </row>
    <row r="209" spans="1:3" x14ac:dyDescent="0.25">
      <c r="A209" t="s">
        <v>479</v>
      </c>
      <c r="B209" t="s">
        <v>167</v>
      </c>
      <c r="C209">
        <v>10</v>
      </c>
    </row>
    <row r="210" spans="1:3" x14ac:dyDescent="0.25">
      <c r="A210" t="s">
        <v>479</v>
      </c>
      <c r="B210" t="s">
        <v>435</v>
      </c>
      <c r="C210">
        <v>1760</v>
      </c>
    </row>
    <row r="211" spans="1:3" x14ac:dyDescent="0.25">
      <c r="A211" t="s">
        <v>479</v>
      </c>
      <c r="B211" t="s">
        <v>371</v>
      </c>
      <c r="C211">
        <v>62</v>
      </c>
    </row>
    <row r="212" spans="1:3" x14ac:dyDescent="0.25">
      <c r="A212" t="s">
        <v>479</v>
      </c>
      <c r="B212" t="s">
        <v>451</v>
      </c>
      <c r="C212">
        <v>477</v>
      </c>
    </row>
    <row r="213" spans="1:3" x14ac:dyDescent="0.25">
      <c r="A213" t="s">
        <v>479</v>
      </c>
      <c r="B213" t="s">
        <v>271</v>
      </c>
      <c r="C213">
        <v>8</v>
      </c>
    </row>
    <row r="214" spans="1:3" x14ac:dyDescent="0.25">
      <c r="A214" t="s">
        <v>479</v>
      </c>
      <c r="B214" t="s">
        <v>190</v>
      </c>
      <c r="C214">
        <v>740</v>
      </c>
    </row>
    <row r="215" spans="1:3" x14ac:dyDescent="0.25">
      <c r="A215" t="s">
        <v>479</v>
      </c>
      <c r="B215" s="2" t="s">
        <v>100</v>
      </c>
      <c r="C215">
        <v>396</v>
      </c>
    </row>
    <row r="216" spans="1:3" x14ac:dyDescent="0.25">
      <c r="A216" t="s">
        <v>479</v>
      </c>
      <c r="B216" t="s">
        <v>452</v>
      </c>
      <c r="C216">
        <v>98</v>
      </c>
    </row>
    <row r="217" spans="1:3" x14ac:dyDescent="0.25">
      <c r="A217" t="s">
        <v>479</v>
      </c>
      <c r="B217" t="s">
        <v>453</v>
      </c>
      <c r="C217">
        <v>151</v>
      </c>
    </row>
    <row r="218" spans="1:3" x14ac:dyDescent="0.25">
      <c r="A218" t="s">
        <v>479</v>
      </c>
      <c r="B218" t="s">
        <v>454</v>
      </c>
      <c r="C218">
        <v>170</v>
      </c>
    </row>
    <row r="219" spans="1:3" x14ac:dyDescent="0.25">
      <c r="A219" t="s">
        <v>479</v>
      </c>
      <c r="B219" t="s">
        <v>214</v>
      </c>
      <c r="C219">
        <v>8</v>
      </c>
    </row>
    <row r="220" spans="1:3" x14ac:dyDescent="0.25">
      <c r="A220" t="s">
        <v>479</v>
      </c>
      <c r="B220" t="s">
        <v>215</v>
      </c>
      <c r="C220">
        <v>510</v>
      </c>
    </row>
    <row r="221" spans="1:3" x14ac:dyDescent="0.25">
      <c r="A221" t="s">
        <v>479</v>
      </c>
      <c r="B221" t="s">
        <v>168</v>
      </c>
      <c r="C221">
        <v>13</v>
      </c>
    </row>
    <row r="222" spans="1:3" x14ac:dyDescent="0.25">
      <c r="A222" t="s">
        <v>479</v>
      </c>
      <c r="B222" t="s">
        <v>329</v>
      </c>
      <c r="C222">
        <v>2</v>
      </c>
    </row>
    <row r="223" spans="1:3" x14ac:dyDescent="0.25">
      <c r="A223" t="s">
        <v>479</v>
      </c>
      <c r="B223" t="s">
        <v>330</v>
      </c>
      <c r="C223">
        <v>4</v>
      </c>
    </row>
    <row r="224" spans="1:3" x14ac:dyDescent="0.25">
      <c r="A224" t="s">
        <v>479</v>
      </c>
      <c r="B224" t="s">
        <v>331</v>
      </c>
      <c r="C224">
        <v>16</v>
      </c>
    </row>
    <row r="225" spans="1:3" x14ac:dyDescent="0.25">
      <c r="A225" t="s">
        <v>479</v>
      </c>
      <c r="B225" t="s">
        <v>332</v>
      </c>
      <c r="C225">
        <v>6</v>
      </c>
    </row>
    <row r="226" spans="1:3" x14ac:dyDescent="0.25">
      <c r="A226" t="s">
        <v>479</v>
      </c>
      <c r="B226" t="s">
        <v>333</v>
      </c>
      <c r="C226">
        <v>270</v>
      </c>
    </row>
    <row r="227" spans="1:3" x14ac:dyDescent="0.25">
      <c r="A227" t="s">
        <v>479</v>
      </c>
      <c r="B227" t="s">
        <v>334</v>
      </c>
      <c r="C227">
        <v>164</v>
      </c>
    </row>
    <row r="228" spans="1:3" x14ac:dyDescent="0.25">
      <c r="A228" t="s">
        <v>479</v>
      </c>
      <c r="B228" t="s">
        <v>216</v>
      </c>
      <c r="C228">
        <v>410</v>
      </c>
    </row>
    <row r="229" spans="1:3" x14ac:dyDescent="0.25">
      <c r="A229" t="s">
        <v>479</v>
      </c>
      <c r="B229" t="s">
        <v>101</v>
      </c>
      <c r="C229">
        <v>10</v>
      </c>
    </row>
    <row r="230" spans="1:3" x14ac:dyDescent="0.25">
      <c r="A230" t="s">
        <v>479</v>
      </c>
      <c r="B230" t="s">
        <v>418</v>
      </c>
      <c r="C230">
        <v>2</v>
      </c>
    </row>
    <row r="231" spans="1:3" x14ac:dyDescent="0.25">
      <c r="A231" t="s">
        <v>479</v>
      </c>
      <c r="B231" t="s">
        <v>419</v>
      </c>
      <c r="C231">
        <v>333</v>
      </c>
    </row>
    <row r="232" spans="1:3" x14ac:dyDescent="0.25">
      <c r="A232" t="s">
        <v>479</v>
      </c>
      <c r="B232" t="s">
        <v>64</v>
      </c>
      <c r="C232">
        <v>18</v>
      </c>
    </row>
    <row r="233" spans="1:3" x14ac:dyDescent="0.25">
      <c r="A233" t="s">
        <v>479</v>
      </c>
      <c r="B233" t="s">
        <v>455</v>
      </c>
      <c r="C233">
        <v>2</v>
      </c>
    </row>
    <row r="234" spans="1:3" x14ac:dyDescent="0.25">
      <c r="A234" t="s">
        <v>479</v>
      </c>
      <c r="B234" t="s">
        <v>52</v>
      </c>
      <c r="C234">
        <v>805</v>
      </c>
    </row>
    <row r="235" spans="1:3" x14ac:dyDescent="0.25">
      <c r="A235" t="s">
        <v>479</v>
      </c>
      <c r="B235" t="s">
        <v>413</v>
      </c>
      <c r="C235">
        <v>5</v>
      </c>
    </row>
    <row r="236" spans="1:3" x14ac:dyDescent="0.25">
      <c r="A236" t="s">
        <v>479</v>
      </c>
      <c r="B236" t="s">
        <v>322</v>
      </c>
      <c r="C236">
        <v>2</v>
      </c>
    </row>
    <row r="237" spans="1:3" x14ac:dyDescent="0.25">
      <c r="A237" t="s">
        <v>479</v>
      </c>
      <c r="B237" t="s">
        <v>261</v>
      </c>
      <c r="C237">
        <v>586</v>
      </c>
    </row>
    <row r="238" spans="1:3" x14ac:dyDescent="0.25">
      <c r="A238" t="s">
        <v>479</v>
      </c>
      <c r="B238" t="s">
        <v>304</v>
      </c>
      <c r="C238">
        <v>5</v>
      </c>
    </row>
    <row r="239" spans="1:3" x14ac:dyDescent="0.25">
      <c r="A239" t="s">
        <v>479</v>
      </c>
      <c r="B239" t="s">
        <v>305</v>
      </c>
      <c r="C239">
        <v>697</v>
      </c>
    </row>
    <row r="240" spans="1:3" x14ac:dyDescent="0.25">
      <c r="A240" t="s">
        <v>479</v>
      </c>
      <c r="B240" t="s">
        <v>53</v>
      </c>
      <c r="C240">
        <v>16</v>
      </c>
    </row>
    <row r="241" spans="1:3" x14ac:dyDescent="0.25">
      <c r="A241" t="s">
        <v>479</v>
      </c>
      <c r="B241" t="s">
        <v>169</v>
      </c>
      <c r="C241">
        <v>657</v>
      </c>
    </row>
    <row r="242" spans="1:3" x14ac:dyDescent="0.25">
      <c r="A242" t="s">
        <v>479</v>
      </c>
      <c r="B242" s="2" t="s">
        <v>307</v>
      </c>
      <c r="C242">
        <v>185</v>
      </c>
    </row>
    <row r="243" spans="1:3" x14ac:dyDescent="0.25">
      <c r="A243" t="s">
        <v>479</v>
      </c>
      <c r="B243" t="s">
        <v>65</v>
      </c>
      <c r="C243">
        <v>6</v>
      </c>
    </row>
    <row r="244" spans="1:3" x14ac:dyDescent="0.25">
      <c r="A244" t="s">
        <v>479</v>
      </c>
      <c r="B244" t="s">
        <v>170</v>
      </c>
      <c r="C244">
        <v>16</v>
      </c>
    </row>
    <row r="245" spans="1:3" x14ac:dyDescent="0.25">
      <c r="A245" t="s">
        <v>479</v>
      </c>
      <c r="B245" t="s">
        <v>217</v>
      </c>
      <c r="C245">
        <v>6</v>
      </c>
    </row>
    <row r="246" spans="1:3" x14ac:dyDescent="0.25">
      <c r="A246" t="s">
        <v>479</v>
      </c>
      <c r="B246" t="s">
        <v>66</v>
      </c>
      <c r="C246">
        <v>1166</v>
      </c>
    </row>
    <row r="247" spans="1:3" x14ac:dyDescent="0.25">
      <c r="A247" t="s">
        <v>479</v>
      </c>
      <c r="B247" t="s">
        <v>308</v>
      </c>
      <c r="C247">
        <v>521</v>
      </c>
    </row>
    <row r="248" spans="1:3" x14ac:dyDescent="0.25">
      <c r="A248" t="s">
        <v>479</v>
      </c>
      <c r="B248" t="s">
        <v>171</v>
      </c>
      <c r="C248">
        <v>1382</v>
      </c>
    </row>
    <row r="249" spans="1:3" x14ac:dyDescent="0.25">
      <c r="A249" t="s">
        <v>479</v>
      </c>
      <c r="B249" t="s">
        <v>476</v>
      </c>
      <c r="C249">
        <v>64</v>
      </c>
    </row>
    <row r="250" spans="1:3" x14ac:dyDescent="0.25">
      <c r="A250" t="s">
        <v>479</v>
      </c>
      <c r="B250" t="s">
        <v>102</v>
      </c>
      <c r="C250">
        <v>2</v>
      </c>
    </row>
    <row r="251" spans="1:3" x14ac:dyDescent="0.25">
      <c r="A251" t="s">
        <v>479</v>
      </c>
      <c r="B251" t="s">
        <v>103</v>
      </c>
      <c r="C251">
        <v>458</v>
      </c>
    </row>
    <row r="252" spans="1:3" x14ac:dyDescent="0.25">
      <c r="A252" t="s">
        <v>479</v>
      </c>
      <c r="B252" t="s">
        <v>104</v>
      </c>
      <c r="C252">
        <v>1051</v>
      </c>
    </row>
    <row r="253" spans="1:3" x14ac:dyDescent="0.25">
      <c r="A253" t="s">
        <v>479</v>
      </c>
      <c r="B253" t="s">
        <v>323</v>
      </c>
      <c r="C253">
        <v>23</v>
      </c>
    </row>
    <row r="254" spans="1:3" x14ac:dyDescent="0.25">
      <c r="A254" t="s">
        <v>479</v>
      </c>
      <c r="B254" t="s">
        <v>335</v>
      </c>
      <c r="C254">
        <v>1</v>
      </c>
    </row>
    <row r="255" spans="1:3" x14ac:dyDescent="0.25">
      <c r="A255" t="s">
        <v>479</v>
      </c>
      <c r="B255" t="s">
        <v>336</v>
      </c>
      <c r="C255">
        <v>30</v>
      </c>
    </row>
    <row r="256" spans="1:3" x14ac:dyDescent="0.25">
      <c r="A256" t="s">
        <v>479</v>
      </c>
      <c r="B256" t="s">
        <v>337</v>
      </c>
      <c r="C256">
        <v>64</v>
      </c>
    </row>
    <row r="257" spans="1:3" x14ac:dyDescent="0.25">
      <c r="A257" t="s">
        <v>479</v>
      </c>
      <c r="B257" s="2" t="s">
        <v>338</v>
      </c>
      <c r="C257">
        <v>13</v>
      </c>
    </row>
    <row r="258" spans="1:3" x14ac:dyDescent="0.25">
      <c r="A258" t="s">
        <v>479</v>
      </c>
      <c r="B258" t="s">
        <v>54</v>
      </c>
      <c r="C258">
        <v>22</v>
      </c>
    </row>
    <row r="259" spans="1:3" x14ac:dyDescent="0.25">
      <c r="A259" t="s">
        <v>479</v>
      </c>
      <c r="B259" t="s">
        <v>218</v>
      </c>
      <c r="C259">
        <v>159</v>
      </c>
    </row>
    <row r="260" spans="1:3" x14ac:dyDescent="0.25">
      <c r="A260" t="s">
        <v>479</v>
      </c>
      <c r="B260" t="s">
        <v>456</v>
      </c>
      <c r="C260">
        <v>103</v>
      </c>
    </row>
    <row r="261" spans="1:3" x14ac:dyDescent="0.25">
      <c r="A261" t="s">
        <v>479</v>
      </c>
      <c r="B261" t="s">
        <v>79</v>
      </c>
      <c r="C261">
        <v>6</v>
      </c>
    </row>
    <row r="262" spans="1:3" x14ac:dyDescent="0.25">
      <c r="A262" t="s">
        <v>479</v>
      </c>
      <c r="B262" t="s">
        <v>324</v>
      </c>
      <c r="C262">
        <v>49</v>
      </c>
    </row>
    <row r="263" spans="1:3" x14ac:dyDescent="0.25">
      <c r="A263" t="s">
        <v>479</v>
      </c>
      <c r="B263" t="s">
        <v>314</v>
      </c>
      <c r="C263">
        <v>8</v>
      </c>
    </row>
    <row r="264" spans="1:3" x14ac:dyDescent="0.25">
      <c r="A264" t="s">
        <v>479</v>
      </c>
      <c r="B264" t="s">
        <v>263</v>
      </c>
      <c r="C264">
        <v>372</v>
      </c>
    </row>
    <row r="265" spans="1:3" x14ac:dyDescent="0.25">
      <c r="A265" t="s">
        <v>479</v>
      </c>
      <c r="B265" t="s">
        <v>372</v>
      </c>
      <c r="C265">
        <v>33</v>
      </c>
    </row>
    <row r="266" spans="1:3" x14ac:dyDescent="0.25">
      <c r="A266" t="s">
        <v>479</v>
      </c>
      <c r="B266" t="s">
        <v>373</v>
      </c>
      <c r="C266">
        <v>1276</v>
      </c>
    </row>
    <row r="267" spans="1:3" x14ac:dyDescent="0.25">
      <c r="A267" t="s">
        <v>479</v>
      </c>
      <c r="B267" t="s">
        <v>374</v>
      </c>
      <c r="C267">
        <v>48</v>
      </c>
    </row>
    <row r="268" spans="1:3" x14ac:dyDescent="0.25">
      <c r="A268" t="s">
        <v>479</v>
      </c>
      <c r="B268" t="s">
        <v>191</v>
      </c>
      <c r="C268">
        <v>30</v>
      </c>
    </row>
    <row r="269" spans="1:3" x14ac:dyDescent="0.25">
      <c r="A269" t="s">
        <v>479</v>
      </c>
      <c r="B269" t="s">
        <v>192</v>
      </c>
      <c r="C269">
        <v>44</v>
      </c>
    </row>
    <row r="270" spans="1:3" x14ac:dyDescent="0.25">
      <c r="A270" t="s">
        <v>479</v>
      </c>
      <c r="B270" t="s">
        <v>193</v>
      </c>
      <c r="C270">
        <v>124</v>
      </c>
    </row>
    <row r="271" spans="1:3" x14ac:dyDescent="0.25">
      <c r="A271" t="s">
        <v>479</v>
      </c>
      <c r="B271" t="s">
        <v>194</v>
      </c>
      <c r="C271">
        <v>18</v>
      </c>
    </row>
    <row r="272" spans="1:3" x14ac:dyDescent="0.25">
      <c r="A272" t="s">
        <v>479</v>
      </c>
      <c r="B272" t="s">
        <v>195</v>
      </c>
      <c r="C272">
        <v>3</v>
      </c>
    </row>
    <row r="273" spans="1:3" x14ac:dyDescent="0.25">
      <c r="A273" t="s">
        <v>479</v>
      </c>
      <c r="B273" t="s">
        <v>196</v>
      </c>
      <c r="C273">
        <v>286</v>
      </c>
    </row>
    <row r="274" spans="1:3" x14ac:dyDescent="0.25">
      <c r="A274" t="s">
        <v>479</v>
      </c>
      <c r="B274" t="s">
        <v>272</v>
      </c>
      <c r="C274">
        <v>38</v>
      </c>
    </row>
    <row r="275" spans="1:3" x14ac:dyDescent="0.25">
      <c r="A275" t="s">
        <v>479</v>
      </c>
      <c r="B275" t="s">
        <v>273</v>
      </c>
      <c r="C275">
        <v>989</v>
      </c>
    </row>
    <row r="276" spans="1:3" x14ac:dyDescent="0.25">
      <c r="A276" t="s">
        <v>479</v>
      </c>
      <c r="B276" t="s">
        <v>81</v>
      </c>
      <c r="C276">
        <v>220</v>
      </c>
    </row>
    <row r="277" spans="1:3" x14ac:dyDescent="0.25">
      <c r="A277" t="s">
        <v>479</v>
      </c>
      <c r="B277" t="s">
        <v>172</v>
      </c>
      <c r="C277">
        <v>6</v>
      </c>
    </row>
    <row r="278" spans="1:3" x14ac:dyDescent="0.25">
      <c r="A278" t="s">
        <v>479</v>
      </c>
      <c r="B278" t="s">
        <v>414</v>
      </c>
      <c r="C278">
        <v>7</v>
      </c>
    </row>
    <row r="279" spans="1:3" x14ac:dyDescent="0.25">
      <c r="A279" t="s">
        <v>479</v>
      </c>
      <c r="B279" t="s">
        <v>424</v>
      </c>
      <c r="C279">
        <v>2</v>
      </c>
    </row>
    <row r="280" spans="1:3" x14ac:dyDescent="0.25">
      <c r="A280" t="s">
        <v>479</v>
      </c>
      <c r="B280" t="s">
        <v>276</v>
      </c>
      <c r="C280">
        <v>70</v>
      </c>
    </row>
    <row r="281" spans="1:3" x14ac:dyDescent="0.25">
      <c r="A281" t="s">
        <v>479</v>
      </c>
      <c r="B281" t="s">
        <v>457</v>
      </c>
      <c r="C281">
        <v>222</v>
      </c>
    </row>
    <row r="282" spans="1:3" x14ac:dyDescent="0.25">
      <c r="A282" t="s">
        <v>479</v>
      </c>
      <c r="B282" t="s">
        <v>105</v>
      </c>
      <c r="C282">
        <v>4</v>
      </c>
    </row>
    <row r="283" spans="1:3" x14ac:dyDescent="0.25">
      <c r="A283" t="s">
        <v>479</v>
      </c>
      <c r="B283" t="s">
        <v>420</v>
      </c>
      <c r="C283">
        <v>526</v>
      </c>
    </row>
    <row r="284" spans="1:3" x14ac:dyDescent="0.25">
      <c r="A284" t="s">
        <v>479</v>
      </c>
      <c r="B284" t="s">
        <v>309</v>
      </c>
      <c r="C284">
        <v>601</v>
      </c>
    </row>
    <row r="285" spans="1:3" x14ac:dyDescent="0.25">
      <c r="A285" t="s">
        <v>479</v>
      </c>
      <c r="B285" s="2" t="s">
        <v>425</v>
      </c>
      <c r="C285">
        <v>116</v>
      </c>
    </row>
    <row r="286" spans="1:3" x14ac:dyDescent="0.25">
      <c r="A286" t="s">
        <v>479</v>
      </c>
      <c r="B286" t="s">
        <v>478</v>
      </c>
      <c r="C286">
        <v>7</v>
      </c>
    </row>
    <row r="287" spans="1:3" x14ac:dyDescent="0.25">
      <c r="A287" t="s">
        <v>479</v>
      </c>
      <c r="B287" t="s">
        <v>376</v>
      </c>
      <c r="C287">
        <v>136</v>
      </c>
    </row>
    <row r="288" spans="1:3" x14ac:dyDescent="0.25">
      <c r="A288" t="s">
        <v>479</v>
      </c>
      <c r="B288" t="s">
        <v>378</v>
      </c>
      <c r="C288">
        <v>792</v>
      </c>
    </row>
    <row r="289" spans="1:3" x14ac:dyDescent="0.25">
      <c r="A289" t="s">
        <v>479</v>
      </c>
      <c r="B289" t="s">
        <v>379</v>
      </c>
      <c r="C289">
        <v>182</v>
      </c>
    </row>
    <row r="290" spans="1:3" x14ac:dyDescent="0.25">
      <c r="A290" t="s">
        <v>479</v>
      </c>
      <c r="B290" t="s">
        <v>219</v>
      </c>
      <c r="C290">
        <v>182</v>
      </c>
    </row>
    <row r="291" spans="1:3" x14ac:dyDescent="0.25">
      <c r="A291" t="s">
        <v>479</v>
      </c>
      <c r="B291" t="s">
        <v>223</v>
      </c>
      <c r="C291">
        <v>14</v>
      </c>
    </row>
    <row r="292" spans="1:3" x14ac:dyDescent="0.25">
      <c r="A292" t="s">
        <v>479</v>
      </c>
      <c r="B292" t="s">
        <v>225</v>
      </c>
      <c r="C292">
        <v>14</v>
      </c>
    </row>
    <row r="293" spans="1:3" x14ac:dyDescent="0.25">
      <c r="A293" t="s">
        <v>479</v>
      </c>
      <c r="B293" t="s">
        <v>310</v>
      </c>
      <c r="C293">
        <v>81</v>
      </c>
    </row>
    <row r="294" spans="1:3" x14ac:dyDescent="0.25">
      <c r="A294" t="s">
        <v>479</v>
      </c>
      <c r="B294" t="s">
        <v>458</v>
      </c>
      <c r="C294">
        <v>268</v>
      </c>
    </row>
    <row r="295" spans="1:3" x14ac:dyDescent="0.25">
      <c r="A295" t="s">
        <v>479</v>
      </c>
      <c r="B295" t="s">
        <v>311</v>
      </c>
      <c r="C295">
        <v>85</v>
      </c>
    </row>
    <row r="296" spans="1:3" x14ac:dyDescent="0.25">
      <c r="A296" t="s">
        <v>479</v>
      </c>
      <c r="B296" t="s">
        <v>459</v>
      </c>
      <c r="C296">
        <v>126</v>
      </c>
    </row>
    <row r="297" spans="1:3" x14ac:dyDescent="0.25">
      <c r="A297" t="s">
        <v>479</v>
      </c>
      <c r="B297" t="s">
        <v>143</v>
      </c>
      <c r="C297">
        <v>6</v>
      </c>
    </row>
    <row r="298" spans="1:3" x14ac:dyDescent="0.25">
      <c r="A298" t="s">
        <v>479</v>
      </c>
      <c r="B298" t="s">
        <v>264</v>
      </c>
      <c r="C298">
        <v>164</v>
      </c>
    </row>
    <row r="299" spans="1:3" x14ac:dyDescent="0.25">
      <c r="A299" t="s">
        <v>479</v>
      </c>
      <c r="B299" t="s">
        <v>67</v>
      </c>
      <c r="C299">
        <v>893</v>
      </c>
    </row>
    <row r="300" spans="1:3" x14ac:dyDescent="0.25">
      <c r="A300" t="s">
        <v>479</v>
      </c>
      <c r="B300" t="s">
        <v>240</v>
      </c>
      <c r="C300">
        <v>56</v>
      </c>
    </row>
    <row r="301" spans="1:3" x14ac:dyDescent="0.25">
      <c r="A301" t="s">
        <v>479</v>
      </c>
      <c r="B301" t="s">
        <v>380</v>
      </c>
      <c r="C301">
        <v>68</v>
      </c>
    </row>
    <row r="302" spans="1:3" x14ac:dyDescent="0.25">
      <c r="A302" t="s">
        <v>479</v>
      </c>
      <c r="B302" t="s">
        <v>381</v>
      </c>
      <c r="C302">
        <v>722</v>
      </c>
    </row>
    <row r="303" spans="1:3" x14ac:dyDescent="0.25">
      <c r="A303" t="s">
        <v>479</v>
      </c>
      <c r="B303" t="s">
        <v>382</v>
      </c>
      <c r="C303">
        <v>30</v>
      </c>
    </row>
    <row r="304" spans="1:3" x14ac:dyDescent="0.25">
      <c r="A304" t="s">
        <v>479</v>
      </c>
      <c r="B304" t="s">
        <v>226</v>
      </c>
      <c r="C304">
        <v>2</v>
      </c>
    </row>
    <row r="305" spans="1:3" x14ac:dyDescent="0.25">
      <c r="A305" t="s">
        <v>479</v>
      </c>
      <c r="B305" t="s">
        <v>227</v>
      </c>
      <c r="C305">
        <v>40</v>
      </c>
    </row>
    <row r="306" spans="1:3" x14ac:dyDescent="0.25">
      <c r="A306" t="s">
        <v>479</v>
      </c>
      <c r="B306" t="s">
        <v>228</v>
      </c>
      <c r="C306">
        <v>66</v>
      </c>
    </row>
    <row r="307" spans="1:3" x14ac:dyDescent="0.25">
      <c r="A307" t="s">
        <v>479</v>
      </c>
      <c r="B307" t="s">
        <v>229</v>
      </c>
      <c r="C307">
        <v>150</v>
      </c>
    </row>
    <row r="308" spans="1:3" x14ac:dyDescent="0.25">
      <c r="A308" t="s">
        <v>479</v>
      </c>
      <c r="B308" t="s">
        <v>396</v>
      </c>
      <c r="C308">
        <v>28</v>
      </c>
    </row>
    <row r="309" spans="1:3" x14ac:dyDescent="0.25">
      <c r="A309" t="s">
        <v>479</v>
      </c>
      <c r="B309" t="s">
        <v>106</v>
      </c>
      <c r="C309">
        <v>23</v>
      </c>
    </row>
    <row r="310" spans="1:3" x14ac:dyDescent="0.25">
      <c r="A310" t="s">
        <v>479</v>
      </c>
      <c r="B310" t="s">
        <v>460</v>
      </c>
      <c r="C310">
        <v>4</v>
      </c>
    </row>
    <row r="311" spans="1:3" x14ac:dyDescent="0.25">
      <c r="A311" t="s">
        <v>479</v>
      </c>
      <c r="B311" t="s">
        <v>249</v>
      </c>
      <c r="C311">
        <v>453</v>
      </c>
    </row>
    <row r="312" spans="1:3" x14ac:dyDescent="0.25">
      <c r="A312" t="s">
        <v>479</v>
      </c>
      <c r="B312" t="s">
        <v>325</v>
      </c>
      <c r="C312">
        <v>2</v>
      </c>
    </row>
    <row r="313" spans="1:3" x14ac:dyDescent="0.25">
      <c r="A313" t="s">
        <v>479</v>
      </c>
      <c r="B313" t="s">
        <v>107</v>
      </c>
      <c r="C313">
        <v>6</v>
      </c>
    </row>
    <row r="314" spans="1:3" x14ac:dyDescent="0.25">
      <c r="A314" t="s">
        <v>479</v>
      </c>
      <c r="B314" t="s">
        <v>173</v>
      </c>
      <c r="C314">
        <v>66</v>
      </c>
    </row>
    <row r="315" spans="1:3" x14ac:dyDescent="0.25">
      <c r="A315" t="s">
        <v>479</v>
      </c>
      <c r="B315" t="s">
        <v>421</v>
      </c>
      <c r="C315">
        <v>20</v>
      </c>
    </row>
    <row r="316" spans="1:3" x14ac:dyDescent="0.25">
      <c r="A316" t="s">
        <v>479</v>
      </c>
      <c r="B316" t="s">
        <v>174</v>
      </c>
      <c r="C316">
        <v>4617</v>
      </c>
    </row>
    <row r="317" spans="1:3" x14ac:dyDescent="0.25">
      <c r="A317" t="s">
        <v>479</v>
      </c>
      <c r="B317" t="s">
        <v>461</v>
      </c>
      <c r="C317">
        <v>7</v>
      </c>
    </row>
    <row r="318" spans="1:3" x14ac:dyDescent="0.25">
      <c r="A318" t="s">
        <v>479</v>
      </c>
      <c r="B318" t="s">
        <v>108</v>
      </c>
      <c r="C318">
        <v>94</v>
      </c>
    </row>
    <row r="319" spans="1:3" x14ac:dyDescent="0.25">
      <c r="A319" t="s">
        <v>479</v>
      </c>
      <c r="B319" t="s">
        <v>109</v>
      </c>
      <c r="C319">
        <v>901</v>
      </c>
    </row>
    <row r="320" spans="1:3" x14ac:dyDescent="0.25">
      <c r="A320" t="s">
        <v>479</v>
      </c>
      <c r="B320" t="s">
        <v>230</v>
      </c>
      <c r="C320">
        <v>3</v>
      </c>
    </row>
    <row r="321" spans="1:3" x14ac:dyDescent="0.25">
      <c r="A321" t="s">
        <v>479</v>
      </c>
      <c r="B321" t="s">
        <v>250</v>
      </c>
      <c r="C321">
        <v>521</v>
      </c>
    </row>
    <row r="322" spans="1:3" x14ac:dyDescent="0.25">
      <c r="A322" t="s">
        <v>479</v>
      </c>
      <c r="B322" t="s">
        <v>231</v>
      </c>
      <c r="C322">
        <v>9</v>
      </c>
    </row>
    <row r="323" spans="1:3" x14ac:dyDescent="0.25">
      <c r="A323" t="s">
        <v>479</v>
      </c>
      <c r="B323" t="s">
        <v>232</v>
      </c>
      <c r="C323">
        <v>4</v>
      </c>
    </row>
    <row r="324" spans="1:3" x14ac:dyDescent="0.25">
      <c r="A324" t="s">
        <v>479</v>
      </c>
      <c r="B324" t="s">
        <v>220</v>
      </c>
      <c r="C324">
        <v>5</v>
      </c>
    </row>
    <row r="325" spans="1:3" x14ac:dyDescent="0.25">
      <c r="A325" t="s">
        <v>479</v>
      </c>
      <c r="B325" t="s">
        <v>383</v>
      </c>
      <c r="C325">
        <v>88</v>
      </c>
    </row>
    <row r="326" spans="1:3" x14ac:dyDescent="0.25">
      <c r="A326" t="s">
        <v>479</v>
      </c>
      <c r="B326" t="s">
        <v>384</v>
      </c>
      <c r="C326">
        <v>6</v>
      </c>
    </row>
    <row r="327" spans="1:3" x14ac:dyDescent="0.25">
      <c r="A327" t="s">
        <v>479</v>
      </c>
      <c r="B327" t="s">
        <v>385</v>
      </c>
      <c r="C327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Sheet2</vt:lpstr>
      <vt:lpstr>Sheet3</vt:lpstr>
      <vt:lpstr>Sheet2!Sept_2014</vt:lpstr>
      <vt:lpstr>Sheet3!Sept_2014LOC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2016-04-07T22:28:46Z</dcterms:created>
  <dcterms:modified xsi:type="dcterms:W3CDTF">2016-04-08T03:50:06Z</dcterms:modified>
</cp:coreProperties>
</file>