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odrive/Dropbox/MarkowitzProblem/SIAM2019/"/>
    </mc:Choice>
  </mc:AlternateContent>
  <xr:revisionPtr revIDLastSave="0" documentId="13_ncr:1_{2B6AD654-23F9-8C4C-B5BD-C6A59DFAB740}" xr6:coauthVersionLast="43" xr6:coauthVersionMax="43" xr10:uidLastSave="{00000000-0000-0000-0000-000000000000}"/>
  <bookViews>
    <workbookView xWindow="1120" yWindow="960" windowWidth="27680" windowHeight="17040" activeTab="2" xr2:uid="{8630513D-1697-D241-A04E-01C7CFDD5A2C}"/>
  </bookViews>
  <sheets>
    <sheet name="6 factor-original" sheetId="1" r:id="rId1"/>
    <sheet name="64 factors" sheetId="2" r:id="rId2"/>
    <sheet name="64 factor take 2" sheetId="4" r:id="rId3"/>
    <sheet name="4 factors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2" l="1"/>
  <c r="F12" i="2"/>
  <c r="F13" i="2"/>
  <c r="F14" i="2"/>
  <c r="E12" i="2"/>
  <c r="E13" i="2"/>
  <c r="E14" i="2"/>
  <c r="E11" i="2"/>
  <c r="B3" i="3" l="1"/>
  <c r="B4" i="3"/>
  <c r="B5" i="3"/>
  <c r="B2" i="3"/>
  <c r="F3" i="3"/>
  <c r="F4" i="3"/>
  <c r="F2" i="3"/>
  <c r="B3" i="2"/>
  <c r="B4" i="2"/>
  <c r="B5" i="2"/>
  <c r="B2" i="2"/>
  <c r="F5" i="3"/>
  <c r="F5" i="2"/>
  <c r="F4" i="2"/>
  <c r="F2" i="2"/>
  <c r="F3" i="2"/>
  <c r="G6" i="1" l="1"/>
  <c r="F6" i="1"/>
  <c r="E6" i="1"/>
  <c r="G3" i="1"/>
  <c r="G4" i="1"/>
  <c r="G5" i="1"/>
  <c r="G2" i="1"/>
  <c r="F2" i="1"/>
  <c r="F3" i="1"/>
  <c r="F4" i="1"/>
  <c r="F5" i="1"/>
  <c r="E3" i="1"/>
  <c r="E4" i="1"/>
  <c r="E5" i="1"/>
  <c r="E2" i="1"/>
</calcChain>
</file>

<file path=xl/sharedStrings.xml><?xml version="1.0" encoding="utf-8"?>
<sst xmlns="http://schemas.openxmlformats.org/spreadsheetml/2006/main" count="26" uniqueCount="14">
  <si>
    <t>Portfolio Size</t>
  </si>
  <si>
    <t>Explicit Time Average</t>
  </si>
  <si>
    <t>Numeric Time Average</t>
  </si>
  <si>
    <t>Max Difference in Solution Value</t>
  </si>
  <si>
    <t>MS change</t>
  </si>
  <si>
    <t>MS Change</t>
  </si>
  <si>
    <t>Numeric/Explicit Ratio</t>
  </si>
  <si>
    <t>New Timing Data</t>
  </si>
  <si>
    <t>p</t>
  </si>
  <si>
    <t>explicit average</t>
  </si>
  <si>
    <t>variance</t>
  </si>
  <si>
    <t>numeric average</t>
  </si>
  <si>
    <t>variance explicit</t>
  </si>
  <si>
    <t>variance numeric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</si>
</sst>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42825896762904"/>
          <c:y val="2.5428331875182269E-2"/>
          <c:w val="0.80857174103237095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 factor-original'!$A$2:$A$6</c:f>
              <c:numCache>
                <c:formatCode>General</c:formatCode>
                <c:ptCount val="5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</c:numCache>
            </c:numRef>
          </c:xVal>
          <c:yVal>
            <c:numRef>
              <c:f>'6 factor-original'!$G$2:$G$6</c:f>
              <c:numCache>
                <c:formatCode>0.00E+00</c:formatCode>
                <c:ptCount val="5"/>
                <c:pt idx="0">
                  <c:v>52.65835753791989</c:v>
                </c:pt>
                <c:pt idx="1">
                  <c:v>232.2174770133287</c:v>
                </c:pt>
                <c:pt idx="2">
                  <c:v>686.28182777061477</c:v>
                </c:pt>
                <c:pt idx="3">
                  <c:v>2960.6690662798314</c:v>
                </c:pt>
                <c:pt idx="4">
                  <c:v>14413.990625106117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93-B743-B0D8-5C164315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574288"/>
        <c:axId val="762694736"/>
      </c:scatterChart>
      <c:valAx>
        <c:axId val="7605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694736"/>
        <c:crosses val="autoZero"/>
        <c:crossBetween val="midCat"/>
      </c:valAx>
      <c:valAx>
        <c:axId val="76269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57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FFP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 factors'!$A$7:$A$13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4096</c:v>
                </c:pt>
              </c:numCache>
            </c:numRef>
          </c:xVal>
          <c:yVal>
            <c:numRef>
              <c:f>'64 factors'!$C$7:$C$13</c:f>
              <c:numCache>
                <c:formatCode>General</c:formatCode>
                <c:ptCount val="7"/>
                <c:pt idx="0">
                  <c:v>1.8949699999999999E-3</c:v>
                </c:pt>
                <c:pt idx="1">
                  <c:v>7.284062E-3</c:v>
                </c:pt>
                <c:pt idx="2">
                  <c:v>3.2525659999999998E-2</c:v>
                </c:pt>
                <c:pt idx="3">
                  <c:v>4.34644E-2</c:v>
                </c:pt>
                <c:pt idx="4">
                  <c:v>6.2076340000000001E-2</c:v>
                </c:pt>
                <c:pt idx="5">
                  <c:v>9.4937439999999998E-2</c:v>
                </c:pt>
                <c:pt idx="6">
                  <c:v>0.13490131999999999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47-814F-ACB9-97FEA840CB08}"/>
            </c:ext>
          </c:extLst>
        </c:ser>
        <c:ser>
          <c:idx val="1"/>
          <c:order val="1"/>
          <c:tx>
            <c:v>CVXOPT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'64 factors'!$A$7:$A$13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4096</c:v>
                </c:pt>
              </c:numCache>
            </c:numRef>
          </c:xVal>
          <c:yVal>
            <c:numRef>
              <c:f>'64 factors'!$D$7:$D$13</c:f>
              <c:numCache>
                <c:formatCode>General</c:formatCode>
                <c:ptCount val="7"/>
                <c:pt idx="0">
                  <c:v>5.2761448000000002E-2</c:v>
                </c:pt>
                <c:pt idx="1">
                  <c:v>0.28929559199999999</c:v>
                </c:pt>
                <c:pt idx="2">
                  <c:v>1.4983168</c:v>
                </c:pt>
                <c:pt idx="3">
                  <c:v>2.27639806</c:v>
                </c:pt>
                <c:pt idx="4">
                  <c:v>3.69644306</c:v>
                </c:pt>
                <c:pt idx="5">
                  <c:v>5.7785018800000003</c:v>
                </c:pt>
                <c:pt idx="6">
                  <c:v>10.10617862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47-814F-ACB9-97FEA840C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627167"/>
        <c:axId val="648406911"/>
      </c:scatterChart>
      <c:valAx>
        <c:axId val="66862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406911"/>
        <c:crosses val="autoZero"/>
        <c:crossBetween val="midCat"/>
      </c:valAx>
      <c:valAx>
        <c:axId val="64840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62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 factors'!$A$7:$A$19</c:f>
              <c:numCache>
                <c:formatCode>General</c:formatCode>
                <c:ptCount val="13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4096</c:v>
                </c:pt>
                <c:pt idx="7">
                  <c:v>5000</c:v>
                </c:pt>
                <c:pt idx="8">
                  <c:v>6000</c:v>
                </c:pt>
                <c:pt idx="9">
                  <c:v>7000</c:v>
                </c:pt>
                <c:pt idx="10">
                  <c:v>8000</c:v>
                </c:pt>
                <c:pt idx="11">
                  <c:v>9000</c:v>
                </c:pt>
                <c:pt idx="12">
                  <c:v>10000</c:v>
                </c:pt>
              </c:numCache>
            </c:numRef>
          </c:xVal>
          <c:yVal>
            <c:numRef>
              <c:f>'64 factors'!$C$7:$C$19</c:f>
              <c:numCache>
                <c:formatCode>General</c:formatCode>
                <c:ptCount val="13"/>
                <c:pt idx="0">
                  <c:v>1.8949699999999999E-3</c:v>
                </c:pt>
                <c:pt idx="1">
                  <c:v>7.284062E-3</c:v>
                </c:pt>
                <c:pt idx="2">
                  <c:v>3.2525659999999998E-2</c:v>
                </c:pt>
                <c:pt idx="3">
                  <c:v>4.34644E-2</c:v>
                </c:pt>
                <c:pt idx="4">
                  <c:v>6.2076340000000001E-2</c:v>
                </c:pt>
                <c:pt idx="5">
                  <c:v>9.4937439999999998E-2</c:v>
                </c:pt>
                <c:pt idx="6">
                  <c:v>0.13490131999999999</c:v>
                </c:pt>
                <c:pt idx="7">
                  <c:v>0.18181365999999999</c:v>
                </c:pt>
                <c:pt idx="8">
                  <c:v>0.24078756000000001</c:v>
                </c:pt>
                <c:pt idx="9">
                  <c:v>0.32688376000000002</c:v>
                </c:pt>
                <c:pt idx="10">
                  <c:v>0.40306323999999999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D1-074B-A094-E0BC818D1B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41007"/>
        <c:axId val="670487935"/>
      </c:scatterChart>
      <c:valAx>
        <c:axId val="67054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87935"/>
        <c:crosses val="autoZero"/>
        <c:crossBetween val="midCat"/>
      </c:valAx>
      <c:valAx>
        <c:axId val="6704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4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CVXOPT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 factors'!$A$7:$A$13</c:f>
              <c:numCache>
                <c:formatCode>General</c:formatCode>
                <c:ptCount val="7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2500</c:v>
                </c:pt>
                <c:pt idx="4">
                  <c:v>3000</c:v>
                </c:pt>
                <c:pt idx="5">
                  <c:v>3500</c:v>
                </c:pt>
                <c:pt idx="6">
                  <c:v>4096</c:v>
                </c:pt>
              </c:numCache>
            </c:numRef>
          </c:xVal>
          <c:yVal>
            <c:numRef>
              <c:f>'64 factors'!$D$7:$D$13</c:f>
              <c:numCache>
                <c:formatCode>General</c:formatCode>
                <c:ptCount val="7"/>
                <c:pt idx="0">
                  <c:v>5.2761448000000002E-2</c:v>
                </c:pt>
                <c:pt idx="1">
                  <c:v>0.28929559199999999</c:v>
                </c:pt>
                <c:pt idx="2">
                  <c:v>1.4983168</c:v>
                </c:pt>
                <c:pt idx="3">
                  <c:v>2.27639806</c:v>
                </c:pt>
                <c:pt idx="4">
                  <c:v>3.69644306</c:v>
                </c:pt>
                <c:pt idx="5">
                  <c:v>5.7785018800000003</c:v>
                </c:pt>
                <c:pt idx="6">
                  <c:v>10.10617862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9B-094F-B206-244B54A00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541007"/>
        <c:axId val="670487935"/>
      </c:scatterChart>
      <c:valAx>
        <c:axId val="670541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487935"/>
        <c:crosses val="autoZero"/>
        <c:crossBetween val="midCat"/>
      </c:valAx>
      <c:valAx>
        <c:axId val="67048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541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 factor take 2'!$A$2:$A$7</c:f>
              <c:numCache>
                <c:formatCode>General</c:formatCode>
                <c:ptCount val="6"/>
                <c:pt idx="0">
                  <c:v>5000</c:v>
                </c:pt>
                <c:pt idx="1">
                  <c:v>6000</c:v>
                </c:pt>
                <c:pt idx="2">
                  <c:v>7000</c:v>
                </c:pt>
                <c:pt idx="3">
                  <c:v>8000</c:v>
                </c:pt>
                <c:pt idx="4">
                  <c:v>9000</c:v>
                </c:pt>
                <c:pt idx="5">
                  <c:v>10000</c:v>
                </c:pt>
              </c:numCache>
            </c:numRef>
          </c:xVal>
          <c:yVal>
            <c:numRef>
              <c:f>'64 factor take 2'!$B$2:$B$35</c:f>
              <c:numCache>
                <c:formatCode>General</c:formatCode>
                <c:ptCount val="34"/>
                <c:pt idx="0">
                  <c:v>0.189826679999999</c:v>
                </c:pt>
                <c:pt idx="1">
                  <c:v>0.25900775999999998</c:v>
                </c:pt>
                <c:pt idx="2">
                  <c:v>0.33386185999999901</c:v>
                </c:pt>
                <c:pt idx="3">
                  <c:v>0.38803725999999999</c:v>
                </c:pt>
                <c:pt idx="4">
                  <c:v>0.498483759999999</c:v>
                </c:pt>
                <c:pt idx="5">
                  <c:v>0.58610989999999996</c:v>
                </c:pt>
                <c:pt idx="24">
                  <c:v>0</c:v>
                </c:pt>
                <c:pt idx="25">
                  <c:v>6.9867599999999903E-3</c:v>
                </c:pt>
                <c:pt idx="26">
                  <c:v>3.0763479999999999E-2</c:v>
                </c:pt>
                <c:pt idx="27">
                  <c:v>7.1399279999999996E-2</c:v>
                </c:pt>
                <c:pt idx="28">
                  <c:v>0.12072594</c:v>
                </c:pt>
                <c:pt idx="29">
                  <c:v>0.189826679999999</c:v>
                </c:pt>
                <c:pt idx="30">
                  <c:v>0.25900775999999998</c:v>
                </c:pt>
                <c:pt idx="31">
                  <c:v>0.33386185999999901</c:v>
                </c:pt>
                <c:pt idx="32">
                  <c:v>0.38803725999999999</c:v>
                </c:pt>
                <c:pt idx="33">
                  <c:v>0.498483759999999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1B-D542-8D6D-69CE1B2EE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5452559"/>
        <c:axId val="670740239"/>
      </c:scatterChart>
      <c:valAx>
        <c:axId val="665452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740239"/>
        <c:crosses val="autoZero"/>
        <c:crossBetween val="midCat"/>
      </c:valAx>
      <c:valAx>
        <c:axId val="67074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452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CVXOPT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'64 factor take 2'!$A$27:$A$30</c:f>
              <c:numCache>
                <c:formatCode>General</c:formatCode>
                <c:ptCount val="4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</c:numCache>
            </c:numRef>
          </c:xVal>
          <c:yVal>
            <c:numRef>
              <c:f>'64 factor take 2'!$D$27:$D$30</c:f>
              <c:numCache>
                <c:formatCode>General</c:formatCode>
                <c:ptCount val="4"/>
                <c:pt idx="0">
                  <c:v>0.2051057</c:v>
                </c:pt>
                <c:pt idx="1">
                  <c:v>1.2064233</c:v>
                </c:pt>
                <c:pt idx="2">
                  <c:v>3.71679206</c:v>
                </c:pt>
                <c:pt idx="3">
                  <c:v>8.6251304799999993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F9-E442-9B05-283107806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27567"/>
        <c:axId val="714159247"/>
      </c:scatterChart>
      <c:valAx>
        <c:axId val="715027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159247"/>
        <c:crosses val="autoZero"/>
        <c:crossBetween val="midCat"/>
      </c:valAx>
      <c:valAx>
        <c:axId val="7141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027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 Times (ms) vs. Number of Assets, base-2 log scale 4 factors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FFP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'4 factors'!$A$2:$A$5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'4 factors'!$C$2:$C$5</c:f>
              <c:numCache>
                <c:formatCode>General</c:formatCode>
                <c:ptCount val="4"/>
                <c:pt idx="0">
                  <c:v>9.0110848000000392E-3</c:v>
                </c:pt>
                <c:pt idx="1">
                  <c:v>4.0978760169999497E-2</c:v>
                </c:pt>
                <c:pt idx="2">
                  <c:v>0.164644392960001</c:v>
                </c:pt>
                <c:pt idx="3" formatCode="0.00000">
                  <c:v>1.0745938073399699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1-2046-92F9-9889DA046AAD}"/>
            </c:ext>
          </c:extLst>
        </c:ser>
        <c:ser>
          <c:idx val="1"/>
          <c:order val="1"/>
          <c:tx>
            <c:v>CVXOPT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'4 factors'!$A$2:$A$5</c:f>
              <c:numCache>
                <c:formatCode>General</c:formatCode>
                <c:ptCount val="4"/>
                <c:pt idx="0">
                  <c:v>512</c:v>
                </c:pt>
                <c:pt idx="1">
                  <c:v>1024</c:v>
                </c:pt>
                <c:pt idx="2">
                  <c:v>2048</c:v>
                </c:pt>
                <c:pt idx="3">
                  <c:v>4096</c:v>
                </c:pt>
              </c:numCache>
            </c:numRef>
          </c:cat>
          <c:val>
            <c:numRef>
              <c:f>'4 factors'!$D$2:$D$5</c:f>
              <c:numCache>
                <c:formatCode>General</c:formatCode>
                <c:ptCount val="4"/>
                <c:pt idx="0">
                  <c:v>0.25539589439999899</c:v>
                </c:pt>
                <c:pt idx="1">
                  <c:v>1.3064939711400001</c:v>
                </c:pt>
                <c:pt idx="2">
                  <c:v>6.2734621099599899</c:v>
                </c:pt>
                <c:pt idx="3" formatCode="0.00000">
                  <c:v>45.04382061047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1-2046-92F9-9889DA046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5405535"/>
        <c:axId val="1095407167"/>
      </c:lineChart>
      <c:catAx>
        <c:axId val="10954055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Assets, </a:t>
                </a:r>
                <a:r>
                  <a:rPr lang="en-US" i="1"/>
                  <a:t>q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07167"/>
        <c:crosses val="autoZero"/>
        <c:auto val="1"/>
        <c:lblAlgn val="ctr"/>
        <c:lblOffset val="100"/>
        <c:noMultiLvlLbl val="0"/>
      </c:catAx>
      <c:valAx>
        <c:axId val="109540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 Time</a:t>
                </a:r>
                <a:r>
                  <a:rPr lang="en-US" baseline="0"/>
                  <a:t>  (miliseconds)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05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12</xdr:row>
      <xdr:rowOff>95250</xdr:rowOff>
    </xdr:from>
    <xdr:to>
      <xdr:col>9</xdr:col>
      <xdr:colOff>44450</xdr:colOff>
      <xdr:row>25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AE3A3C-1091-9746-A7CA-167356B85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107950</xdr:colOff>
      <xdr:row>16</xdr:row>
      <xdr:rowOff>82550</xdr:rowOff>
    </xdr:from>
    <xdr:to>
      <xdr:col>14</xdr:col>
      <xdr:colOff>152400</xdr:colOff>
      <xdr:row>30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ACB1B2F-8E93-D745-B59E-F7DA40D76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698500</xdr:colOff>
      <xdr:row>33</xdr:row>
      <xdr:rowOff>146050</xdr:rowOff>
    </xdr:from>
    <xdr:to>
      <xdr:col>6</xdr:col>
      <xdr:colOff>342900</xdr:colOff>
      <xdr:row>54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EFC78A-8894-F24E-B082-F865B6BC80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33</xdr:row>
      <xdr:rowOff>165100</xdr:rowOff>
    </xdr:from>
    <xdr:to>
      <xdr:col>15</xdr:col>
      <xdr:colOff>355600</xdr:colOff>
      <xdr:row>54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CB2852C-74D7-2D4A-87BB-E38B94D97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1</xdr:row>
      <xdr:rowOff>184150</xdr:rowOff>
    </xdr:from>
    <xdr:to>
      <xdr:col>8</xdr:col>
      <xdr:colOff>400050</xdr:colOff>
      <xdr:row>15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228A8F-F18C-F44B-8940-56EA4B39CD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450850</xdr:colOff>
      <xdr:row>17</xdr:row>
      <xdr:rowOff>82550</xdr:rowOff>
    </xdr:from>
    <xdr:to>
      <xdr:col>11</xdr:col>
      <xdr:colOff>69850</xdr:colOff>
      <xdr:row>30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A9BC7-7485-1D4C-AE04-197544ED29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13</xdr:row>
      <xdr:rowOff>0</xdr:rowOff>
    </xdr:from>
    <xdr:to>
      <xdr:col>6</xdr:col>
      <xdr:colOff>273050</xdr:colOff>
      <xdr:row>31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26778C-3D83-E34B-B6F1-FD9C2635C3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28278-9071-E94A-83CE-7C0AC86A6E8C}">
  <dimension ref="A1:G6"/>
  <sheetViews>
    <sheetView workbookViewId="0">
      <selection activeCell="A12" sqref="A12"/>
    </sheetView>
  </sheetViews>
  <sheetFormatPr baseColWidth="10" defaultRowHeight="16" x14ac:dyDescent="0.2"/>
  <cols>
    <col min="1" max="1" width="12" bestFit="1" customWidth="1"/>
    <col min="2" max="2" width="19" bestFit="1" customWidth="1"/>
    <col min="3" max="3" width="20.1640625" bestFit="1" customWidth="1"/>
    <col min="4" max="4" width="28.5" bestFit="1" customWidth="1"/>
    <col min="7" max="7" width="19.83203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256</v>
      </c>
      <c r="B2" s="2">
        <v>3.4072044000004598E-4</v>
      </c>
      <c r="C2" s="2">
        <v>1.79417787499998E-2</v>
      </c>
      <c r="D2" s="1">
        <v>1.55920276604063E-9</v>
      </c>
      <c r="E2" s="3">
        <f>B2*1000</f>
        <v>0.34072044000004598</v>
      </c>
      <c r="F2" s="3">
        <f>C2*1000</f>
        <v>17.941778749999802</v>
      </c>
      <c r="G2" s="1">
        <f>F2/E2</f>
        <v>52.65835753791989</v>
      </c>
    </row>
    <row r="3" spans="1:7" x14ac:dyDescent="0.2">
      <c r="A3">
        <v>512</v>
      </c>
      <c r="B3" s="2">
        <v>4.4380717999999901E-4</v>
      </c>
      <c r="C3" s="2">
        <v>0.10305978362</v>
      </c>
      <c r="D3" s="1">
        <v>1.6483123503734499E-9</v>
      </c>
      <c r="E3" s="3">
        <f t="shared" ref="E3:F6" si="0">B3*1000</f>
        <v>0.44380717999999902</v>
      </c>
      <c r="F3" s="3">
        <f t="shared" si="0"/>
        <v>103.05978362</v>
      </c>
      <c r="G3" s="1">
        <f t="shared" ref="G3:G6" si="1">F3/E3</f>
        <v>232.2174770133287</v>
      </c>
    </row>
    <row r="4" spans="1:7" x14ac:dyDescent="0.2">
      <c r="A4">
        <v>1024</v>
      </c>
      <c r="B4" s="2">
        <v>1.6444535100049501E-3</v>
      </c>
      <c r="C4" s="2">
        <v>1.1285585605299999</v>
      </c>
      <c r="D4" s="1">
        <v>1.3356458126761301E-9</v>
      </c>
      <c r="E4" s="3">
        <f t="shared" si="0"/>
        <v>1.64445351000495</v>
      </c>
      <c r="F4" s="3">
        <f t="shared" si="0"/>
        <v>1128.55856053</v>
      </c>
      <c r="G4" s="1">
        <f t="shared" si="1"/>
        <v>686.28182777061477</v>
      </c>
    </row>
    <row r="5" spans="1:7" x14ac:dyDescent="0.2">
      <c r="A5">
        <v>2048</v>
      </c>
      <c r="B5" s="2">
        <v>9.3151355999925305E-4</v>
      </c>
      <c r="C5" s="2">
        <v>2.7579033819099901</v>
      </c>
      <c r="D5" s="1">
        <v>5.4670991476600504E-9</v>
      </c>
      <c r="E5" s="3">
        <f t="shared" si="0"/>
        <v>0.931513559999253</v>
      </c>
      <c r="F5" s="3">
        <f t="shared" si="0"/>
        <v>2757.90338190999</v>
      </c>
      <c r="G5" s="1">
        <f t="shared" si="1"/>
        <v>2960.6690662798314</v>
      </c>
    </row>
    <row r="6" spans="1:7" x14ac:dyDescent="0.2">
      <c r="A6">
        <v>4096</v>
      </c>
      <c r="B6" s="2">
        <v>1.5214540800034999E-3</v>
      </c>
      <c r="C6" s="2">
        <v>21.9302248456999</v>
      </c>
      <c r="D6" s="1">
        <v>8.6754315682225004E-9</v>
      </c>
      <c r="E6" s="3">
        <f t="shared" si="0"/>
        <v>1.5214540800034999</v>
      </c>
      <c r="F6" s="3">
        <f t="shared" si="0"/>
        <v>21930.2248456999</v>
      </c>
      <c r="G6" s="1">
        <f t="shared" si="1"/>
        <v>14413.990625106117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23FAA-5ACE-314E-A35D-F85F477E3742}">
  <dimension ref="A1:F19"/>
  <sheetViews>
    <sheetView workbookViewId="0">
      <selection activeCell="D23" sqref="D23"/>
    </sheetView>
  </sheetViews>
  <sheetFormatPr baseColWidth="10" defaultRowHeight="16" x14ac:dyDescent="0.2"/>
  <cols>
    <col min="1" max="1" width="12" bestFit="1" customWidth="1"/>
    <col min="2" max="2" width="19" bestFit="1" customWidth="1"/>
    <col min="3" max="3" width="20.1640625" bestFit="1" customWidth="1"/>
    <col min="4" max="4" width="28.5" bestFit="1" customWidth="1"/>
    <col min="5" max="5" width="19.83203125" bestFit="1" customWidth="1"/>
    <col min="6" max="6" width="10.33203125" bestFit="1" customWidth="1"/>
    <col min="7" max="7" width="19.83203125" bestFit="1" customWidth="1"/>
  </cols>
  <sheetData>
    <row r="1" spans="1:6" x14ac:dyDescent="0.2">
      <c r="A1" t="s">
        <v>0</v>
      </c>
      <c r="C1" t="s">
        <v>1</v>
      </c>
      <c r="D1" t="s">
        <v>2</v>
      </c>
      <c r="E1" t="s">
        <v>3</v>
      </c>
      <c r="F1" t="s">
        <v>6</v>
      </c>
    </row>
    <row r="2" spans="1:6" x14ac:dyDescent="0.2">
      <c r="A2">
        <v>512</v>
      </c>
      <c r="B2">
        <f>LOG(A2,2)</f>
        <v>9</v>
      </c>
      <c r="C2">
        <v>8.8634413399996202E-3</v>
      </c>
      <c r="D2">
        <v>0.20656202315</v>
      </c>
      <c r="E2" s="1">
        <v>5.0226907092547303E-9</v>
      </c>
      <c r="F2" s="1">
        <f>D2/C2</f>
        <v>23.304946151988506</v>
      </c>
    </row>
    <row r="3" spans="1:6" x14ac:dyDescent="0.2">
      <c r="A3">
        <v>1024</v>
      </c>
      <c r="B3">
        <f t="shared" ref="B3:B5" si="0">LOG(A3,2)</f>
        <v>10</v>
      </c>
      <c r="C3" s="2">
        <v>5.1890359970000903E-2</v>
      </c>
      <c r="D3" s="2">
        <v>1.2713639692200001</v>
      </c>
      <c r="E3" s="1">
        <v>4.2800876931159903E-9</v>
      </c>
      <c r="F3" s="1">
        <f>D3/C3</f>
        <v>24.500966459955315</v>
      </c>
    </row>
    <row r="4" spans="1:6" x14ac:dyDescent="0.2">
      <c r="A4">
        <v>2048</v>
      </c>
      <c r="B4">
        <f t="shared" si="0"/>
        <v>11</v>
      </c>
      <c r="C4" s="2">
        <v>0.18007081686999901</v>
      </c>
      <c r="D4" s="2">
        <v>5.7580919609799901</v>
      </c>
      <c r="E4" s="1">
        <v>9.5421283242348897E-9</v>
      </c>
      <c r="F4" s="1">
        <f>D4/C4</f>
        <v>31.976819237383747</v>
      </c>
    </row>
    <row r="5" spans="1:6" x14ac:dyDescent="0.2">
      <c r="A5">
        <v>4096</v>
      </c>
      <c r="B5">
        <f t="shared" si="0"/>
        <v>12</v>
      </c>
      <c r="C5" s="2">
        <v>0.64758514383001498</v>
      </c>
      <c r="D5" s="2">
        <v>24.219688195169901</v>
      </c>
      <c r="E5" s="1">
        <v>1.41254167375835E-8</v>
      </c>
      <c r="F5" s="1">
        <f>D5/C5</f>
        <v>37.400005892549231</v>
      </c>
    </row>
    <row r="6" spans="1:6" x14ac:dyDescent="0.2">
      <c r="A6" t="s">
        <v>7</v>
      </c>
    </row>
    <row r="7" spans="1:6" x14ac:dyDescent="0.2">
      <c r="A7">
        <v>512</v>
      </c>
      <c r="C7" s="4">
        <v>1.8949699999999999E-3</v>
      </c>
      <c r="D7">
        <v>5.2761448000000002E-2</v>
      </c>
    </row>
    <row r="8" spans="1:6" x14ac:dyDescent="0.2">
      <c r="A8">
        <v>1024</v>
      </c>
      <c r="C8">
        <v>7.284062E-3</v>
      </c>
      <c r="D8">
        <v>0.28929559199999999</v>
      </c>
    </row>
    <row r="9" spans="1:6" x14ac:dyDescent="0.2">
      <c r="A9">
        <v>2048</v>
      </c>
      <c r="C9">
        <v>3.2525659999999998E-2</v>
      </c>
      <c r="D9">
        <v>1.4983168</v>
      </c>
    </row>
    <row r="10" spans="1:6" x14ac:dyDescent="0.2">
      <c r="A10">
        <v>2500</v>
      </c>
      <c r="C10">
        <v>4.34644E-2</v>
      </c>
      <c r="D10">
        <v>2.27639806</v>
      </c>
    </row>
    <row r="11" spans="1:6" x14ac:dyDescent="0.2">
      <c r="A11">
        <v>3000</v>
      </c>
      <c r="C11">
        <v>6.2076340000000001E-2</v>
      </c>
      <c r="D11">
        <v>3.69644306</v>
      </c>
      <c r="E11">
        <f t="shared" ref="E11:F13" si="1">LOG(C7,2)</f>
        <v>-9.0436092759458386</v>
      </c>
      <c r="F11">
        <f t="shared" si="1"/>
        <v>-4.2443720309139801</v>
      </c>
    </row>
    <row r="12" spans="1:6" x14ac:dyDescent="0.2">
      <c r="A12">
        <v>3500</v>
      </c>
      <c r="C12">
        <v>9.4937439999999998E-2</v>
      </c>
      <c r="D12">
        <v>5.7785018800000003</v>
      </c>
      <c r="E12">
        <f t="shared" si="1"/>
        <v>-7.1010410824582832</v>
      </c>
      <c r="F12">
        <f t="shared" si="1"/>
        <v>-1.7893837538120003</v>
      </c>
    </row>
    <row r="13" spans="1:6" x14ac:dyDescent="0.2">
      <c r="A13">
        <v>4096</v>
      </c>
      <c r="C13">
        <v>0.13490131999999999</v>
      </c>
      <c r="D13">
        <v>10.10617862</v>
      </c>
      <c r="E13">
        <f t="shared" si="1"/>
        <v>-4.9422778578411464</v>
      </c>
      <c r="F13">
        <f t="shared" si="1"/>
        <v>0.5833426955371801</v>
      </c>
    </row>
    <row r="14" spans="1:6" x14ac:dyDescent="0.2">
      <c r="A14">
        <v>5000</v>
      </c>
      <c r="C14">
        <v>0.18181365999999999</v>
      </c>
      <c r="E14">
        <f>LOG(C13,2)</f>
        <v>-2.890023629861842</v>
      </c>
      <c r="F14">
        <f>LOG(D13,2)</f>
        <v>3.3371656788585868</v>
      </c>
    </row>
    <row r="15" spans="1:6" x14ac:dyDescent="0.2">
      <c r="A15">
        <v>6000</v>
      </c>
      <c r="C15">
        <v>0.24078756000000001</v>
      </c>
    </row>
    <row r="16" spans="1:6" x14ac:dyDescent="0.2">
      <c r="A16">
        <v>7000</v>
      </c>
      <c r="C16">
        <v>0.32688376000000002</v>
      </c>
    </row>
    <row r="17" spans="1:3" x14ac:dyDescent="0.2">
      <c r="A17" s="5">
        <v>8000</v>
      </c>
      <c r="C17">
        <v>0.40306323999999999</v>
      </c>
    </row>
    <row r="18" spans="1:3" x14ac:dyDescent="0.2">
      <c r="A18">
        <v>9000</v>
      </c>
    </row>
    <row r="19" spans="1:3" x14ac:dyDescent="0.2">
      <c r="A19">
        <v>10000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D9168-C550-344B-BFFC-04E50E6FF488}">
  <dimension ref="A1:E36"/>
  <sheetViews>
    <sheetView tabSelected="1" workbookViewId="0">
      <selection activeCell="E32" sqref="E32"/>
    </sheetView>
  </sheetViews>
  <sheetFormatPr baseColWidth="10" defaultRowHeight="16" x14ac:dyDescent="0.2"/>
  <cols>
    <col min="2" max="2" width="14" bestFit="1" customWidth="1"/>
    <col min="3" max="3" width="14.33203125" bestFit="1" customWidth="1"/>
    <col min="4" max="4" width="14.83203125" bestFit="1" customWidth="1"/>
    <col min="5" max="5" width="15.1640625" bestFit="1" customWidth="1"/>
  </cols>
  <sheetData>
    <row r="1" spans="1:3" x14ac:dyDescent="0.2">
      <c r="A1" t="s">
        <v>8</v>
      </c>
      <c r="B1" t="s">
        <v>9</v>
      </c>
      <c r="C1" t="s">
        <v>10</v>
      </c>
    </row>
    <row r="2" spans="1:3" x14ac:dyDescent="0.2">
      <c r="A2">
        <v>5000</v>
      </c>
      <c r="B2">
        <v>0.189826679999999</v>
      </c>
      <c r="C2">
        <v>1.201163124736E-4</v>
      </c>
    </row>
    <row r="3" spans="1:3" x14ac:dyDescent="0.2">
      <c r="A3">
        <v>6000</v>
      </c>
      <c r="B3">
        <v>0.25900775999999998</v>
      </c>
      <c r="C3" s="1">
        <v>3.8651356694399901E-5</v>
      </c>
    </row>
    <row r="4" spans="1:3" x14ac:dyDescent="0.2">
      <c r="A4">
        <v>7000</v>
      </c>
      <c r="B4">
        <v>0.33386185999999901</v>
      </c>
      <c r="C4" s="1">
        <v>3.3372667696399897E-5</v>
      </c>
    </row>
    <row r="5" spans="1:3" x14ac:dyDescent="0.2">
      <c r="A5">
        <v>8000</v>
      </c>
      <c r="B5">
        <v>0.38803725999999999</v>
      </c>
      <c r="C5" s="1">
        <v>3.0678753584400001E-5</v>
      </c>
    </row>
    <row r="6" spans="1:3" x14ac:dyDescent="0.2">
      <c r="A6">
        <v>9000</v>
      </c>
      <c r="B6">
        <v>0.498483759999999</v>
      </c>
      <c r="C6">
        <v>1.7783435601439901E-4</v>
      </c>
    </row>
    <row r="7" spans="1:3" x14ac:dyDescent="0.2">
      <c r="A7">
        <v>10000</v>
      </c>
      <c r="B7">
        <v>0.58610989999999996</v>
      </c>
      <c r="C7">
        <v>4.5997191189000002E-4</v>
      </c>
    </row>
    <row r="26" spans="1:5" x14ac:dyDescent="0.2">
      <c r="A26" t="s">
        <v>8</v>
      </c>
      <c r="B26" t="s">
        <v>9</v>
      </c>
      <c r="C26" t="s">
        <v>12</v>
      </c>
      <c r="D26" t="s">
        <v>11</v>
      </c>
      <c r="E26" t="s">
        <v>13</v>
      </c>
    </row>
    <row r="27" spans="1:5" x14ac:dyDescent="0.2">
      <c r="A27">
        <v>1000</v>
      </c>
      <c r="B27">
        <v>6.9867599999999903E-3</v>
      </c>
      <c r="C27" s="1">
        <v>2.3421921743999999E-6</v>
      </c>
      <c r="D27">
        <v>0.2051057</v>
      </c>
      <c r="E27">
        <v>7.3701460690599999E-4</v>
      </c>
    </row>
    <row r="28" spans="1:5" x14ac:dyDescent="0.2">
      <c r="A28">
        <v>2000</v>
      </c>
      <c r="B28">
        <v>3.0763479999999999E-2</v>
      </c>
      <c r="C28" s="1">
        <v>6.1879707215999999E-6</v>
      </c>
      <c r="D28">
        <v>1.2064233</v>
      </c>
      <c r="E28">
        <v>3.1112577354599997E-4</v>
      </c>
    </row>
    <row r="29" spans="1:5" x14ac:dyDescent="0.2">
      <c r="A29">
        <v>3000</v>
      </c>
      <c r="B29">
        <v>7.1399279999999996E-2</v>
      </c>
      <c r="C29" s="1">
        <v>2.4264011833600001E-5</v>
      </c>
      <c r="D29">
        <v>3.71679206</v>
      </c>
      <c r="E29">
        <v>1.2164339240803999E-3</v>
      </c>
    </row>
    <row r="30" spans="1:5" x14ac:dyDescent="0.2">
      <c r="A30">
        <v>4000</v>
      </c>
      <c r="B30">
        <v>0.12072594</v>
      </c>
      <c r="C30" s="1">
        <v>3.1336166360399997E-5</v>
      </c>
      <c r="D30">
        <v>8.6251304799999993</v>
      </c>
      <c r="E30">
        <v>8.2383571786335402E-3</v>
      </c>
    </row>
    <row r="31" spans="1:5" x14ac:dyDescent="0.2">
      <c r="A31">
        <v>5000</v>
      </c>
      <c r="B31">
        <v>0.189826679999999</v>
      </c>
      <c r="C31">
        <v>1.201163124736E-4</v>
      </c>
      <c r="D31">
        <v>16.085741979999899</v>
      </c>
      <c r="E31">
        <v>1.5932564905107499E-2</v>
      </c>
    </row>
    <row r="32" spans="1:5" x14ac:dyDescent="0.2">
      <c r="A32">
        <v>6000</v>
      </c>
      <c r="B32">
        <v>0.25900775999999998</v>
      </c>
      <c r="C32" s="1">
        <v>3.8651356694399901E-5</v>
      </c>
      <c r="D32">
        <v>27.310010760000001</v>
      </c>
      <c r="E32">
        <v>2.9101189264630501E-2</v>
      </c>
    </row>
    <row r="33" spans="1:5" x14ac:dyDescent="0.2">
      <c r="A33">
        <v>7000</v>
      </c>
      <c r="B33">
        <v>0.33386185999999901</v>
      </c>
      <c r="C33" s="1">
        <v>3.3372667696399897E-5</v>
      </c>
      <c r="D33">
        <v>42.6110063</v>
      </c>
      <c r="E33">
        <v>0.125571705129738</v>
      </c>
    </row>
    <row r="34" spans="1:5" x14ac:dyDescent="0.2">
      <c r="A34">
        <v>8000</v>
      </c>
      <c r="B34">
        <v>0.38803725999999999</v>
      </c>
      <c r="C34" s="1">
        <v>3.0678753584400001E-5</v>
      </c>
      <c r="D34">
        <v>65.655653040000004</v>
      </c>
      <c r="E34">
        <v>0.885633002485816</v>
      </c>
    </row>
    <row r="35" spans="1:5" x14ac:dyDescent="0.2">
      <c r="A35">
        <v>9000</v>
      </c>
      <c r="B35">
        <v>0.498483759999999</v>
      </c>
      <c r="C35">
        <v>1.7783435601439901E-4</v>
      </c>
      <c r="D35">
        <v>90.648081239999897</v>
      </c>
      <c r="E35">
        <v>0.58691571753094096</v>
      </c>
    </row>
    <row r="36" spans="1:5" x14ac:dyDescent="0.2">
      <c r="A36">
        <v>10000</v>
      </c>
      <c r="B36">
        <v>0.58610989999999996</v>
      </c>
      <c r="C36">
        <v>4.5997191189000002E-4</v>
      </c>
      <c r="D36">
        <v>128.70785364</v>
      </c>
      <c r="E36">
        <v>22.4973372032808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40634-817E-1648-9462-19283CA707E9}">
  <dimension ref="A1:F5"/>
  <sheetViews>
    <sheetView workbookViewId="0">
      <selection activeCell="C7" sqref="C7"/>
    </sheetView>
  </sheetViews>
  <sheetFormatPr baseColWidth="10" defaultRowHeight="16" x14ac:dyDescent="0.2"/>
  <cols>
    <col min="1" max="1" width="12" bestFit="1" customWidth="1"/>
    <col min="2" max="2" width="19" bestFit="1" customWidth="1"/>
    <col min="3" max="3" width="20.1640625" bestFit="1" customWidth="1"/>
    <col min="4" max="4" width="28.5" bestFit="1" customWidth="1"/>
    <col min="5" max="5" width="19.83203125" bestFit="1" customWidth="1"/>
  </cols>
  <sheetData>
    <row r="1" spans="1:6" x14ac:dyDescent="0.2">
      <c r="A1" t="s">
        <v>0</v>
      </c>
      <c r="C1" t="s">
        <v>1</v>
      </c>
      <c r="D1" t="s">
        <v>2</v>
      </c>
      <c r="E1" t="s">
        <v>3</v>
      </c>
      <c r="F1" t="s">
        <v>6</v>
      </c>
    </row>
    <row r="2" spans="1:6" x14ac:dyDescent="0.2">
      <c r="A2">
        <v>512</v>
      </c>
      <c r="B2">
        <f>LOG(A2,2)</f>
        <v>9</v>
      </c>
      <c r="C2">
        <v>9.0110848000000392E-3</v>
      </c>
      <c r="D2">
        <v>0.25539589439999899</v>
      </c>
      <c r="E2" s="1">
        <v>1.56328966502724E-9</v>
      </c>
      <c r="F2" s="1">
        <f>D2/C2</f>
        <v>28.34241382347194</v>
      </c>
    </row>
    <row r="3" spans="1:6" x14ac:dyDescent="0.2">
      <c r="A3">
        <v>1024</v>
      </c>
      <c r="B3">
        <f t="shared" ref="B3:B5" si="0">LOG(A3,2)</f>
        <v>10</v>
      </c>
      <c r="C3">
        <v>4.0978760169999497E-2</v>
      </c>
      <c r="D3">
        <v>1.3064939711400001</v>
      </c>
      <c r="E3" s="1">
        <v>1.4591157668810499E-9</v>
      </c>
      <c r="F3" s="1">
        <f t="shared" ref="F3:F4" si="1">D3/C3</f>
        <v>31.8822230277353</v>
      </c>
    </row>
    <row r="4" spans="1:6" x14ac:dyDescent="0.2">
      <c r="A4">
        <v>2048</v>
      </c>
      <c r="B4">
        <f t="shared" si="0"/>
        <v>11</v>
      </c>
      <c r="C4">
        <v>0.164644392960001</v>
      </c>
      <c r="D4">
        <v>6.2734621099599899</v>
      </c>
      <c r="E4" s="1">
        <v>6.0454932967973599E-9</v>
      </c>
      <c r="F4" s="1">
        <f t="shared" si="1"/>
        <v>38.103102068493008</v>
      </c>
    </row>
    <row r="5" spans="1:6" x14ac:dyDescent="0.2">
      <c r="A5">
        <v>4096</v>
      </c>
      <c r="B5">
        <f t="shared" si="0"/>
        <v>12</v>
      </c>
      <c r="C5" s="2">
        <v>1.0745938073399699</v>
      </c>
      <c r="D5" s="2">
        <v>45.04382061047</v>
      </c>
      <c r="E5" s="1">
        <v>9.3764134271359298E-9</v>
      </c>
      <c r="F5" s="1">
        <f>D5/C5</f>
        <v>41.917066991080716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6 factor-original</vt:lpstr>
      <vt:lpstr>64 factors</vt:lpstr>
      <vt:lpstr>64 factor take 2</vt:lpstr>
      <vt:lpstr>4 factors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Bernstein</dc:creator>
  <cp:lastModifiedBy>Alexander Bernstein</cp:lastModifiedBy>
  <dcterms:created xsi:type="dcterms:W3CDTF">2019-05-30T07:03:25Z</dcterms:created>
  <dcterms:modified xsi:type="dcterms:W3CDTF">2019-07-27T07:38:17Z</dcterms:modified>
</cp:coreProperties>
</file>