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dreburnham/Desktop/"/>
    </mc:Choice>
  </mc:AlternateContent>
  <bookViews>
    <workbookView xWindow="740" yWindow="460" windowWidth="21600" windowHeight="1440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15" i="1" l="1"/>
  <c r="AH22" i="1"/>
  <c r="AB27" i="1"/>
  <c r="BK48" i="1"/>
  <c r="BC48" i="1"/>
  <c r="AU48" i="1"/>
  <c r="AU23" i="1"/>
  <c r="BK25" i="1"/>
  <c r="BK12" i="1"/>
  <c r="BK6" i="1"/>
  <c r="BK7" i="1"/>
  <c r="BK13" i="1"/>
  <c r="BK14" i="1"/>
  <c r="BK15" i="1"/>
  <c r="BK16" i="1"/>
  <c r="BK18" i="1"/>
  <c r="BK19" i="1"/>
  <c r="BK20" i="1"/>
  <c r="BK21" i="1"/>
  <c r="BK39" i="1"/>
  <c r="BK40" i="1"/>
  <c r="BK43" i="1"/>
  <c r="BK46" i="1"/>
  <c r="BI52" i="1"/>
  <c r="BK2" i="1"/>
  <c r="BK3" i="1"/>
  <c r="BK4" i="1"/>
  <c r="BK5" i="1"/>
  <c r="BK8" i="1"/>
  <c r="BK10" i="1"/>
  <c r="BK27" i="1"/>
  <c r="BK28" i="1"/>
  <c r="BK30" i="1"/>
  <c r="BK35" i="1"/>
  <c r="BI51" i="1"/>
  <c r="BK49" i="1"/>
  <c r="BK47" i="1"/>
  <c r="BK24" i="1"/>
  <c r="BK23" i="1"/>
  <c r="BK22" i="1"/>
  <c r="BC49" i="1"/>
  <c r="BC47" i="1"/>
  <c r="BC25" i="1"/>
  <c r="BC24" i="1"/>
  <c r="BC23" i="1"/>
  <c r="BA51" i="1"/>
  <c r="BA52" i="1"/>
  <c r="BC28" i="1"/>
  <c r="BC30" i="1"/>
  <c r="BC35" i="1"/>
  <c r="BC37" i="1"/>
  <c r="BC39" i="1"/>
  <c r="BC40" i="1"/>
  <c r="BC43" i="1"/>
  <c r="BC46" i="1"/>
  <c r="BC27" i="1"/>
  <c r="BC3" i="1"/>
  <c r="BC4" i="1"/>
  <c r="BC5" i="1"/>
  <c r="BC6" i="1"/>
  <c r="BC7" i="1"/>
  <c r="BC8" i="1"/>
  <c r="BC10" i="1"/>
  <c r="BC13" i="1"/>
  <c r="BC14" i="1"/>
  <c r="BC15" i="1"/>
  <c r="BC16" i="1"/>
  <c r="BC18" i="1"/>
  <c r="BC19" i="1"/>
  <c r="BC20" i="1"/>
  <c r="BC21" i="1"/>
  <c r="BC2" i="1"/>
  <c r="BC22" i="1"/>
  <c r="AU28" i="1"/>
  <c r="AU47" i="1"/>
  <c r="AH2" i="1"/>
  <c r="AH3" i="1"/>
  <c r="AH4" i="1"/>
  <c r="AH5" i="1"/>
  <c r="AH6" i="1"/>
  <c r="AH7" i="1"/>
  <c r="AH8" i="1"/>
  <c r="AH10" i="1"/>
  <c r="AH12" i="1"/>
  <c r="AH13" i="1"/>
  <c r="AH14" i="1"/>
  <c r="AH15" i="1"/>
  <c r="AH16" i="1"/>
  <c r="AH18" i="1"/>
  <c r="AH19" i="1"/>
  <c r="AH20" i="1"/>
  <c r="AH21" i="1"/>
  <c r="AU2" i="1"/>
  <c r="AU3" i="1"/>
  <c r="AU4" i="1"/>
  <c r="AU5" i="1"/>
  <c r="AU6" i="1"/>
  <c r="AU7" i="1"/>
  <c r="AU8" i="1"/>
  <c r="AU10" i="1"/>
  <c r="AU14" i="1"/>
  <c r="AU15" i="1"/>
  <c r="AU16" i="1"/>
  <c r="AU18" i="1"/>
  <c r="AU19" i="1"/>
  <c r="AU20" i="1"/>
  <c r="AU21" i="1"/>
  <c r="AU22" i="1"/>
  <c r="V40" i="1"/>
  <c r="P17" i="1"/>
  <c r="V36" i="1"/>
  <c r="V3" i="1"/>
  <c r="V6" i="1"/>
  <c r="AB22" i="1"/>
  <c r="AB2" i="1"/>
  <c r="AB3" i="1"/>
  <c r="AH43" i="1"/>
  <c r="AH42" i="1"/>
  <c r="AH35" i="1"/>
  <c r="AH37" i="1"/>
  <c r="AH39" i="1"/>
  <c r="AH27" i="1"/>
  <c r="AU27" i="1"/>
  <c r="AU37" i="1"/>
  <c r="AU43" i="1"/>
  <c r="AU46" i="1"/>
  <c r="AU25" i="1"/>
  <c r="AS52" i="1"/>
  <c r="AS51" i="1"/>
  <c r="AU49" i="1"/>
  <c r="AU24" i="1"/>
  <c r="AH40" i="1"/>
  <c r="AH46" i="1"/>
  <c r="AH48" i="1"/>
  <c r="AH23" i="1"/>
  <c r="AB17" i="1"/>
  <c r="AB19" i="1"/>
  <c r="AB20" i="1"/>
  <c r="AB23" i="1"/>
  <c r="AB24" i="1"/>
  <c r="AB25" i="1"/>
  <c r="AB26" i="1"/>
  <c r="AB28" i="1"/>
  <c r="AB4" i="1"/>
  <c r="AB5" i="1"/>
  <c r="AB6" i="1"/>
  <c r="AB7" i="1"/>
  <c r="AB8" i="1"/>
  <c r="AB9" i="1"/>
  <c r="AB10" i="1"/>
  <c r="AB11" i="1"/>
  <c r="AB13" i="1"/>
  <c r="V2" i="1"/>
  <c r="V4" i="1"/>
  <c r="V5" i="1"/>
  <c r="V7" i="1"/>
  <c r="V8" i="1"/>
  <c r="V9" i="1"/>
  <c r="V10" i="1"/>
  <c r="V13" i="1"/>
  <c r="V14" i="1"/>
  <c r="V15" i="1"/>
  <c r="V16" i="1"/>
  <c r="V17" i="1"/>
  <c r="V18" i="1"/>
  <c r="V19" i="1"/>
  <c r="V20" i="1"/>
  <c r="V21" i="1"/>
  <c r="V23" i="1"/>
  <c r="V27" i="1"/>
  <c r="V28" i="1"/>
  <c r="V30" i="1"/>
  <c r="V31" i="1"/>
  <c r="V35" i="1"/>
  <c r="V37" i="1"/>
  <c r="V39" i="1"/>
  <c r="V42" i="1"/>
  <c r="V43" i="1"/>
  <c r="V44" i="1"/>
  <c r="V45" i="1"/>
  <c r="V46" i="1"/>
  <c r="V48" i="1"/>
  <c r="P27" i="1"/>
  <c r="P28" i="1"/>
  <c r="P29" i="1"/>
  <c r="P30" i="1"/>
  <c r="P34" i="1"/>
  <c r="P35" i="1"/>
  <c r="P36" i="1"/>
  <c r="P37" i="1"/>
  <c r="P39" i="1"/>
  <c r="P40" i="1"/>
  <c r="P42" i="1"/>
  <c r="P43" i="1"/>
  <c r="P44" i="1"/>
  <c r="P48" i="1"/>
  <c r="P4" i="1"/>
  <c r="P7" i="1"/>
  <c r="P8" i="1"/>
  <c r="P9" i="1"/>
  <c r="P10" i="1"/>
  <c r="P12" i="1"/>
  <c r="P13" i="1"/>
  <c r="P14" i="1"/>
  <c r="P15" i="1"/>
  <c r="P16" i="1"/>
  <c r="P18" i="1"/>
  <c r="P19" i="1"/>
  <c r="P20" i="1"/>
  <c r="P21" i="1"/>
  <c r="P23" i="1"/>
  <c r="P24" i="1"/>
  <c r="E25" i="1"/>
  <c r="B25" i="1"/>
  <c r="K25" i="1"/>
  <c r="H25" i="1"/>
  <c r="AF52" i="1"/>
  <c r="AF51" i="1"/>
  <c r="T52" i="1"/>
  <c r="T51" i="1"/>
  <c r="P46" i="1"/>
  <c r="N52" i="1"/>
  <c r="N51" i="1"/>
  <c r="H31" i="1"/>
  <c r="H30" i="1"/>
  <c r="B31" i="1"/>
  <c r="B30" i="1"/>
  <c r="AB14" i="1"/>
  <c r="AB12" i="1"/>
  <c r="AH25" i="1"/>
  <c r="AH49" i="1"/>
  <c r="AH47" i="1"/>
  <c r="AH24" i="1"/>
  <c r="AB29" i="1"/>
  <c r="V25" i="1"/>
  <c r="V49" i="1"/>
  <c r="V47" i="1"/>
  <c r="V24" i="1"/>
  <c r="V22" i="1"/>
  <c r="P25" i="1"/>
  <c r="P49" i="1"/>
  <c r="P47" i="1"/>
  <c r="P22" i="1"/>
  <c r="H27" i="1"/>
  <c r="K26" i="1"/>
  <c r="H26" i="1"/>
  <c r="K24" i="1"/>
  <c r="H24" i="1"/>
  <c r="B27" i="1"/>
  <c r="E26" i="1"/>
  <c r="B26" i="1"/>
  <c r="B24" i="1"/>
  <c r="E24" i="1"/>
</calcChain>
</file>

<file path=xl/sharedStrings.xml><?xml version="1.0" encoding="utf-8"?>
<sst xmlns="http://schemas.openxmlformats.org/spreadsheetml/2006/main" count="556" uniqueCount="147">
  <si>
    <t>stdev</t>
    <phoneticPr fontId="1" type="noConversion"/>
  </si>
  <si>
    <t>p vlaue</t>
    <phoneticPr fontId="1" type="noConversion"/>
  </si>
  <si>
    <t>Local</t>
    <phoneticPr fontId="1" type="noConversion"/>
  </si>
  <si>
    <t>p value*</t>
    <phoneticPr fontId="1" type="noConversion"/>
  </si>
  <si>
    <t>*5</t>
    <phoneticPr fontId="1" type="noConversion"/>
  </si>
  <si>
    <t>left open</t>
    <phoneticPr fontId="1" type="noConversion"/>
  </si>
  <si>
    <t>left open</t>
    <phoneticPr fontId="1" type="noConversion"/>
  </si>
  <si>
    <t>dead</t>
    <phoneticPr fontId="1" type="noConversion"/>
  </si>
  <si>
    <t>drop</t>
    <phoneticPr fontId="1" type="noConversion"/>
  </si>
  <si>
    <t>tray g</t>
    <phoneticPr fontId="1" type="noConversion"/>
  </si>
  <si>
    <t>dead</t>
    <phoneticPr fontId="1" type="noConversion"/>
  </si>
  <si>
    <t>left open</t>
    <phoneticPr fontId="1" type="noConversion"/>
  </si>
  <si>
    <t>7/14/16 #5</t>
    <phoneticPr fontId="1" type="noConversion"/>
  </si>
  <si>
    <t>7/21/2016 #6</t>
    <phoneticPr fontId="1" type="noConversion"/>
  </si>
  <si>
    <t>x</t>
    <phoneticPr fontId="1" type="noConversion"/>
  </si>
  <si>
    <t>dropped</t>
    <phoneticPr fontId="1" type="noConversion"/>
  </si>
  <si>
    <t>7/26/2016 #7</t>
    <phoneticPr fontId="1" type="noConversion"/>
  </si>
  <si>
    <t>x</t>
    <phoneticPr fontId="1" type="noConversion"/>
  </si>
  <si>
    <t>dropped</t>
    <phoneticPr fontId="1" type="noConversion"/>
  </si>
  <si>
    <t>x</t>
    <phoneticPr fontId="1" type="noConversion"/>
  </si>
  <si>
    <t>ledft open</t>
    <phoneticPr fontId="1" type="noConversion"/>
  </si>
  <si>
    <t>left open</t>
    <phoneticPr fontId="1" type="noConversion"/>
  </si>
  <si>
    <t>x</t>
    <phoneticPr fontId="1" type="noConversion"/>
  </si>
  <si>
    <t>left open</t>
    <phoneticPr fontId="1" type="noConversion"/>
  </si>
  <si>
    <t xml:space="preserve"> left open</t>
  </si>
  <si>
    <t>dead/dropped</t>
    <phoneticPr fontId="1" type="noConversion"/>
  </si>
  <si>
    <t>Hive number</t>
  </si>
  <si>
    <t>pollen g</t>
  </si>
  <si>
    <t>1) 6/14/2016</t>
  </si>
  <si>
    <t>Y1L1</t>
  </si>
  <si>
    <t>Y1L2</t>
  </si>
  <si>
    <t>Y1L3</t>
  </si>
  <si>
    <t>Y1L4</t>
  </si>
  <si>
    <t>Y1L5</t>
  </si>
  <si>
    <t>Y1L6</t>
  </si>
  <si>
    <t>Y1L7</t>
  </si>
  <si>
    <t>Y1L8</t>
  </si>
  <si>
    <t>Y1L9</t>
  </si>
  <si>
    <t>Y1L10</t>
  </si>
  <si>
    <t>Y1C1</t>
  </si>
  <si>
    <t>Y1C2</t>
  </si>
  <si>
    <t>Y1C3</t>
  </si>
  <si>
    <t>Y1C4</t>
  </si>
  <si>
    <t>Y1C5</t>
  </si>
  <si>
    <t>Y1C6</t>
  </si>
  <si>
    <t>Y1C7</t>
  </si>
  <si>
    <t>Y1C8</t>
  </si>
  <si>
    <t>Y1C9</t>
  </si>
  <si>
    <t>Y1C10</t>
  </si>
  <si>
    <t>Y2L1</t>
  </si>
  <si>
    <t>Y2L2</t>
  </si>
  <si>
    <t>Y2L3</t>
  </si>
  <si>
    <t>x</t>
  </si>
  <si>
    <t>Y2L4</t>
  </si>
  <si>
    <t>Y2L5</t>
  </si>
  <si>
    <t>Y2L6</t>
  </si>
  <si>
    <t>Y2L7</t>
  </si>
  <si>
    <t>Y2L8</t>
  </si>
  <si>
    <t>Y2L9</t>
  </si>
  <si>
    <t>Y2L10</t>
  </si>
  <si>
    <t>Y2C1</t>
  </si>
  <si>
    <t>Y2C2</t>
  </si>
  <si>
    <t>Y2C3</t>
  </si>
  <si>
    <t>Y2C4</t>
  </si>
  <si>
    <t>Y2C5</t>
  </si>
  <si>
    <t>Y2C6</t>
  </si>
  <si>
    <t>Y2C7</t>
  </si>
  <si>
    <t>AVG</t>
    <phoneticPr fontId="1" type="noConversion"/>
  </si>
  <si>
    <t>STD error</t>
    <phoneticPr fontId="1" type="noConversion"/>
  </si>
  <si>
    <t>dead</t>
    <phoneticPr fontId="1" type="noConversion"/>
  </si>
  <si>
    <t>std error</t>
    <phoneticPr fontId="1" type="noConversion"/>
  </si>
  <si>
    <t>Average</t>
    <phoneticPr fontId="1" type="noConversion"/>
  </si>
  <si>
    <t>average</t>
    <phoneticPr fontId="1" type="noConversion"/>
  </si>
  <si>
    <t>average</t>
    <phoneticPr fontId="1" type="noConversion"/>
  </si>
  <si>
    <t>avg</t>
    <phoneticPr fontId="1" type="noConversion"/>
  </si>
  <si>
    <t>error: left open</t>
  </si>
  <si>
    <t>std error</t>
    <phoneticPr fontId="1" type="noConversion"/>
  </si>
  <si>
    <t>p value</t>
    <phoneticPr fontId="1" type="noConversion"/>
  </si>
  <si>
    <t>stdev</t>
    <phoneticPr fontId="1" type="noConversion"/>
  </si>
  <si>
    <t>P value</t>
    <phoneticPr fontId="1" type="noConversion"/>
  </si>
  <si>
    <t>stdev</t>
    <phoneticPr fontId="1" type="noConversion"/>
  </si>
  <si>
    <t>Y2C8</t>
  </si>
  <si>
    <t>Y2C9</t>
  </si>
  <si>
    <t>Y2C10</t>
  </si>
  <si>
    <t>2) 6/21/16</t>
  </si>
  <si>
    <t>dead</t>
  </si>
  <si>
    <t>(3</t>
    <phoneticPr fontId="1" type="noConversion"/>
  </si>
  <si>
    <t>(4</t>
    <phoneticPr fontId="1" type="noConversion"/>
  </si>
  <si>
    <t>time steps</t>
    <phoneticPr fontId="1" type="noConversion"/>
  </si>
  <si>
    <t>CA</t>
    <phoneticPr fontId="1" type="noConversion"/>
  </si>
  <si>
    <t>as of 7/19/16</t>
    <phoneticPr fontId="1" type="noConversion"/>
  </si>
  <si>
    <t>Pollen wt (g)</t>
    <phoneticPr fontId="1" type="noConversion"/>
  </si>
  <si>
    <t>Hive #</t>
    <phoneticPr fontId="1" type="noConversion"/>
  </si>
  <si>
    <t>Y1L1</t>
    <phoneticPr fontId="1" type="noConversion"/>
  </si>
  <si>
    <t>Y1L2</t>
    <phoneticPr fontId="1" type="noConversion"/>
  </si>
  <si>
    <t>Y1L3</t>
    <phoneticPr fontId="1" type="noConversion"/>
  </si>
  <si>
    <t>Y1L4</t>
    <phoneticPr fontId="1" type="noConversion"/>
  </si>
  <si>
    <t>Y1L5</t>
    <phoneticPr fontId="1" type="noConversion"/>
  </si>
  <si>
    <t>Y1L6</t>
    <phoneticPr fontId="1" type="noConversion"/>
  </si>
  <si>
    <t>Y1L7</t>
    <phoneticPr fontId="1" type="noConversion"/>
  </si>
  <si>
    <t>Y1L8</t>
    <phoneticPr fontId="1" type="noConversion"/>
  </si>
  <si>
    <t>Y1L9</t>
    <phoneticPr fontId="1" type="noConversion"/>
  </si>
  <si>
    <t>Y1L10</t>
    <phoneticPr fontId="1" type="noConversion"/>
  </si>
  <si>
    <t>Average</t>
    <phoneticPr fontId="1" type="noConversion"/>
  </si>
  <si>
    <t>Y1C1</t>
    <phoneticPr fontId="1" type="noConversion"/>
  </si>
  <si>
    <t>Y1C2</t>
    <phoneticPr fontId="1" type="noConversion"/>
  </si>
  <si>
    <t>Y1C3</t>
    <phoneticPr fontId="1" type="noConversion"/>
  </si>
  <si>
    <t>Y1C4</t>
    <phoneticPr fontId="1" type="noConversion"/>
  </si>
  <si>
    <t>Y1C5</t>
    <phoneticPr fontId="1" type="noConversion"/>
  </si>
  <si>
    <t>Y1C6</t>
    <phoneticPr fontId="1" type="noConversion"/>
  </si>
  <si>
    <t>Y1C7</t>
    <phoneticPr fontId="1" type="noConversion"/>
  </si>
  <si>
    <t>Y1C8</t>
    <phoneticPr fontId="1" type="noConversion"/>
  </si>
  <si>
    <t>Y1C9</t>
    <phoneticPr fontId="1" type="noConversion"/>
  </si>
  <si>
    <t>Y1C10</t>
    <phoneticPr fontId="1" type="noConversion"/>
  </si>
  <si>
    <t>Y2L1</t>
    <phoneticPr fontId="1" type="noConversion"/>
  </si>
  <si>
    <t>Y2L2</t>
    <phoneticPr fontId="1" type="noConversion"/>
  </si>
  <si>
    <t>Y2L3</t>
    <phoneticPr fontId="1" type="noConversion"/>
  </si>
  <si>
    <t>Y2L4</t>
    <phoneticPr fontId="1" type="noConversion"/>
  </si>
  <si>
    <t>Y2L5</t>
    <phoneticPr fontId="1" type="noConversion"/>
  </si>
  <si>
    <t>Y2L6</t>
    <phoneticPr fontId="1" type="noConversion"/>
  </si>
  <si>
    <t>Y2L7</t>
    <phoneticPr fontId="1" type="noConversion"/>
  </si>
  <si>
    <t>Y2L8</t>
    <phoneticPr fontId="1" type="noConversion"/>
  </si>
  <si>
    <t>Y2L9</t>
    <phoneticPr fontId="1" type="noConversion"/>
  </si>
  <si>
    <t>Y2L10</t>
    <phoneticPr fontId="1" type="noConversion"/>
  </si>
  <si>
    <t>Y2C1</t>
    <phoneticPr fontId="1" type="noConversion"/>
  </si>
  <si>
    <t>Y2C2</t>
    <phoneticPr fontId="1" type="noConversion"/>
  </si>
  <si>
    <t>Y2C3</t>
    <phoneticPr fontId="1" type="noConversion"/>
  </si>
  <si>
    <t>P value yd 1</t>
    <phoneticPr fontId="1" type="noConversion"/>
  </si>
  <si>
    <t>P value yd 2</t>
    <phoneticPr fontId="1" type="noConversion"/>
  </si>
  <si>
    <t>Y2C4</t>
    <phoneticPr fontId="1" type="noConversion"/>
  </si>
  <si>
    <t>Y2C5</t>
    <phoneticPr fontId="1" type="noConversion"/>
  </si>
  <si>
    <t>Y2C6</t>
    <phoneticPr fontId="1" type="noConversion"/>
  </si>
  <si>
    <t>Y2C7</t>
    <phoneticPr fontId="1" type="noConversion"/>
  </si>
  <si>
    <t>Y2C8</t>
    <phoneticPr fontId="1" type="noConversion"/>
  </si>
  <si>
    <t>Y2C9</t>
    <phoneticPr fontId="1" type="noConversion"/>
  </si>
  <si>
    <t>Y2C10</t>
    <phoneticPr fontId="1" type="noConversion"/>
  </si>
  <si>
    <t>Polln+tray g</t>
    <phoneticPr fontId="1" type="noConversion"/>
  </si>
  <si>
    <t>stdev</t>
    <phoneticPr fontId="1" type="noConversion"/>
  </si>
  <si>
    <t>P value</t>
    <phoneticPr fontId="1" type="noConversion"/>
  </si>
  <si>
    <t>stdev</t>
    <phoneticPr fontId="1" type="noConversion"/>
  </si>
  <si>
    <t>P value</t>
    <phoneticPr fontId="1" type="noConversion"/>
  </si>
  <si>
    <t>std error</t>
    <phoneticPr fontId="1" type="noConversion"/>
  </si>
  <si>
    <t>std error</t>
    <phoneticPr fontId="1" type="noConversion"/>
  </si>
  <si>
    <t>stdev</t>
    <phoneticPr fontId="1" type="noConversion"/>
  </si>
  <si>
    <t>8/3/2016 #8</t>
  </si>
  <si>
    <t>left open</t>
  </si>
  <si>
    <t>8/9/2016 #9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</si>
</sst>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8"/>
      <name val="Verdana"/>
    </font>
    <font>
      <sz val="10"/>
      <color indexed="10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0" fontId="2" fillId="0" borderId="0" xfId="0" applyFont="1"/>
    <xf numFmtId="0" fontId="0" fillId="0" borderId="0" xfId="0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Weekly Pollen Collection 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Local Colonies</c:v>
          </c:tx>
          <c:invertIfNegative val="0"/>
          <c:errBars>
            <c:errBarType val="both"/>
            <c:errValType val="cust"/>
            <c:noEndCap val="1"/>
            <c:plus>
              <c:numRef>
                <c:f>(Sheet1!$B$25,Sheet1!$H$25,Sheet1!$P$23,Sheet1!$V$23,Sheet1!$AB$13,Sheet1!$AH$23,Sheet1!$AU$23,Sheet1!$BC$23,Sheet1!$BK$23)</c:f>
                <c:numCache>
                  <c:formatCode>General</c:formatCode>
                  <c:ptCount val="9"/>
                  <c:pt idx="0">
                    <c:v>2.854864418973924</c:v>
                  </c:pt>
                  <c:pt idx="1">
                    <c:v>0.31152900658721</c:v>
                  </c:pt>
                  <c:pt idx="2">
                    <c:v>1.02748727777505</c:v>
                  </c:pt>
                  <c:pt idx="3">
                    <c:v>2.81587931357897</c:v>
                  </c:pt>
                  <c:pt idx="4">
                    <c:v>4.426587186660972</c:v>
                  </c:pt>
                  <c:pt idx="5">
                    <c:v>2.622080736522205</c:v>
                  </c:pt>
                  <c:pt idx="6">
                    <c:v>6.578346918899672</c:v>
                  </c:pt>
                  <c:pt idx="7">
                    <c:v>6.947661810818082</c:v>
                  </c:pt>
                  <c:pt idx="8">
                    <c:v>2.572599688701003</c:v>
                  </c:pt>
                </c:numCache>
              </c:numRef>
            </c:plus>
            <c:minus>
              <c:numRef>
                <c:f>(Sheet1!$B$25,Sheet1!$H$25,Sheet1!$P$23,Sheet1!$V$23,Sheet1!$AB$13,Sheet1!$AH$23,Sheet1!$AU$23,Sheet1!$BC$23,Sheet1!$BK$23)</c:f>
                <c:numCache>
                  <c:formatCode>General</c:formatCode>
                  <c:ptCount val="9"/>
                  <c:pt idx="0">
                    <c:v>2.854864418973924</c:v>
                  </c:pt>
                  <c:pt idx="1">
                    <c:v>0.31152900658721</c:v>
                  </c:pt>
                  <c:pt idx="2">
                    <c:v>1.02748727777505</c:v>
                  </c:pt>
                  <c:pt idx="3">
                    <c:v>2.81587931357897</c:v>
                  </c:pt>
                  <c:pt idx="4">
                    <c:v>4.426587186660972</c:v>
                  </c:pt>
                  <c:pt idx="5">
                    <c:v>2.622080736522205</c:v>
                  </c:pt>
                  <c:pt idx="6">
                    <c:v>6.578346918899672</c:v>
                  </c:pt>
                  <c:pt idx="7">
                    <c:v>6.947661810818082</c:v>
                  </c:pt>
                  <c:pt idx="8">
                    <c:v>2.572599688701003</c:v>
                  </c:pt>
                </c:numCache>
              </c:numRef>
            </c:minus>
          </c:errBars>
          <c:val>
            <c:numRef>
              <c:f>Sheet1!$AK$2:$AK$11</c:f>
              <c:numCache>
                <c:formatCode>General</c:formatCode>
                <c:ptCount val="10"/>
                <c:pt idx="0">
                  <c:v>22.27</c:v>
                </c:pt>
                <c:pt idx="1">
                  <c:v>1.43</c:v>
                </c:pt>
                <c:pt idx="2">
                  <c:v>2.74</c:v>
                </c:pt>
                <c:pt idx="3">
                  <c:v>14.22</c:v>
                </c:pt>
                <c:pt idx="4">
                  <c:v>20.29</c:v>
                </c:pt>
                <c:pt idx="5">
                  <c:v>9.210000000000001</c:v>
                </c:pt>
                <c:pt idx="6">
                  <c:v>22.0</c:v>
                </c:pt>
                <c:pt idx="7">
                  <c:v>26.88</c:v>
                </c:pt>
                <c:pt idx="8">
                  <c:v>12.69</c:v>
                </c:pt>
              </c:numCache>
            </c:numRef>
          </c:val>
        </c:ser>
        <c:ser>
          <c:idx val="1"/>
          <c:order val="1"/>
          <c:tx>
            <c:v>CA Colonies</c:v>
          </c:tx>
          <c:invertIfNegative val="0"/>
          <c:errBars>
            <c:errBarType val="both"/>
            <c:errValType val="cust"/>
            <c:noEndCap val="1"/>
            <c:plus>
              <c:numRef>
                <c:f>(Sheet1!$E$25,Sheet1!$K$25,Sheet1!$P$48,Sheet1!$V$48,Sheet1!$AB$28,Sheet1!$AH$48,Sheet1!$AU$48,Sheet1!$BC$48,Sheet1!$BK$48)</c:f>
                <c:numCache>
                  <c:formatCode>General</c:formatCode>
                  <c:ptCount val="9"/>
                  <c:pt idx="0">
                    <c:v>4.718335942846784</c:v>
                  </c:pt>
                  <c:pt idx="1">
                    <c:v>0.46745192350546</c:v>
                  </c:pt>
                  <c:pt idx="2">
                    <c:v>0.463590133217861</c:v>
                  </c:pt>
                  <c:pt idx="3">
                    <c:v>2.36504711898093</c:v>
                  </c:pt>
                  <c:pt idx="4">
                    <c:v>3.970854446272507</c:v>
                  </c:pt>
                  <c:pt idx="5">
                    <c:v>1.315282962561645</c:v>
                  </c:pt>
                  <c:pt idx="6">
                    <c:v>10.32759810206725</c:v>
                  </c:pt>
                  <c:pt idx="7">
                    <c:v>8.39715884068409</c:v>
                  </c:pt>
                  <c:pt idx="8">
                    <c:v>2.121974088169832</c:v>
                  </c:pt>
                </c:numCache>
              </c:numRef>
            </c:plus>
            <c:minus>
              <c:numRef>
                <c:f>(Sheet1!$E$25,Sheet1!$K$25,Sheet1!$P$48,Sheet1!$V$48,Sheet1!$AB$28,Sheet1!$AH$48,Sheet1!$AU$48,Sheet1!$BC$48,Sheet1!$BK$48)</c:f>
                <c:numCache>
                  <c:formatCode>General</c:formatCode>
                  <c:ptCount val="9"/>
                  <c:pt idx="0">
                    <c:v>4.718335942846784</c:v>
                  </c:pt>
                  <c:pt idx="1">
                    <c:v>0.46745192350546</c:v>
                  </c:pt>
                  <c:pt idx="2">
                    <c:v>0.463590133217861</c:v>
                  </c:pt>
                  <c:pt idx="3">
                    <c:v>2.36504711898093</c:v>
                  </c:pt>
                  <c:pt idx="4">
                    <c:v>3.970854446272507</c:v>
                  </c:pt>
                  <c:pt idx="5">
                    <c:v>1.315282962561645</c:v>
                  </c:pt>
                  <c:pt idx="6">
                    <c:v>10.32759810206725</c:v>
                  </c:pt>
                  <c:pt idx="7">
                    <c:v>8.39715884068409</c:v>
                  </c:pt>
                  <c:pt idx="8">
                    <c:v>2.121974088169832</c:v>
                  </c:pt>
                </c:numCache>
              </c:numRef>
            </c:minus>
          </c:errBars>
          <c:val>
            <c:numRef>
              <c:f>Sheet1!$AM$2:$AM$11</c:f>
              <c:numCache>
                <c:formatCode>General</c:formatCode>
                <c:ptCount val="10"/>
                <c:pt idx="0">
                  <c:v>22.37</c:v>
                </c:pt>
                <c:pt idx="1">
                  <c:v>1.28</c:v>
                </c:pt>
                <c:pt idx="2">
                  <c:v>1.3</c:v>
                </c:pt>
                <c:pt idx="3">
                  <c:v>9.99</c:v>
                </c:pt>
                <c:pt idx="4">
                  <c:v>9.04</c:v>
                </c:pt>
                <c:pt idx="5">
                  <c:v>5.71</c:v>
                </c:pt>
                <c:pt idx="6">
                  <c:v>27.25</c:v>
                </c:pt>
                <c:pt idx="7">
                  <c:v>28.74</c:v>
                </c:pt>
                <c:pt idx="8">
                  <c:v>11.45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7686224"/>
        <c:axId val="-2134335984"/>
      </c:barChart>
      <c:catAx>
        <c:axId val="-2077686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Weekly Time Steps (24 hr. Collections)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2134335984"/>
        <c:crosses val="autoZero"/>
        <c:auto val="1"/>
        <c:lblAlgn val="ctr"/>
        <c:lblOffset val="100"/>
        <c:noMultiLvlLbl val="1"/>
      </c:catAx>
      <c:valAx>
        <c:axId val="-21343359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Pollen Weight (g)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776862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0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264903</xdr:colOff>
      <xdr:row>13</xdr:row>
      <xdr:rowOff>25656</xdr:rowOff>
    </xdr:from>
    <xdr:to>
      <xdr:col>42</xdr:col>
      <xdr:colOff>641414</xdr:colOff>
      <xdr:row>37</xdr:row>
      <xdr:rowOff>12829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7"/>
  <sheetViews>
    <sheetView tabSelected="1" topLeftCell="AI5" zoomScale="99" workbookViewId="0">
      <selection activeCell="AB16" sqref="AB16"/>
    </sheetView>
  </sheetViews>
  <sheetFormatPr baseColWidth="10" defaultRowHeight="13" x14ac:dyDescent="0.15"/>
  <sheetData>
    <row r="1" spans="1:65" x14ac:dyDescent="0.15">
      <c r="A1" s="4" t="s">
        <v>26</v>
      </c>
      <c r="B1" s="4" t="s">
        <v>27</v>
      </c>
      <c r="D1" s="4" t="s">
        <v>26</v>
      </c>
      <c r="E1" s="4" t="s">
        <v>27</v>
      </c>
      <c r="F1" s="4"/>
      <c r="G1" s="4" t="s">
        <v>26</v>
      </c>
      <c r="H1" s="4" t="s">
        <v>27</v>
      </c>
      <c r="J1" s="4" t="s">
        <v>26</v>
      </c>
      <c r="K1" s="4" t="s">
        <v>27</v>
      </c>
      <c r="L1" s="4"/>
      <c r="M1" s="4" t="s">
        <v>92</v>
      </c>
      <c r="N1" s="4" t="s">
        <v>136</v>
      </c>
      <c r="O1" s="4" t="s">
        <v>9</v>
      </c>
      <c r="P1" s="4" t="s">
        <v>91</v>
      </c>
      <c r="Q1" s="4"/>
      <c r="R1" s="4" t="s">
        <v>86</v>
      </c>
      <c r="S1" s="4" t="s">
        <v>92</v>
      </c>
      <c r="T1" s="4" t="s">
        <v>136</v>
      </c>
      <c r="U1" s="4" t="s">
        <v>9</v>
      </c>
      <c r="V1" s="4" t="s">
        <v>91</v>
      </c>
      <c r="W1" s="4" t="s">
        <v>87</v>
      </c>
      <c r="X1" s="1">
        <v>41097</v>
      </c>
      <c r="Y1" s="4" t="s">
        <v>92</v>
      </c>
      <c r="Z1" s="4" t="s">
        <v>136</v>
      </c>
      <c r="AA1" s="4" t="s">
        <v>9</v>
      </c>
      <c r="AB1" s="4" t="s">
        <v>91</v>
      </c>
      <c r="AC1" s="4" t="s">
        <v>12</v>
      </c>
      <c r="AD1" s="4"/>
      <c r="AE1" s="4" t="s">
        <v>92</v>
      </c>
      <c r="AF1" s="4" t="s">
        <v>136</v>
      </c>
      <c r="AG1" s="4" t="s">
        <v>9</v>
      </c>
      <c r="AH1" s="4" t="s">
        <v>91</v>
      </c>
      <c r="AI1" s="2" t="s">
        <v>13</v>
      </c>
      <c r="AJ1" s="4"/>
      <c r="AK1" s="4" t="s">
        <v>2</v>
      </c>
      <c r="AL1" s="4" t="s">
        <v>88</v>
      </c>
      <c r="AM1" s="4" t="s">
        <v>89</v>
      </c>
      <c r="AN1" s="4" t="s">
        <v>88</v>
      </c>
      <c r="AO1" s="4" t="s">
        <v>90</v>
      </c>
      <c r="AR1" s="4" t="s">
        <v>92</v>
      </c>
      <c r="AS1" s="4" t="s">
        <v>136</v>
      </c>
      <c r="AT1" s="4" t="s">
        <v>9</v>
      </c>
      <c r="AU1" s="4" t="s">
        <v>91</v>
      </c>
      <c r="AV1" s="2" t="s">
        <v>16</v>
      </c>
      <c r="AZ1" s="4" t="s">
        <v>92</v>
      </c>
      <c r="BA1" s="4" t="s">
        <v>136</v>
      </c>
      <c r="BB1" s="4" t="s">
        <v>9</v>
      </c>
      <c r="BC1" s="4" t="s">
        <v>91</v>
      </c>
      <c r="BD1" s="2" t="s">
        <v>144</v>
      </c>
      <c r="BE1" s="4"/>
      <c r="BH1" s="4" t="s">
        <v>92</v>
      </c>
      <c r="BI1" s="4" t="s">
        <v>136</v>
      </c>
      <c r="BJ1" s="4" t="s">
        <v>9</v>
      </c>
      <c r="BK1" s="4" t="s">
        <v>91</v>
      </c>
      <c r="BL1" s="2" t="s">
        <v>146</v>
      </c>
      <c r="BM1" s="4"/>
    </row>
    <row r="2" spans="1:65" x14ac:dyDescent="0.15">
      <c r="A2" s="4"/>
      <c r="B2" s="4" t="s">
        <v>28</v>
      </c>
      <c r="D2" s="4"/>
      <c r="E2" s="4" t="s">
        <v>28</v>
      </c>
      <c r="F2" s="4"/>
      <c r="G2" s="4"/>
      <c r="H2" s="4" t="s">
        <v>84</v>
      </c>
      <c r="J2" s="4"/>
      <c r="K2" s="4" t="s">
        <v>84</v>
      </c>
      <c r="L2" s="4"/>
      <c r="M2" s="4" t="s">
        <v>93</v>
      </c>
      <c r="N2" s="4"/>
      <c r="O2" s="4">
        <v>41.412999999999997</v>
      </c>
      <c r="P2" s="4">
        <v>0</v>
      </c>
      <c r="Q2" s="4">
        <v>0</v>
      </c>
      <c r="R2" s="4"/>
      <c r="S2" s="4" t="s">
        <v>93</v>
      </c>
      <c r="T2" s="4">
        <v>51.375999999999998</v>
      </c>
      <c r="U2" s="4">
        <v>41.412999999999997</v>
      </c>
      <c r="V2" s="4">
        <f>T2-U2</f>
        <v>9.963000000000001</v>
      </c>
      <c r="W2" s="4"/>
      <c r="X2" s="4"/>
      <c r="Y2" s="4" t="s">
        <v>114</v>
      </c>
      <c r="Z2" s="4">
        <v>64.542000000000002</v>
      </c>
      <c r="AA2" s="4">
        <v>39.957999999999998</v>
      </c>
      <c r="AB2" s="4">
        <f>Z2-AA2</f>
        <v>24.584000000000003</v>
      </c>
      <c r="AC2" s="4"/>
      <c r="AD2" s="4"/>
      <c r="AE2" s="4" t="s">
        <v>93</v>
      </c>
      <c r="AF2" s="4">
        <v>43.734999999999999</v>
      </c>
      <c r="AG2" s="4">
        <v>41.412999999999997</v>
      </c>
      <c r="AH2" s="4">
        <f>AF2-AG2</f>
        <v>2.3220000000000027</v>
      </c>
      <c r="AI2" s="4"/>
      <c r="AJ2" s="4"/>
      <c r="AK2" s="4">
        <v>22.27</v>
      </c>
      <c r="AL2" s="4">
        <v>1</v>
      </c>
      <c r="AM2" s="4">
        <v>22.37</v>
      </c>
      <c r="AN2" s="4">
        <v>1</v>
      </c>
      <c r="AO2" s="4"/>
      <c r="AR2" s="4" t="s">
        <v>93</v>
      </c>
      <c r="AS2" s="4">
        <v>42.581000000000003</v>
      </c>
      <c r="AT2" s="4">
        <v>41.412999999999997</v>
      </c>
      <c r="AU2" s="4">
        <f>AS2-AT2</f>
        <v>1.1680000000000064</v>
      </c>
      <c r="AV2" s="4"/>
      <c r="AZ2" s="4" t="s">
        <v>93</v>
      </c>
      <c r="BA2" s="4">
        <v>47.872999999999998</v>
      </c>
      <c r="BB2" s="4">
        <v>41.412999999999997</v>
      </c>
      <c r="BC2" s="4">
        <f>BA2-BB2</f>
        <v>6.4600000000000009</v>
      </c>
      <c r="BD2" s="4"/>
      <c r="BE2" s="4"/>
      <c r="BH2" s="4" t="s">
        <v>93</v>
      </c>
      <c r="BI2" s="4">
        <v>49.542000000000002</v>
      </c>
      <c r="BJ2" s="4">
        <v>41.412999999999997</v>
      </c>
      <c r="BK2" s="4">
        <f>BI2-BJ2</f>
        <v>8.1290000000000049</v>
      </c>
      <c r="BL2" s="4"/>
      <c r="BM2" s="4"/>
    </row>
    <row r="3" spans="1:65" x14ac:dyDescent="0.15">
      <c r="A3" s="4"/>
      <c r="B3" s="4"/>
      <c r="D3" s="4"/>
      <c r="E3" s="4"/>
      <c r="F3" s="4"/>
      <c r="G3" s="4"/>
      <c r="H3" s="4"/>
      <c r="J3" s="4"/>
      <c r="K3" s="4"/>
      <c r="L3" s="4"/>
      <c r="M3" s="4" t="s">
        <v>94</v>
      </c>
      <c r="N3" s="4"/>
      <c r="O3" s="4">
        <v>39.515999999999998</v>
      </c>
      <c r="P3" s="4"/>
      <c r="Q3" s="4" t="s">
        <v>5</v>
      </c>
      <c r="R3" s="4"/>
      <c r="S3" s="4" t="s">
        <v>94</v>
      </c>
      <c r="T3" s="4">
        <v>40.229999999999997</v>
      </c>
      <c r="U3" s="4">
        <v>39.515999999999998</v>
      </c>
      <c r="V3" s="4">
        <f>T3-U3</f>
        <v>0.71399999999999864</v>
      </c>
      <c r="W3" s="4"/>
      <c r="X3" s="4"/>
      <c r="Y3" s="4" t="s">
        <v>115</v>
      </c>
      <c r="Z3" s="4">
        <v>85.003</v>
      </c>
      <c r="AA3" s="4">
        <v>43.99</v>
      </c>
      <c r="AB3" s="4">
        <f>Z3-AA3</f>
        <v>41.012999999999998</v>
      </c>
      <c r="AC3" s="4"/>
      <c r="AD3" s="4"/>
      <c r="AE3" s="4" t="s">
        <v>94</v>
      </c>
      <c r="AF3" s="4">
        <v>42.68</v>
      </c>
      <c r="AG3" s="4">
        <v>39.515999999999998</v>
      </c>
      <c r="AH3" s="4">
        <f t="shared" ref="AH3:AH21" si="0">AF3-AG3</f>
        <v>3.1640000000000015</v>
      </c>
      <c r="AI3" s="4"/>
      <c r="AJ3" s="4"/>
      <c r="AK3" s="4">
        <v>1.43</v>
      </c>
      <c r="AL3" s="4">
        <v>2</v>
      </c>
      <c r="AM3" s="4">
        <v>1.28</v>
      </c>
      <c r="AN3" s="4">
        <v>2</v>
      </c>
      <c r="AO3" s="4"/>
      <c r="AR3" s="4" t="s">
        <v>94</v>
      </c>
      <c r="AS3" s="4">
        <v>43.219000000000001</v>
      </c>
      <c r="AT3" s="4">
        <v>39.515999999999998</v>
      </c>
      <c r="AU3" s="4">
        <f t="shared" ref="AU3:AU21" si="1">AS3-AT3</f>
        <v>3.703000000000003</v>
      </c>
      <c r="AV3" s="4"/>
      <c r="AZ3" s="4" t="s">
        <v>94</v>
      </c>
      <c r="BA3" s="4">
        <v>45.405999999999999</v>
      </c>
      <c r="BB3" s="4">
        <v>39.515999999999998</v>
      </c>
      <c r="BC3" s="4">
        <f t="shared" ref="BC3:BC21" si="2">BA3-BB3</f>
        <v>5.8900000000000006</v>
      </c>
      <c r="BD3" s="4"/>
      <c r="BE3" s="4"/>
      <c r="BH3" s="4" t="s">
        <v>94</v>
      </c>
      <c r="BI3" s="4">
        <v>44.75</v>
      </c>
      <c r="BJ3" s="4">
        <v>39.515999999999998</v>
      </c>
      <c r="BK3" s="4">
        <f t="shared" ref="BK3:BK8" si="3">BI3-BJ3</f>
        <v>5.2340000000000018</v>
      </c>
      <c r="BL3" s="4"/>
      <c r="BM3" s="4"/>
    </row>
    <row r="4" spans="1:65" x14ac:dyDescent="0.15">
      <c r="A4" s="4" t="s">
        <v>29</v>
      </c>
      <c r="B4" s="4">
        <v>8.2720000000000002</v>
      </c>
      <c r="D4" s="4" t="s">
        <v>39</v>
      </c>
      <c r="E4" s="4">
        <v>56.569000000000003</v>
      </c>
      <c r="F4" s="4"/>
      <c r="G4" s="4" t="s">
        <v>29</v>
      </c>
      <c r="H4" s="4">
        <v>1.006</v>
      </c>
      <c r="J4" s="4" t="s">
        <v>39</v>
      </c>
      <c r="K4" s="4">
        <v>2.7160000000000002</v>
      </c>
      <c r="L4" s="4"/>
      <c r="M4" s="4" t="s">
        <v>95</v>
      </c>
      <c r="N4" s="4">
        <v>41.412999999999997</v>
      </c>
      <c r="O4" s="4">
        <v>38.299999999999997</v>
      </c>
      <c r="P4" s="4">
        <f t="shared" ref="P4:P10" si="4">N4-O4</f>
        <v>3.1129999999999995</v>
      </c>
      <c r="Q4" s="4"/>
      <c r="R4" s="4"/>
      <c r="S4" s="4" t="s">
        <v>95</v>
      </c>
      <c r="T4" s="4">
        <v>57.304000000000002</v>
      </c>
      <c r="U4" s="4">
        <v>38.299999999999997</v>
      </c>
      <c r="V4" s="4">
        <f t="shared" ref="V4:V10" si="5">T4-U4</f>
        <v>19.004000000000005</v>
      </c>
      <c r="W4" s="4"/>
      <c r="X4" s="4"/>
      <c r="Y4" s="4" t="s">
        <v>116</v>
      </c>
      <c r="Z4" s="4">
        <v>43.978999999999999</v>
      </c>
      <c r="AA4" s="4">
        <v>35.456000000000003</v>
      </c>
      <c r="AB4" s="4">
        <f t="shared" ref="AB4:AB11" si="6">Z4-AA4</f>
        <v>8.5229999999999961</v>
      </c>
      <c r="AC4" s="4"/>
      <c r="AD4" s="4"/>
      <c r="AE4" s="4" t="s">
        <v>95</v>
      </c>
      <c r="AF4" s="4">
        <v>46.933999999999997</v>
      </c>
      <c r="AG4" s="4">
        <v>38.299999999999997</v>
      </c>
      <c r="AH4" s="4">
        <f t="shared" si="0"/>
        <v>8.6340000000000003</v>
      </c>
      <c r="AI4" s="4"/>
      <c r="AJ4" s="4"/>
      <c r="AK4" s="4">
        <v>2.74</v>
      </c>
      <c r="AL4" s="4">
        <v>3</v>
      </c>
      <c r="AM4" s="4">
        <v>1.3</v>
      </c>
      <c r="AN4" s="4">
        <v>3</v>
      </c>
      <c r="AO4" s="4"/>
      <c r="AR4" s="4" t="s">
        <v>95</v>
      </c>
      <c r="AS4" s="4">
        <v>66.164000000000001</v>
      </c>
      <c r="AT4" s="4">
        <v>38.299999999999997</v>
      </c>
      <c r="AU4" s="4">
        <f t="shared" si="1"/>
        <v>27.864000000000004</v>
      </c>
      <c r="AV4" s="4"/>
      <c r="AZ4" s="4" t="s">
        <v>95</v>
      </c>
      <c r="BA4" s="4">
        <v>62.116</v>
      </c>
      <c r="BB4" s="4">
        <v>38.299999999999997</v>
      </c>
      <c r="BC4" s="4">
        <f t="shared" si="2"/>
        <v>23.816000000000003</v>
      </c>
      <c r="BD4" s="4"/>
      <c r="BE4" s="4"/>
      <c r="BH4" s="4" t="s">
        <v>95</v>
      </c>
      <c r="BI4" s="4">
        <v>54.290999999999997</v>
      </c>
      <c r="BJ4" s="4">
        <v>38.299999999999997</v>
      </c>
      <c r="BK4" s="4">
        <f t="shared" si="3"/>
        <v>15.991</v>
      </c>
      <c r="BL4" s="4"/>
      <c r="BM4" s="4"/>
    </row>
    <row r="5" spans="1:65" x14ac:dyDescent="0.15">
      <c r="A5" s="4" t="s">
        <v>30</v>
      </c>
      <c r="B5" s="4">
        <v>27.734999999999999</v>
      </c>
      <c r="D5" s="4" t="s">
        <v>40</v>
      </c>
      <c r="E5" s="4">
        <v>21.779</v>
      </c>
      <c r="F5" s="4"/>
      <c r="G5" s="4" t="s">
        <v>30</v>
      </c>
      <c r="H5" s="4">
        <v>0.35799999999999998</v>
      </c>
      <c r="J5" s="4" t="s">
        <v>40</v>
      </c>
      <c r="K5" s="4">
        <v>2.5950000000000002</v>
      </c>
      <c r="L5" s="4"/>
      <c r="M5" s="4" t="s">
        <v>96</v>
      </c>
      <c r="N5" s="4"/>
      <c r="O5" s="4">
        <v>36.869999999999997</v>
      </c>
      <c r="P5" s="4"/>
      <c r="Q5" s="4" t="s">
        <v>6</v>
      </c>
      <c r="R5" s="4"/>
      <c r="S5" s="4" t="s">
        <v>96</v>
      </c>
      <c r="T5" s="4">
        <v>39.58</v>
      </c>
      <c r="U5" s="4">
        <v>36.869999999999997</v>
      </c>
      <c r="V5" s="4">
        <f t="shared" si="5"/>
        <v>2.7100000000000009</v>
      </c>
      <c r="W5" s="4"/>
      <c r="X5" s="4"/>
      <c r="Y5" s="4" t="s">
        <v>117</v>
      </c>
      <c r="Z5" s="4">
        <v>74.174000000000007</v>
      </c>
      <c r="AA5" s="4">
        <v>36.784999999999997</v>
      </c>
      <c r="AB5" s="4">
        <f t="shared" si="6"/>
        <v>37.38900000000001</v>
      </c>
      <c r="AC5" s="4"/>
      <c r="AD5" s="4"/>
      <c r="AE5" s="4" t="s">
        <v>96</v>
      </c>
      <c r="AF5" s="4">
        <v>37.570999999999998</v>
      </c>
      <c r="AG5" s="4">
        <v>36.869999999999997</v>
      </c>
      <c r="AH5" s="4">
        <f>AF5-AG5</f>
        <v>0.70100000000000051</v>
      </c>
      <c r="AI5" s="4"/>
      <c r="AJ5" s="4"/>
      <c r="AK5" s="4">
        <v>14.22</v>
      </c>
      <c r="AL5" s="4">
        <v>4</v>
      </c>
      <c r="AM5" s="4">
        <v>9.99</v>
      </c>
      <c r="AN5" s="4">
        <v>4</v>
      </c>
      <c r="AO5" s="4"/>
      <c r="AR5" s="4" t="s">
        <v>96</v>
      </c>
      <c r="AS5" s="4">
        <v>38.052999999999997</v>
      </c>
      <c r="AT5" s="4">
        <v>36.869999999999997</v>
      </c>
      <c r="AU5" s="4">
        <f t="shared" si="1"/>
        <v>1.1829999999999998</v>
      </c>
      <c r="AV5" s="4"/>
      <c r="AZ5" s="4" t="s">
        <v>96</v>
      </c>
      <c r="BA5" s="4">
        <v>37.698</v>
      </c>
      <c r="BB5" s="4">
        <v>36.869999999999997</v>
      </c>
      <c r="BC5" s="4">
        <f t="shared" si="2"/>
        <v>0.82800000000000296</v>
      </c>
      <c r="BD5" s="4"/>
      <c r="BE5" s="4"/>
      <c r="BH5" s="4" t="s">
        <v>96</v>
      </c>
      <c r="BI5" s="4">
        <v>38.265000000000001</v>
      </c>
      <c r="BJ5" s="4">
        <v>36.869999999999997</v>
      </c>
      <c r="BK5" s="4">
        <f t="shared" si="3"/>
        <v>1.3950000000000031</v>
      </c>
      <c r="BL5" s="4"/>
      <c r="BM5" s="4"/>
    </row>
    <row r="6" spans="1:65" x14ac:dyDescent="0.15">
      <c r="A6" s="4" t="s">
        <v>31</v>
      </c>
      <c r="B6" s="4">
        <v>23.776</v>
      </c>
      <c r="D6" s="4" t="s">
        <v>41</v>
      </c>
      <c r="E6" s="4">
        <v>1.29</v>
      </c>
      <c r="F6" s="4"/>
      <c r="G6" s="4" t="s">
        <v>31</v>
      </c>
      <c r="H6" s="4">
        <v>4.8540000000000001</v>
      </c>
      <c r="J6" s="4" t="s">
        <v>41</v>
      </c>
      <c r="K6" s="4"/>
      <c r="L6" s="4"/>
      <c r="M6" s="4" t="s">
        <v>97</v>
      </c>
      <c r="N6" s="4"/>
      <c r="O6" s="4">
        <v>42.305999999999997</v>
      </c>
      <c r="P6" s="4"/>
      <c r="Q6" s="4" t="s">
        <v>6</v>
      </c>
      <c r="R6" s="4"/>
      <c r="S6" s="4" t="s">
        <v>97</v>
      </c>
      <c r="T6" s="4">
        <v>47.209000000000003</v>
      </c>
      <c r="U6" s="4">
        <v>42.305999999999997</v>
      </c>
      <c r="V6" s="4">
        <f>T6-U6</f>
        <v>4.9030000000000058</v>
      </c>
      <c r="W6" s="4"/>
      <c r="X6" s="4"/>
      <c r="Y6" s="4" t="s">
        <v>118</v>
      </c>
      <c r="Z6" s="4">
        <v>47.415999999999997</v>
      </c>
      <c r="AA6" s="4">
        <v>30.414000000000001</v>
      </c>
      <c r="AB6" s="4">
        <f t="shared" si="6"/>
        <v>17.001999999999995</v>
      </c>
      <c r="AC6" s="4"/>
      <c r="AD6" s="4"/>
      <c r="AE6" s="4" t="s">
        <v>97</v>
      </c>
      <c r="AF6" s="4">
        <v>43.231999999999999</v>
      </c>
      <c r="AG6" s="4">
        <v>42.305999999999997</v>
      </c>
      <c r="AH6" s="4">
        <f t="shared" si="0"/>
        <v>0.92600000000000193</v>
      </c>
      <c r="AI6" s="4"/>
      <c r="AJ6" s="4"/>
      <c r="AK6" s="4">
        <v>20.29</v>
      </c>
      <c r="AL6" s="4" t="s">
        <v>4</v>
      </c>
      <c r="AM6" s="4">
        <v>9.0399999999999991</v>
      </c>
      <c r="AN6" s="4" t="s">
        <v>4</v>
      </c>
      <c r="AO6" s="4"/>
      <c r="AR6" s="4" t="s">
        <v>97</v>
      </c>
      <c r="AS6" s="4">
        <v>46</v>
      </c>
      <c r="AT6" s="4">
        <v>42.305999999999997</v>
      </c>
      <c r="AU6" s="4">
        <f t="shared" si="1"/>
        <v>3.6940000000000026</v>
      </c>
      <c r="AV6" s="4"/>
      <c r="AZ6" s="4" t="s">
        <v>97</v>
      </c>
      <c r="BA6" s="4">
        <v>45.128999999999998</v>
      </c>
      <c r="BB6" s="4">
        <v>42.305999999999997</v>
      </c>
      <c r="BC6" s="4">
        <f t="shared" si="2"/>
        <v>2.8230000000000004</v>
      </c>
      <c r="BD6" s="4"/>
      <c r="BE6" s="4"/>
      <c r="BH6" s="4" t="s">
        <v>97</v>
      </c>
      <c r="BI6" s="4">
        <v>43.137</v>
      </c>
      <c r="BJ6" s="4">
        <v>42.305999999999997</v>
      </c>
      <c r="BK6" s="4">
        <f>BI6-BJ6</f>
        <v>0.83100000000000307</v>
      </c>
      <c r="BL6" s="4"/>
      <c r="BM6" s="4"/>
    </row>
    <row r="7" spans="1:65" x14ac:dyDescent="0.15">
      <c r="A7" s="4" t="s">
        <v>32</v>
      </c>
      <c r="B7" s="4">
        <v>18.937999999999999</v>
      </c>
      <c r="D7" s="4" t="s">
        <v>42</v>
      </c>
      <c r="E7" s="4">
        <v>22.527999999999999</v>
      </c>
      <c r="F7" s="4"/>
      <c r="G7" s="4" t="s">
        <v>32</v>
      </c>
      <c r="H7" s="4">
        <v>0.19700000000000001</v>
      </c>
      <c r="J7" s="4" t="s">
        <v>42</v>
      </c>
      <c r="K7" s="4"/>
      <c r="L7" s="4"/>
      <c r="M7" s="4" t="s">
        <v>98</v>
      </c>
      <c r="N7" s="4">
        <v>39.713999999999999</v>
      </c>
      <c r="O7" s="4">
        <v>37.131999999999998</v>
      </c>
      <c r="P7" s="4">
        <f t="shared" si="4"/>
        <v>2.5820000000000007</v>
      </c>
      <c r="Q7" s="4"/>
      <c r="R7" s="4"/>
      <c r="S7" s="4" t="s">
        <v>98</v>
      </c>
      <c r="T7" s="4">
        <v>49.792999999999999</v>
      </c>
      <c r="U7" s="4">
        <v>37.131999999999998</v>
      </c>
      <c r="V7" s="4">
        <f t="shared" si="5"/>
        <v>12.661000000000001</v>
      </c>
      <c r="W7" s="4"/>
      <c r="X7" s="4"/>
      <c r="Y7" s="4" t="s">
        <v>119</v>
      </c>
      <c r="Z7" s="4">
        <v>44.091999999999999</v>
      </c>
      <c r="AA7" s="4">
        <v>43.057000000000002</v>
      </c>
      <c r="AB7" s="4">
        <f t="shared" si="6"/>
        <v>1.0349999999999966</v>
      </c>
      <c r="AC7" s="4"/>
      <c r="AD7" s="4"/>
      <c r="AE7" s="4" t="s">
        <v>98</v>
      </c>
      <c r="AF7" s="4">
        <v>38.649000000000001</v>
      </c>
      <c r="AG7" s="4">
        <v>37.131999999999998</v>
      </c>
      <c r="AH7" s="4">
        <f t="shared" si="0"/>
        <v>1.517000000000003</v>
      </c>
      <c r="AI7" s="4"/>
      <c r="AJ7" s="4"/>
      <c r="AK7" s="4">
        <v>9.2100000000000009</v>
      </c>
      <c r="AL7" s="4">
        <v>6</v>
      </c>
      <c r="AM7" s="4">
        <v>5.71</v>
      </c>
      <c r="AN7" s="4">
        <v>6</v>
      </c>
      <c r="AO7" s="4"/>
      <c r="AR7" s="4" t="s">
        <v>98</v>
      </c>
      <c r="AS7" s="4">
        <v>46.743000000000002</v>
      </c>
      <c r="AT7" s="4">
        <v>37.131999999999998</v>
      </c>
      <c r="AU7" s="4">
        <f t="shared" si="1"/>
        <v>9.6110000000000042</v>
      </c>
      <c r="AV7" s="4"/>
      <c r="AZ7" s="4" t="s">
        <v>98</v>
      </c>
      <c r="BA7" s="4">
        <v>55.518000000000001</v>
      </c>
      <c r="BB7" s="4">
        <v>37.131999999999998</v>
      </c>
      <c r="BC7" s="4">
        <f t="shared" si="2"/>
        <v>18.386000000000003</v>
      </c>
      <c r="BD7" s="4"/>
      <c r="BE7" s="4"/>
      <c r="BH7" s="4" t="s">
        <v>98</v>
      </c>
      <c r="BI7" s="4">
        <v>48.58</v>
      </c>
      <c r="BJ7" s="4">
        <v>37.131999999999998</v>
      </c>
      <c r="BK7" s="4">
        <f>BI7-BJ7</f>
        <v>11.448</v>
      </c>
      <c r="BL7" s="4"/>
      <c r="BM7" s="4"/>
    </row>
    <row r="8" spans="1:65" x14ac:dyDescent="0.15">
      <c r="A8" s="4" t="s">
        <v>33</v>
      </c>
      <c r="B8" s="4">
        <v>2.94</v>
      </c>
      <c r="D8" s="4" t="s">
        <v>43</v>
      </c>
      <c r="E8" s="4">
        <v>7.4720000000000004</v>
      </c>
      <c r="F8" s="4"/>
      <c r="G8" s="4" t="s">
        <v>33</v>
      </c>
      <c r="H8" s="4">
        <v>0.52</v>
      </c>
      <c r="J8" s="4" t="s">
        <v>43</v>
      </c>
      <c r="K8" s="4">
        <v>0.33500000000000002</v>
      </c>
      <c r="L8" s="4"/>
      <c r="M8" s="4" t="s">
        <v>99</v>
      </c>
      <c r="N8" s="4">
        <v>55.15</v>
      </c>
      <c r="O8" s="4">
        <v>37.893000000000001</v>
      </c>
      <c r="P8" s="4">
        <f t="shared" si="4"/>
        <v>17.256999999999998</v>
      </c>
      <c r="Q8" s="4"/>
      <c r="R8" s="4"/>
      <c r="S8" s="4" t="s">
        <v>99</v>
      </c>
      <c r="T8" s="4">
        <v>62.228999999999999</v>
      </c>
      <c r="U8" s="4">
        <v>37.893000000000001</v>
      </c>
      <c r="V8" s="4">
        <f t="shared" si="5"/>
        <v>24.335999999999999</v>
      </c>
      <c r="W8" s="4"/>
      <c r="X8" s="4"/>
      <c r="Y8" s="4" t="s">
        <v>120</v>
      </c>
      <c r="Z8" s="4">
        <v>48.597999999999999</v>
      </c>
      <c r="AA8" s="4">
        <v>43.643000000000001</v>
      </c>
      <c r="AB8" s="4">
        <f t="shared" si="6"/>
        <v>4.9549999999999983</v>
      </c>
      <c r="AC8" s="4"/>
      <c r="AD8" s="4"/>
      <c r="AE8" s="4" t="s">
        <v>99</v>
      </c>
      <c r="AF8" s="4">
        <v>43.552999999999997</v>
      </c>
      <c r="AG8" s="4">
        <v>37.893000000000001</v>
      </c>
      <c r="AH8" s="4">
        <f t="shared" si="0"/>
        <v>5.6599999999999966</v>
      </c>
      <c r="AI8" s="4"/>
      <c r="AJ8" s="4"/>
      <c r="AK8" s="4">
        <v>22</v>
      </c>
      <c r="AL8" s="4">
        <v>7</v>
      </c>
      <c r="AM8" s="4">
        <v>27.25</v>
      </c>
      <c r="AN8" s="4">
        <v>7</v>
      </c>
      <c r="AO8" s="4"/>
      <c r="AR8" s="4" t="s">
        <v>99</v>
      </c>
      <c r="AS8" s="4">
        <v>55.189</v>
      </c>
      <c r="AT8" s="4">
        <v>37.893000000000001</v>
      </c>
      <c r="AU8" s="4">
        <f t="shared" si="1"/>
        <v>17.295999999999999</v>
      </c>
      <c r="AV8" s="4"/>
      <c r="AZ8" s="4" t="s">
        <v>99</v>
      </c>
      <c r="BA8" s="4">
        <v>44.996000000000002</v>
      </c>
      <c r="BB8" s="4">
        <v>37.893000000000001</v>
      </c>
      <c r="BC8" s="4">
        <f t="shared" si="2"/>
        <v>7.1030000000000015</v>
      </c>
      <c r="BD8" s="4"/>
      <c r="BE8" s="4"/>
      <c r="BH8" s="4" t="s">
        <v>99</v>
      </c>
      <c r="BI8" s="4">
        <v>52.908999999999999</v>
      </c>
      <c r="BJ8" s="4">
        <v>37.893000000000001</v>
      </c>
      <c r="BK8" s="4">
        <f t="shared" si="3"/>
        <v>15.015999999999998</v>
      </c>
      <c r="BL8" s="4"/>
      <c r="BM8" s="4"/>
    </row>
    <row r="9" spans="1:65" x14ac:dyDescent="0.15">
      <c r="A9" s="4" t="s">
        <v>34</v>
      </c>
      <c r="B9" s="4">
        <v>9.8680000000000003</v>
      </c>
      <c r="D9" s="4" t="s">
        <v>44</v>
      </c>
      <c r="E9" s="4">
        <v>11.637</v>
      </c>
      <c r="F9" s="4"/>
      <c r="G9" s="4" t="s">
        <v>34</v>
      </c>
      <c r="H9" s="4">
        <v>0.36499999999999999</v>
      </c>
      <c r="J9" s="4" t="s">
        <v>44</v>
      </c>
      <c r="K9" s="4">
        <v>0.14299999999999999</v>
      </c>
      <c r="L9" s="4"/>
      <c r="M9" s="4" t="s">
        <v>100</v>
      </c>
      <c r="N9" s="4">
        <v>37.808999999999997</v>
      </c>
      <c r="O9" s="4">
        <v>37.238</v>
      </c>
      <c r="P9" s="4">
        <f t="shared" si="4"/>
        <v>0.57099999999999795</v>
      </c>
      <c r="Q9" s="4"/>
      <c r="R9" s="4"/>
      <c r="S9" s="4" t="s">
        <v>100</v>
      </c>
      <c r="T9" s="4">
        <v>40.213000000000001</v>
      </c>
      <c r="U9" s="4">
        <v>37.238</v>
      </c>
      <c r="V9" s="4">
        <f t="shared" si="5"/>
        <v>2.9750000000000014</v>
      </c>
      <c r="W9" s="4"/>
      <c r="X9" s="4"/>
      <c r="Y9" s="4" t="s">
        <v>121</v>
      </c>
      <c r="Z9" s="4">
        <v>52.552</v>
      </c>
      <c r="AA9" s="4">
        <v>40.789000000000001</v>
      </c>
      <c r="AB9" s="4">
        <f t="shared" si="6"/>
        <v>11.762999999999998</v>
      </c>
      <c r="AC9" s="4"/>
      <c r="AD9" s="4"/>
      <c r="AE9" s="4" t="s">
        <v>100</v>
      </c>
      <c r="AF9" s="4" t="s">
        <v>14</v>
      </c>
      <c r="AG9" s="4">
        <v>37.238</v>
      </c>
      <c r="AH9" s="4"/>
      <c r="AI9" s="4" t="s">
        <v>15</v>
      </c>
      <c r="AJ9" s="4"/>
      <c r="AK9">
        <v>26.88</v>
      </c>
      <c r="AL9">
        <v>8</v>
      </c>
      <c r="AM9">
        <v>28.74</v>
      </c>
      <c r="AN9">
        <v>8</v>
      </c>
      <c r="AR9" s="4" t="s">
        <v>100</v>
      </c>
      <c r="AS9" s="4" t="s">
        <v>14</v>
      </c>
      <c r="AT9" s="4">
        <v>37.238</v>
      </c>
      <c r="AU9" s="4"/>
      <c r="AV9" s="4" t="s">
        <v>15</v>
      </c>
      <c r="AZ9" s="4" t="s">
        <v>100</v>
      </c>
      <c r="BA9" s="4" t="s">
        <v>14</v>
      </c>
      <c r="BB9" s="4">
        <v>37.238</v>
      </c>
      <c r="BC9" s="4"/>
      <c r="BD9" s="4" t="s">
        <v>15</v>
      </c>
      <c r="BE9" s="4"/>
      <c r="BH9" s="4" t="s">
        <v>100</v>
      </c>
      <c r="BI9" s="4" t="s">
        <v>14</v>
      </c>
      <c r="BJ9" s="4">
        <v>37.238</v>
      </c>
      <c r="BK9" s="4"/>
      <c r="BL9" s="4" t="s">
        <v>15</v>
      </c>
      <c r="BM9" s="4"/>
    </row>
    <row r="10" spans="1:65" x14ac:dyDescent="0.15">
      <c r="A10" s="4" t="s">
        <v>35</v>
      </c>
      <c r="B10" s="4">
        <v>33.078000000000003</v>
      </c>
      <c r="D10" s="4" t="s">
        <v>45</v>
      </c>
      <c r="E10" s="4">
        <v>38.703000000000003</v>
      </c>
      <c r="F10" s="4"/>
      <c r="G10" s="4" t="s">
        <v>35</v>
      </c>
      <c r="H10" s="4">
        <v>1.0229999999999999</v>
      </c>
      <c r="J10" s="4" t="s">
        <v>45</v>
      </c>
      <c r="K10" s="4">
        <v>9.5000000000000001E-2</v>
      </c>
      <c r="L10" s="4"/>
      <c r="M10" s="4" t="s">
        <v>101</v>
      </c>
      <c r="N10" s="4">
        <v>32.658000000000001</v>
      </c>
      <c r="O10" s="4">
        <v>32.350999999999999</v>
      </c>
      <c r="P10" s="4">
        <f t="shared" si="4"/>
        <v>0.30700000000000216</v>
      </c>
      <c r="Q10" s="4"/>
      <c r="R10" s="4"/>
      <c r="S10" s="4" t="s">
        <v>101</v>
      </c>
      <c r="T10" s="4">
        <v>40.360999999999997</v>
      </c>
      <c r="U10" s="4">
        <v>32.350999999999999</v>
      </c>
      <c r="V10" s="4">
        <f t="shared" si="5"/>
        <v>8.009999999999998</v>
      </c>
      <c r="W10" s="4"/>
      <c r="X10" s="4"/>
      <c r="Y10" s="4" t="s">
        <v>122</v>
      </c>
      <c r="Z10" s="4">
        <v>65.474999999999994</v>
      </c>
      <c r="AA10" s="4">
        <v>42.923000000000002</v>
      </c>
      <c r="AB10" s="4">
        <f t="shared" si="6"/>
        <v>22.551999999999992</v>
      </c>
      <c r="AC10" s="4"/>
      <c r="AD10" s="4"/>
      <c r="AE10" s="4" t="s">
        <v>101</v>
      </c>
      <c r="AF10" s="4">
        <v>37.426000000000002</v>
      </c>
      <c r="AG10" s="4">
        <v>32.350999999999999</v>
      </c>
      <c r="AH10" s="4">
        <f t="shared" si="0"/>
        <v>5.0750000000000028</v>
      </c>
      <c r="AI10" s="4"/>
      <c r="AJ10" s="4"/>
      <c r="AK10">
        <v>12.69</v>
      </c>
      <c r="AL10">
        <v>9</v>
      </c>
      <c r="AM10">
        <v>11.45</v>
      </c>
      <c r="AN10">
        <v>9</v>
      </c>
      <c r="AR10" s="4" t="s">
        <v>101</v>
      </c>
      <c r="AS10" s="4">
        <v>36.762</v>
      </c>
      <c r="AT10" s="4">
        <v>32.350999999999999</v>
      </c>
      <c r="AU10" s="4">
        <f t="shared" si="1"/>
        <v>4.4110000000000014</v>
      </c>
      <c r="AV10" s="4"/>
      <c r="AZ10" s="4" t="s">
        <v>101</v>
      </c>
      <c r="BA10" s="4">
        <v>39.194000000000003</v>
      </c>
      <c r="BB10" s="4">
        <v>32.350999999999999</v>
      </c>
      <c r="BC10" s="4">
        <f t="shared" si="2"/>
        <v>6.8430000000000035</v>
      </c>
      <c r="BD10" s="4"/>
      <c r="BE10" s="4"/>
      <c r="BH10" s="4" t="s">
        <v>101</v>
      </c>
      <c r="BI10" s="4">
        <v>39.877000000000002</v>
      </c>
      <c r="BJ10" s="4">
        <v>32.350999999999999</v>
      </c>
      <c r="BK10" s="4">
        <f t="shared" ref="BK10" si="7">BI10-BJ10</f>
        <v>7.5260000000000034</v>
      </c>
      <c r="BL10" s="4"/>
      <c r="BM10" s="4"/>
    </row>
    <row r="11" spans="1:65" x14ac:dyDescent="0.15">
      <c r="A11" s="4" t="s">
        <v>36</v>
      </c>
      <c r="B11" s="4">
        <v>51.56</v>
      </c>
      <c r="D11" s="4" t="s">
        <v>46</v>
      </c>
      <c r="E11" s="4">
        <v>7.0069999999999997</v>
      </c>
      <c r="F11" s="4"/>
      <c r="G11" s="4" t="s">
        <v>36</v>
      </c>
      <c r="H11" s="4">
        <v>0.53100000000000003</v>
      </c>
      <c r="J11" s="4" t="s">
        <v>46</v>
      </c>
      <c r="K11" s="4">
        <v>0.13200000000000001</v>
      </c>
      <c r="L11" s="4"/>
      <c r="M11" s="4" t="s">
        <v>102</v>
      </c>
      <c r="N11" s="4">
        <v>37.116999999999997</v>
      </c>
      <c r="O11" s="4">
        <v>36.561</v>
      </c>
      <c r="P11" s="4"/>
      <c r="Q11" s="4"/>
      <c r="R11" s="4"/>
      <c r="S11" s="4" t="s">
        <v>102</v>
      </c>
      <c r="T11" s="4">
        <v>37.256999999999998</v>
      </c>
      <c r="U11" s="4">
        <v>36.561</v>
      </c>
      <c r="V11" s="4"/>
      <c r="W11" s="4"/>
      <c r="X11" s="4"/>
      <c r="Y11" s="4" t="s">
        <v>123</v>
      </c>
      <c r="Z11" s="4">
        <v>74.254000000000005</v>
      </c>
      <c r="AA11" s="4">
        <v>40.170999999999999</v>
      </c>
      <c r="AB11" s="4">
        <f t="shared" si="6"/>
        <v>34.083000000000006</v>
      </c>
      <c r="AC11" s="4"/>
      <c r="AD11" s="4"/>
      <c r="AE11" s="4" t="s">
        <v>102</v>
      </c>
      <c r="AF11" s="4">
        <v>37.186</v>
      </c>
      <c r="AG11" s="4">
        <v>36.561</v>
      </c>
      <c r="AH11" s="4"/>
      <c r="AI11" s="4"/>
      <c r="AJ11" s="4"/>
      <c r="AR11" s="4" t="s">
        <v>102</v>
      </c>
      <c r="AS11" s="4" t="s">
        <v>17</v>
      </c>
      <c r="AT11" s="4">
        <v>36.561</v>
      </c>
      <c r="AU11" s="4"/>
      <c r="AV11" s="4" t="s">
        <v>18</v>
      </c>
      <c r="AZ11" s="4" t="s">
        <v>102</v>
      </c>
      <c r="BA11" s="4" t="s">
        <v>17</v>
      </c>
      <c r="BB11" s="4">
        <v>36.561</v>
      </c>
      <c r="BC11" s="4"/>
      <c r="BD11" s="4" t="s">
        <v>18</v>
      </c>
      <c r="BE11" s="4"/>
      <c r="BH11" s="4" t="s">
        <v>102</v>
      </c>
      <c r="BI11" s="4" t="s">
        <v>17</v>
      </c>
      <c r="BJ11" s="4">
        <v>36.561</v>
      </c>
      <c r="BK11" s="4"/>
      <c r="BL11" s="4" t="s">
        <v>18</v>
      </c>
      <c r="BM11" s="4"/>
    </row>
    <row r="12" spans="1:65" x14ac:dyDescent="0.15">
      <c r="A12" s="4" t="s">
        <v>37</v>
      </c>
      <c r="B12" s="4">
        <v>31.850999999999999</v>
      </c>
      <c r="D12" s="4" t="s">
        <v>47</v>
      </c>
      <c r="E12" s="4">
        <v>16.800999999999998</v>
      </c>
      <c r="F12" s="4"/>
      <c r="G12" s="4" t="s">
        <v>37</v>
      </c>
      <c r="H12" s="4">
        <v>0.58799999999999997</v>
      </c>
      <c r="J12" s="4" t="s">
        <v>47</v>
      </c>
      <c r="K12" s="4">
        <v>1.587</v>
      </c>
      <c r="L12" s="4"/>
      <c r="M12" s="4" t="s">
        <v>114</v>
      </c>
      <c r="N12" s="4">
        <v>44.771000000000001</v>
      </c>
      <c r="O12" s="4">
        <v>39.957999999999998</v>
      </c>
      <c r="P12" s="4">
        <f t="shared" ref="P12:P21" si="8">N12-O12</f>
        <v>4.8130000000000024</v>
      </c>
      <c r="Q12" s="4"/>
      <c r="R12" s="4"/>
      <c r="S12" s="4" t="s">
        <v>114</v>
      </c>
      <c r="T12" s="4" t="s">
        <v>11</v>
      </c>
      <c r="U12" s="4">
        <v>39.957999999999998</v>
      </c>
      <c r="V12" s="4"/>
      <c r="W12" s="4" t="s">
        <v>11</v>
      </c>
      <c r="X12" s="4"/>
      <c r="Y12" s="4" t="s">
        <v>103</v>
      </c>
      <c r="Z12" s="4"/>
      <c r="AA12" s="4"/>
      <c r="AB12" s="4">
        <f>AVERAGE(AB2:AB11)</f>
        <v>20.289900000000003</v>
      </c>
      <c r="AC12" s="4"/>
      <c r="AD12" s="4"/>
      <c r="AE12" t="s">
        <v>49</v>
      </c>
      <c r="AF12">
        <v>47.898000000000003</v>
      </c>
      <c r="AG12">
        <v>39.957999999999998</v>
      </c>
      <c r="AH12" s="4">
        <f t="shared" si="0"/>
        <v>7.9400000000000048</v>
      </c>
      <c r="AI12" s="4"/>
      <c r="AJ12" s="4"/>
      <c r="AR12" s="4" t="s">
        <v>49</v>
      </c>
      <c r="AS12" s="4" t="s">
        <v>19</v>
      </c>
      <c r="AT12" s="4">
        <v>39.957999999999998</v>
      </c>
      <c r="AU12" s="4"/>
      <c r="AV12" s="4" t="s">
        <v>20</v>
      </c>
      <c r="AZ12" s="4" t="s">
        <v>49</v>
      </c>
      <c r="BA12" s="4" t="s">
        <v>19</v>
      </c>
      <c r="BB12" s="4">
        <v>39.957999999999998</v>
      </c>
      <c r="BC12" s="4"/>
      <c r="BD12" s="4" t="s">
        <v>145</v>
      </c>
      <c r="BE12" s="4"/>
      <c r="BH12" s="4" t="s">
        <v>49</v>
      </c>
      <c r="BI12" s="4">
        <v>47.933999999999997</v>
      </c>
      <c r="BJ12" s="4">
        <v>39.957999999999998</v>
      </c>
      <c r="BK12" s="4">
        <f>BI12-BJ12</f>
        <v>7.9759999999999991</v>
      </c>
      <c r="BL12" s="4"/>
      <c r="BM12" s="4"/>
    </row>
    <row r="13" spans="1:65" x14ac:dyDescent="0.15">
      <c r="A13" s="4" t="s">
        <v>38</v>
      </c>
      <c r="B13" s="4">
        <v>19.431999999999999</v>
      </c>
      <c r="D13" s="4" t="s">
        <v>48</v>
      </c>
      <c r="E13" s="4">
        <v>12.013999999999999</v>
      </c>
      <c r="F13" s="4"/>
      <c r="G13" s="4" t="s">
        <v>38</v>
      </c>
      <c r="H13" s="4"/>
      <c r="J13" s="4" t="s">
        <v>48</v>
      </c>
      <c r="K13" s="4"/>
      <c r="L13" s="4"/>
      <c r="M13" s="4" t="s">
        <v>115</v>
      </c>
      <c r="N13" s="4">
        <v>45.7</v>
      </c>
      <c r="O13" s="4">
        <v>43.99</v>
      </c>
      <c r="P13" s="4">
        <f t="shared" si="8"/>
        <v>1.7100000000000009</v>
      </c>
      <c r="Q13" s="4"/>
      <c r="R13" s="4"/>
      <c r="S13" s="4" t="s">
        <v>115</v>
      </c>
      <c r="T13" s="4">
        <v>81.346000000000004</v>
      </c>
      <c r="U13" s="4">
        <v>43.99</v>
      </c>
      <c r="V13" s="4">
        <f t="shared" ref="V13:V21" si="9">T13-U13</f>
        <v>37.356000000000002</v>
      </c>
      <c r="W13" s="4"/>
      <c r="X13" s="4"/>
      <c r="Y13" s="4" t="s">
        <v>141</v>
      </c>
      <c r="Z13" s="4"/>
      <c r="AA13" s="4"/>
      <c r="AB13" s="4">
        <f>(STDEV(AB2:AB11))/(SQRT(COUNT(AB2:AB11)))</f>
        <v>4.4265871866609725</v>
      </c>
      <c r="AC13" s="4"/>
      <c r="AD13" s="4"/>
      <c r="AE13" t="s">
        <v>50</v>
      </c>
      <c r="AF13">
        <v>64.733999999999995</v>
      </c>
      <c r="AG13">
        <v>43.99</v>
      </c>
      <c r="AH13" s="4">
        <f t="shared" si="0"/>
        <v>20.743999999999993</v>
      </c>
      <c r="AI13" s="4"/>
      <c r="AJ13" s="4"/>
      <c r="AR13" s="4" t="s">
        <v>50</v>
      </c>
      <c r="AS13" s="4" t="s">
        <v>19</v>
      </c>
      <c r="AT13" s="4">
        <v>43.99</v>
      </c>
      <c r="AU13" s="4"/>
      <c r="AV13" s="4" t="s">
        <v>21</v>
      </c>
      <c r="AZ13" s="4" t="s">
        <v>50</v>
      </c>
      <c r="BA13" s="4">
        <v>82.076999999999998</v>
      </c>
      <c r="BB13" s="4">
        <v>43.99</v>
      </c>
      <c r="BC13" s="4">
        <f t="shared" si="2"/>
        <v>38.086999999999996</v>
      </c>
      <c r="BD13" s="4"/>
      <c r="BE13" s="4"/>
      <c r="BH13" s="4" t="s">
        <v>50</v>
      </c>
      <c r="BI13" s="4">
        <v>66.293000000000006</v>
      </c>
      <c r="BJ13" s="4">
        <v>43.99</v>
      </c>
      <c r="BK13" s="4">
        <f t="shared" ref="BK13:BK16" si="10">BI13-BJ13</f>
        <v>22.303000000000004</v>
      </c>
      <c r="BL13" s="4"/>
      <c r="BM13" s="4"/>
    </row>
    <row r="14" spans="1:65" x14ac:dyDescent="0.15">
      <c r="A14" s="4" t="s">
        <v>49</v>
      </c>
      <c r="B14" s="4">
        <v>31.335000000000001</v>
      </c>
      <c r="D14" s="4" t="s">
        <v>60</v>
      </c>
      <c r="E14" s="4">
        <v>3.1269999999999998</v>
      </c>
      <c r="F14" s="4"/>
      <c r="G14" s="4" t="s">
        <v>49</v>
      </c>
      <c r="H14" s="4">
        <v>1.36</v>
      </c>
      <c r="J14" s="4" t="s">
        <v>60</v>
      </c>
      <c r="K14" s="4">
        <v>7.3999999999999996E-2</v>
      </c>
      <c r="L14" s="4"/>
      <c r="M14" s="4" t="s">
        <v>116</v>
      </c>
      <c r="N14" s="4">
        <v>36.055</v>
      </c>
      <c r="O14" s="4">
        <v>35.456000000000003</v>
      </c>
      <c r="P14" s="4">
        <f t="shared" si="8"/>
        <v>0.59899999999999665</v>
      </c>
      <c r="Q14" s="4"/>
      <c r="R14" s="4"/>
      <c r="S14" s="4" t="s">
        <v>116</v>
      </c>
      <c r="T14" s="4">
        <v>42.600999999999999</v>
      </c>
      <c r="U14" s="4">
        <v>35.456000000000003</v>
      </c>
      <c r="V14" s="4">
        <f t="shared" si="9"/>
        <v>7.144999999999996</v>
      </c>
      <c r="W14" s="4"/>
      <c r="X14" s="4"/>
      <c r="Y14" s="4" t="s">
        <v>137</v>
      </c>
      <c r="Z14" s="4"/>
      <c r="AA14" s="4"/>
      <c r="AB14">
        <f>STDEV(AB2:AB11)</f>
        <v>13.99809777116559</v>
      </c>
      <c r="AC14" s="4"/>
      <c r="AD14" s="4"/>
      <c r="AE14" t="s">
        <v>51</v>
      </c>
      <c r="AF14">
        <v>42.107999999999997</v>
      </c>
      <c r="AG14">
        <v>35.456000000000003</v>
      </c>
      <c r="AH14" s="4">
        <f t="shared" si="0"/>
        <v>6.6519999999999939</v>
      </c>
      <c r="AI14" s="4"/>
      <c r="AJ14" s="4"/>
      <c r="AR14" s="4" t="s">
        <v>51</v>
      </c>
      <c r="AS14" s="4">
        <v>40.125999999999998</v>
      </c>
      <c r="AT14" s="4">
        <v>35.456000000000003</v>
      </c>
      <c r="AU14" s="4">
        <f t="shared" si="1"/>
        <v>4.6699999999999946</v>
      </c>
      <c r="AV14" s="4"/>
      <c r="AZ14" s="4" t="s">
        <v>51</v>
      </c>
      <c r="BA14" s="4">
        <v>76.075999999999993</v>
      </c>
      <c r="BB14" s="4">
        <v>35.456000000000003</v>
      </c>
      <c r="BC14" s="4">
        <f t="shared" si="2"/>
        <v>40.61999999999999</v>
      </c>
      <c r="BD14" s="4"/>
      <c r="BE14" s="4"/>
      <c r="BH14" s="4" t="s">
        <v>51</v>
      </c>
      <c r="BI14" s="4">
        <v>42.360999999999997</v>
      </c>
      <c r="BJ14" s="4">
        <v>35.456000000000003</v>
      </c>
      <c r="BK14" s="4">
        <f t="shared" si="10"/>
        <v>6.904999999999994</v>
      </c>
      <c r="BL14" s="4"/>
      <c r="BM14" s="4"/>
    </row>
    <row r="15" spans="1:65" x14ac:dyDescent="0.15">
      <c r="A15" s="4" t="s">
        <v>50</v>
      </c>
      <c r="B15" s="4">
        <v>18.734000000000002</v>
      </c>
      <c r="D15" s="4" t="s">
        <v>61</v>
      </c>
      <c r="E15" s="4">
        <v>32.213000000000001</v>
      </c>
      <c r="F15" s="4"/>
      <c r="G15" s="4" t="s">
        <v>50</v>
      </c>
      <c r="H15" s="4">
        <v>1.393</v>
      </c>
      <c r="J15" s="4" t="s">
        <v>61</v>
      </c>
      <c r="K15" s="4"/>
      <c r="L15" s="4"/>
      <c r="M15" s="4" t="s">
        <v>117</v>
      </c>
      <c r="N15" s="4">
        <v>39.046999999999997</v>
      </c>
      <c r="O15" s="4">
        <v>36.784999999999997</v>
      </c>
      <c r="P15" s="4">
        <f t="shared" si="8"/>
        <v>2.2620000000000005</v>
      </c>
      <c r="R15" s="4"/>
      <c r="S15" s="4" t="s">
        <v>117</v>
      </c>
      <c r="T15" s="4">
        <v>78.459999999999994</v>
      </c>
      <c r="U15" s="4">
        <v>36.784999999999997</v>
      </c>
      <c r="V15" s="4">
        <f t="shared" si="9"/>
        <v>41.674999999999997</v>
      </c>
      <c r="W15" s="4"/>
      <c r="X15" s="4"/>
      <c r="Y15" s="3" t="s">
        <v>3</v>
      </c>
      <c r="Z15" s="3"/>
      <c r="AA15" s="3"/>
      <c r="AB15" s="3">
        <f>TTEST(AB2:AB12,AB17:AB26,1,2)</f>
        <v>3.460029163520869E-2</v>
      </c>
      <c r="AC15" s="3"/>
      <c r="AD15" s="4"/>
      <c r="AE15" t="s">
        <v>53</v>
      </c>
      <c r="AF15">
        <v>81.087999999999994</v>
      </c>
      <c r="AG15">
        <v>36.784999999999997</v>
      </c>
      <c r="AH15" s="4">
        <f t="shared" si="0"/>
        <v>44.302999999999997</v>
      </c>
      <c r="AJ15" s="4"/>
      <c r="AR15" s="4" t="s">
        <v>53</v>
      </c>
      <c r="AS15" s="4">
        <v>111.68600000000001</v>
      </c>
      <c r="AT15" s="4">
        <v>36.784999999999997</v>
      </c>
      <c r="AU15" s="4">
        <f t="shared" si="1"/>
        <v>74.90100000000001</v>
      </c>
      <c r="AV15" s="4"/>
      <c r="AZ15" s="4" t="s">
        <v>53</v>
      </c>
      <c r="BA15" s="4">
        <v>123.446</v>
      </c>
      <c r="BB15" s="4">
        <v>36.784999999999997</v>
      </c>
      <c r="BC15" s="4">
        <f t="shared" si="2"/>
        <v>86.661000000000001</v>
      </c>
      <c r="BD15" s="4"/>
      <c r="BE15" s="4"/>
      <c r="BH15" s="4" t="s">
        <v>53</v>
      </c>
      <c r="BI15" s="4">
        <v>77.884</v>
      </c>
      <c r="BJ15" s="4">
        <v>36.784999999999997</v>
      </c>
      <c r="BK15" s="4">
        <f t="shared" si="10"/>
        <v>41.099000000000004</v>
      </c>
      <c r="BL15" s="4"/>
      <c r="BM15" s="4"/>
    </row>
    <row r="16" spans="1:65" x14ac:dyDescent="0.15">
      <c r="A16" s="4" t="s">
        <v>51</v>
      </c>
      <c r="B16" s="4"/>
      <c r="D16" s="4" t="s">
        <v>62</v>
      </c>
      <c r="E16" s="4">
        <v>13.308999999999999</v>
      </c>
      <c r="F16" s="4"/>
      <c r="G16" s="4" t="s">
        <v>51</v>
      </c>
      <c r="H16" s="4">
        <v>0.46</v>
      </c>
      <c r="J16" s="4" t="s">
        <v>62</v>
      </c>
      <c r="K16" s="4">
        <v>1.508</v>
      </c>
      <c r="L16" s="4"/>
      <c r="M16" s="4" t="s">
        <v>118</v>
      </c>
      <c r="N16" s="4">
        <v>30.620999999999999</v>
      </c>
      <c r="O16" s="4">
        <v>30.414000000000001</v>
      </c>
      <c r="P16" s="4">
        <f t="shared" si="8"/>
        <v>0.20699999999999719</v>
      </c>
      <c r="R16" s="4"/>
      <c r="S16" s="4" t="s">
        <v>118</v>
      </c>
      <c r="T16" s="4">
        <v>35.774000000000001</v>
      </c>
      <c r="U16" s="4">
        <v>30.414000000000001</v>
      </c>
      <c r="V16" s="4">
        <f t="shared" si="9"/>
        <v>5.3599999999999994</v>
      </c>
      <c r="W16" s="4"/>
      <c r="X16" s="4"/>
      <c r="AC16" s="4"/>
      <c r="AD16" s="4"/>
      <c r="AE16" t="s">
        <v>54</v>
      </c>
      <c r="AF16">
        <v>33.39</v>
      </c>
      <c r="AG16">
        <v>30.414000000000001</v>
      </c>
      <c r="AH16" s="4">
        <f t="shared" si="0"/>
        <v>2.9759999999999991</v>
      </c>
      <c r="AJ16" s="4"/>
      <c r="AR16" s="4" t="s">
        <v>54</v>
      </c>
      <c r="AS16" s="4">
        <v>46.95</v>
      </c>
      <c r="AT16" s="4">
        <v>30.414000000000001</v>
      </c>
      <c r="AU16" s="4">
        <f t="shared" si="1"/>
        <v>16.536000000000001</v>
      </c>
      <c r="AV16" s="4"/>
      <c r="AZ16" s="4" t="s">
        <v>54</v>
      </c>
      <c r="BA16" s="4">
        <v>109.505</v>
      </c>
      <c r="BB16" s="4">
        <v>30.414000000000001</v>
      </c>
      <c r="BC16" s="4">
        <f t="shared" si="2"/>
        <v>79.090999999999994</v>
      </c>
      <c r="BD16" s="4"/>
      <c r="BE16" s="4"/>
      <c r="BH16" s="4" t="s">
        <v>54</v>
      </c>
      <c r="BI16" s="4">
        <v>38.098999999999997</v>
      </c>
      <c r="BJ16" s="4">
        <v>30.414000000000001</v>
      </c>
      <c r="BK16" s="4">
        <f t="shared" si="10"/>
        <v>7.6849999999999952</v>
      </c>
      <c r="BL16" s="4"/>
      <c r="BM16" s="4"/>
    </row>
    <row r="17" spans="1:65" x14ac:dyDescent="0.15">
      <c r="A17" s="4" t="s">
        <v>53</v>
      </c>
      <c r="B17" s="4">
        <v>31.966000000000001</v>
      </c>
      <c r="D17" s="4" t="s">
        <v>63</v>
      </c>
      <c r="E17" s="4">
        <v>13.878</v>
      </c>
      <c r="F17" s="4"/>
      <c r="G17" s="4" t="s">
        <v>53</v>
      </c>
      <c r="H17" s="4">
        <v>3.9449999999999998</v>
      </c>
      <c r="J17" s="4" t="s">
        <v>63</v>
      </c>
      <c r="K17" s="4">
        <v>0.42399999999999999</v>
      </c>
      <c r="L17" s="4"/>
      <c r="M17" s="4" t="s">
        <v>119</v>
      </c>
      <c r="N17" s="4">
        <v>43.265000000000001</v>
      </c>
      <c r="O17" s="4">
        <v>43.057000000000002</v>
      </c>
      <c r="P17" s="4">
        <f>N17-O17</f>
        <v>0.20799999999999841</v>
      </c>
      <c r="R17" s="4"/>
      <c r="S17" s="4" t="s">
        <v>119</v>
      </c>
      <c r="T17" s="4">
        <v>47.884999999999998</v>
      </c>
      <c r="U17" s="4">
        <v>43.057000000000002</v>
      </c>
      <c r="V17" s="4">
        <f t="shared" si="9"/>
        <v>4.8279999999999959</v>
      </c>
      <c r="W17" s="4"/>
      <c r="X17" s="4"/>
      <c r="Y17" s="4" t="s">
        <v>124</v>
      </c>
      <c r="Z17" s="4">
        <v>49.704999999999998</v>
      </c>
      <c r="AA17" s="4">
        <v>40.204999999999998</v>
      </c>
      <c r="AB17" s="4">
        <f t="shared" ref="AB17:AB23" si="11">Z17-AA17</f>
        <v>9.5</v>
      </c>
      <c r="AC17" s="4"/>
      <c r="AD17" s="4"/>
      <c r="AE17" t="s">
        <v>55</v>
      </c>
      <c r="AF17" t="s">
        <v>85</v>
      </c>
      <c r="AG17">
        <v>43.057000000000002</v>
      </c>
      <c r="AH17" s="4"/>
      <c r="AJ17" s="4"/>
      <c r="AR17" s="4" t="s">
        <v>55</v>
      </c>
      <c r="AS17" s="4" t="s">
        <v>85</v>
      </c>
      <c r="AT17" s="4">
        <v>43.057000000000002</v>
      </c>
      <c r="AU17" s="4"/>
      <c r="AV17" s="4"/>
      <c r="AZ17" s="4" t="s">
        <v>55</v>
      </c>
      <c r="BA17" s="4" t="s">
        <v>85</v>
      </c>
      <c r="BB17" s="4">
        <v>43.057000000000002</v>
      </c>
      <c r="BC17" s="4"/>
      <c r="BD17" s="4"/>
      <c r="BE17" s="4"/>
      <c r="BH17" s="4" t="s">
        <v>55</v>
      </c>
      <c r="BI17" s="4" t="s">
        <v>85</v>
      </c>
      <c r="BJ17" s="4">
        <v>43.057000000000002</v>
      </c>
      <c r="BK17" s="4"/>
      <c r="BL17" s="4"/>
      <c r="BM17" s="4"/>
    </row>
    <row r="18" spans="1:65" x14ac:dyDescent="0.15">
      <c r="A18" s="4" t="s">
        <v>54</v>
      </c>
      <c r="B18" s="4">
        <v>39.712000000000003</v>
      </c>
      <c r="D18" s="4" t="s">
        <v>64</v>
      </c>
      <c r="E18" s="4"/>
      <c r="F18" s="4"/>
      <c r="G18" s="4" t="s">
        <v>54</v>
      </c>
      <c r="H18" s="4">
        <v>0.85399999999999998</v>
      </c>
      <c r="J18" s="4" t="s">
        <v>64</v>
      </c>
      <c r="K18" s="4"/>
      <c r="L18" s="4"/>
      <c r="M18" s="4" t="s">
        <v>120</v>
      </c>
      <c r="N18" s="4">
        <v>45.5</v>
      </c>
      <c r="O18" s="4">
        <v>43.643000000000001</v>
      </c>
      <c r="P18" s="4">
        <f t="shared" si="8"/>
        <v>1.8569999999999993</v>
      </c>
      <c r="R18" s="4"/>
      <c r="S18" s="4" t="s">
        <v>120</v>
      </c>
      <c r="T18" s="4">
        <v>54.2</v>
      </c>
      <c r="U18" s="4">
        <v>43.643000000000001</v>
      </c>
      <c r="V18" s="4">
        <f t="shared" si="9"/>
        <v>10.557000000000002</v>
      </c>
      <c r="W18" s="4"/>
      <c r="X18" s="4"/>
      <c r="Y18" s="4" t="s">
        <v>125</v>
      </c>
      <c r="Z18" s="4">
        <v>52.533999999999999</v>
      </c>
      <c r="AA18" s="4">
        <v>45.267000000000003</v>
      </c>
      <c r="AB18" s="4"/>
      <c r="AC18" s="4"/>
      <c r="AD18" s="4"/>
      <c r="AE18" t="s">
        <v>56</v>
      </c>
      <c r="AF18">
        <v>46.201000000000001</v>
      </c>
      <c r="AG18">
        <v>43.643000000000001</v>
      </c>
      <c r="AH18" s="4">
        <f>AF18-AG18</f>
        <v>2.5579999999999998</v>
      </c>
      <c r="AJ18" s="4"/>
      <c r="AR18" s="4" t="s">
        <v>56</v>
      </c>
      <c r="AS18" s="4">
        <v>50.561999999999998</v>
      </c>
      <c r="AT18" s="4">
        <v>43.643000000000001</v>
      </c>
      <c r="AU18" s="4">
        <f t="shared" si="1"/>
        <v>6.9189999999999969</v>
      </c>
      <c r="AV18" s="4"/>
      <c r="AZ18" s="4" t="s">
        <v>56</v>
      </c>
      <c r="BA18" s="4">
        <v>47.201999999999998</v>
      </c>
      <c r="BB18" s="4">
        <v>43.643000000000001</v>
      </c>
      <c r="BC18" s="4">
        <f t="shared" si="2"/>
        <v>3.5589999999999975</v>
      </c>
      <c r="BD18" s="4"/>
      <c r="BE18" s="4"/>
      <c r="BH18" s="4" t="s">
        <v>56</v>
      </c>
      <c r="BI18" s="4">
        <v>45.389000000000003</v>
      </c>
      <c r="BJ18" s="4">
        <v>43.643000000000001</v>
      </c>
      <c r="BK18" s="4">
        <f t="shared" ref="BK18:BK21" si="12">BI18-BJ18</f>
        <v>1.7460000000000022</v>
      </c>
      <c r="BL18" s="4"/>
      <c r="BM18" s="4"/>
    </row>
    <row r="19" spans="1:65" x14ac:dyDescent="0.15">
      <c r="A19" s="4" t="s">
        <v>55</v>
      </c>
      <c r="B19" s="4">
        <v>11.489000000000001</v>
      </c>
      <c r="D19" s="4" t="s">
        <v>65</v>
      </c>
      <c r="E19" s="4">
        <v>83.257999999999996</v>
      </c>
      <c r="F19" s="4"/>
      <c r="G19" s="4" t="s">
        <v>55</v>
      </c>
      <c r="H19" s="4">
        <v>2.0169999999999999</v>
      </c>
      <c r="J19" s="4" t="s">
        <v>65</v>
      </c>
      <c r="K19" s="4">
        <v>0.96099999999999997</v>
      </c>
      <c r="L19" s="4"/>
      <c r="M19" s="4" t="s">
        <v>121</v>
      </c>
      <c r="N19" s="4">
        <v>43.220999999999997</v>
      </c>
      <c r="O19" s="4">
        <v>40.789000000000001</v>
      </c>
      <c r="P19" s="4">
        <f t="shared" si="8"/>
        <v>2.4319999999999951</v>
      </c>
      <c r="R19" s="4"/>
      <c r="S19" s="4" t="s">
        <v>121</v>
      </c>
      <c r="T19" s="4">
        <v>59.070999999999998</v>
      </c>
      <c r="U19" s="4">
        <v>40.789000000000001</v>
      </c>
      <c r="V19" s="4">
        <f t="shared" si="9"/>
        <v>18.281999999999996</v>
      </c>
      <c r="W19" s="4"/>
      <c r="X19" s="4"/>
      <c r="Y19" s="4" t="s">
        <v>126</v>
      </c>
      <c r="Z19" s="4">
        <v>43.966999999999999</v>
      </c>
      <c r="AA19" s="4">
        <v>40.161999999999999</v>
      </c>
      <c r="AB19" s="4">
        <f t="shared" si="11"/>
        <v>3.8049999999999997</v>
      </c>
      <c r="AC19" s="4"/>
      <c r="AD19" s="4"/>
      <c r="AE19" t="s">
        <v>57</v>
      </c>
      <c r="AF19">
        <v>52.421999999999997</v>
      </c>
      <c r="AG19">
        <v>40.789000000000001</v>
      </c>
      <c r="AH19" s="4">
        <f t="shared" si="0"/>
        <v>11.632999999999996</v>
      </c>
      <c r="AJ19" s="4"/>
      <c r="AR19" s="4" t="s">
        <v>57</v>
      </c>
      <c r="AS19" s="4">
        <v>76.412000000000006</v>
      </c>
      <c r="AT19" s="4">
        <v>40.789000000000001</v>
      </c>
      <c r="AU19" s="4">
        <f t="shared" si="1"/>
        <v>35.623000000000005</v>
      </c>
      <c r="AV19" s="4"/>
      <c r="AZ19" s="4" t="s">
        <v>57</v>
      </c>
      <c r="BA19" s="4">
        <v>71.158000000000001</v>
      </c>
      <c r="BB19" s="4">
        <v>40.789000000000001</v>
      </c>
      <c r="BC19" s="4">
        <f t="shared" si="2"/>
        <v>30.369</v>
      </c>
      <c r="BD19" s="4"/>
      <c r="BE19" s="4"/>
      <c r="BH19" s="4" t="s">
        <v>57</v>
      </c>
      <c r="BI19" s="4">
        <v>54.759</v>
      </c>
      <c r="BJ19" s="4">
        <v>40.789000000000001</v>
      </c>
      <c r="BK19" s="4">
        <f t="shared" si="12"/>
        <v>13.969999999999999</v>
      </c>
      <c r="BL19" s="4"/>
      <c r="BM19" s="4"/>
    </row>
    <row r="20" spans="1:65" x14ac:dyDescent="0.15">
      <c r="A20" s="4" t="s">
        <v>56</v>
      </c>
      <c r="B20" s="4">
        <v>5.4470000000000001</v>
      </c>
      <c r="D20" s="4" t="s">
        <v>66</v>
      </c>
      <c r="E20" s="4">
        <v>37.606999999999999</v>
      </c>
      <c r="F20" s="4"/>
      <c r="G20" s="4" t="s">
        <v>56</v>
      </c>
      <c r="H20" s="4">
        <v>0.45900000000000002</v>
      </c>
      <c r="J20" s="4" t="s">
        <v>66</v>
      </c>
      <c r="K20" s="4"/>
      <c r="L20" s="4"/>
      <c r="M20" s="4" t="s">
        <v>122</v>
      </c>
      <c r="N20" s="4">
        <v>46.292000000000002</v>
      </c>
      <c r="O20" s="4">
        <v>42.923000000000002</v>
      </c>
      <c r="P20" s="4">
        <f t="shared" si="8"/>
        <v>3.3689999999999998</v>
      </c>
      <c r="R20" s="4"/>
      <c r="S20" s="4" t="s">
        <v>122</v>
      </c>
      <c r="T20" s="4">
        <v>61.536000000000001</v>
      </c>
      <c r="U20" s="4">
        <v>42.923000000000002</v>
      </c>
      <c r="V20" s="4">
        <f t="shared" si="9"/>
        <v>18.613</v>
      </c>
      <c r="W20" s="4"/>
      <c r="X20" s="4"/>
      <c r="Y20" s="4" t="s">
        <v>129</v>
      </c>
      <c r="Z20" s="4">
        <v>49.253999999999998</v>
      </c>
      <c r="AA20" s="4">
        <v>39.936999999999998</v>
      </c>
      <c r="AB20" s="4">
        <f t="shared" si="11"/>
        <v>9.3170000000000002</v>
      </c>
      <c r="AC20" s="4"/>
      <c r="AD20" s="4"/>
      <c r="AE20" t="s">
        <v>58</v>
      </c>
      <c r="AF20">
        <v>60.322000000000003</v>
      </c>
      <c r="AG20">
        <v>42.923000000000002</v>
      </c>
      <c r="AH20" s="4">
        <f t="shared" si="0"/>
        <v>17.399000000000001</v>
      </c>
      <c r="AJ20" s="4"/>
      <c r="AR20" s="4" t="s">
        <v>58</v>
      </c>
      <c r="AS20" s="4">
        <v>118.581</v>
      </c>
      <c r="AT20" s="4">
        <v>42.923000000000002</v>
      </c>
      <c r="AU20" s="4">
        <f t="shared" si="1"/>
        <v>75.658000000000001</v>
      </c>
      <c r="AV20" s="4"/>
      <c r="AZ20" s="4" t="s">
        <v>58</v>
      </c>
      <c r="BA20" s="4">
        <v>59.375999999999998</v>
      </c>
      <c r="BB20" s="4">
        <v>42.923000000000002</v>
      </c>
      <c r="BC20" s="4">
        <f t="shared" si="2"/>
        <v>16.452999999999996</v>
      </c>
      <c r="BD20" s="4"/>
      <c r="BE20" s="4"/>
      <c r="BH20" s="4" t="s">
        <v>58</v>
      </c>
      <c r="BI20" s="4">
        <v>62.576999999999998</v>
      </c>
      <c r="BJ20" s="4">
        <v>42.923000000000002</v>
      </c>
      <c r="BK20" s="4">
        <f t="shared" si="12"/>
        <v>19.653999999999996</v>
      </c>
      <c r="BL20" s="4"/>
      <c r="BM20" s="4"/>
    </row>
    <row r="21" spans="1:65" x14ac:dyDescent="0.15">
      <c r="A21" s="4" t="s">
        <v>57</v>
      </c>
      <c r="B21" s="4">
        <v>22.260999999999999</v>
      </c>
      <c r="D21" s="4" t="s">
        <v>81</v>
      </c>
      <c r="E21" s="4">
        <v>29.584</v>
      </c>
      <c r="F21" s="4"/>
      <c r="G21" s="4" t="s">
        <v>57</v>
      </c>
      <c r="H21" s="4">
        <v>2.5470000000000002</v>
      </c>
      <c r="J21" s="4" t="s">
        <v>81</v>
      </c>
      <c r="K21" s="4">
        <v>0.18</v>
      </c>
      <c r="L21" s="4"/>
      <c r="M21" s="4" t="s">
        <v>123</v>
      </c>
      <c r="N21" s="4">
        <v>42.649000000000001</v>
      </c>
      <c r="O21" s="4">
        <v>40.170999999999999</v>
      </c>
      <c r="P21" s="4">
        <f t="shared" si="8"/>
        <v>2.4780000000000015</v>
      </c>
      <c r="R21" s="4"/>
      <c r="S21" s="4" t="s">
        <v>123</v>
      </c>
      <c r="T21" s="4">
        <v>66.992999999999995</v>
      </c>
      <c r="U21" s="4">
        <v>40.170999999999999</v>
      </c>
      <c r="V21" s="4">
        <f t="shared" si="9"/>
        <v>26.821999999999996</v>
      </c>
      <c r="W21" s="4"/>
      <c r="X21" s="4"/>
      <c r="Y21" s="4" t="s">
        <v>130</v>
      </c>
      <c r="Z21" s="4">
        <v>39.795999999999999</v>
      </c>
      <c r="AA21" s="4">
        <v>39.536000000000001</v>
      </c>
      <c r="AB21" s="4"/>
      <c r="AC21" s="4"/>
      <c r="AD21" s="4"/>
      <c r="AE21" t="s">
        <v>59</v>
      </c>
      <c r="AF21">
        <v>54.585999999999999</v>
      </c>
      <c r="AG21">
        <v>40.170999999999999</v>
      </c>
      <c r="AH21" s="4">
        <f t="shared" si="0"/>
        <v>14.414999999999999</v>
      </c>
      <c r="AJ21" s="4"/>
      <c r="AR21" s="4" t="s">
        <v>59</v>
      </c>
      <c r="AS21" s="4">
        <v>86.873000000000005</v>
      </c>
      <c r="AT21" s="4">
        <v>40.170999999999999</v>
      </c>
      <c r="AU21" s="4">
        <f t="shared" si="1"/>
        <v>46.702000000000005</v>
      </c>
      <c r="AV21" s="4"/>
      <c r="AZ21" s="4" t="s">
        <v>59</v>
      </c>
      <c r="BA21" s="4">
        <v>103.33799999999999</v>
      </c>
      <c r="BB21" s="4">
        <v>40.170999999999999</v>
      </c>
      <c r="BC21" s="4">
        <f t="shared" si="2"/>
        <v>63.166999999999994</v>
      </c>
      <c r="BD21" s="4"/>
      <c r="BE21" s="4"/>
      <c r="BH21" s="4" t="s">
        <v>59</v>
      </c>
      <c r="BI21" s="4">
        <v>69.013999999999996</v>
      </c>
      <c r="BJ21" s="4">
        <v>40.170999999999999</v>
      </c>
      <c r="BK21" s="4">
        <f t="shared" si="12"/>
        <v>28.842999999999996</v>
      </c>
      <c r="BL21" s="4"/>
      <c r="BM21" s="4"/>
    </row>
    <row r="22" spans="1:65" x14ac:dyDescent="0.15">
      <c r="A22" s="4" t="s">
        <v>58</v>
      </c>
      <c r="B22" s="4">
        <v>19.132999999999999</v>
      </c>
      <c r="D22" s="4" t="s">
        <v>82</v>
      </c>
      <c r="E22" s="4">
        <v>8.120000000000001</v>
      </c>
      <c r="F22" s="4"/>
      <c r="G22" s="4" t="s">
        <v>58</v>
      </c>
      <c r="H22" s="4">
        <v>1.0469999999999999</v>
      </c>
      <c r="J22" s="4" t="s">
        <v>82</v>
      </c>
      <c r="K22" s="4"/>
      <c r="L22" s="4"/>
      <c r="M22" s="4" t="s">
        <v>67</v>
      </c>
      <c r="P22">
        <f>AVERAGE(P2:P21)</f>
        <v>2.7353124999999991</v>
      </c>
      <c r="R22" s="4"/>
      <c r="S22" s="4" t="s">
        <v>67</v>
      </c>
      <c r="V22">
        <f>AVERAGE(V2:V21)</f>
        <v>14.217444444444444</v>
      </c>
      <c r="W22" s="4"/>
      <c r="X22" s="4"/>
      <c r="Y22" s="4" t="s">
        <v>131</v>
      </c>
      <c r="Z22" s="4">
        <v>44.110999999999997</v>
      </c>
      <c r="AA22" s="4">
        <v>43.51</v>
      </c>
      <c r="AB22" s="4">
        <f>Z22-AA22</f>
        <v>0.60099999999999909</v>
      </c>
      <c r="AC22" s="4"/>
      <c r="AD22" s="4"/>
      <c r="AE22" s="4" t="s">
        <v>74</v>
      </c>
      <c r="AH22">
        <f>AVERAGE(AH2:AH21)</f>
        <v>9.2128823529411772</v>
      </c>
      <c r="AJ22" s="4"/>
      <c r="AR22" s="4" t="s">
        <v>74</v>
      </c>
      <c r="AS22" s="4"/>
      <c r="AT22" s="4"/>
      <c r="AU22" s="4">
        <f>AVERAGE(AU2:AU21)</f>
        <v>21.995933333333333</v>
      </c>
      <c r="AV22" s="4"/>
      <c r="AZ22" s="4" t="s">
        <v>74</v>
      </c>
      <c r="BA22" s="4"/>
      <c r="BB22" s="4"/>
      <c r="BC22" s="4">
        <f>AVERAGE(BC2:BC21)</f>
        <v>26.88475</v>
      </c>
      <c r="BD22" s="4"/>
      <c r="BE22" s="4"/>
      <c r="BH22" s="4" t="s">
        <v>74</v>
      </c>
      <c r="BI22" s="4"/>
      <c r="BJ22" s="4"/>
      <c r="BK22" s="4">
        <f>AVERAGE(BK2:BK21)</f>
        <v>12.691235294117647</v>
      </c>
      <c r="BL22" s="4"/>
      <c r="BM22" s="4"/>
    </row>
    <row r="23" spans="1:65" x14ac:dyDescent="0.15">
      <c r="A23" s="4" t="s">
        <v>59</v>
      </c>
      <c r="B23" s="4">
        <v>15.622999999999999</v>
      </c>
      <c r="D23" s="4" t="s">
        <v>83</v>
      </c>
      <c r="E23" s="4">
        <v>8.0410000000000004</v>
      </c>
      <c r="F23" s="4"/>
      <c r="G23" s="4" t="s">
        <v>59</v>
      </c>
      <c r="H23" s="4">
        <v>3.5950000000000002</v>
      </c>
      <c r="J23" s="4" t="s">
        <v>83</v>
      </c>
      <c r="K23" s="4">
        <v>5.9429999999999996</v>
      </c>
      <c r="L23" s="4"/>
      <c r="M23" s="4" t="s">
        <v>68</v>
      </c>
      <c r="P23">
        <f>(STDEV(P2:P21))/(SQRT(COUNT(P2:P21)))</f>
        <v>1.0274872777750501</v>
      </c>
      <c r="R23" s="4"/>
      <c r="S23" s="4" t="s">
        <v>70</v>
      </c>
      <c r="V23">
        <f>(STDEV(V2:V21))/(SQRT(COUNT(V2:V21)))</f>
        <v>2.8158793135789701</v>
      </c>
      <c r="W23" s="4"/>
      <c r="X23" s="4"/>
      <c r="Y23" s="4" t="s">
        <v>132</v>
      </c>
      <c r="Z23" s="4">
        <v>55.345999999999997</v>
      </c>
      <c r="AA23" s="4">
        <v>39.546999999999997</v>
      </c>
      <c r="AB23" s="4">
        <f t="shared" si="11"/>
        <v>15.798999999999999</v>
      </c>
      <c r="AC23" s="4"/>
      <c r="AD23" s="4"/>
      <c r="AE23" s="4" t="s">
        <v>142</v>
      </c>
      <c r="AH23">
        <f>(STDEV(AH2:AH21))/(SQRT(COUNT(AH2:AH21)))</f>
        <v>2.6220807365222054</v>
      </c>
      <c r="AJ23" s="4"/>
      <c r="AR23" s="4" t="s">
        <v>70</v>
      </c>
      <c r="AS23" s="4"/>
      <c r="AT23" s="4"/>
      <c r="AU23" s="4">
        <f>(STDEV(AU2:AU21))/(SQRT(COUNT(AU2:AU21)))</f>
        <v>6.5783469188996726</v>
      </c>
      <c r="AV23" s="4"/>
      <c r="AZ23" s="4" t="s">
        <v>70</v>
      </c>
      <c r="BA23" s="4"/>
      <c r="BB23" s="4"/>
      <c r="BC23" s="4">
        <f>(STDEV(BC2:BC21))/(SQRT(COUNT(BC2:BC21)))</f>
        <v>6.9476618108180821</v>
      </c>
      <c r="BD23" s="4"/>
      <c r="BE23" s="4"/>
      <c r="BH23" s="4" t="s">
        <v>70</v>
      </c>
      <c r="BI23" s="4"/>
      <c r="BJ23" s="4"/>
      <c r="BK23" s="4">
        <f>(STDEV(BK2:BK21))/(SQRT(COUNT(BK2:BK21)))</f>
        <v>2.5725996887010028</v>
      </c>
      <c r="BL23" s="4"/>
      <c r="BM23" s="4"/>
    </row>
    <row r="24" spans="1:65" x14ac:dyDescent="0.15">
      <c r="A24" s="4" t="s">
        <v>73</v>
      </c>
      <c r="B24">
        <f>AVERAGE(B4:B15,B17:B23)</f>
        <v>22.271052631578943</v>
      </c>
      <c r="D24" s="4"/>
      <c r="E24" s="4">
        <f>AVERAGE(E4:E17,E19:E23)</f>
        <v>22.365105263157897</v>
      </c>
      <c r="F24" s="4"/>
      <c r="G24" s="4" t="s">
        <v>71</v>
      </c>
      <c r="H24">
        <f>AVERAGE(H4:H12,H14:H23)</f>
        <v>1.4273157894736841</v>
      </c>
      <c r="J24" s="4" t="s">
        <v>72</v>
      </c>
      <c r="K24" s="4">
        <f>AVERAGE(K4:K23)</f>
        <v>1.2840769230769229</v>
      </c>
      <c r="L24" s="4"/>
      <c r="M24" s="4" t="s">
        <v>137</v>
      </c>
      <c r="P24">
        <f>STDEV(P2:P21)</f>
        <v>4.1099491111002004</v>
      </c>
      <c r="R24" s="4"/>
      <c r="S24" s="4" t="s">
        <v>137</v>
      </c>
      <c r="V24">
        <f>STDEV(V2:V21)</f>
        <v>11.946764145807661</v>
      </c>
      <c r="W24" s="4"/>
      <c r="X24" s="4"/>
      <c r="Y24" s="4" t="s">
        <v>133</v>
      </c>
      <c r="Z24" s="4">
        <v>40.878</v>
      </c>
      <c r="AA24" s="4">
        <v>40.646999999999998</v>
      </c>
      <c r="AB24" s="4">
        <f>Z24-AA24</f>
        <v>0.23100000000000165</v>
      </c>
      <c r="AC24" s="4"/>
      <c r="AD24" s="4"/>
      <c r="AE24" s="4" t="s">
        <v>143</v>
      </c>
      <c r="AH24">
        <f>STDEV(AH2:AH21)</f>
        <v>10.811115835578404</v>
      </c>
      <c r="AJ24" s="4"/>
      <c r="AR24" s="4" t="s">
        <v>78</v>
      </c>
      <c r="AS24" s="4"/>
      <c r="AT24" s="4"/>
      <c r="AU24" s="4">
        <f>STDEV(AU2:AU21)</f>
        <v>25.477828062473307</v>
      </c>
      <c r="AV24" s="4"/>
      <c r="AZ24" s="4" t="s">
        <v>78</v>
      </c>
      <c r="BA24" s="4"/>
      <c r="BB24" s="4"/>
      <c r="BC24" s="4">
        <f>STDEV(BC2:BC21)</f>
        <v>27.790647243272328</v>
      </c>
      <c r="BD24" s="4"/>
      <c r="BE24" s="4"/>
      <c r="BH24" s="4" t="s">
        <v>78</v>
      </c>
      <c r="BI24" s="4"/>
      <c r="BJ24" s="4"/>
      <c r="BK24" s="4">
        <f>STDEV(BK2:BK21)</f>
        <v>10.607100248945347</v>
      </c>
      <c r="BL24" s="4"/>
      <c r="BM24" s="4"/>
    </row>
    <row r="25" spans="1:65" x14ac:dyDescent="0.15">
      <c r="A25" s="4" t="s">
        <v>70</v>
      </c>
      <c r="B25">
        <f>(STDEV(B4:B23))/(SQRT(COUNT(B4:B23)))</f>
        <v>2.8548644189739236</v>
      </c>
      <c r="D25" s="4"/>
      <c r="E25" s="4">
        <f>(STDEV(E4:E23))/(SQRT(COUNT(E4:E23)))</f>
        <v>4.7183359428467844</v>
      </c>
      <c r="F25" s="4"/>
      <c r="G25" s="4" t="s">
        <v>70</v>
      </c>
      <c r="H25">
        <f>(STDEV(H4:H23))/(SQRT(COUNT(H4:H23)))</f>
        <v>0.31152900658721</v>
      </c>
      <c r="J25" s="4" t="s">
        <v>70</v>
      </c>
      <c r="K25" s="4">
        <f>(STDEV(K4:K23))/(SQRT(COUNT(K4:K23)))</f>
        <v>0.46745192350546022</v>
      </c>
      <c r="L25" s="4"/>
      <c r="M25" s="4" t="s">
        <v>138</v>
      </c>
      <c r="P25">
        <f>TTEST(P2:P21,P27:P46,1,2)</f>
        <v>0.1096648600810195</v>
      </c>
      <c r="Q25" s="4"/>
      <c r="R25" s="4"/>
      <c r="S25" s="4" t="s">
        <v>140</v>
      </c>
      <c r="V25">
        <f>TTEST(V2:V21,V27:V46,1,2)</f>
        <v>0.13305298244325464</v>
      </c>
      <c r="X25" s="4"/>
      <c r="Y25" s="4" t="s">
        <v>134</v>
      </c>
      <c r="Z25" s="4">
        <v>40.15</v>
      </c>
      <c r="AA25" s="4">
        <v>40.15</v>
      </c>
      <c r="AB25" s="4">
        <f t="shared" ref="AB25" si="13">Z25-AA25</f>
        <v>0</v>
      </c>
      <c r="AC25" s="4"/>
      <c r="AD25" s="4"/>
      <c r="AE25" s="4" t="s">
        <v>1</v>
      </c>
      <c r="AF25" s="4"/>
      <c r="AG25" s="4"/>
      <c r="AH25" s="4">
        <f>TTEST(AH2:AH21,AH27:AH46,1,2)</f>
        <v>0.18043605004435775</v>
      </c>
      <c r="AI25" s="4"/>
      <c r="AJ25" s="4"/>
      <c r="AR25" s="4" t="s">
        <v>1</v>
      </c>
      <c r="AS25" s="4"/>
      <c r="AT25" s="4"/>
      <c r="AU25" s="4">
        <f>TTEST(AU2:AU21,AU27:AU46,1,2)</f>
        <v>0.33202614468560665</v>
      </c>
      <c r="AV25" s="4"/>
      <c r="AZ25" s="4" t="s">
        <v>1</v>
      </c>
      <c r="BA25" s="4"/>
      <c r="BB25" s="4"/>
      <c r="BC25" s="4">
        <f>TTEST(BC2:BC21,BC27:BC46,1,2)</f>
        <v>0.43509817421488822</v>
      </c>
      <c r="BD25" s="4"/>
      <c r="BE25" s="4"/>
      <c r="BH25" s="4" t="s">
        <v>1</v>
      </c>
      <c r="BI25" s="4"/>
      <c r="BJ25" s="4"/>
      <c r="BK25" s="4">
        <f>TTEST(BK2:BK21,BK27:BK46,1,2)</f>
        <v>0.37570379475842636</v>
      </c>
      <c r="BL25" s="4"/>
      <c r="BM25" s="4"/>
    </row>
    <row r="26" spans="1:65" x14ac:dyDescent="0.15">
      <c r="A26" s="4" t="s">
        <v>78</v>
      </c>
      <c r="B26">
        <f>STDEV(B4:B23)</f>
        <v>12.444065499817295</v>
      </c>
      <c r="D26" s="4"/>
      <c r="E26" s="4">
        <f>STDEV(E4:E23)</f>
        <v>20.566749556544838</v>
      </c>
      <c r="F26" s="4"/>
      <c r="G26" s="4" t="s">
        <v>78</v>
      </c>
      <c r="H26">
        <f>STDEV(H4:H23)</f>
        <v>1.3579234576952652</v>
      </c>
      <c r="J26" s="4" t="s">
        <v>80</v>
      </c>
      <c r="K26" s="4">
        <f>STDEV(K4:K23)</f>
        <v>1.6854218790132072</v>
      </c>
      <c r="L26" s="4"/>
      <c r="R26" s="4"/>
      <c r="X26" s="4"/>
      <c r="Y26" s="4" t="s">
        <v>135</v>
      </c>
      <c r="Z26" s="4">
        <v>67.884</v>
      </c>
      <c r="AA26" s="4">
        <v>34.78</v>
      </c>
      <c r="AB26" s="4">
        <f>Z26-AA26</f>
        <v>33.103999999999999</v>
      </c>
      <c r="AC26" s="4"/>
      <c r="AD26" s="4"/>
      <c r="AJ26" s="4"/>
      <c r="AR26" s="4"/>
      <c r="AS26" s="4"/>
      <c r="AT26" s="4"/>
      <c r="AU26" s="4"/>
      <c r="AV26" s="4"/>
      <c r="AZ26" s="4"/>
      <c r="BA26" s="4"/>
      <c r="BB26" s="4"/>
      <c r="BC26" s="4"/>
      <c r="BD26" s="4"/>
      <c r="BE26" s="4"/>
      <c r="BH26" s="4"/>
      <c r="BI26" s="4"/>
      <c r="BJ26" s="4"/>
      <c r="BK26" s="4"/>
      <c r="BL26" s="4"/>
      <c r="BM26" s="4"/>
    </row>
    <row r="27" spans="1:65" x14ac:dyDescent="0.15">
      <c r="A27" s="3" t="s">
        <v>79</v>
      </c>
      <c r="B27" s="3">
        <f>TTEST(B4:B23,E4:E23,1,2)</f>
        <v>0.49324361178361281</v>
      </c>
      <c r="D27" s="4"/>
      <c r="E27" s="4"/>
      <c r="F27" s="4"/>
      <c r="G27" s="3" t="s">
        <v>77</v>
      </c>
      <c r="H27" s="3">
        <f>TTEST(H4:H23,K4:K23,1,2)</f>
        <v>0.39612897660681273</v>
      </c>
      <c r="J27" s="4" t="s">
        <v>77</v>
      </c>
      <c r="K27" s="4"/>
      <c r="L27" s="4"/>
      <c r="M27" s="4" t="s">
        <v>104</v>
      </c>
      <c r="N27" s="4">
        <v>43.664000000000001</v>
      </c>
      <c r="O27" s="4">
        <v>42.116999999999997</v>
      </c>
      <c r="P27" s="4">
        <f t="shared" ref="P27:P40" si="14">N27-O27</f>
        <v>1.5470000000000041</v>
      </c>
      <c r="Q27" s="4"/>
      <c r="R27" s="4"/>
      <c r="S27" s="4" t="s">
        <v>104</v>
      </c>
      <c r="T27" s="4">
        <v>58.701000000000001</v>
      </c>
      <c r="U27" s="4">
        <v>42.116999999999997</v>
      </c>
      <c r="V27" s="4">
        <f>T27-U27</f>
        <v>16.584000000000003</v>
      </c>
      <c r="W27" s="4"/>
      <c r="X27" s="4"/>
      <c r="Y27" s="4" t="s">
        <v>103</v>
      </c>
      <c r="Z27" s="4"/>
      <c r="AA27" s="4"/>
      <c r="AB27" s="4">
        <f>AVERAGE(AB17:AB26)</f>
        <v>9.0446249999999999</v>
      </c>
      <c r="AC27" s="4"/>
      <c r="AD27" s="4"/>
      <c r="AE27" t="s">
        <v>39</v>
      </c>
      <c r="AF27">
        <v>45.762</v>
      </c>
      <c r="AG27">
        <v>42.116999999999997</v>
      </c>
      <c r="AH27" s="4">
        <f>AF27-AG27</f>
        <v>3.6450000000000031</v>
      </c>
      <c r="AJ27" s="4"/>
      <c r="AR27" s="4" t="s">
        <v>39</v>
      </c>
      <c r="AS27" s="4">
        <v>54.926000000000002</v>
      </c>
      <c r="AT27" s="4">
        <v>42.116999999999997</v>
      </c>
      <c r="AU27" s="4">
        <f>AS27-AT27</f>
        <v>12.809000000000005</v>
      </c>
      <c r="AV27" s="4"/>
      <c r="AZ27" s="4" t="s">
        <v>39</v>
      </c>
      <c r="BA27" s="4">
        <v>56.107999999999997</v>
      </c>
      <c r="BB27" s="4">
        <v>42.116999999999997</v>
      </c>
      <c r="BC27" s="4">
        <f>BA27-BB27</f>
        <v>13.991</v>
      </c>
      <c r="BD27" s="4"/>
      <c r="BE27" s="4"/>
      <c r="BH27" s="4" t="s">
        <v>39</v>
      </c>
      <c r="BI27" s="4">
        <v>57.8</v>
      </c>
      <c r="BJ27" s="4">
        <v>42.116999999999997</v>
      </c>
      <c r="BK27" s="4">
        <f>BI27-BJ27</f>
        <v>15.683</v>
      </c>
      <c r="BL27" s="4"/>
      <c r="BM27" s="4"/>
    </row>
    <row r="28" spans="1:65" x14ac:dyDescent="0.15">
      <c r="A28" s="4"/>
      <c r="B28" s="4"/>
      <c r="D28" s="4"/>
      <c r="E28" s="4"/>
      <c r="F28" s="4"/>
      <c r="G28" s="4"/>
      <c r="H28" s="4"/>
      <c r="J28" s="4"/>
      <c r="K28" s="4"/>
      <c r="L28" s="4"/>
      <c r="M28" s="4" t="s">
        <v>105</v>
      </c>
      <c r="N28" s="4">
        <v>37.994999999999997</v>
      </c>
      <c r="O28" s="4">
        <v>35.753999999999998</v>
      </c>
      <c r="P28" s="4">
        <f t="shared" si="14"/>
        <v>2.2409999999999997</v>
      </c>
      <c r="Q28" s="4"/>
      <c r="R28" s="4"/>
      <c r="S28" s="4" t="s">
        <v>105</v>
      </c>
      <c r="T28" s="4">
        <v>57.02</v>
      </c>
      <c r="U28" s="4">
        <v>35.753999999999998</v>
      </c>
      <c r="V28" s="4">
        <f>T28-U28</f>
        <v>21.266000000000005</v>
      </c>
      <c r="W28" s="4"/>
      <c r="X28" s="4"/>
      <c r="Y28" s="4" t="s">
        <v>141</v>
      </c>
      <c r="Z28" s="4"/>
      <c r="AA28" s="4"/>
      <c r="AB28" s="4">
        <f>(STDEV(AB17:AB26))/(SQRT(COUNT(AB17:AB26)))</f>
        <v>3.9708544462725071</v>
      </c>
      <c r="AC28" s="4"/>
      <c r="AD28" s="4"/>
      <c r="AE28" t="s">
        <v>40</v>
      </c>
      <c r="AF28" t="s">
        <v>52</v>
      </c>
      <c r="AG28">
        <v>35.753999999999998</v>
      </c>
      <c r="AI28" t="s">
        <v>75</v>
      </c>
      <c r="AJ28" s="4"/>
      <c r="AR28" s="4" t="s">
        <v>40</v>
      </c>
      <c r="AS28" s="4">
        <v>56.106999999999999</v>
      </c>
      <c r="AT28" s="4">
        <v>35.753999999999998</v>
      </c>
      <c r="AU28" s="4">
        <f>AS28-AT28</f>
        <v>20.353000000000002</v>
      </c>
      <c r="AV28" s="4"/>
      <c r="AZ28" s="4" t="s">
        <v>40</v>
      </c>
      <c r="BA28" s="4">
        <v>57.466999999999999</v>
      </c>
      <c r="BB28" s="4">
        <v>35.753999999999998</v>
      </c>
      <c r="BC28" s="4">
        <f t="shared" ref="BC28:BC46" si="15">BA28-BB28</f>
        <v>21.713000000000001</v>
      </c>
      <c r="BD28" s="4"/>
      <c r="BE28" s="4"/>
      <c r="BH28" s="4" t="s">
        <v>40</v>
      </c>
      <c r="BI28" s="4">
        <v>51.924999999999997</v>
      </c>
      <c r="BJ28" s="4">
        <v>35.753999999999998</v>
      </c>
      <c r="BK28" s="4">
        <f t="shared" ref="BK28" si="16">BI28-BJ28</f>
        <v>16.170999999999999</v>
      </c>
      <c r="BL28" s="4"/>
      <c r="BM28" s="4"/>
    </row>
    <row r="29" spans="1:65" x14ac:dyDescent="0.15">
      <c r="A29" s="4"/>
      <c r="B29" s="4"/>
      <c r="D29" s="4"/>
      <c r="E29" s="4"/>
      <c r="F29" s="4"/>
      <c r="G29" s="4"/>
      <c r="H29" s="4"/>
      <c r="J29" s="4"/>
      <c r="K29" s="4"/>
      <c r="L29" s="4"/>
      <c r="M29" s="4" t="s">
        <v>106</v>
      </c>
      <c r="N29" s="4">
        <v>39.737000000000002</v>
      </c>
      <c r="O29" s="4">
        <v>39.706000000000003</v>
      </c>
      <c r="P29" s="4">
        <f t="shared" si="14"/>
        <v>3.0999999999998806E-2</v>
      </c>
      <c r="Q29" s="4"/>
      <c r="R29" s="4"/>
      <c r="S29" s="4" t="s">
        <v>106</v>
      </c>
      <c r="T29" s="4">
        <v>0</v>
      </c>
      <c r="U29" s="4">
        <v>39.706000000000003</v>
      </c>
      <c r="V29" s="4">
        <v>0</v>
      </c>
      <c r="W29" s="4"/>
      <c r="X29" s="4"/>
      <c r="Y29" s="4" t="s">
        <v>137</v>
      </c>
      <c r="Z29" s="4"/>
      <c r="AA29" s="4"/>
      <c r="AB29" s="4">
        <f>STDEV(AB17:AB26)</f>
        <v>11.231272424256172</v>
      </c>
      <c r="AC29" s="4"/>
      <c r="AD29" s="4"/>
      <c r="AE29" t="s">
        <v>41</v>
      </c>
      <c r="AF29" t="s">
        <v>85</v>
      </c>
      <c r="AG29">
        <v>39.706000000000003</v>
      </c>
      <c r="AJ29" s="4"/>
      <c r="AR29" s="4" t="s">
        <v>41</v>
      </c>
      <c r="AS29" s="4" t="s">
        <v>85</v>
      </c>
      <c r="AT29" s="4">
        <v>39.706000000000003</v>
      </c>
      <c r="AU29" s="4"/>
      <c r="AV29" s="4"/>
      <c r="AZ29" s="4" t="s">
        <v>41</v>
      </c>
      <c r="BA29" s="4" t="s">
        <v>85</v>
      </c>
      <c r="BB29" s="4">
        <v>39.706000000000003</v>
      </c>
      <c r="BC29" s="4"/>
      <c r="BD29" s="4"/>
      <c r="BE29" s="4"/>
      <c r="BH29" s="4" t="s">
        <v>41</v>
      </c>
      <c r="BI29" s="4" t="s">
        <v>85</v>
      </c>
      <c r="BJ29" s="4">
        <v>39.706000000000003</v>
      </c>
      <c r="BK29" s="4"/>
      <c r="BL29" s="4"/>
      <c r="BM29" s="4"/>
    </row>
    <row r="30" spans="1:65" x14ac:dyDescent="0.15">
      <c r="A30" s="4" t="s">
        <v>127</v>
      </c>
      <c r="B30" s="4">
        <f>TTEST(B4:B13,E4:E13,1,2)</f>
        <v>0.32725303523973232</v>
      </c>
      <c r="D30" s="4"/>
      <c r="E30" s="4"/>
      <c r="F30" s="4"/>
      <c r="G30" s="4" t="s">
        <v>127</v>
      </c>
      <c r="H30" s="4">
        <f>TTEST(H4:H13,K4:K13,1,2)</f>
        <v>0.47865008559235511</v>
      </c>
      <c r="J30" s="4"/>
      <c r="K30" s="4"/>
      <c r="L30" s="4"/>
      <c r="M30" s="4" t="s">
        <v>107</v>
      </c>
      <c r="N30" s="4">
        <v>44.917999999999999</v>
      </c>
      <c r="O30" s="4">
        <v>38.442</v>
      </c>
      <c r="P30" s="4">
        <f t="shared" si="14"/>
        <v>6.4759999999999991</v>
      </c>
      <c r="R30" s="4"/>
      <c r="S30" s="4" t="s">
        <v>107</v>
      </c>
      <c r="T30" s="4">
        <v>46.734999999999999</v>
      </c>
      <c r="U30" s="4">
        <v>38.442</v>
      </c>
      <c r="V30" s="4">
        <f>T30-U30</f>
        <v>8.2929999999999993</v>
      </c>
      <c r="W30" s="4"/>
      <c r="X30" s="4"/>
      <c r="Y30" s="4"/>
      <c r="Z30" s="4"/>
      <c r="AA30" s="4"/>
      <c r="AB30" s="4"/>
      <c r="AC30" s="4"/>
      <c r="AD30" s="4"/>
      <c r="AE30" t="s">
        <v>42</v>
      </c>
      <c r="AF30">
        <v>46.677</v>
      </c>
      <c r="AG30">
        <v>38.442</v>
      </c>
      <c r="AH30">
        <v>8.2349999999999994</v>
      </c>
      <c r="AJ30" s="4"/>
      <c r="AR30" s="4" t="s">
        <v>42</v>
      </c>
      <c r="AS30" s="4">
        <v>51.439</v>
      </c>
      <c r="AT30" s="4">
        <v>38.442</v>
      </c>
      <c r="AU30" s="4">
        <v>8.2349999999999994</v>
      </c>
      <c r="AV30" s="4"/>
      <c r="AZ30" s="4" t="s">
        <v>42</v>
      </c>
      <c r="BA30" s="4">
        <v>42.262999999999998</v>
      </c>
      <c r="BB30" s="4">
        <v>38.442</v>
      </c>
      <c r="BC30" s="4">
        <f t="shared" si="15"/>
        <v>3.820999999999998</v>
      </c>
      <c r="BD30" s="4"/>
      <c r="BE30" s="4"/>
      <c r="BH30" s="4" t="s">
        <v>42</v>
      </c>
      <c r="BI30" s="4">
        <v>54.23</v>
      </c>
      <c r="BJ30" s="4">
        <v>38.442</v>
      </c>
      <c r="BK30" s="4">
        <f t="shared" ref="BK30" si="17">BI30-BJ30</f>
        <v>15.787999999999997</v>
      </c>
      <c r="BL30" s="4"/>
      <c r="BM30" s="4"/>
    </row>
    <row r="31" spans="1:65" x14ac:dyDescent="0.15">
      <c r="A31" s="4" t="s">
        <v>128</v>
      </c>
      <c r="B31" s="4">
        <f>TTEST(B15:B23,E14:E23,1,2)</f>
        <v>0.30690009146925512</v>
      </c>
      <c r="D31" s="4"/>
      <c r="E31" s="4"/>
      <c r="F31" s="4"/>
      <c r="G31" s="4" t="s">
        <v>128</v>
      </c>
      <c r="H31" s="4">
        <f>TTEST(H14:H23,K14:K23,1,2)</f>
        <v>0.38654984851851559</v>
      </c>
      <c r="J31" s="4"/>
      <c r="K31" s="4"/>
      <c r="L31" s="4"/>
      <c r="M31" s="4" t="s">
        <v>108</v>
      </c>
      <c r="N31" s="4"/>
      <c r="O31" s="4">
        <v>46.167999999999999</v>
      </c>
      <c r="P31" s="4"/>
      <c r="Q31" s="4" t="s">
        <v>8</v>
      </c>
      <c r="R31" s="4"/>
      <c r="S31" s="4" t="s">
        <v>108</v>
      </c>
      <c r="T31" s="4">
        <v>46.802999999999997</v>
      </c>
      <c r="U31" s="4">
        <v>46.167999999999999</v>
      </c>
      <c r="V31" s="4">
        <f>T31-U31</f>
        <v>0.63499999999999801</v>
      </c>
      <c r="W31" s="4"/>
      <c r="X31" s="4"/>
      <c r="Y31" s="4"/>
      <c r="Z31" s="4"/>
      <c r="AA31" s="4"/>
      <c r="AB31" s="4"/>
      <c r="AC31" s="4"/>
      <c r="AD31" s="4"/>
      <c r="AE31" t="s">
        <v>43</v>
      </c>
      <c r="AF31" t="s">
        <v>85</v>
      </c>
      <c r="AG31">
        <v>46.167999999999999</v>
      </c>
      <c r="AJ31" s="4"/>
      <c r="AR31" s="4" t="s">
        <v>43</v>
      </c>
      <c r="AS31" s="4" t="s">
        <v>85</v>
      </c>
      <c r="AT31" s="4">
        <v>46.167999999999999</v>
      </c>
      <c r="AU31" s="4"/>
      <c r="AV31" s="4"/>
      <c r="AZ31" s="4" t="s">
        <v>43</v>
      </c>
      <c r="BA31" s="4" t="s">
        <v>85</v>
      </c>
      <c r="BB31" s="4">
        <v>46.167999999999999</v>
      </c>
      <c r="BC31" s="4"/>
      <c r="BD31" s="4"/>
      <c r="BE31" s="4"/>
      <c r="BH31" s="4" t="s">
        <v>43</v>
      </c>
      <c r="BI31" s="4" t="s">
        <v>85</v>
      </c>
      <c r="BJ31" s="4">
        <v>46.167999999999999</v>
      </c>
      <c r="BK31" s="4"/>
      <c r="BL31" s="4"/>
      <c r="BM31" s="4"/>
    </row>
    <row r="32" spans="1:65" x14ac:dyDescent="0.15">
      <c r="A32" s="4"/>
      <c r="B32" s="4"/>
      <c r="D32" s="4"/>
      <c r="E32" s="4"/>
      <c r="F32" s="4"/>
      <c r="G32" s="4"/>
      <c r="H32" s="4"/>
      <c r="J32" s="4"/>
      <c r="K32" s="4"/>
      <c r="L32" s="4"/>
      <c r="M32" s="4" t="s">
        <v>109</v>
      </c>
      <c r="N32" s="4"/>
      <c r="O32" s="4">
        <v>39.476999999999997</v>
      </c>
      <c r="P32" s="4"/>
      <c r="Q32" s="4" t="s">
        <v>7</v>
      </c>
      <c r="R32" s="4"/>
      <c r="S32" s="4" t="s">
        <v>109</v>
      </c>
      <c r="T32" s="4" t="s">
        <v>10</v>
      </c>
      <c r="U32" s="4">
        <v>39.476999999999997</v>
      </c>
      <c r="V32" s="4"/>
      <c r="W32" s="4" t="s">
        <v>69</v>
      </c>
      <c r="X32" s="4"/>
      <c r="Y32" s="4"/>
      <c r="Z32" s="4"/>
      <c r="AA32" s="4"/>
      <c r="AB32" s="4"/>
      <c r="AC32" s="4"/>
      <c r="AD32" s="4"/>
      <c r="AE32" t="s">
        <v>44</v>
      </c>
      <c r="AF32" t="s">
        <v>85</v>
      </c>
      <c r="AG32">
        <v>39.476999999999997</v>
      </c>
      <c r="AJ32" s="4"/>
      <c r="AR32" s="4" t="s">
        <v>44</v>
      </c>
      <c r="AS32" s="4" t="s">
        <v>85</v>
      </c>
      <c r="AT32" s="4">
        <v>39.476999999999997</v>
      </c>
      <c r="AU32" s="4"/>
      <c r="AV32" s="4"/>
      <c r="AZ32" s="4" t="s">
        <v>44</v>
      </c>
      <c r="BA32" s="4" t="s">
        <v>85</v>
      </c>
      <c r="BB32" s="4">
        <v>39.476999999999997</v>
      </c>
      <c r="BC32" s="4"/>
      <c r="BD32" s="4"/>
      <c r="BE32" s="4"/>
      <c r="BH32" s="4" t="s">
        <v>44</v>
      </c>
      <c r="BI32" s="4" t="s">
        <v>85</v>
      </c>
      <c r="BJ32" s="4">
        <v>39.476999999999997</v>
      </c>
      <c r="BK32" s="4"/>
      <c r="BL32" s="4"/>
      <c r="BM32" s="4"/>
    </row>
    <row r="33" spans="1:65" x14ac:dyDescent="0.15">
      <c r="A33" s="4"/>
      <c r="B33" s="4"/>
      <c r="D33" s="4"/>
      <c r="E33" s="4"/>
      <c r="F33" s="4"/>
      <c r="G33" s="4"/>
      <c r="H33" s="4"/>
      <c r="J33" s="4"/>
      <c r="K33" s="4"/>
      <c r="L33" s="4"/>
      <c r="M33" s="4" t="s">
        <v>110</v>
      </c>
      <c r="N33" s="4"/>
      <c r="O33" s="4">
        <v>41.264000000000003</v>
      </c>
      <c r="P33" s="4"/>
      <c r="Q33" s="4" t="s">
        <v>7</v>
      </c>
      <c r="R33" s="4"/>
      <c r="S33" s="4" t="s">
        <v>110</v>
      </c>
      <c r="T33" s="4" t="s">
        <v>10</v>
      </c>
      <c r="U33" s="4">
        <v>41.264000000000003</v>
      </c>
      <c r="V33" s="4"/>
      <c r="W33" s="4" t="s">
        <v>69</v>
      </c>
      <c r="X33" s="4"/>
      <c r="Y33" s="4"/>
      <c r="Z33" s="4"/>
      <c r="AA33" s="4"/>
      <c r="AB33" s="4"/>
      <c r="AC33" s="4"/>
      <c r="AD33" s="4"/>
      <c r="AE33" t="s">
        <v>45</v>
      </c>
      <c r="AF33" t="s">
        <v>85</v>
      </c>
      <c r="AG33">
        <v>41.264000000000003</v>
      </c>
      <c r="AJ33" s="4"/>
      <c r="AR33" s="4" t="s">
        <v>45</v>
      </c>
      <c r="AS33" s="4" t="s">
        <v>85</v>
      </c>
      <c r="AT33" s="4">
        <v>41.264000000000003</v>
      </c>
      <c r="AU33" s="4"/>
      <c r="AV33" s="4"/>
      <c r="AZ33" s="4" t="s">
        <v>45</v>
      </c>
      <c r="BA33" s="4" t="s">
        <v>85</v>
      </c>
      <c r="BB33" s="4">
        <v>41.264000000000003</v>
      </c>
      <c r="BC33" s="4"/>
      <c r="BD33" s="4"/>
      <c r="BE33" s="4"/>
      <c r="BH33" s="4" t="s">
        <v>45</v>
      </c>
      <c r="BI33" s="4" t="s">
        <v>85</v>
      </c>
      <c r="BJ33" s="4">
        <v>41.264000000000003</v>
      </c>
      <c r="BK33" s="4"/>
      <c r="BL33" s="4"/>
      <c r="BM33" s="4"/>
    </row>
    <row r="34" spans="1:65" x14ac:dyDescent="0.15">
      <c r="A34" s="3"/>
      <c r="B34" s="3"/>
      <c r="D34" s="4"/>
      <c r="E34" s="4"/>
      <c r="F34" s="4"/>
      <c r="G34" s="4"/>
      <c r="H34" s="4"/>
      <c r="J34" s="4"/>
      <c r="K34" s="4"/>
      <c r="L34" s="4"/>
      <c r="M34" s="4" t="s">
        <v>111</v>
      </c>
      <c r="N34" s="4">
        <v>38.898000000000003</v>
      </c>
      <c r="O34" s="4">
        <v>38.713000000000001</v>
      </c>
      <c r="P34" s="4">
        <f t="shared" si="14"/>
        <v>0.18500000000000227</v>
      </c>
      <c r="Q34" s="4"/>
      <c r="R34" s="4"/>
      <c r="S34" s="4" t="s">
        <v>111</v>
      </c>
      <c r="T34" s="4">
        <v>0</v>
      </c>
      <c r="U34" s="4">
        <v>38.713000000000001</v>
      </c>
      <c r="V34" s="4">
        <v>0</v>
      </c>
      <c r="W34" s="4"/>
      <c r="X34" s="4"/>
      <c r="Y34" s="4"/>
      <c r="Z34" s="4"/>
      <c r="AA34" s="4"/>
      <c r="AB34" s="4"/>
      <c r="AC34" s="4"/>
      <c r="AD34" s="4"/>
      <c r="AE34" t="s">
        <v>46</v>
      </c>
      <c r="AF34" t="s">
        <v>85</v>
      </c>
      <c r="AG34">
        <v>38.713000000000001</v>
      </c>
      <c r="AJ34" s="4"/>
      <c r="AR34" s="4" t="s">
        <v>46</v>
      </c>
      <c r="AS34" s="4" t="s">
        <v>85</v>
      </c>
      <c r="AT34" s="4">
        <v>38.713000000000001</v>
      </c>
      <c r="AU34" s="4"/>
      <c r="AV34" s="4"/>
      <c r="AZ34" s="4" t="s">
        <v>46</v>
      </c>
      <c r="BA34" s="4" t="s">
        <v>85</v>
      </c>
      <c r="BB34" s="4">
        <v>38.713000000000001</v>
      </c>
      <c r="BC34" s="4"/>
      <c r="BD34" s="4"/>
      <c r="BE34" s="4"/>
      <c r="BH34" s="4" t="s">
        <v>46</v>
      </c>
      <c r="BI34" s="4" t="s">
        <v>85</v>
      </c>
      <c r="BJ34" s="4">
        <v>38.713000000000001</v>
      </c>
      <c r="BK34" s="4"/>
      <c r="BL34" s="4"/>
      <c r="BM34" s="4"/>
    </row>
    <row r="35" spans="1:65" x14ac:dyDescent="0.15">
      <c r="A35" s="4"/>
      <c r="B35" s="4"/>
      <c r="D35" s="4"/>
      <c r="E35" s="4"/>
      <c r="F35" s="4"/>
      <c r="G35" s="4"/>
      <c r="H35" s="4"/>
      <c r="J35" s="4"/>
      <c r="K35" s="4"/>
      <c r="L35" s="4"/>
      <c r="M35" s="4" t="s">
        <v>112</v>
      </c>
      <c r="N35" s="4">
        <v>43.533000000000001</v>
      </c>
      <c r="O35" s="4">
        <v>42.728000000000002</v>
      </c>
      <c r="P35" s="4">
        <f t="shared" si="14"/>
        <v>0.80499999999999972</v>
      </c>
      <c r="Q35" s="4"/>
      <c r="R35" s="4"/>
      <c r="S35" s="4" t="s">
        <v>112</v>
      </c>
      <c r="T35" s="4">
        <v>50.582999999999998</v>
      </c>
      <c r="U35" s="4">
        <v>42.728000000000002</v>
      </c>
      <c r="V35" s="4">
        <f t="shared" ref="V35:V46" si="18">T35-U35</f>
        <v>7.8549999999999969</v>
      </c>
      <c r="W35" s="4"/>
      <c r="X35" s="4"/>
      <c r="Y35" s="4"/>
      <c r="Z35" s="4"/>
      <c r="AA35" s="4"/>
      <c r="AB35" s="4"/>
      <c r="AC35" s="4"/>
      <c r="AD35" s="4"/>
      <c r="AE35" t="s">
        <v>47</v>
      </c>
      <c r="AF35">
        <v>44.817999999999998</v>
      </c>
      <c r="AG35">
        <v>42.728000000000002</v>
      </c>
      <c r="AH35">
        <f>AF35-AG35</f>
        <v>2.0899999999999963</v>
      </c>
      <c r="AJ35" s="4"/>
      <c r="AR35" s="4" t="s">
        <v>47</v>
      </c>
      <c r="AS35" s="4">
        <v>50.470999999999997</v>
      </c>
      <c r="AT35" s="4">
        <v>42.728000000000002</v>
      </c>
      <c r="AU35" s="4">
        <v>2.0899999999999963</v>
      </c>
      <c r="AV35" s="4"/>
      <c r="AZ35" s="4" t="s">
        <v>47</v>
      </c>
      <c r="BA35" s="4">
        <v>52.813000000000002</v>
      </c>
      <c r="BB35" s="4">
        <v>42.728000000000002</v>
      </c>
      <c r="BC35" s="4">
        <f t="shared" si="15"/>
        <v>10.085000000000001</v>
      </c>
      <c r="BD35" s="4"/>
      <c r="BE35" s="4"/>
      <c r="BH35" s="4" t="s">
        <v>47</v>
      </c>
      <c r="BI35" s="4">
        <v>53.313000000000002</v>
      </c>
      <c r="BJ35" s="4">
        <v>42.728000000000002</v>
      </c>
      <c r="BK35" s="4">
        <f t="shared" ref="BK35" si="19">BI35-BJ35</f>
        <v>10.585000000000001</v>
      </c>
      <c r="BL35" s="4"/>
      <c r="BM35" s="4"/>
    </row>
    <row r="36" spans="1:65" x14ac:dyDescent="0.15">
      <c r="D36" s="4"/>
      <c r="E36" s="4"/>
      <c r="F36" s="4"/>
      <c r="J36" s="4"/>
      <c r="K36" s="4"/>
      <c r="L36" s="4"/>
      <c r="M36" s="4" t="s">
        <v>113</v>
      </c>
      <c r="N36" s="4">
        <v>43.396999999999998</v>
      </c>
      <c r="O36" s="4">
        <v>42.667999999999999</v>
      </c>
      <c r="P36" s="4">
        <f t="shared" si="14"/>
        <v>0.7289999999999992</v>
      </c>
      <c r="Q36" s="4"/>
      <c r="R36" s="4"/>
      <c r="S36" s="4" t="s">
        <v>113</v>
      </c>
      <c r="T36" s="4">
        <v>44.817</v>
      </c>
      <c r="U36" s="4">
        <v>42.667999999999999</v>
      </c>
      <c r="V36" s="4">
        <f>T36-U36</f>
        <v>2.1490000000000009</v>
      </c>
      <c r="W36" s="4"/>
      <c r="X36" s="4"/>
      <c r="Y36" s="4"/>
      <c r="Z36" s="4"/>
      <c r="AA36" s="4"/>
      <c r="AB36" s="4"/>
      <c r="AC36" s="4"/>
      <c r="AD36" s="4"/>
      <c r="AE36" t="s">
        <v>48</v>
      </c>
      <c r="AF36" t="s">
        <v>85</v>
      </c>
      <c r="AG36">
        <v>42.667999999999999</v>
      </c>
      <c r="AJ36" s="4"/>
      <c r="AR36" s="4" t="s">
        <v>48</v>
      </c>
      <c r="AS36" s="4" t="s">
        <v>85</v>
      </c>
      <c r="AT36" s="4">
        <v>42.667999999999999</v>
      </c>
      <c r="AU36" s="4"/>
      <c r="AV36" s="4"/>
      <c r="AZ36" s="4" t="s">
        <v>48</v>
      </c>
      <c r="BA36" s="4" t="s">
        <v>85</v>
      </c>
      <c r="BB36" s="4">
        <v>42.667999999999999</v>
      </c>
      <c r="BC36" s="4"/>
      <c r="BD36" s="4"/>
      <c r="BE36" s="4"/>
      <c r="BH36" s="4" t="s">
        <v>48</v>
      </c>
      <c r="BI36" s="4" t="s">
        <v>85</v>
      </c>
      <c r="BJ36" s="4">
        <v>42.667999999999999</v>
      </c>
      <c r="BK36" s="4"/>
      <c r="BL36" s="4"/>
      <c r="BM36" s="4"/>
    </row>
    <row r="37" spans="1:65" x14ac:dyDescent="0.15">
      <c r="D37" s="4"/>
      <c r="E37" s="4"/>
      <c r="F37" s="4"/>
      <c r="J37" s="4"/>
      <c r="K37" s="4"/>
      <c r="L37" s="4"/>
      <c r="M37" s="4" t="s">
        <v>124</v>
      </c>
      <c r="N37" s="4">
        <v>41.704999999999998</v>
      </c>
      <c r="O37" s="4">
        <v>40.204999999999998</v>
      </c>
      <c r="P37" s="4">
        <f t="shared" si="14"/>
        <v>1.5</v>
      </c>
      <c r="Q37" s="4"/>
      <c r="R37" s="4"/>
      <c r="S37" s="4" t="s">
        <v>124</v>
      </c>
      <c r="T37" s="4">
        <v>56.223999999999997</v>
      </c>
      <c r="U37" s="4">
        <v>40.204999999999998</v>
      </c>
      <c r="V37" s="4">
        <f t="shared" si="18"/>
        <v>16.018999999999998</v>
      </c>
      <c r="W37" s="4"/>
      <c r="X37" s="4"/>
      <c r="Y37" s="4"/>
      <c r="Z37" s="4"/>
      <c r="AA37" s="4"/>
      <c r="AB37" s="4"/>
      <c r="AC37" s="4"/>
      <c r="AD37" s="4"/>
      <c r="AE37" s="4" t="s">
        <v>124</v>
      </c>
      <c r="AF37" s="4">
        <v>50.481000000000002</v>
      </c>
      <c r="AG37" s="4">
        <v>40.204999999999998</v>
      </c>
      <c r="AH37" s="4">
        <f>AF37-AG37</f>
        <v>10.276000000000003</v>
      </c>
      <c r="AI37" s="4"/>
      <c r="AJ37" s="4"/>
      <c r="AR37" s="4" t="s">
        <v>124</v>
      </c>
      <c r="AS37" s="4">
        <v>66.084999999999994</v>
      </c>
      <c r="AT37" s="4">
        <v>40.204999999999998</v>
      </c>
      <c r="AU37" s="4">
        <f>AS37-AT37</f>
        <v>25.879999999999995</v>
      </c>
      <c r="AV37" s="4"/>
      <c r="AZ37" s="4" t="s">
        <v>124</v>
      </c>
      <c r="BA37" s="4">
        <v>71.14</v>
      </c>
      <c r="BB37" s="4">
        <v>40.204999999999998</v>
      </c>
      <c r="BC37" s="4">
        <f t="shared" si="15"/>
        <v>30.935000000000002</v>
      </c>
      <c r="BD37" s="4"/>
      <c r="BE37" s="4"/>
      <c r="BH37" s="4" t="s">
        <v>124</v>
      </c>
      <c r="BI37" s="4">
        <v>0</v>
      </c>
      <c r="BJ37" s="4">
        <v>40.204999999999998</v>
      </c>
      <c r="BK37" s="4">
        <v>0</v>
      </c>
      <c r="BL37" s="4"/>
      <c r="BM37" s="4"/>
    </row>
    <row r="38" spans="1:65" x14ac:dyDescent="0.15">
      <c r="D38" s="4"/>
      <c r="E38" s="4"/>
      <c r="F38" s="4"/>
      <c r="J38" s="4"/>
      <c r="K38" s="4"/>
      <c r="L38" s="4"/>
      <c r="M38" s="4" t="s">
        <v>125</v>
      </c>
      <c r="N38" s="4">
        <v>45.627000000000002</v>
      </c>
      <c r="O38" s="4">
        <v>45.267000000000003</v>
      </c>
      <c r="P38" s="4"/>
      <c r="Q38" s="4"/>
      <c r="R38" s="4"/>
      <c r="S38" s="4" t="s">
        <v>125</v>
      </c>
      <c r="T38" s="4">
        <v>54.399000000000001</v>
      </c>
      <c r="U38" s="4">
        <v>45.267000000000003</v>
      </c>
      <c r="V38" s="4"/>
      <c r="W38" s="4"/>
      <c r="X38" s="4"/>
      <c r="Y38" s="4"/>
      <c r="Z38" s="4"/>
      <c r="AA38" s="4"/>
      <c r="AB38" s="4"/>
      <c r="AC38" s="4"/>
      <c r="AD38" s="4"/>
      <c r="AE38" s="4" t="s">
        <v>125</v>
      </c>
      <c r="AF38" s="4" t="s">
        <v>25</v>
      </c>
      <c r="AG38" s="4">
        <v>45.267000000000003</v>
      </c>
      <c r="AH38" s="4"/>
      <c r="AI38" s="4"/>
      <c r="AJ38" s="4"/>
      <c r="AR38" s="4" t="s">
        <v>125</v>
      </c>
      <c r="AS38" s="4" t="s">
        <v>25</v>
      </c>
      <c r="AT38" s="4">
        <v>45.267000000000003</v>
      </c>
      <c r="AU38" s="4"/>
      <c r="AV38" s="4"/>
      <c r="AZ38" s="4" t="s">
        <v>125</v>
      </c>
      <c r="BA38" s="4" t="s">
        <v>25</v>
      </c>
      <c r="BB38" s="4">
        <v>45.267000000000003</v>
      </c>
      <c r="BC38" s="4"/>
      <c r="BD38" s="4"/>
      <c r="BE38" s="4"/>
      <c r="BH38" s="4" t="s">
        <v>125</v>
      </c>
      <c r="BI38" s="4" t="s">
        <v>25</v>
      </c>
      <c r="BJ38" s="4">
        <v>45.267000000000003</v>
      </c>
      <c r="BK38" s="4"/>
      <c r="BL38" s="4"/>
      <c r="BM38" s="4"/>
    </row>
    <row r="39" spans="1:65" x14ac:dyDescent="0.15">
      <c r="D39" s="4"/>
      <c r="E39" s="4"/>
      <c r="F39" s="4"/>
      <c r="J39" s="4"/>
      <c r="K39" s="4"/>
      <c r="L39" s="4"/>
      <c r="M39" s="4" t="s">
        <v>126</v>
      </c>
      <c r="N39" s="4">
        <v>41.15</v>
      </c>
      <c r="O39" s="4">
        <v>40.161999999999999</v>
      </c>
      <c r="P39" s="4">
        <f t="shared" si="14"/>
        <v>0.98799999999999955</v>
      </c>
      <c r="Q39" s="4"/>
      <c r="R39" s="4"/>
      <c r="S39" s="4" t="s">
        <v>126</v>
      </c>
      <c r="T39" s="4">
        <v>56.252000000000002</v>
      </c>
      <c r="U39" s="4">
        <v>40.161999999999999</v>
      </c>
      <c r="V39" s="4">
        <f t="shared" si="18"/>
        <v>16.090000000000003</v>
      </c>
      <c r="W39" s="4"/>
      <c r="X39" s="4"/>
      <c r="Y39" s="4"/>
      <c r="Z39" s="4"/>
      <c r="AA39" s="4"/>
      <c r="AB39" s="4"/>
      <c r="AC39" s="4"/>
      <c r="AD39" s="4"/>
      <c r="AE39" s="4" t="s">
        <v>126</v>
      </c>
      <c r="AF39" s="4">
        <v>43.636000000000003</v>
      </c>
      <c r="AG39" s="4">
        <v>40.161999999999999</v>
      </c>
      <c r="AH39" s="4">
        <f>AF39-AG39</f>
        <v>3.4740000000000038</v>
      </c>
      <c r="AI39" s="4"/>
      <c r="AJ39" s="4"/>
      <c r="AR39" s="4" t="s">
        <v>126</v>
      </c>
      <c r="AS39" s="4" t="s">
        <v>22</v>
      </c>
      <c r="AT39" s="4">
        <v>40.161999999999999</v>
      </c>
      <c r="AU39" s="4"/>
      <c r="AV39" s="4" t="s">
        <v>23</v>
      </c>
      <c r="AZ39" s="4" t="s">
        <v>126</v>
      </c>
      <c r="BA39" s="4">
        <v>59.505000000000003</v>
      </c>
      <c r="BB39" s="4">
        <v>40.161999999999999</v>
      </c>
      <c r="BC39" s="4">
        <f t="shared" si="15"/>
        <v>19.343000000000004</v>
      </c>
      <c r="BD39" s="4"/>
      <c r="BE39" s="4"/>
      <c r="BH39" s="4" t="s">
        <v>126</v>
      </c>
      <c r="BI39" s="4">
        <v>56.363</v>
      </c>
      <c r="BJ39" s="4">
        <v>40.161999999999999</v>
      </c>
      <c r="BK39" s="4">
        <f t="shared" ref="BK39:BK40" si="20">BI39-BJ39</f>
        <v>16.201000000000001</v>
      </c>
      <c r="BL39" s="4"/>
      <c r="BM39" s="4"/>
    </row>
    <row r="40" spans="1:65" x14ac:dyDescent="0.15">
      <c r="D40" s="4"/>
      <c r="E40" s="4"/>
      <c r="F40" s="4"/>
      <c r="J40" s="4"/>
      <c r="K40" s="4"/>
      <c r="L40" s="4"/>
      <c r="M40" s="4" t="s">
        <v>129</v>
      </c>
      <c r="N40" s="4">
        <v>42.917000000000002</v>
      </c>
      <c r="O40" s="4">
        <v>39.936999999999998</v>
      </c>
      <c r="P40" s="4">
        <f t="shared" si="14"/>
        <v>2.980000000000004</v>
      </c>
      <c r="Q40" s="4">
        <v>0</v>
      </c>
      <c r="R40" s="4"/>
      <c r="S40" s="4" t="s">
        <v>129</v>
      </c>
      <c r="T40" s="4">
        <v>53.847000000000001</v>
      </c>
      <c r="U40" s="4">
        <v>39.936999999999998</v>
      </c>
      <c r="V40" s="4">
        <f>T40-U40</f>
        <v>13.910000000000004</v>
      </c>
      <c r="W40" s="4"/>
      <c r="X40" s="4"/>
      <c r="Y40" s="4"/>
      <c r="Z40" s="4"/>
      <c r="AA40" s="4"/>
      <c r="AB40" s="4"/>
      <c r="AC40" s="4"/>
      <c r="AD40" s="4"/>
      <c r="AE40" s="4" t="s">
        <v>129</v>
      </c>
      <c r="AF40" s="4">
        <v>46.353999999999999</v>
      </c>
      <c r="AG40" s="4">
        <v>39.936999999999998</v>
      </c>
      <c r="AH40" s="4">
        <f t="shared" ref="AH40:AH46" si="21">AF40-AG40</f>
        <v>6.4170000000000016</v>
      </c>
      <c r="AI40" s="4"/>
      <c r="AJ40" s="4"/>
      <c r="AR40" s="4" t="s">
        <v>129</v>
      </c>
      <c r="AS40" s="4" t="s">
        <v>19</v>
      </c>
      <c r="AT40" s="4">
        <v>39.936999999999998</v>
      </c>
      <c r="AU40" s="4"/>
      <c r="AV40" s="4" t="s">
        <v>24</v>
      </c>
      <c r="AZ40" s="4" t="s">
        <v>129</v>
      </c>
      <c r="BA40" s="4">
        <v>59.552</v>
      </c>
      <c r="BB40" s="4">
        <v>39.936999999999998</v>
      </c>
      <c r="BC40" s="4">
        <f t="shared" si="15"/>
        <v>19.615000000000002</v>
      </c>
      <c r="BD40" s="4"/>
      <c r="BE40" s="4"/>
      <c r="BH40" s="4" t="s">
        <v>129</v>
      </c>
      <c r="BI40" s="4">
        <v>43.197000000000003</v>
      </c>
      <c r="BJ40" s="4">
        <v>39.936999999999998</v>
      </c>
      <c r="BK40" s="4">
        <f t="shared" si="20"/>
        <v>3.2600000000000051</v>
      </c>
      <c r="BL40" s="4"/>
      <c r="BM40" s="4"/>
    </row>
    <row r="41" spans="1:65" x14ac:dyDescent="0.15">
      <c r="D41" s="4"/>
      <c r="E41" s="4"/>
      <c r="F41" s="4"/>
      <c r="J41" s="4"/>
      <c r="K41" s="4"/>
      <c r="L41" s="4"/>
      <c r="M41" s="4" t="s">
        <v>130</v>
      </c>
      <c r="N41" s="4">
        <v>0</v>
      </c>
      <c r="O41" s="4">
        <v>39.536000000000001</v>
      </c>
      <c r="P41" s="4"/>
      <c r="Q41" s="4"/>
      <c r="R41" s="4"/>
      <c r="S41" s="4" t="s">
        <v>130</v>
      </c>
      <c r="T41" s="4">
        <v>42.908000000000001</v>
      </c>
      <c r="U41" s="4">
        <v>39.536000000000001</v>
      </c>
      <c r="V41" s="4"/>
      <c r="W41" s="4"/>
      <c r="X41" s="4"/>
      <c r="Y41" s="4"/>
      <c r="Z41" s="4"/>
      <c r="AA41" s="4"/>
      <c r="AB41" s="4"/>
      <c r="AC41" s="4"/>
      <c r="AD41" s="4"/>
      <c r="AE41" s="4" t="s">
        <v>130</v>
      </c>
      <c r="AF41" s="4" t="s">
        <v>25</v>
      </c>
      <c r="AG41" s="4">
        <v>39.536000000000001</v>
      </c>
      <c r="AH41" s="4"/>
      <c r="AI41" s="4"/>
      <c r="AJ41" s="4"/>
      <c r="AR41" s="4" t="s">
        <v>130</v>
      </c>
      <c r="AS41" s="4" t="s">
        <v>25</v>
      </c>
      <c r="AT41" s="4">
        <v>39.536000000000001</v>
      </c>
      <c r="AU41" s="4"/>
      <c r="AV41" s="4"/>
      <c r="AZ41" s="4" t="s">
        <v>130</v>
      </c>
      <c r="BA41" s="4" t="s">
        <v>25</v>
      </c>
      <c r="BB41" s="4">
        <v>39.536000000000001</v>
      </c>
      <c r="BC41" s="4"/>
      <c r="BD41" s="4"/>
      <c r="BE41" s="4"/>
      <c r="BH41" s="4" t="s">
        <v>130</v>
      </c>
      <c r="BI41" s="4" t="s">
        <v>25</v>
      </c>
      <c r="BJ41" s="4">
        <v>39.536000000000001</v>
      </c>
      <c r="BK41" s="4"/>
      <c r="BL41" s="4"/>
      <c r="BM41" s="4"/>
    </row>
    <row r="42" spans="1:65" x14ac:dyDescent="0.15">
      <c r="D42" s="4"/>
      <c r="E42" s="4"/>
      <c r="F42" s="4"/>
      <c r="J42" s="4"/>
      <c r="K42" s="4"/>
      <c r="L42" s="4"/>
      <c r="M42" s="4" t="s">
        <v>131</v>
      </c>
      <c r="N42" s="4">
        <v>43.734000000000002</v>
      </c>
      <c r="O42" s="4">
        <v>43.51</v>
      </c>
      <c r="P42" s="4">
        <f>N42-O42</f>
        <v>0.22400000000000375</v>
      </c>
      <c r="Q42" s="4"/>
      <c r="R42" s="4"/>
      <c r="S42" s="4" t="s">
        <v>131</v>
      </c>
      <c r="T42" s="4">
        <v>46.642000000000003</v>
      </c>
      <c r="U42" s="4">
        <v>43.51</v>
      </c>
      <c r="V42" s="4">
        <f t="shared" si="18"/>
        <v>3.132000000000005</v>
      </c>
      <c r="W42" s="4"/>
      <c r="X42" s="4"/>
      <c r="Y42" s="4"/>
      <c r="Z42" s="4"/>
      <c r="AA42" s="4"/>
      <c r="AB42" s="4"/>
      <c r="AC42" s="4"/>
      <c r="AD42" s="4"/>
      <c r="AE42" s="4" t="s">
        <v>131</v>
      </c>
      <c r="AF42" s="4">
        <v>43.914000000000001</v>
      </c>
      <c r="AG42" s="4">
        <v>43.51</v>
      </c>
      <c r="AH42" s="4">
        <f>AF42-AG42</f>
        <v>0.40400000000000347</v>
      </c>
      <c r="AI42" s="4"/>
      <c r="AJ42" s="4"/>
      <c r="AR42" s="4" t="s">
        <v>131</v>
      </c>
      <c r="AS42" s="4" t="s">
        <v>19</v>
      </c>
      <c r="AT42" s="4">
        <v>43.51</v>
      </c>
      <c r="AU42" s="4"/>
      <c r="AV42" s="4"/>
      <c r="AZ42" s="4" t="s">
        <v>131</v>
      </c>
      <c r="BA42" s="4" t="s">
        <v>19</v>
      </c>
      <c r="BB42" s="4">
        <v>43.51</v>
      </c>
      <c r="BC42" s="4"/>
      <c r="BD42" s="4"/>
      <c r="BE42" s="4"/>
      <c r="BH42" s="4" t="s">
        <v>131</v>
      </c>
      <c r="BI42" s="4" t="s">
        <v>17</v>
      </c>
      <c r="BJ42" s="4">
        <v>43.51</v>
      </c>
      <c r="BK42" s="4"/>
      <c r="BL42" s="4"/>
      <c r="BM42" s="4"/>
    </row>
    <row r="43" spans="1:65" x14ac:dyDescent="0.15">
      <c r="D43" s="4"/>
      <c r="E43" s="4"/>
      <c r="F43" s="4"/>
      <c r="J43" s="4"/>
      <c r="K43" s="4"/>
      <c r="L43" s="4"/>
      <c r="M43" s="4" t="s">
        <v>132</v>
      </c>
      <c r="N43" s="4">
        <v>40.026000000000003</v>
      </c>
      <c r="O43" s="4">
        <v>39.546999999999997</v>
      </c>
      <c r="P43" s="4">
        <f>N43-O43</f>
        <v>0.47900000000000631</v>
      </c>
      <c r="Q43" s="4"/>
      <c r="R43" s="4"/>
      <c r="S43" s="4" t="s">
        <v>132</v>
      </c>
      <c r="T43" s="4">
        <v>55.021000000000001</v>
      </c>
      <c r="U43" s="4">
        <v>39.546999999999997</v>
      </c>
      <c r="V43" s="4">
        <f t="shared" si="18"/>
        <v>15.474000000000004</v>
      </c>
      <c r="W43" s="4"/>
      <c r="X43" s="4"/>
      <c r="Y43" s="4"/>
      <c r="Z43" s="4"/>
      <c r="AA43" s="4"/>
      <c r="AB43" s="4"/>
      <c r="AC43" s="4"/>
      <c r="AD43" s="4"/>
      <c r="AE43" s="4" t="s">
        <v>132</v>
      </c>
      <c r="AF43" s="4">
        <v>44.015000000000001</v>
      </c>
      <c r="AG43" s="4">
        <v>39.546999999999997</v>
      </c>
      <c r="AH43" s="4">
        <f>AF43-AG43</f>
        <v>4.4680000000000035</v>
      </c>
      <c r="AI43" s="4"/>
      <c r="AJ43" s="4"/>
      <c r="AR43" s="4" t="s">
        <v>132</v>
      </c>
      <c r="AS43" s="4">
        <v>78</v>
      </c>
      <c r="AT43" s="4">
        <v>39.546999999999997</v>
      </c>
      <c r="AU43" s="4">
        <f t="shared" ref="AU43" si="22">AS43-AT43</f>
        <v>38.453000000000003</v>
      </c>
      <c r="AV43" s="4"/>
      <c r="AZ43" s="4" t="s">
        <v>132</v>
      </c>
      <c r="BA43" s="4">
        <v>96.259</v>
      </c>
      <c r="BB43" s="4">
        <v>39.546999999999997</v>
      </c>
      <c r="BC43" s="4">
        <f t="shared" si="15"/>
        <v>56.712000000000003</v>
      </c>
      <c r="BD43" s="4"/>
      <c r="BE43" s="4"/>
      <c r="BH43" s="4" t="s">
        <v>132</v>
      </c>
      <c r="BI43" s="4">
        <v>56.731000000000002</v>
      </c>
      <c r="BJ43" s="4">
        <v>39.546999999999997</v>
      </c>
      <c r="BK43" s="4">
        <f t="shared" ref="BK43" si="23">BI43-BJ43</f>
        <v>17.184000000000005</v>
      </c>
      <c r="BL43" s="4"/>
      <c r="BM43" s="4"/>
    </row>
    <row r="44" spans="1:65" x14ac:dyDescent="0.15">
      <c r="D44" s="4"/>
      <c r="E44" s="4"/>
      <c r="F44" s="4"/>
      <c r="J44" s="4"/>
      <c r="K44" s="4"/>
      <c r="L44" s="4"/>
      <c r="M44" s="4" t="s">
        <v>133</v>
      </c>
      <c r="N44" s="4">
        <v>40.734000000000002</v>
      </c>
      <c r="O44" s="4">
        <v>40.646999999999998</v>
      </c>
      <c r="P44" s="4">
        <f>N44-O44</f>
        <v>8.7000000000003297E-2</v>
      </c>
      <c r="Q44" s="4">
        <v>0</v>
      </c>
      <c r="R44" s="4"/>
      <c r="S44" s="4" t="s">
        <v>133</v>
      </c>
      <c r="T44" s="4">
        <v>43.180999999999997</v>
      </c>
      <c r="U44" s="4">
        <v>40.646999999999998</v>
      </c>
      <c r="V44" s="4">
        <f t="shared" si="18"/>
        <v>2.5339999999999989</v>
      </c>
      <c r="W44" s="4"/>
      <c r="X44" s="4"/>
      <c r="Y44" s="4"/>
      <c r="Z44" s="4"/>
      <c r="AA44" s="4"/>
      <c r="AB44" s="4"/>
      <c r="AC44" s="4"/>
      <c r="AD44" s="4"/>
      <c r="AE44" s="4" t="s">
        <v>133</v>
      </c>
      <c r="AF44" s="4" t="s">
        <v>25</v>
      </c>
      <c r="AG44" s="4">
        <v>40.646999999999998</v>
      </c>
      <c r="AH44" s="4"/>
      <c r="AI44" s="4"/>
      <c r="AJ44" s="4"/>
      <c r="AR44" s="4" t="s">
        <v>133</v>
      </c>
      <c r="AS44" s="4" t="s">
        <v>25</v>
      </c>
      <c r="AT44" s="4">
        <v>40.646999999999998</v>
      </c>
      <c r="AU44" s="4"/>
      <c r="AV44" s="4"/>
      <c r="AZ44" s="4" t="s">
        <v>133</v>
      </c>
      <c r="BA44" s="4" t="s">
        <v>25</v>
      </c>
      <c r="BB44" s="4">
        <v>40.646999999999998</v>
      </c>
      <c r="BC44" s="4"/>
      <c r="BD44" s="4"/>
      <c r="BE44" s="4"/>
      <c r="BH44" s="4" t="s">
        <v>133</v>
      </c>
      <c r="BI44" s="4" t="s">
        <v>25</v>
      </c>
      <c r="BJ44" s="4">
        <v>40.646999999999998</v>
      </c>
      <c r="BK44" s="4"/>
      <c r="BL44" s="4"/>
      <c r="BM44" s="4"/>
    </row>
    <row r="45" spans="1:65" x14ac:dyDescent="0.15">
      <c r="D45" s="4"/>
      <c r="E45" s="4"/>
      <c r="F45" s="4"/>
      <c r="J45" s="4"/>
      <c r="K45" s="4"/>
      <c r="L45" s="4"/>
      <c r="M45" s="4" t="s">
        <v>134</v>
      </c>
      <c r="N45" s="4">
        <v>0</v>
      </c>
      <c r="O45" s="4">
        <v>40.15</v>
      </c>
      <c r="P45" s="4">
        <v>0</v>
      </c>
      <c r="Q45" s="4"/>
      <c r="R45" s="4"/>
      <c r="S45" s="4" t="s">
        <v>134</v>
      </c>
      <c r="T45" s="4">
        <v>42.896999999999998</v>
      </c>
      <c r="U45" s="4">
        <v>40.15</v>
      </c>
      <c r="V45" s="4">
        <f t="shared" si="18"/>
        <v>2.7469999999999999</v>
      </c>
      <c r="W45" s="4"/>
      <c r="X45" s="4"/>
      <c r="Y45" s="4"/>
      <c r="Z45" s="4"/>
      <c r="AA45" s="4"/>
      <c r="AB45" s="4"/>
      <c r="AC45" s="4"/>
      <c r="AD45" s="4"/>
      <c r="AE45" s="4" t="s">
        <v>134</v>
      </c>
      <c r="AF45" s="4" t="s">
        <v>25</v>
      </c>
      <c r="AG45" s="4">
        <v>40.15</v>
      </c>
      <c r="AH45" s="4"/>
      <c r="AI45" s="4"/>
      <c r="AJ45" s="4"/>
      <c r="AR45" s="4" t="s">
        <v>134</v>
      </c>
      <c r="AS45" s="4" t="s">
        <v>25</v>
      </c>
      <c r="AT45" s="4">
        <v>40.15</v>
      </c>
      <c r="AU45" s="4"/>
      <c r="AV45" s="4"/>
      <c r="AZ45" s="4" t="s">
        <v>134</v>
      </c>
      <c r="BA45" s="4" t="s">
        <v>25</v>
      </c>
      <c r="BB45" s="4">
        <v>40.15</v>
      </c>
      <c r="BC45" s="4"/>
      <c r="BD45" s="4"/>
      <c r="BE45" s="4"/>
      <c r="BH45" s="4" t="s">
        <v>134</v>
      </c>
      <c r="BI45" s="4" t="s">
        <v>25</v>
      </c>
      <c r="BJ45" s="4">
        <v>40.15</v>
      </c>
      <c r="BK45" s="4"/>
      <c r="BL45" s="4"/>
      <c r="BM45" s="4"/>
    </row>
    <row r="46" spans="1:65" x14ac:dyDescent="0.15">
      <c r="A46" s="3"/>
      <c r="B46" s="3"/>
      <c r="D46" s="4"/>
      <c r="E46" s="4"/>
      <c r="F46" s="4"/>
      <c r="G46" s="3"/>
      <c r="H46" s="3"/>
      <c r="J46" s="4"/>
      <c r="K46" s="4"/>
      <c r="L46" s="4"/>
      <c r="M46" s="4" t="s">
        <v>135</v>
      </c>
      <c r="N46" s="4">
        <v>36.042999999999999</v>
      </c>
      <c r="O46" s="4">
        <v>34.78</v>
      </c>
      <c r="P46" s="4">
        <f>N46-O46</f>
        <v>1.2629999999999981</v>
      </c>
      <c r="R46" s="4"/>
      <c r="S46" s="4" t="s">
        <v>135</v>
      </c>
      <c r="T46" s="4">
        <v>68.043999999999997</v>
      </c>
      <c r="U46" s="4">
        <v>34.78</v>
      </c>
      <c r="V46" s="4">
        <f t="shared" si="18"/>
        <v>33.263999999999996</v>
      </c>
      <c r="W46" s="4"/>
      <c r="X46" s="4"/>
      <c r="Y46" s="4"/>
      <c r="Z46" s="4"/>
      <c r="AA46" s="4"/>
      <c r="AB46" s="4"/>
      <c r="AC46" s="4"/>
      <c r="AD46" s="4"/>
      <c r="AE46" s="4" t="s">
        <v>135</v>
      </c>
      <c r="AF46" s="4">
        <v>47.180999999999997</v>
      </c>
      <c r="AG46" s="4">
        <v>34.78</v>
      </c>
      <c r="AH46" s="4">
        <f t="shared" si="21"/>
        <v>12.400999999999996</v>
      </c>
      <c r="AI46" s="4"/>
      <c r="AJ46" s="4"/>
      <c r="AR46" s="4" t="s">
        <v>135</v>
      </c>
      <c r="AS46" s="4">
        <v>117.72199999999999</v>
      </c>
      <c r="AT46" s="4">
        <v>34.78</v>
      </c>
      <c r="AU46" s="4">
        <f t="shared" ref="AU46" si="24">AS46-AT46</f>
        <v>82.941999999999993</v>
      </c>
      <c r="AV46" s="4"/>
      <c r="AZ46" s="4" t="s">
        <v>135</v>
      </c>
      <c r="BA46" s="4">
        <v>117.206</v>
      </c>
      <c r="BB46" s="4">
        <v>34.78</v>
      </c>
      <c r="BC46" s="4">
        <f t="shared" si="15"/>
        <v>82.426000000000002</v>
      </c>
      <c r="BD46" s="4"/>
      <c r="BE46" s="4"/>
      <c r="BH46" s="4" t="s">
        <v>135</v>
      </c>
      <c r="BI46" s="4">
        <v>42.944000000000003</v>
      </c>
      <c r="BJ46" s="4">
        <v>34.78</v>
      </c>
      <c r="BK46" s="4">
        <f t="shared" ref="BK46" si="25">BI46-BJ46</f>
        <v>8.1640000000000015</v>
      </c>
      <c r="BL46" s="4"/>
      <c r="BM46" s="4"/>
    </row>
    <row r="47" spans="1:65" x14ac:dyDescent="0.15">
      <c r="A47" s="4"/>
      <c r="B47" s="4"/>
      <c r="D47" s="4"/>
      <c r="E47" s="4"/>
      <c r="F47" s="4"/>
      <c r="G47" s="4"/>
      <c r="H47" s="4"/>
      <c r="J47" s="4"/>
      <c r="K47" s="4"/>
      <c r="L47" s="4"/>
      <c r="M47" s="4" t="s">
        <v>67</v>
      </c>
      <c r="P47">
        <f>AVERAGE(P27:P46)</f>
        <v>1.3023333333333345</v>
      </c>
      <c r="R47" s="4"/>
      <c r="S47" s="4" t="s">
        <v>103</v>
      </c>
      <c r="T47" s="4"/>
      <c r="U47" s="4"/>
      <c r="V47" s="4">
        <f>AVERAGE(V27:V46)</f>
        <v>9.9970000000000017</v>
      </c>
      <c r="W47" s="4"/>
      <c r="X47" s="4"/>
      <c r="Y47" s="4"/>
      <c r="Z47" s="4"/>
      <c r="AA47" s="4"/>
      <c r="AB47" s="4"/>
      <c r="AC47" s="4"/>
      <c r="AD47" s="4"/>
      <c r="AE47" s="4" t="s">
        <v>103</v>
      </c>
      <c r="AF47" s="4"/>
      <c r="AG47" s="4"/>
      <c r="AH47" s="4">
        <f>AVERAGE(AH27:AH46)</f>
        <v>5.7122222222222234</v>
      </c>
      <c r="AI47" s="4"/>
      <c r="AJ47" s="4"/>
      <c r="AR47" s="4" t="s">
        <v>71</v>
      </c>
      <c r="AS47" s="4"/>
      <c r="AT47" s="4"/>
      <c r="AU47" s="4">
        <f>AVERAGE(AU27:AU46)</f>
        <v>27.251714285714286</v>
      </c>
      <c r="AV47" s="4"/>
      <c r="AZ47" s="4" t="s">
        <v>71</v>
      </c>
      <c r="BA47" s="4"/>
      <c r="BB47" s="4"/>
      <c r="BC47" s="4">
        <f>AVERAGE(BC27:BC46)</f>
        <v>28.737888888888889</v>
      </c>
      <c r="BD47" s="4"/>
      <c r="BE47" s="4"/>
      <c r="BH47" s="4" t="s">
        <v>71</v>
      </c>
      <c r="BI47" s="4"/>
      <c r="BJ47" s="4"/>
      <c r="BK47" s="4">
        <f>AVERAGE(BK27:BK46)</f>
        <v>11.448444444444446</v>
      </c>
      <c r="BL47" s="4"/>
      <c r="BM47" s="4"/>
    </row>
    <row r="48" spans="1:65" x14ac:dyDescent="0.15">
      <c r="A48" s="4"/>
      <c r="B48" s="4"/>
      <c r="D48" s="4"/>
      <c r="E48" s="4"/>
      <c r="F48" s="4"/>
      <c r="G48" s="4"/>
      <c r="H48" s="4"/>
      <c r="J48" s="4"/>
      <c r="K48" s="4"/>
      <c r="L48" s="4"/>
      <c r="M48" s="4" t="s">
        <v>68</v>
      </c>
      <c r="P48">
        <f>(STDEV(P27:P45))/(SQRT(COUNT(P27:P45)))</f>
        <v>0.46359013321786124</v>
      </c>
      <c r="R48" s="4"/>
      <c r="S48" s="4" t="s">
        <v>70</v>
      </c>
      <c r="T48" s="4"/>
      <c r="U48" s="4"/>
      <c r="V48" s="4">
        <f>(STDEV(V27:V46))/(SQRT(COUNT(V27:V46)))</f>
        <v>2.3650471189809301</v>
      </c>
      <c r="W48" s="4"/>
      <c r="X48" s="4"/>
      <c r="Y48" s="4"/>
      <c r="Z48" s="4"/>
      <c r="AA48" s="4"/>
      <c r="AB48" s="4"/>
      <c r="AC48" s="4"/>
      <c r="AD48" s="4"/>
      <c r="AE48" s="4" t="s">
        <v>76</v>
      </c>
      <c r="AH48">
        <f>(STDEV(AH27:AH46))/(SQRT(COUNT(AH27:AH46)))</f>
        <v>1.3152829625616451</v>
      </c>
      <c r="AI48" s="4"/>
      <c r="AJ48" s="4"/>
      <c r="AR48" s="4" t="s">
        <v>70</v>
      </c>
      <c r="AS48" s="4"/>
      <c r="AT48" s="4"/>
      <c r="AU48" s="4">
        <f>(STDEV(AU27:AU46))/(SQRT(COUNT(AU27:AU46)))</f>
        <v>10.327598102067252</v>
      </c>
      <c r="AV48" s="4"/>
      <c r="AZ48" s="4" t="s">
        <v>70</v>
      </c>
      <c r="BA48" s="4"/>
      <c r="BB48" s="4"/>
      <c r="BC48" s="4">
        <f>(STDEV(BC27:BC46))/(SQRT(COUNT(BC27:BC46)))</f>
        <v>8.3971588406840905</v>
      </c>
      <c r="BD48" s="4"/>
      <c r="BE48" s="4"/>
      <c r="BH48" s="4" t="s">
        <v>70</v>
      </c>
      <c r="BI48" s="4"/>
      <c r="BJ48" s="4"/>
      <c r="BK48" s="4">
        <f>(STDEV(BK27:BK46))/(SQRT(COUNT(BK27:BK46)))</f>
        <v>2.1219740881698326</v>
      </c>
      <c r="BL48" s="4"/>
      <c r="BM48" s="4"/>
    </row>
    <row r="49" spans="1:65" x14ac:dyDescent="0.15">
      <c r="D49" s="4"/>
      <c r="E49" s="4"/>
      <c r="F49" s="4"/>
      <c r="J49" s="4"/>
      <c r="K49" s="4"/>
      <c r="L49" s="4"/>
      <c r="M49" s="4" t="s">
        <v>139</v>
      </c>
      <c r="P49">
        <f>STDEV(P27:P46)</f>
        <v>1.6715334134802542</v>
      </c>
      <c r="R49" s="4"/>
      <c r="S49" s="4" t="s">
        <v>137</v>
      </c>
      <c r="V49">
        <f>STDEV(V27:V46)</f>
        <v>9.4601884759237205</v>
      </c>
      <c r="X49" s="4"/>
      <c r="Y49" s="4"/>
      <c r="Z49" s="4"/>
      <c r="AA49" s="4"/>
      <c r="AB49" s="4"/>
      <c r="AC49" s="4"/>
      <c r="AD49" s="4"/>
      <c r="AE49" s="4" t="s">
        <v>0</v>
      </c>
      <c r="AH49">
        <f>STDEV(AH27:AH46)</f>
        <v>3.9458488876849356</v>
      </c>
      <c r="AI49" s="4"/>
      <c r="AJ49" s="4"/>
      <c r="AR49" s="4" t="s">
        <v>0</v>
      </c>
      <c r="AS49" s="4"/>
      <c r="AT49" s="4"/>
      <c r="AU49" s="4">
        <f>STDEV(AU27:AU46)</f>
        <v>27.324256218692611</v>
      </c>
      <c r="AV49" s="4"/>
      <c r="AZ49" s="4" t="s">
        <v>0</v>
      </c>
      <c r="BA49" s="4"/>
      <c r="BB49" s="4"/>
      <c r="BC49" s="4">
        <f>STDEV(BC27:BC46)</f>
        <v>25.191476522052273</v>
      </c>
      <c r="BD49" s="4"/>
      <c r="BE49" s="4"/>
      <c r="BH49" s="4" t="s">
        <v>0</v>
      </c>
      <c r="BI49" s="4"/>
      <c r="BJ49" s="4"/>
      <c r="BK49" s="4">
        <f>STDEV(BK27:BK46)</f>
        <v>6.3659222645094982</v>
      </c>
      <c r="BL49" s="4"/>
      <c r="BM49" s="4"/>
    </row>
    <row r="50" spans="1:65" x14ac:dyDescent="0.15">
      <c r="D50" s="4"/>
      <c r="E50" s="4"/>
      <c r="F50" s="4"/>
      <c r="J50" s="4"/>
      <c r="K50" s="4"/>
      <c r="L50" s="4"/>
      <c r="R50" s="4"/>
      <c r="X50" s="4"/>
      <c r="Y50" s="4"/>
      <c r="Z50" s="4"/>
      <c r="AA50" s="4"/>
      <c r="AB50" s="4"/>
      <c r="AC50" s="4"/>
      <c r="AD50" s="4"/>
      <c r="AE50" s="4"/>
      <c r="AI50" s="4"/>
      <c r="AJ50" s="4"/>
      <c r="AR50" s="4"/>
      <c r="AS50" s="4"/>
      <c r="AT50" s="4"/>
      <c r="AU50" s="4"/>
      <c r="AV50" s="4"/>
      <c r="AZ50" s="4"/>
      <c r="BA50" s="4"/>
      <c r="BB50" s="4"/>
      <c r="BC50" s="4"/>
      <c r="BD50" s="4"/>
      <c r="BE50" s="4"/>
      <c r="BH50" s="4"/>
      <c r="BI50" s="4"/>
      <c r="BJ50" s="4"/>
      <c r="BK50" s="4"/>
      <c r="BL50" s="4"/>
      <c r="BM50" s="4"/>
    </row>
    <row r="51" spans="1:65" x14ac:dyDescent="0.15">
      <c r="D51" s="4"/>
      <c r="E51" s="4"/>
      <c r="F51" s="4"/>
      <c r="J51" s="4"/>
      <c r="K51" s="4"/>
      <c r="L51" s="4"/>
      <c r="M51" s="4" t="s">
        <v>127</v>
      </c>
      <c r="N51">
        <f>TTEST(P2:P11,P27:P36,1,2)</f>
        <v>0.20657619922621501</v>
      </c>
      <c r="R51" s="4"/>
      <c r="S51" s="4" t="s">
        <v>127</v>
      </c>
      <c r="T51">
        <f>TTEST(V2:V11,V27:V36,1,2)</f>
        <v>0.27596863556090456</v>
      </c>
      <c r="X51" s="4"/>
      <c r="Y51" s="4"/>
      <c r="Z51" s="4"/>
      <c r="AA51" s="4"/>
      <c r="AB51" s="4"/>
      <c r="AC51" s="4"/>
      <c r="AD51" s="4"/>
      <c r="AE51" s="4" t="s">
        <v>127</v>
      </c>
      <c r="AF51">
        <f>TTEST(AH2:AH11,AH27:AH35,1,2)</f>
        <v>0.28272232931379643</v>
      </c>
      <c r="AI51" s="4"/>
      <c r="AJ51" s="4"/>
      <c r="AR51" s="4" t="s">
        <v>127</v>
      </c>
      <c r="AS51" s="4">
        <f>TTEST(AU2:AU11,AU27:AU35,1,2)</f>
        <v>0.34470726087362658</v>
      </c>
      <c r="AT51" s="4"/>
      <c r="AU51" s="4"/>
      <c r="AV51" s="4"/>
      <c r="AZ51" s="4" t="s">
        <v>127</v>
      </c>
      <c r="BA51" s="4">
        <f>TTEST(BC2:BC11,BC27:BC35,1,2)</f>
        <v>0.24686104041192031</v>
      </c>
      <c r="BB51" s="4"/>
      <c r="BC51" s="4"/>
      <c r="BD51" s="4"/>
      <c r="BE51" s="4"/>
      <c r="BH51" s="4" t="s">
        <v>127</v>
      </c>
      <c r="BI51" s="4">
        <f>TTEST(BK2:BK11,BK27:BK35,1,2)</f>
        <v>3.1959612941172465E-2</v>
      </c>
      <c r="BJ51" s="4"/>
      <c r="BK51" s="4"/>
      <c r="BL51" s="4"/>
      <c r="BM51" s="4"/>
    </row>
    <row r="52" spans="1:65" x14ac:dyDescent="0.15">
      <c r="D52" s="4"/>
      <c r="E52" s="4"/>
      <c r="F52" s="4"/>
      <c r="J52" s="4"/>
      <c r="K52" s="4"/>
      <c r="L52" s="4"/>
      <c r="M52" s="4" t="s">
        <v>128</v>
      </c>
      <c r="N52" s="4">
        <f>TTEST(P12:P21,P37:P46,1,2)</f>
        <v>4.9384980409234648E-2</v>
      </c>
      <c r="O52" s="4"/>
      <c r="P52" s="4"/>
      <c r="Q52" s="4"/>
      <c r="R52" s="4"/>
      <c r="S52" s="4" t="s">
        <v>128</v>
      </c>
      <c r="T52">
        <f>TTEST(V37:V46,V12:V21,1,2)</f>
        <v>0.16271832756987148</v>
      </c>
      <c r="X52" s="4"/>
      <c r="Y52" s="4"/>
      <c r="Z52" s="4"/>
      <c r="AA52" s="4"/>
      <c r="AB52" s="4"/>
      <c r="AC52" s="4"/>
      <c r="AD52" s="4"/>
      <c r="AE52" s="4" t="s">
        <v>128</v>
      </c>
      <c r="AF52">
        <f>TTEST(AH12:AH21,AH37:AH46,1,2)</f>
        <v>8.3978119402607951E-2</v>
      </c>
      <c r="AI52" s="4"/>
      <c r="AJ52" s="4"/>
      <c r="AR52" s="4" t="s">
        <v>128</v>
      </c>
      <c r="AS52" s="4">
        <f>TTEST(AU12:AU21,AU37:AU46,1,2)</f>
        <v>0.29200282067013594</v>
      </c>
      <c r="AT52" s="4"/>
      <c r="AU52" s="4"/>
      <c r="AV52" s="4"/>
      <c r="AZ52" s="4" t="s">
        <v>128</v>
      </c>
      <c r="BA52" s="4">
        <f>TTEST(BC12:BC21,BC37:BC46,1,2)</f>
        <v>0.43009812553908944</v>
      </c>
      <c r="BB52" s="4"/>
      <c r="BC52" s="4"/>
      <c r="BD52" s="4"/>
      <c r="BE52" s="4"/>
      <c r="BH52" s="4" t="s">
        <v>128</v>
      </c>
      <c r="BI52" s="4">
        <f>TTEST(BK12:BK21,BK37:BK46,1,2)</f>
        <v>0.11961595699500634</v>
      </c>
      <c r="BJ52" s="4"/>
      <c r="BK52" s="4"/>
      <c r="BL52" s="4"/>
      <c r="BM52" s="4"/>
    </row>
    <row r="53" spans="1:65" x14ac:dyDescent="0.15">
      <c r="D53" s="4"/>
      <c r="E53" s="4"/>
      <c r="F53" s="4"/>
      <c r="J53" s="4"/>
      <c r="K53" s="4"/>
      <c r="L53" s="4"/>
      <c r="M53" s="4"/>
      <c r="N53" s="4"/>
      <c r="O53" s="4"/>
      <c r="P53" s="4"/>
      <c r="Q53" s="4"/>
      <c r="R53" s="4"/>
      <c r="X53" s="4"/>
      <c r="Y53" s="4"/>
      <c r="Z53" s="4"/>
      <c r="AA53" s="4"/>
      <c r="AB53" s="4"/>
      <c r="AC53" s="4"/>
      <c r="AD53" s="4"/>
      <c r="AI53" s="4"/>
      <c r="AJ53" s="4"/>
      <c r="AR53" s="4"/>
      <c r="AS53" s="4"/>
      <c r="AT53" s="4"/>
      <c r="AU53" s="4"/>
      <c r="AV53" s="4"/>
      <c r="AZ53" s="4"/>
      <c r="BA53" s="4"/>
      <c r="BB53" s="4"/>
      <c r="BC53" s="4"/>
      <c r="BD53" s="4"/>
      <c r="BE53" s="4"/>
      <c r="BH53" s="4"/>
      <c r="BI53" s="4"/>
      <c r="BJ53" s="4"/>
      <c r="BK53" s="4"/>
      <c r="BL53" s="4"/>
      <c r="BM53" s="4"/>
    </row>
    <row r="54" spans="1:65" x14ac:dyDescent="0.15">
      <c r="D54" s="4"/>
      <c r="E54" s="4"/>
      <c r="F54" s="4"/>
      <c r="J54" s="4"/>
      <c r="K54" s="4"/>
      <c r="L54" s="4"/>
      <c r="M54" s="4"/>
      <c r="N54" s="4"/>
      <c r="O54" s="4"/>
      <c r="P54" s="4"/>
      <c r="Q54" s="4"/>
      <c r="R54" s="4"/>
      <c r="X54" s="4"/>
      <c r="Y54" s="4"/>
      <c r="Z54" s="4"/>
      <c r="AA54" s="4"/>
      <c r="AB54" s="4"/>
      <c r="AC54" s="4"/>
      <c r="AD54" s="4"/>
      <c r="AI54" s="4"/>
      <c r="AJ54" s="4"/>
      <c r="AR54" s="4"/>
      <c r="AS54" s="4"/>
      <c r="AT54" s="4"/>
      <c r="AU54" s="4"/>
      <c r="AV54" s="4"/>
      <c r="AZ54" s="4"/>
      <c r="BA54" s="4"/>
      <c r="BB54" s="4"/>
      <c r="BC54" s="4"/>
      <c r="BD54" s="4"/>
      <c r="BE54" s="4"/>
    </row>
    <row r="55" spans="1:65" x14ac:dyDescent="0.15">
      <c r="D55" s="4"/>
      <c r="E55" s="4"/>
      <c r="F55" s="4"/>
      <c r="J55" s="4"/>
      <c r="K55" s="4"/>
      <c r="L55" s="4"/>
      <c r="M55" s="4"/>
      <c r="N55" s="4"/>
      <c r="O55" s="4"/>
      <c r="P55" s="4"/>
      <c r="Q55" s="4"/>
      <c r="R55" s="4"/>
      <c r="X55" s="4"/>
      <c r="Y55" s="4"/>
      <c r="Z55" s="4"/>
      <c r="AA55" s="4"/>
      <c r="AB55" s="4"/>
      <c r="AC55" s="4"/>
      <c r="AD55" s="4"/>
      <c r="AI55" s="4"/>
      <c r="AJ55" s="4"/>
      <c r="AR55" s="4"/>
      <c r="AS55" s="4"/>
      <c r="AT55" s="4"/>
      <c r="AU55" s="4"/>
      <c r="AV55" s="4"/>
      <c r="AZ55" s="4"/>
      <c r="BA55" s="4"/>
      <c r="BB55" s="4"/>
      <c r="BC55" s="4"/>
      <c r="BD55" s="4"/>
      <c r="BE55" s="4"/>
    </row>
    <row r="56" spans="1:65" x14ac:dyDescent="0.15">
      <c r="D56" s="4"/>
      <c r="E56" s="4"/>
      <c r="F56" s="4"/>
      <c r="J56" s="4"/>
      <c r="K56" s="4"/>
      <c r="L56" s="4"/>
      <c r="M56" s="4"/>
      <c r="N56" s="4"/>
      <c r="O56" s="4"/>
      <c r="P56" s="4"/>
      <c r="Q56" s="4"/>
      <c r="R56" s="4"/>
      <c r="X56" s="4"/>
      <c r="Y56" s="4"/>
      <c r="Z56" s="4"/>
      <c r="AA56" s="4"/>
      <c r="AB56" s="4"/>
      <c r="AC56" s="4"/>
      <c r="AD56" s="4"/>
      <c r="AI56" s="4"/>
      <c r="AJ56" s="4"/>
    </row>
    <row r="57" spans="1:65" x14ac:dyDescent="0.15">
      <c r="D57" s="4"/>
      <c r="E57" s="4"/>
      <c r="F57" s="4"/>
      <c r="J57" s="4"/>
      <c r="K57" s="4"/>
      <c r="L57" s="4"/>
      <c r="M57" s="4"/>
      <c r="N57" s="4"/>
      <c r="O57" s="4"/>
      <c r="P57" s="4"/>
      <c r="Q57" s="4"/>
      <c r="R57" s="4"/>
      <c r="X57" s="4"/>
      <c r="Y57" s="4"/>
      <c r="Z57" s="4"/>
      <c r="AA57" s="4"/>
      <c r="AB57" s="4"/>
      <c r="AC57" s="4"/>
      <c r="AD57" s="4"/>
      <c r="AI57" s="4"/>
      <c r="AJ57" s="4"/>
    </row>
    <row r="58" spans="1:65" x14ac:dyDescent="0.15">
      <c r="D58" s="4"/>
      <c r="E58" s="4"/>
      <c r="F58" s="4"/>
      <c r="J58" s="4"/>
      <c r="K58" s="4"/>
      <c r="L58" s="4"/>
      <c r="R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65" x14ac:dyDescent="0.15">
      <c r="A59" s="3"/>
      <c r="B59" s="3"/>
      <c r="D59" s="4"/>
      <c r="E59" s="4"/>
      <c r="F59" s="4"/>
      <c r="G59" s="3"/>
      <c r="H59" s="3"/>
      <c r="J59" s="4"/>
      <c r="K59" s="4"/>
      <c r="L59" s="4"/>
      <c r="R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65" x14ac:dyDescent="0.15">
      <c r="A60" s="4"/>
      <c r="B60" s="4"/>
      <c r="D60" s="4"/>
      <c r="E60" s="4"/>
      <c r="F60" s="4"/>
      <c r="G60" s="4"/>
      <c r="H60" s="4"/>
      <c r="J60" s="4"/>
      <c r="K60" s="4"/>
      <c r="L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spans="1:65" x14ac:dyDescent="0.15">
      <c r="A61" s="4"/>
      <c r="B61" s="4"/>
      <c r="C61" s="4"/>
      <c r="D61" s="4"/>
      <c r="E61" s="4"/>
      <c r="F61" s="4"/>
      <c r="G61" s="4"/>
      <c r="H61" s="4"/>
      <c r="J61" s="4"/>
      <c r="K61" s="4"/>
      <c r="L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spans="1:65" x14ac:dyDescent="0.15">
      <c r="A62" s="4"/>
      <c r="B62" s="4"/>
      <c r="C62" s="4"/>
      <c r="D62" s="4"/>
      <c r="E62" s="4"/>
      <c r="F62" s="4"/>
      <c r="G62" s="4"/>
      <c r="H62" s="4"/>
      <c r="J62" s="4"/>
      <c r="K62" s="4"/>
      <c r="L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spans="1:65" x14ac:dyDescent="0.15">
      <c r="A63" s="4"/>
      <c r="B63" s="4"/>
      <c r="C63" s="4"/>
      <c r="D63" s="4"/>
      <c r="E63" s="4"/>
      <c r="F63" s="4"/>
      <c r="G63" s="4"/>
      <c r="H63" s="4"/>
      <c r="J63" s="4"/>
      <c r="K63" s="4"/>
      <c r="L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spans="1:65" x14ac:dyDescent="0.15">
      <c r="A64" s="4"/>
      <c r="B64" s="4"/>
      <c r="C64" s="4"/>
      <c r="D64" s="4"/>
      <c r="E64" s="4"/>
      <c r="F64" s="4"/>
      <c r="G64" s="4"/>
      <c r="H64" s="4"/>
      <c r="J64" s="4"/>
      <c r="K64" s="4"/>
      <c r="L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spans="1:36" x14ac:dyDescent="0.15">
      <c r="A65" s="4"/>
      <c r="B65" s="4"/>
      <c r="C65" s="4"/>
      <c r="D65" s="4"/>
      <c r="E65" s="4"/>
      <c r="F65" s="4"/>
      <c r="G65" s="4"/>
      <c r="H65" s="4"/>
      <c r="J65" s="4"/>
      <c r="K65" s="4"/>
      <c r="L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spans="1:36" x14ac:dyDescent="0.15">
      <c r="A66" s="3"/>
      <c r="B66" s="3"/>
      <c r="C66" s="3"/>
      <c r="D66" s="4"/>
      <c r="E66" s="4"/>
      <c r="F66" s="4"/>
      <c r="G66" s="4"/>
      <c r="H66" s="4"/>
      <c r="J66" s="4"/>
      <c r="K66" s="4"/>
      <c r="L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1:36" x14ac:dyDescent="0.15">
      <c r="A67" s="4"/>
      <c r="B67" s="4"/>
      <c r="C67" s="4"/>
      <c r="D67" s="4"/>
      <c r="E67" s="4"/>
      <c r="F67" s="4"/>
      <c r="G67" s="4"/>
      <c r="H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spans="1:36" x14ac:dyDescent="0.15">
      <c r="A68" s="4"/>
      <c r="B68" s="4"/>
      <c r="C68" s="4"/>
      <c r="D68" s="4"/>
      <c r="E68" s="4"/>
      <c r="F68" s="4"/>
      <c r="G68" s="4"/>
      <c r="H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spans="1:36" x14ac:dyDescent="0.15">
      <c r="A69" s="4"/>
      <c r="B69" s="4"/>
      <c r="C69" s="4"/>
      <c r="D69" s="4"/>
      <c r="E69" s="4"/>
      <c r="F69" s="4"/>
      <c r="G69" s="4"/>
      <c r="H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spans="1:36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1:36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spans="1:36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36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1:36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1:36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36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36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spans="1:36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36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spans="1:36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36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1:36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spans="1:36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spans="1:36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spans="1:36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spans="1:36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spans="1:36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spans="1:36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spans="1:36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spans="1:36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spans="1:36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 spans="1:36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spans="1:36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spans="1:36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spans="1:36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 spans="1:36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36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</sheetData>
  <phoneticPr fontId="1" type="noConversion"/>
  <pageMargins left="0.75" right="0.75" top="1" bottom="1" header="0.5" footer="0.5"/>
  <pageSetup orientation="portrait" horizontalDpi="4294967292" verticalDpi="4294967292"/>
  <rowBreaks count="1" manualBreakCount="1">
    <brk id="52" max="16383" man="1" pt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Burnham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Burnham</dc:creator>
  <cp:lastModifiedBy>Microsoft Office User</cp:lastModifiedBy>
  <dcterms:created xsi:type="dcterms:W3CDTF">2016-06-29T19:13:42Z</dcterms:created>
  <dcterms:modified xsi:type="dcterms:W3CDTF">2016-08-19T16:33:32Z</dcterms:modified>
</cp:coreProperties>
</file>