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Пользователь\Desktop\Skypro дз excel\"/>
    </mc:Choice>
  </mc:AlternateContent>
  <xr:revisionPtr revIDLastSave="0" documentId="8_{AC9AAD9E-DE8F-4CB8-AA3C-4FA359A61D47}" xr6:coauthVersionLast="47" xr6:coauthVersionMax="47" xr10:uidLastSave="{00000000-0000-0000-0000-000000000000}"/>
  <bookViews>
    <workbookView xWindow="105" yWindow="0" windowWidth="28695" windowHeight="15600" xr2:uid="{00000000-000D-0000-FFFF-FFFF00000000}"/>
  </bookViews>
  <sheets>
    <sheet name="Данные (маркетинг)" sheetId="1" r:id="rId1"/>
    <sheet name="Данные (воронка, июль)" sheetId="2" r:id="rId2"/>
    <sheet name="Данные (воронка, август)" sheetId="3" r:id="rId3"/>
    <sheet name="Сравнительные графики" sheetId="4" r:id="rId4"/>
    <sheet name="Выводы" sheetId="5" r:id="rId5"/>
  </sheets>
  <definedNames>
    <definedName name="_xlnm._FilterDatabase" localSheetId="2" hidden="1">'Данные (воронка, август)'!$A$1:$H$2019</definedName>
    <definedName name="_xlnm._FilterDatabase" localSheetId="1" hidden="1">'Данные (воронка, июль)'!$A$1:$H$1434</definedName>
    <definedName name="_xlnm._FilterDatabase" localSheetId="0" hidden="1">'Данные (маркетинг)'!$A$1:$C$1722</definedName>
  </definedNames>
  <calcPr calcId="191029"/>
  <pivotCaches>
    <pivotCache cacheId="6" r:id="rId6"/>
    <pivotCache cacheId="11" r:id="rId7"/>
  </pivotCaches>
</workbook>
</file>

<file path=xl/calcChain.xml><?xml version="1.0" encoding="utf-8"?>
<calcChain xmlns="http://schemas.openxmlformats.org/spreadsheetml/2006/main">
  <c r="M2" i="2" l="1"/>
  <c r="M31" i="2"/>
  <c r="M4" i="2"/>
  <c r="M20" i="2"/>
  <c r="W64" i="1"/>
  <c r="W6" i="1"/>
  <c r="W4" i="1"/>
  <c r="S11" i="1"/>
  <c r="X46" i="1"/>
  <c r="X37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5" i="1"/>
  <c r="S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  <c r="R6" i="1"/>
  <c r="R7" i="1"/>
  <c r="R8" i="1"/>
  <c r="R9" i="1"/>
  <c r="R10" i="1"/>
  <c r="R11" i="1"/>
  <c r="R12" i="1"/>
  <c r="R13" i="1"/>
  <c r="R4" i="1"/>
  <c r="N31" i="3"/>
  <c r="M29" i="3"/>
  <c r="M27" i="3"/>
  <c r="M25" i="3"/>
  <c r="M23" i="3"/>
  <c r="M31" i="3" s="1"/>
  <c r="Q20" i="3"/>
  <c r="N20" i="3"/>
  <c r="Q18" i="3"/>
  <c r="P18" i="3"/>
  <c r="N18" i="3"/>
  <c r="P16" i="3"/>
  <c r="M16" i="3"/>
  <c r="P14" i="3"/>
  <c r="M14" i="3"/>
  <c r="P12" i="3"/>
  <c r="M12" i="3"/>
  <c r="P10" i="3"/>
  <c r="M10" i="3"/>
  <c r="P8" i="3"/>
  <c r="M8" i="3"/>
  <c r="M20" i="3" s="1"/>
  <c r="P6" i="3"/>
  <c r="M6" i="3"/>
  <c r="P4" i="3"/>
  <c r="P20" i="3" s="1"/>
  <c r="M4" i="3"/>
  <c r="P2" i="3"/>
  <c r="M2" i="3"/>
  <c r="M18" i="3" s="1"/>
  <c r="M29" i="2"/>
  <c r="M27" i="2"/>
  <c r="M25" i="2"/>
  <c r="M23" i="2"/>
  <c r="R16" i="2"/>
  <c r="M16" i="2"/>
  <c r="R14" i="2"/>
  <c r="M14" i="2"/>
  <c r="R12" i="2"/>
  <c r="M12" i="2"/>
  <c r="R10" i="2"/>
  <c r="M10" i="2"/>
  <c r="R8" i="2"/>
  <c r="M8" i="2"/>
  <c r="R6" i="2"/>
  <c r="M6" i="2"/>
  <c r="R4" i="2"/>
  <c r="R20" i="2" s="1"/>
  <c r="R2" i="2"/>
  <c r="R18" i="2" s="1"/>
  <c r="M18" i="2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X64" i="1"/>
  <c r="C64" i="1"/>
  <c r="X63" i="1"/>
  <c r="W63" i="1"/>
  <c r="C63" i="1"/>
  <c r="X62" i="1"/>
  <c r="W62" i="1"/>
  <c r="C62" i="1"/>
  <c r="X61" i="1"/>
  <c r="W61" i="1"/>
  <c r="C61" i="1"/>
  <c r="X60" i="1"/>
  <c r="W60" i="1"/>
  <c r="C60" i="1"/>
  <c r="X59" i="1"/>
  <c r="W59" i="1"/>
  <c r="C59" i="1"/>
  <c r="X58" i="1"/>
  <c r="W58" i="1"/>
  <c r="C58" i="1"/>
  <c r="X57" i="1"/>
  <c r="W57" i="1"/>
  <c r="C57" i="1"/>
  <c r="X56" i="1"/>
  <c r="W56" i="1"/>
  <c r="C56" i="1"/>
  <c r="X55" i="1"/>
  <c r="W55" i="1"/>
  <c r="C55" i="1"/>
  <c r="X54" i="1"/>
  <c r="W54" i="1"/>
  <c r="C54" i="1"/>
  <c r="X53" i="1"/>
  <c r="W53" i="1"/>
  <c r="C53" i="1"/>
  <c r="X52" i="1"/>
  <c r="W52" i="1"/>
  <c r="C52" i="1"/>
  <c r="X51" i="1"/>
  <c r="W51" i="1"/>
  <c r="C51" i="1"/>
  <c r="X50" i="1"/>
  <c r="W50" i="1"/>
  <c r="C50" i="1"/>
  <c r="X49" i="1"/>
  <c r="W49" i="1"/>
  <c r="C49" i="1"/>
  <c r="X48" i="1"/>
  <c r="W48" i="1"/>
  <c r="C48" i="1"/>
  <c r="X47" i="1"/>
  <c r="W47" i="1"/>
  <c r="C47" i="1"/>
  <c r="W46" i="1"/>
  <c r="C46" i="1"/>
  <c r="X45" i="1"/>
  <c r="W45" i="1"/>
  <c r="C45" i="1"/>
  <c r="X44" i="1"/>
  <c r="W44" i="1"/>
  <c r="C44" i="1"/>
  <c r="X43" i="1"/>
  <c r="W43" i="1"/>
  <c r="C43" i="1"/>
  <c r="X42" i="1"/>
  <c r="W42" i="1"/>
  <c r="C42" i="1"/>
  <c r="X41" i="1"/>
  <c r="W41" i="1"/>
  <c r="C41" i="1"/>
  <c r="X40" i="1"/>
  <c r="W40" i="1"/>
  <c r="C40" i="1"/>
  <c r="X39" i="1"/>
  <c r="W39" i="1"/>
  <c r="C39" i="1"/>
  <c r="X38" i="1"/>
  <c r="W38" i="1"/>
  <c r="C38" i="1"/>
  <c r="W37" i="1"/>
  <c r="C37" i="1"/>
  <c r="X36" i="1"/>
  <c r="W36" i="1"/>
  <c r="C36" i="1"/>
  <c r="X35" i="1"/>
  <c r="W35" i="1"/>
  <c r="C35" i="1"/>
  <c r="X34" i="1"/>
  <c r="W34" i="1"/>
  <c r="C34" i="1"/>
  <c r="X33" i="1"/>
  <c r="W33" i="1"/>
  <c r="C33" i="1"/>
  <c r="X32" i="1"/>
  <c r="W32" i="1"/>
  <c r="C32" i="1"/>
  <c r="X31" i="1"/>
  <c r="W31" i="1"/>
  <c r="C31" i="1"/>
  <c r="X30" i="1"/>
  <c r="W30" i="1"/>
  <c r="C30" i="1"/>
  <c r="X29" i="1"/>
  <c r="W29" i="1"/>
  <c r="C29" i="1"/>
  <c r="X28" i="1"/>
  <c r="W28" i="1"/>
  <c r="C28" i="1"/>
  <c r="X27" i="1"/>
  <c r="W27" i="1"/>
  <c r="C27" i="1"/>
  <c r="X26" i="1"/>
  <c r="W26" i="1"/>
  <c r="C26" i="1"/>
  <c r="X25" i="1"/>
  <c r="W25" i="1"/>
  <c r="C25" i="1"/>
  <c r="X24" i="1"/>
  <c r="W24" i="1"/>
  <c r="C24" i="1"/>
  <c r="X23" i="1"/>
  <c r="W23" i="1"/>
  <c r="C23" i="1"/>
  <c r="X22" i="1"/>
  <c r="W22" i="1"/>
  <c r="C22" i="1"/>
  <c r="X21" i="1"/>
  <c r="W21" i="1"/>
  <c r="C21" i="1"/>
  <c r="X20" i="1"/>
  <c r="W20" i="1"/>
  <c r="C20" i="1"/>
  <c r="X19" i="1"/>
  <c r="W19" i="1"/>
  <c r="C19" i="1"/>
  <c r="X18" i="1"/>
  <c r="W18" i="1"/>
  <c r="C18" i="1"/>
  <c r="X17" i="1"/>
  <c r="W17" i="1"/>
  <c r="C17" i="1"/>
  <c r="X16" i="1"/>
  <c r="W16" i="1"/>
  <c r="C16" i="1"/>
  <c r="X15" i="1"/>
  <c r="W15" i="1"/>
  <c r="C15" i="1"/>
  <c r="X14" i="1"/>
  <c r="W14" i="1"/>
  <c r="C14" i="1"/>
  <c r="X13" i="1"/>
  <c r="W13" i="1"/>
  <c r="C13" i="1"/>
  <c r="X12" i="1"/>
  <c r="W12" i="1"/>
  <c r="C12" i="1"/>
  <c r="X11" i="1"/>
  <c r="W11" i="1"/>
  <c r="C11" i="1"/>
  <c r="X10" i="1"/>
  <c r="W10" i="1"/>
  <c r="C10" i="1"/>
  <c r="X9" i="1"/>
  <c r="W9" i="1"/>
  <c r="C9" i="1"/>
  <c r="X8" i="1"/>
  <c r="W8" i="1"/>
  <c r="C8" i="1"/>
  <c r="X7" i="1"/>
  <c r="W7" i="1"/>
  <c r="C7" i="1"/>
  <c r="X6" i="1"/>
  <c r="C6" i="1"/>
  <c r="X5" i="1"/>
  <c r="W5" i="1"/>
  <c r="C5" i="1"/>
  <c r="X4" i="1"/>
  <c r="C4" i="1"/>
  <c r="C3" i="1"/>
  <c r="C2" i="1"/>
</calcChain>
</file>

<file path=xl/sharedStrings.xml><?xml version="1.0" encoding="utf-8"?>
<sst xmlns="http://schemas.openxmlformats.org/spreadsheetml/2006/main" count="7097" uniqueCount="80">
  <si>
    <t>id_client</t>
  </si>
  <si>
    <t>date_visit</t>
  </si>
  <si>
    <t>Номер недели</t>
  </si>
  <si>
    <t>По дням</t>
  </si>
  <si>
    <t>Активных пользователей в день</t>
  </si>
  <si>
    <t xml:space="preserve"> Год и месяц</t>
  </si>
  <si>
    <t>Активных пользователей в месяц</t>
  </si>
  <si>
    <t xml:space="preserve"> Дни </t>
  </si>
  <si>
    <t>DAU</t>
  </si>
  <si>
    <t>WAU</t>
  </si>
  <si>
    <t>MAU</t>
  </si>
  <si>
    <t>SFW</t>
  </si>
  <si>
    <t>SFM</t>
  </si>
  <si>
    <t>Всего (2021-июл.)</t>
  </si>
  <si>
    <t>Всего (2021-авг.)</t>
  </si>
  <si>
    <t>Итого</t>
  </si>
  <si>
    <t>id_order</t>
  </si>
  <si>
    <t>id_driver</t>
  </si>
  <si>
    <t>order_time</t>
  </si>
  <si>
    <t>assign_time</t>
  </si>
  <si>
    <t>arrive_to_client_time</t>
  </si>
  <si>
    <t>order_finish_time</t>
  </si>
  <si>
    <t>name_city</t>
  </si>
  <si>
    <t>name_tariff</t>
  </si>
  <si>
    <t>Москва</t>
  </si>
  <si>
    <t>Комфорт</t>
  </si>
  <si>
    <t>C1 order to offer Москва комфорт</t>
  </si>
  <si>
    <t>C1 order to offer Санкт-Петербург комфорт</t>
  </si>
  <si>
    <t>Санкт-Петербург</t>
  </si>
  <si>
    <t>Эконом</t>
  </si>
  <si>
    <t>C1 order to offer Москва эконом</t>
  </si>
  <si>
    <t>C1 order to offer Санкт-Петербург эконом</t>
  </si>
  <si>
    <t>C2 Offer 2 Assign  Москва комфорт</t>
  </si>
  <si>
    <t>С2 Offer 2 Assign Санкт-Петербург комфорт</t>
  </si>
  <si>
    <t>C2 Offer 2 Assign Москва эконом</t>
  </si>
  <si>
    <t>С2 Offer 2 Assign Санкт-Петербург эконом</t>
  </si>
  <si>
    <t>С3 Assign 2 Arrival Москва комфорт</t>
  </si>
  <si>
    <t>С3 Assign 2 Arrival Санкт-Петербург комфорт</t>
  </si>
  <si>
    <t>С3 Assign 2 Arrival Москва эконом</t>
  </si>
  <si>
    <t>С3 Assign 2 Arrival Санкт-Петербург эконом</t>
  </si>
  <si>
    <t>С4 Arrival 2 Ride Москва комфорт</t>
  </si>
  <si>
    <t>С4 Arrival 2 Ride Санкт-Петербург комфорт</t>
  </si>
  <si>
    <t>С4 Arrival 2 Ride Москва эконом</t>
  </si>
  <si>
    <t>С4 Arrival 2 Ride Санкт-Петербург эконом</t>
  </si>
  <si>
    <t>С Order 2 Ride Москва комфорт</t>
  </si>
  <si>
    <t>С Order 2 Ride Санкт-Петербург комфорт</t>
  </si>
  <si>
    <t>С Order 2 Ride Москва эконом</t>
  </si>
  <si>
    <t>С Order 2 Ride Санкт-Петербург эконом</t>
  </si>
  <si>
    <t>C1 order to offer</t>
  </si>
  <si>
    <t>C2 Offer 2 Assign</t>
  </si>
  <si>
    <t>С3 Assign 2 Arrival</t>
  </si>
  <si>
    <t>С4 Arrival 2 Ride</t>
  </si>
  <si>
    <t>С Order 2 Ride</t>
  </si>
  <si>
    <t>city</t>
  </si>
  <si>
    <t>tariff</t>
  </si>
  <si>
    <t>Москва комфорт июль</t>
  </si>
  <si>
    <t>значение июль</t>
  </si>
  <si>
    <t>Москва комфорт август</t>
  </si>
  <si>
    <t>значение август</t>
  </si>
  <si>
    <t>Москва эконом июль</t>
  </si>
  <si>
    <t>Значение июль</t>
  </si>
  <si>
    <t>Москва эконом август</t>
  </si>
  <si>
    <t xml:space="preserve">СПБ комфорт июль </t>
  </si>
  <si>
    <t>СПБ комфорт август</t>
  </si>
  <si>
    <t>СПБ эконом июль</t>
  </si>
  <si>
    <t>СПБ эконом август</t>
  </si>
  <si>
    <t>июль</t>
  </si>
  <si>
    <t>август</t>
  </si>
  <si>
    <t>Июль</t>
  </si>
  <si>
    <t>Август</t>
  </si>
  <si>
    <t xml:space="preserve">С Order 2 Ride </t>
  </si>
  <si>
    <t>С Order 2 Ride август</t>
  </si>
  <si>
    <t>COUNTA of id_driver</t>
  </si>
  <si>
    <t>Москва Итог</t>
  </si>
  <si>
    <t>Санкт-Петербург Итог</t>
  </si>
  <si>
    <t>Общий итог</t>
  </si>
  <si>
    <t>COUNTA of assign_time</t>
  </si>
  <si>
    <t>Месяц</t>
  </si>
  <si>
    <t>Показатель O2R снизился в августе по сравнению с июлем на 4 процентных пунктов, следовательно изменение в процессе не помогло увеличить O2R. Из-за более тщательного подбора водителя снизился показатель О2О, означает, что клиенты не готовы столько ждать назначения водителя.</t>
  </si>
  <si>
    <t>Расскажите, что такое MAU/WAU/DAU.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</si>
</sst>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"/>
  </numFmts>
  <fonts count="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1F1F1F"/>
      <name val="&quot;Google Sans&quot;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657BA3"/>
        <bgColor rgb="FF657BA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2" borderId="0" xfId="0" applyFont="1" applyFill="1"/>
    <xf numFmtId="0" fontId="4" fillId="3" borderId="0" xfId="0" applyFont="1" applyFill="1"/>
    <xf numFmtId="14" fontId="5" fillId="3" borderId="0" xfId="0" applyNumberFormat="1" applyFont="1" applyFill="1"/>
    <xf numFmtId="0" fontId="5" fillId="3" borderId="0" xfId="0" applyFont="1" applyFill="1"/>
    <xf numFmtId="0" fontId="4" fillId="0" borderId="0" xfId="0" applyFont="1"/>
    <xf numFmtId="0" fontId="4" fillId="4" borderId="1" xfId="0" applyFont="1" applyFill="1" applyBorder="1"/>
    <xf numFmtId="14" fontId="4" fillId="0" borderId="0" xfId="0" applyNumberFormat="1" applyFont="1"/>
    <xf numFmtId="14" fontId="4" fillId="0" borderId="1" xfId="0" applyNumberFormat="1" applyFont="1" applyBorder="1"/>
    <xf numFmtId="0" fontId="4" fillId="0" borderId="1" xfId="0" applyFont="1" applyBorder="1"/>
    <xf numFmtId="10" fontId="4" fillId="0" borderId="1" xfId="0" applyNumberFormat="1" applyFont="1" applyBorder="1"/>
    <xf numFmtId="10" fontId="4" fillId="0" borderId="0" xfId="0" applyNumberFormat="1" applyFont="1"/>
    <xf numFmtId="22" fontId="5" fillId="0" borderId="0" xfId="0" applyNumberFormat="1" applyFont="1"/>
    <xf numFmtId="0" fontId="7" fillId="6" borderId="0" xfId="0" applyFont="1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2" fontId="4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0" fillId="0" borderId="4" xfId="0" pivotButton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3" fillId="0" borderId="0" xfId="0" applyFont="1"/>
    <xf numFmtId="2" fontId="4" fillId="0" borderId="1" xfId="0" applyNumberFormat="1" applyFont="1" applyBorder="1"/>
    <xf numFmtId="2" fontId="0" fillId="0" borderId="0" xfId="0" applyNumberFormat="1"/>
    <xf numFmtId="49" fontId="4" fillId="4" borderId="0" xfId="0" applyNumberFormat="1" applyFont="1" applyFill="1"/>
    <xf numFmtId="49" fontId="4" fillId="0" borderId="0" xfId="0" applyNumberFormat="1" applyFont="1"/>
    <xf numFmtId="1" fontId="4" fillId="0" borderId="1" xfId="0" applyNumberFormat="1" applyFont="1" applyBorder="1"/>
    <xf numFmtId="0" fontId="1" fillId="0" borderId="0" xfId="0" applyFont="1"/>
    <xf numFmtId="0" fontId="6" fillId="5" borderId="0" xfId="0" applyFont="1" applyFill="1"/>
    <xf numFmtId="0" fontId="0" fillId="0" borderId="0" xfId="0"/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" xfId="0" applyNumberFormat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DAU,</a:t>
            </a:r>
            <a:r>
              <a:rPr lang="en-US" baseline="0"/>
              <a:t> WAU </a:t>
            </a:r>
            <a:r>
              <a:rPr lang="ru-RU" baseline="0"/>
              <a:t>И </a:t>
            </a:r>
            <a:r>
              <a:rPr lang="en-US" baseline="0"/>
              <a:t>MAU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'Данные (маркетинг)'!$M$7</c:f>
              <c:strCache>
                <c:ptCount val="1"/>
                <c:pt idx="0">
                  <c:v>DAU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(маркетинг)'!$L$8:$L$68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(маркетинг)'!$M$8:$M$68</c:f>
              <c:numCache>
                <c:formatCode>0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910-A61C-3EE0394F5642}"/>
            </c:ext>
          </c:extLst>
        </c:ser>
        <c:ser>
          <c:idx val="1"/>
          <c:order val="1"/>
          <c:tx>
            <c:strRef>
              <c:f>'Данные (маркетинг)'!$N$7</c:f>
              <c:strCache>
                <c:ptCount val="1"/>
                <c:pt idx="0">
                  <c:v>WAU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8C-4910-A61C-3EE0394F5642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8C-4910-A61C-3EE0394F5642}"/>
                </c:ext>
              </c:extLst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8C-4910-A61C-3EE0394F5642}"/>
                </c:ext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8C-4910-A61C-3EE0394F5642}"/>
                </c:ext>
              </c:extLst>
            </c:dLbl>
            <c:dLbl>
              <c:idx val="3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8C-4910-A61C-3EE0394F5642}"/>
                </c:ext>
              </c:extLst>
            </c:dLbl>
            <c:dLbl>
              <c:idx val="3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8C-4910-A61C-3EE0394F5642}"/>
                </c:ext>
              </c:extLst>
            </c:dLbl>
            <c:dLbl>
              <c:idx val="4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8C-4910-A61C-3EE0394F5642}"/>
                </c:ext>
              </c:extLst>
            </c:dLbl>
            <c:dLbl>
              <c:idx val="5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8C-4910-A61C-3EE0394F5642}"/>
                </c:ext>
              </c:extLst>
            </c:dLbl>
            <c:dLbl>
              <c:idx val="5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8C-4910-A61C-3EE0394F56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'Данные (маркетинг)'!$L$8:$L$68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(маркетинг)'!$N$8:$N$68</c:f>
              <c:numCache>
                <c:formatCode>0</c:formatCode>
                <c:ptCount val="61"/>
                <c:pt idx="3">
                  <c:v>99</c:v>
                </c:pt>
                <c:pt idx="10">
                  <c:v>165</c:v>
                </c:pt>
                <c:pt idx="17">
                  <c:v>163</c:v>
                </c:pt>
                <c:pt idx="24">
                  <c:v>164</c:v>
                </c:pt>
                <c:pt idx="31">
                  <c:v>151</c:v>
                </c:pt>
                <c:pt idx="38">
                  <c:v>142</c:v>
                </c:pt>
                <c:pt idx="45">
                  <c:v>142</c:v>
                </c:pt>
                <c:pt idx="52">
                  <c:v>150</c:v>
                </c:pt>
                <c:pt idx="59">
                  <c:v>171</c:v>
                </c:pt>
                <c:pt idx="6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C-4910-A61C-3EE0394F5642}"/>
            </c:ext>
          </c:extLst>
        </c:ser>
        <c:ser>
          <c:idx val="2"/>
          <c:order val="2"/>
          <c:tx>
            <c:strRef>
              <c:f>'Данные (маркетинг)'!$O$7</c:f>
              <c:strCache>
                <c:ptCount val="1"/>
                <c:pt idx="0">
                  <c:v>MAU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'Данные (маркетинг)'!$L$8:$L$68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(маркетинг)'!$O$8:$O$68</c:f>
              <c:numCache>
                <c:formatCode>0</c:formatCode>
                <c:ptCount val="61"/>
                <c:pt idx="30">
                  <c:v>690</c:v>
                </c:pt>
                <c:pt idx="6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C-4910-A61C-3EE0394F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53312"/>
        <c:axId val="743945920"/>
      </c:barChart>
      <c:dateAx>
        <c:axId val="4546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945920"/>
        <c:crosses val="autoZero"/>
        <c:auto val="1"/>
        <c:lblOffset val="100"/>
        <c:baseTimeUnit val="days"/>
      </c:dateAx>
      <c:valAx>
        <c:axId val="7439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активных пользователей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6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SFW, SFM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'Данные (маркетинг)'!$W$3</c:f>
              <c:strCache>
                <c:ptCount val="1"/>
                <c:pt idx="0">
                  <c:v>SFW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'Данные (маркетинг)'!$Q$4:$Q$64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(маркетинг)'!$W$4:$W$64</c:f>
              <c:numCache>
                <c:formatCode>0.00%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0.16969696969696971</c:v>
                </c:pt>
                <c:pt idx="5">
                  <c:v>0.10303030303030303</c:v>
                </c:pt>
                <c:pt idx="6">
                  <c:v>0.13333333333333333</c:v>
                </c:pt>
                <c:pt idx="7">
                  <c:v>0.15757575757575756</c:v>
                </c:pt>
                <c:pt idx="8">
                  <c:v>0.18787878787878787</c:v>
                </c:pt>
                <c:pt idx="9">
                  <c:v>0.12727272727272726</c:v>
                </c:pt>
                <c:pt idx="10">
                  <c:v>0.12727272727272726</c:v>
                </c:pt>
                <c:pt idx="11">
                  <c:v>0.12269938650306748</c:v>
                </c:pt>
                <c:pt idx="12">
                  <c:v>0.18404907975460122</c:v>
                </c:pt>
                <c:pt idx="13">
                  <c:v>0.1411042944785276</c:v>
                </c:pt>
                <c:pt idx="14">
                  <c:v>0.15337423312883436</c:v>
                </c:pt>
                <c:pt idx="15">
                  <c:v>0.14723926380368099</c:v>
                </c:pt>
                <c:pt idx="16">
                  <c:v>0.12883435582822086</c:v>
                </c:pt>
                <c:pt idx="17">
                  <c:v>0.13496932515337423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0.13414634146341464</c:v>
                </c:pt>
                <c:pt idx="25">
                  <c:v>0.13245033112582782</c:v>
                </c:pt>
                <c:pt idx="26">
                  <c:v>0.13907284768211919</c:v>
                </c:pt>
                <c:pt idx="27">
                  <c:v>0.11258278145695365</c:v>
                </c:pt>
                <c:pt idx="28">
                  <c:v>0.17218543046357615</c:v>
                </c:pt>
                <c:pt idx="29">
                  <c:v>0.16556291390728478</c:v>
                </c:pt>
                <c:pt idx="30">
                  <c:v>0.15231788079470199</c:v>
                </c:pt>
                <c:pt idx="31">
                  <c:v>0.13907284768211919</c:v>
                </c:pt>
                <c:pt idx="32">
                  <c:v>0.11267605633802817</c:v>
                </c:pt>
                <c:pt idx="33">
                  <c:v>0.16901408450704225</c:v>
                </c:pt>
                <c:pt idx="34">
                  <c:v>0.14084507042253522</c:v>
                </c:pt>
                <c:pt idx="35">
                  <c:v>0.16901408450704225</c:v>
                </c:pt>
                <c:pt idx="36">
                  <c:v>0.11267605633802817</c:v>
                </c:pt>
                <c:pt idx="37">
                  <c:v>0.14084507042253522</c:v>
                </c:pt>
                <c:pt idx="38">
                  <c:v>0.1619718309859155</c:v>
                </c:pt>
                <c:pt idx="39">
                  <c:v>0.14084507042253522</c:v>
                </c:pt>
                <c:pt idx="40">
                  <c:v>0.18309859154929578</c:v>
                </c:pt>
                <c:pt idx="41">
                  <c:v>0.19014084507042253</c:v>
                </c:pt>
                <c:pt idx="42">
                  <c:v>0.12676056338028169</c:v>
                </c:pt>
                <c:pt idx="43">
                  <c:v>0.12676056338028169</c:v>
                </c:pt>
                <c:pt idx="44">
                  <c:v>0.13380281690140844</c:v>
                </c:pt>
                <c:pt idx="45">
                  <c:v>0.11971830985915492</c:v>
                </c:pt>
                <c:pt idx="46">
                  <c:v>0.11333333333333333</c:v>
                </c:pt>
                <c:pt idx="47">
                  <c:v>0.12</c:v>
                </c:pt>
                <c:pt idx="48">
                  <c:v>0.16</c:v>
                </c:pt>
                <c:pt idx="49">
                  <c:v>0.2</c:v>
                </c:pt>
                <c:pt idx="50">
                  <c:v>0.16666666666666666</c:v>
                </c:pt>
                <c:pt idx="51">
                  <c:v>0.15333333333333332</c:v>
                </c:pt>
                <c:pt idx="52">
                  <c:v>0.11333333333333333</c:v>
                </c:pt>
                <c:pt idx="53">
                  <c:v>0.15789473684210525</c:v>
                </c:pt>
                <c:pt idx="54">
                  <c:v>0.13450292397660818</c:v>
                </c:pt>
                <c:pt idx="55">
                  <c:v>0.13450292397660818</c:v>
                </c:pt>
                <c:pt idx="56">
                  <c:v>0.12865497076023391</c:v>
                </c:pt>
                <c:pt idx="57">
                  <c:v>0.14619883040935672</c:v>
                </c:pt>
                <c:pt idx="58">
                  <c:v>0.1871345029239766</c:v>
                </c:pt>
                <c:pt idx="59">
                  <c:v>0.11695906432748537</c:v>
                </c:pt>
                <c:pt idx="60">
                  <c:v>9.9415204678362568E-2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5-4371-8465-9599325C77C7}"/>
            </c:ext>
          </c:extLst>
        </c:ser>
        <c:ser>
          <c:idx val="1"/>
          <c:order val="1"/>
          <c:tx>
            <c:strRef>
              <c:f>'Данные (маркетинг)'!$X$3</c:f>
              <c:strCache>
                <c:ptCount val="1"/>
                <c:pt idx="0">
                  <c:v>SFM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'Данные (маркетинг)'!$Q$4:$Q$64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(маркетинг)'!$X$4:$X$64</c:f>
              <c:numCache>
                <c:formatCode>0.00%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5-4371-8465-9599325C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34864"/>
        <c:axId val="774331624"/>
      </c:barChart>
      <c:dateAx>
        <c:axId val="77433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31624"/>
        <c:crosses val="autoZero"/>
        <c:auto val="1"/>
        <c:lblOffset val="100"/>
        <c:baseTimeUnit val="days"/>
      </c:dateAx>
      <c:valAx>
        <c:axId val="7743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'Сравнительные графики'!$C$1</c:f>
              <c:strCache>
                <c:ptCount val="1"/>
                <c:pt idx="0">
                  <c:v>значение июль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'Сравнительные графики'!$B$2:$B$5</c:f>
              <c:strCache>
                <c:ptCount val="4"/>
                <c:pt idx="0">
                  <c:v>C1 order to offer Москва комфорт</c:v>
                </c:pt>
                <c:pt idx="1">
                  <c:v>C2 Offer 2 Assign  Москва комфорт</c:v>
                </c:pt>
                <c:pt idx="2">
                  <c:v>С3 Assign 2 Arrival Москва комфорт</c:v>
                </c:pt>
                <c:pt idx="3">
                  <c:v>С4 Arrival 2 Ride Москва комфорт</c:v>
                </c:pt>
              </c:strCache>
            </c:strRef>
          </c:cat>
          <c:val>
            <c:numRef>
              <c:f>'Сравнительные графики'!$C$2:$C$5</c:f>
              <c:numCache>
                <c:formatCode>0.00</c:formatCode>
                <c:ptCount val="4"/>
                <c:pt idx="0">
                  <c:v>0.90336134453781514</c:v>
                </c:pt>
                <c:pt idx="1">
                  <c:v>0.77209302325581397</c:v>
                </c:pt>
                <c:pt idx="2">
                  <c:v>0.69578313253012047</c:v>
                </c:pt>
                <c:pt idx="3">
                  <c:v>0.87012987012987009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BD5-A4AC-81C1F0767426}"/>
            </c:ext>
          </c:extLst>
        </c:ser>
        <c:ser>
          <c:idx val="1"/>
          <c:order val="1"/>
          <c:tx>
            <c:strRef>
              <c:f>'Сравнительные графики'!$D$1</c:f>
              <c:strCache>
                <c:ptCount val="1"/>
                <c:pt idx="0">
                  <c:v>Москва комфорт август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'Сравнительные графики'!$B$2:$B$5</c:f>
              <c:strCache>
                <c:ptCount val="4"/>
                <c:pt idx="0">
                  <c:v>C1 order to offer Москва комфорт</c:v>
                </c:pt>
                <c:pt idx="1">
                  <c:v>C2 Offer 2 Assign  Москва комфорт</c:v>
                </c:pt>
                <c:pt idx="2">
                  <c:v>С3 Assign 2 Arrival Москва комфорт</c:v>
                </c:pt>
                <c:pt idx="3">
                  <c:v>С4 Arrival 2 Ride Москва комфорт</c:v>
                </c:pt>
              </c:strCache>
            </c:strRef>
          </c:cat>
          <c:val>
            <c:numRef>
              <c:f>'Сравнительные графики'!$D$2:$D$5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1-4BD5-A4AC-81C1F0767426}"/>
            </c:ext>
          </c:extLst>
        </c:ser>
        <c:ser>
          <c:idx val="2"/>
          <c:order val="2"/>
          <c:tx>
            <c:strRef>
              <c:f>'Сравнительные графики'!$E$1</c:f>
              <c:strCache>
                <c:ptCount val="1"/>
                <c:pt idx="0">
                  <c:v>значение август</c:v>
                </c:pt>
              </c:strCache>
            </c:strRef>
          </c:tx>
          <c:marker>
            <c:symbol val="none"/>
          </c:marker>
          <c:cat>
            <c:strRef>
              <c:f>'Сравнительные графики'!$B$2:$B$5</c:f>
              <c:strCache>
                <c:ptCount val="4"/>
                <c:pt idx="0">
                  <c:v>C1 order to offer Москва комфорт</c:v>
                </c:pt>
                <c:pt idx="1">
                  <c:v>C2 Offer 2 Assign  Москва комфорт</c:v>
                </c:pt>
                <c:pt idx="2">
                  <c:v>С3 Assign 2 Arrival Москва комфорт</c:v>
                </c:pt>
                <c:pt idx="3">
                  <c:v>С4 Arrival 2 Ride Москва комфорт</c:v>
                </c:pt>
              </c:strCache>
            </c:strRef>
          </c:cat>
          <c:val>
            <c:numRef>
              <c:f>'Сравнительные графики'!$E$2:$E$5</c:f>
              <c:numCache>
                <c:formatCode>0.00</c:formatCode>
                <c:ptCount val="4"/>
                <c:pt idx="0">
                  <c:v>0.79654510556621883</c:v>
                </c:pt>
                <c:pt idx="1">
                  <c:v>0.80722891566265065</c:v>
                </c:pt>
                <c:pt idx="2">
                  <c:v>0.83880597014925373</c:v>
                </c:pt>
                <c:pt idx="3">
                  <c:v>0.91814946619217086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464-BD23-8107CD6D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30535"/>
        <c:axId val="535732174"/>
      </c:lineChart>
      <c:catAx>
        <c:axId val="729830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35732174"/>
        <c:crosses val="autoZero"/>
        <c:auto val="1"/>
        <c:lblAlgn val="ctr"/>
        <c:lblOffset val="100"/>
        <c:noMultiLvlLbl val="1"/>
      </c:catAx>
      <c:valAx>
        <c:axId val="535732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29830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'Сравнительные графики'!$G$1</c:f>
              <c:strCache>
                <c:ptCount val="1"/>
                <c:pt idx="0">
                  <c:v>Значение июль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'Сравнительные графики'!$F$2:$F$5</c:f>
              <c:strCache>
                <c:ptCount val="4"/>
                <c:pt idx="0">
                  <c:v>C1 order to offer Москва эконом</c:v>
                </c:pt>
                <c:pt idx="1">
                  <c:v>C2 Offer 2 Assign Москва эконом</c:v>
                </c:pt>
                <c:pt idx="2">
                  <c:v>С3 Assign 2 Arrival Москва эконом</c:v>
                </c:pt>
                <c:pt idx="3">
                  <c:v>С4 Arrival 2 Ride Москва эконом</c:v>
                </c:pt>
              </c:strCache>
            </c:strRef>
          </c:cat>
          <c:val>
            <c:numRef>
              <c:f>'Сравнительные графики'!$G$2:$G$5</c:f>
              <c:numCache>
                <c:formatCode>0.00</c:formatCode>
                <c:ptCount val="4"/>
                <c:pt idx="0">
                  <c:v>0.99381761978361671</c:v>
                </c:pt>
                <c:pt idx="1">
                  <c:v>0.9891135303265941</c:v>
                </c:pt>
                <c:pt idx="2">
                  <c:v>0.73270440251572322</c:v>
                </c:pt>
                <c:pt idx="3">
                  <c:v>0.92274678111587982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6CE-91EB-EB6B08FD45C2}"/>
            </c:ext>
          </c:extLst>
        </c:ser>
        <c:ser>
          <c:idx val="1"/>
          <c:order val="1"/>
          <c:tx>
            <c:strRef>
              <c:f>'Сравнительные графики'!$H$1</c:f>
              <c:strCache>
                <c:ptCount val="1"/>
                <c:pt idx="0">
                  <c:v>Москва эконом август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'Сравнительные графики'!$F$2:$F$5</c:f>
              <c:strCache>
                <c:ptCount val="4"/>
                <c:pt idx="0">
                  <c:v>C1 order to offer Москва эконом</c:v>
                </c:pt>
                <c:pt idx="1">
                  <c:v>C2 Offer 2 Assign Москва эконом</c:v>
                </c:pt>
                <c:pt idx="2">
                  <c:v>С3 Assign 2 Arrival Москва эконом</c:v>
                </c:pt>
                <c:pt idx="3">
                  <c:v>С4 Arrival 2 Ride Москва эконом</c:v>
                </c:pt>
              </c:strCache>
            </c:strRef>
          </c:cat>
          <c:val>
            <c:numRef>
              <c:f>'Сравнительные графики'!$H$2:$H$5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6CE-91EB-EB6B08FD45C2}"/>
            </c:ext>
          </c:extLst>
        </c:ser>
        <c:ser>
          <c:idx val="2"/>
          <c:order val="2"/>
          <c:tx>
            <c:strRef>
              <c:f>'Сравнительные графики'!$I$1</c:f>
              <c:strCache>
                <c:ptCount val="1"/>
                <c:pt idx="0">
                  <c:v>значение август</c:v>
                </c:pt>
              </c:strCache>
            </c:strRef>
          </c:tx>
          <c:marker>
            <c:symbol val="none"/>
          </c:marker>
          <c:cat>
            <c:strRef>
              <c:f>'Сравнительные графики'!$F$2:$F$5</c:f>
              <c:strCache>
                <c:ptCount val="4"/>
                <c:pt idx="0">
                  <c:v>C1 order to offer Москва эконом</c:v>
                </c:pt>
                <c:pt idx="1">
                  <c:v>C2 Offer 2 Assign Москва эконом</c:v>
                </c:pt>
                <c:pt idx="2">
                  <c:v>С3 Assign 2 Arrival Москва эконом</c:v>
                </c:pt>
                <c:pt idx="3">
                  <c:v>С4 Arrival 2 Ride Москва эконом</c:v>
                </c:pt>
              </c:strCache>
            </c:strRef>
          </c:cat>
          <c:val>
            <c:numRef>
              <c:f>'Сравнительные графики'!$I$2:$I$5</c:f>
              <c:numCache>
                <c:formatCode>0.00</c:formatCode>
                <c:ptCount val="4"/>
                <c:pt idx="0">
                  <c:v>0.80022962112514351</c:v>
                </c:pt>
                <c:pt idx="1">
                  <c:v>0.96700143472022959</c:v>
                </c:pt>
                <c:pt idx="2">
                  <c:v>0.771513353115727</c:v>
                </c:pt>
                <c:pt idx="3">
                  <c:v>0.91538461538461535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4-44A8-907C-132E7BD2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860027"/>
        <c:axId val="734675732"/>
      </c:lineChart>
      <c:catAx>
        <c:axId val="861860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4675732"/>
        <c:crosses val="autoZero"/>
        <c:auto val="1"/>
        <c:lblAlgn val="ctr"/>
        <c:lblOffset val="100"/>
        <c:noMultiLvlLbl val="1"/>
      </c:catAx>
      <c:valAx>
        <c:axId val="734675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18600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'Сравнительные графики'!$K$1</c:f>
              <c:strCache>
                <c:ptCount val="1"/>
                <c:pt idx="0">
                  <c:v>значение июль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'Сравнительные графики'!$J$2:$J$5</c:f>
              <c:strCache>
                <c:ptCount val="4"/>
                <c:pt idx="0">
                  <c:v>C1 order to offer Санкт-Петербург комфорт</c:v>
                </c:pt>
                <c:pt idx="1">
                  <c:v>С2 Offer 2 Assign Санкт-Петербург комфорт</c:v>
                </c:pt>
                <c:pt idx="2">
                  <c:v>С3 Assign 2 Arrival Санкт-Петербург комфорт</c:v>
                </c:pt>
                <c:pt idx="3">
                  <c:v>С4 Arrival 2 Ride Санкт-Петербург комфорт</c:v>
                </c:pt>
              </c:strCache>
            </c:strRef>
          </c:cat>
          <c:val>
            <c:numRef>
              <c:f>'Сравнительные графики'!$K$2:$K$5</c:f>
              <c:numCache>
                <c:formatCode>0.00</c:formatCode>
                <c:ptCount val="4"/>
                <c:pt idx="0">
                  <c:v>0.98165137614678899</c:v>
                </c:pt>
                <c:pt idx="1">
                  <c:v>0.87850467289719625</c:v>
                </c:pt>
                <c:pt idx="2">
                  <c:v>0.76595744680851063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B-4A88-BCC3-7BFC0A92D487}"/>
            </c:ext>
          </c:extLst>
        </c:ser>
        <c:ser>
          <c:idx val="1"/>
          <c:order val="1"/>
          <c:tx>
            <c:strRef>
              <c:f>'Сравнительные графики'!$L$1</c:f>
              <c:strCache>
                <c:ptCount val="1"/>
                <c:pt idx="0">
                  <c:v>СПБ комфорт август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'Сравнительные графики'!$J$2:$J$5</c:f>
              <c:strCache>
                <c:ptCount val="4"/>
                <c:pt idx="0">
                  <c:v>C1 order to offer Санкт-Петербург комфорт</c:v>
                </c:pt>
                <c:pt idx="1">
                  <c:v>С2 Offer 2 Assign Санкт-Петербург комфорт</c:v>
                </c:pt>
                <c:pt idx="2">
                  <c:v>С3 Assign 2 Arrival Санкт-Петербург комфорт</c:v>
                </c:pt>
                <c:pt idx="3">
                  <c:v>С4 Arrival 2 Ride Санкт-Петербург комфорт</c:v>
                </c:pt>
              </c:strCache>
            </c:strRef>
          </c:cat>
          <c:val>
            <c:numRef>
              <c:f>'Сравнительные графики'!$L$2:$L$5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B-4A88-BCC3-7BFC0A92D487}"/>
            </c:ext>
          </c:extLst>
        </c:ser>
        <c:ser>
          <c:idx val="2"/>
          <c:order val="2"/>
          <c:tx>
            <c:strRef>
              <c:f>'Сравнительные графики'!$M$1</c:f>
              <c:strCache>
                <c:ptCount val="1"/>
                <c:pt idx="0">
                  <c:v>значение август</c:v>
                </c:pt>
              </c:strCache>
            </c:strRef>
          </c:tx>
          <c:marker>
            <c:symbol val="none"/>
          </c:marker>
          <c:cat>
            <c:strRef>
              <c:f>'Сравнительные графики'!$J$2:$J$5</c:f>
              <c:strCache>
                <c:ptCount val="4"/>
                <c:pt idx="0">
                  <c:v>C1 order to offer Санкт-Петербург комфорт</c:v>
                </c:pt>
                <c:pt idx="1">
                  <c:v>С2 Offer 2 Assign Санкт-Петербург комфорт</c:v>
                </c:pt>
                <c:pt idx="2">
                  <c:v>С3 Assign 2 Arrival Санкт-Петербург комфорт</c:v>
                </c:pt>
                <c:pt idx="3">
                  <c:v>С4 Arrival 2 Ride Санкт-Петербург комфорт</c:v>
                </c:pt>
              </c:strCache>
            </c:strRef>
          </c:cat>
          <c:val>
            <c:numRef>
              <c:f>'Сравнительные графики'!$M$2:$M$5</c:f>
              <c:numCache>
                <c:formatCode>0.00</c:formatCode>
                <c:ptCount val="4"/>
                <c:pt idx="0">
                  <c:v>0.80909090909090908</c:v>
                </c:pt>
                <c:pt idx="1">
                  <c:v>0.8146067415730337</c:v>
                </c:pt>
                <c:pt idx="2">
                  <c:v>0.83448275862068966</c:v>
                </c:pt>
                <c:pt idx="3">
                  <c:v>0.92561983471074383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0-4370-87A4-C644A914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8656"/>
        <c:axId val="1703768187"/>
      </c:lineChart>
      <c:catAx>
        <c:axId val="1824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03768187"/>
        <c:crosses val="autoZero"/>
        <c:auto val="1"/>
        <c:lblAlgn val="ctr"/>
        <c:lblOffset val="100"/>
        <c:noMultiLvlLbl val="1"/>
      </c:catAx>
      <c:valAx>
        <c:axId val="1703768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458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'Сравнительные графики'!$O$1</c:f>
              <c:strCache>
                <c:ptCount val="1"/>
                <c:pt idx="0">
                  <c:v>значение июль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'Сравнительные графики'!$N$2:$N$5</c:f>
              <c:strCache>
                <c:ptCount val="4"/>
                <c:pt idx="0">
                  <c:v>C1 order to offer Санкт-Петербург эконом</c:v>
                </c:pt>
                <c:pt idx="1">
                  <c:v>С2 Offer 2 Assign Санкт-Петербург эконом</c:v>
                </c:pt>
                <c:pt idx="2">
                  <c:v>С3 Assign 2 Arrival Санкт-Петербург эконом</c:v>
                </c:pt>
                <c:pt idx="3">
                  <c:v>С4 Arrival 2 Ride Санкт-Петербург эконом</c:v>
                </c:pt>
              </c:strCache>
            </c:strRef>
          </c:cat>
          <c:val>
            <c:numRef>
              <c:f>'Сравнительные графики'!$O$2:$O$5</c:f>
              <c:numCache>
                <c:formatCode>0.00</c:formatCode>
                <c:ptCount val="4"/>
                <c:pt idx="0">
                  <c:v>0.99502487562189057</c:v>
                </c:pt>
                <c:pt idx="1">
                  <c:v>0.97</c:v>
                </c:pt>
                <c:pt idx="2">
                  <c:v>0.76804123711340211</c:v>
                </c:pt>
                <c:pt idx="3">
                  <c:v>0.94630872483221473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C-44F8-992F-15E2EF120C9C}"/>
            </c:ext>
          </c:extLst>
        </c:ser>
        <c:ser>
          <c:idx val="1"/>
          <c:order val="1"/>
          <c:tx>
            <c:strRef>
              <c:f>'Сравнительные графики'!$P$1</c:f>
              <c:strCache>
                <c:ptCount val="1"/>
                <c:pt idx="0">
                  <c:v>СПБ эконом август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'Сравнительные графики'!$N$2:$N$5</c:f>
              <c:strCache>
                <c:ptCount val="4"/>
                <c:pt idx="0">
                  <c:v>C1 order to offer Санкт-Петербург эконом</c:v>
                </c:pt>
                <c:pt idx="1">
                  <c:v>С2 Offer 2 Assign Санкт-Петербург эконом</c:v>
                </c:pt>
                <c:pt idx="2">
                  <c:v>С3 Assign 2 Arrival Санкт-Петербург эконом</c:v>
                </c:pt>
                <c:pt idx="3">
                  <c:v>С4 Arrival 2 Ride Санкт-Петербург эконом</c:v>
                </c:pt>
              </c:strCache>
            </c:strRef>
          </c:cat>
          <c:val>
            <c:numRef>
              <c:f>'Сравнительные графики'!$P$2:$P$5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C-44F8-992F-15E2EF120C9C}"/>
            </c:ext>
          </c:extLst>
        </c:ser>
        <c:ser>
          <c:idx val="2"/>
          <c:order val="2"/>
          <c:tx>
            <c:strRef>
              <c:f>'Сравнительные графики'!$Q$1</c:f>
              <c:strCache>
                <c:ptCount val="1"/>
                <c:pt idx="0">
                  <c:v>значение август</c:v>
                </c:pt>
              </c:strCache>
            </c:strRef>
          </c:tx>
          <c:marker>
            <c:symbol val="none"/>
          </c:marker>
          <c:cat>
            <c:strRef>
              <c:f>'Сравнительные графики'!$N$2:$N$5</c:f>
              <c:strCache>
                <c:ptCount val="4"/>
                <c:pt idx="0">
                  <c:v>C1 order to offer Санкт-Петербург эконом</c:v>
                </c:pt>
                <c:pt idx="1">
                  <c:v>С2 Offer 2 Assign Санкт-Петербург эконом</c:v>
                </c:pt>
                <c:pt idx="2">
                  <c:v>С3 Assign 2 Arrival Санкт-Петербург эконом</c:v>
                </c:pt>
                <c:pt idx="3">
                  <c:v>С4 Arrival 2 Ride Санкт-Петербург эконом</c:v>
                </c:pt>
              </c:strCache>
            </c:strRef>
          </c:cat>
          <c:val>
            <c:numRef>
              <c:f>'Сравнительные графики'!$Q$2:$Q$5</c:f>
              <c:numCache>
                <c:formatCode>0.00</c:formatCode>
                <c:ptCount val="4"/>
                <c:pt idx="0">
                  <c:v>0.82019704433497542</c:v>
                </c:pt>
                <c:pt idx="1">
                  <c:v>0.97897897897897901</c:v>
                </c:pt>
                <c:pt idx="2">
                  <c:v>0.80368098159509205</c:v>
                </c:pt>
                <c:pt idx="3">
                  <c:v>0.90839694656488545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B-4176-BB5A-0E419C02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41999"/>
        <c:axId val="234893758"/>
      </c:lineChart>
      <c:catAx>
        <c:axId val="142344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34893758"/>
        <c:crosses val="autoZero"/>
        <c:auto val="1"/>
        <c:lblAlgn val="ctr"/>
        <c:lblOffset val="100"/>
        <c:noMultiLvlLbl val="1"/>
      </c:catAx>
      <c:valAx>
        <c:axId val="234893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234419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'Сравнительные графики'!$S$1</c:f>
              <c:strCache>
                <c:ptCount val="1"/>
                <c:pt idx="0">
                  <c:v>значение июль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'Сравнительные графики'!$R$2:$R$5</c:f>
              <c:strCache>
                <c:ptCount val="4"/>
                <c:pt idx="0">
                  <c:v>C1 order to offer</c:v>
                </c:pt>
                <c:pt idx="1">
                  <c:v>C2 Offer 2 Assign</c:v>
                </c:pt>
                <c:pt idx="2">
                  <c:v>С3 Assign 2 Arrival</c:v>
                </c:pt>
                <c:pt idx="3">
                  <c:v>С4 Arrival 2 Ride</c:v>
                </c:pt>
              </c:strCache>
            </c:strRef>
          </c:cat>
          <c:val>
            <c:numRef>
              <c:f>'Сравнительные графики'!$S$2:$S$5</c:f>
              <c:numCache>
                <c:formatCode>0.00</c:formatCode>
                <c:ptCount val="4"/>
                <c:pt idx="0">
                  <c:v>0.96301465457083046</c:v>
                </c:pt>
                <c:pt idx="1">
                  <c:v>0.91014492753623188</c:v>
                </c:pt>
                <c:pt idx="2">
                  <c:v>0.73089171974522293</c:v>
                </c:pt>
                <c:pt idx="3">
                  <c:v>0.91067538126361658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F-4123-9206-829982052CD1}"/>
            </c:ext>
          </c:extLst>
        </c:ser>
        <c:ser>
          <c:idx val="1"/>
          <c:order val="1"/>
          <c:tx>
            <c:strRef>
              <c:f>'Сравнительные графики'!$T$1</c:f>
              <c:strCache>
                <c:ptCount val="1"/>
                <c:pt idx="0">
                  <c:v>август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'Сравнительные графики'!$R$2:$R$5</c:f>
              <c:strCache>
                <c:ptCount val="4"/>
                <c:pt idx="0">
                  <c:v>C1 order to offer</c:v>
                </c:pt>
                <c:pt idx="1">
                  <c:v>C2 Offer 2 Assign</c:v>
                </c:pt>
                <c:pt idx="2">
                  <c:v>С3 Assign 2 Arrival</c:v>
                </c:pt>
                <c:pt idx="3">
                  <c:v>С4 Arrival 2 Ride</c:v>
                </c:pt>
              </c:strCache>
            </c:strRef>
          </c:cat>
          <c:val>
            <c:numRef>
              <c:f>'Сравнительные графики'!$T$2:$T$5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F-4123-9206-829982052CD1}"/>
            </c:ext>
          </c:extLst>
        </c:ser>
        <c:ser>
          <c:idx val="2"/>
          <c:order val="2"/>
          <c:tx>
            <c:strRef>
              <c:f>'Сравнительные графики'!$U$1</c:f>
              <c:strCache>
                <c:ptCount val="1"/>
                <c:pt idx="0">
                  <c:v>значение август</c:v>
                </c:pt>
              </c:strCache>
            </c:strRef>
          </c:tx>
          <c:marker>
            <c:symbol val="none"/>
          </c:marker>
          <c:cat>
            <c:strRef>
              <c:f>'Сравнительные графики'!$R$2:$R$5</c:f>
              <c:strCache>
                <c:ptCount val="4"/>
                <c:pt idx="0">
                  <c:v>C1 order to offer</c:v>
                </c:pt>
                <c:pt idx="1">
                  <c:v>C2 Offer 2 Assign</c:v>
                </c:pt>
                <c:pt idx="2">
                  <c:v>С3 Assign 2 Arrival</c:v>
                </c:pt>
                <c:pt idx="3">
                  <c:v>С4 Arrival 2 Ride</c:v>
                </c:pt>
              </c:strCache>
            </c:strRef>
          </c:cat>
          <c:val>
            <c:numRef>
              <c:f>'Сравнительные графики'!$U$2:$U$5</c:f>
              <c:numCache>
                <c:formatCode>0.00</c:formatCode>
                <c:ptCount val="4"/>
                <c:pt idx="0">
                  <c:v>0.8042616451932606</c:v>
                </c:pt>
                <c:pt idx="1">
                  <c:v>0.9118915588416513</c:v>
                </c:pt>
                <c:pt idx="2">
                  <c:v>0.8</c:v>
                </c:pt>
                <c:pt idx="3">
                  <c:v>0.91554054054054057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F06-87A4-632D0022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90827"/>
        <c:axId val="2037948066"/>
      </c:lineChart>
      <c:catAx>
        <c:axId val="606190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7948066"/>
        <c:crosses val="autoZero"/>
        <c:auto val="1"/>
        <c:lblAlgn val="ctr"/>
        <c:lblOffset val="100"/>
        <c:noMultiLvlLbl val="1"/>
      </c:catAx>
      <c:valAx>
        <c:axId val="2037948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061908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ru-RU" b="1">
                <a:solidFill>
                  <a:srgbClr val="757575"/>
                </a:solidFill>
                <a:latin typeface="+mn-lt"/>
              </a:rPr>
              <a:t>Сравнение базовых конверсий июль-август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Июль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'Сравнительные графики'!$B$32</c:f>
              <c:strCache>
                <c:ptCount val="1"/>
                <c:pt idx="0">
                  <c:v>С Order 2 Ride </c:v>
                </c:pt>
              </c:strCache>
            </c:strRef>
          </c:cat>
          <c:val>
            <c:numRef>
              <c:f>'Сравнительные графики'!$C$32</c:f>
              <c:numCache>
                <c:formatCode>0.00</c:formatCode>
                <c:ptCount val="1"/>
                <c:pt idx="0">
                  <c:v>0.5833914863921843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CC-498F-8519-57AC954E77CA}"/>
            </c:ext>
          </c:extLst>
        </c:ser>
        <c:ser>
          <c:idx val="1"/>
          <c:order val="1"/>
          <c:tx>
            <c:v>Август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'Сравнительные графики'!$B$32</c:f>
              <c:strCache>
                <c:ptCount val="1"/>
                <c:pt idx="0">
                  <c:v>С Order 2 Ride </c:v>
                </c:pt>
              </c:strCache>
            </c:strRef>
          </c:cat>
          <c:val>
            <c:numRef>
              <c:f>'Сравнительные графики'!$D$32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CC-498F-8519-57AC954E77CA}"/>
            </c:ext>
          </c:extLst>
        </c:ser>
        <c:ser>
          <c:idx val="2"/>
          <c:order val="2"/>
          <c:tx>
            <c:strRef>
              <c:f>'Сравнительные графики'!$E$31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'Сравнительные графики'!$B$32</c:f>
              <c:strCache>
                <c:ptCount val="1"/>
                <c:pt idx="0">
                  <c:v>С Order 2 Ride </c:v>
                </c:pt>
              </c:strCache>
            </c:strRef>
          </c:cat>
          <c:val>
            <c:numRef>
              <c:f>'Сравнительные графики'!$E$32</c:f>
              <c:numCache>
                <c:formatCode>0.00</c:formatCode>
                <c:ptCount val="1"/>
                <c:pt idx="0">
                  <c:v>0.53716551040634297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C-498F-8519-57AC954E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793734"/>
        <c:axId val="1352355503"/>
      </c:barChart>
      <c:catAx>
        <c:axId val="1833793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52355503"/>
        <c:crosses val="autoZero"/>
        <c:auto val="1"/>
        <c:lblAlgn val="ctr"/>
        <c:lblOffset val="100"/>
        <c:noMultiLvlLbl val="1"/>
      </c:catAx>
      <c:valAx>
        <c:axId val="1352355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33793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838199</xdr:colOff>
      <xdr:row>0</xdr:row>
      <xdr:rowOff>114300</xdr:rowOff>
    </xdr:from>
    <xdr:to>
      <xdr:col>12</xdr:col>
      <xdr:colOff>790574</xdr:colOff>
      <xdr:row>25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791AFD-7D45-5FED-9C55-A9D6CA10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28</xdr:row>
      <xdr:rowOff>14286</xdr:rowOff>
    </xdr:from>
    <xdr:to>
      <xdr:col>12</xdr:col>
      <xdr:colOff>771525</xdr:colOff>
      <xdr:row>47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09B12C-BC13-0704-B773-802DEA36E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19050</xdr:rowOff>
    </xdr:from>
    <xdr:ext cx="5581650" cy="34575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</xdr:colOff>
      <xdr:row>8</xdr:row>
      <xdr:rowOff>19050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9525</xdr:colOff>
      <xdr:row>7</xdr:row>
      <xdr:rowOff>171450</xdr:rowOff>
    </xdr:from>
    <xdr:ext cx="6257925" cy="35718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19050</xdr:colOff>
      <xdr:row>8</xdr:row>
      <xdr:rowOff>0</xdr:rowOff>
    </xdr:from>
    <xdr:ext cx="516255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28575</xdr:colOff>
      <xdr:row>8</xdr:row>
      <xdr:rowOff>19050</xdr:rowOff>
    </xdr:from>
    <xdr:ext cx="5715000" cy="353377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962025</xdr:colOff>
      <xdr:row>34</xdr:row>
      <xdr:rowOff>28575</xdr:rowOff>
    </xdr:from>
    <xdr:ext cx="5715000" cy="3533775"/>
    <xdr:graphicFrame macro="">
      <xdr:nvGraphicFramePr>
        <xdr:cNvPr id="7" name="Chart 6" title="Диаграмма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Пользователь" refreshedDate="45150.802109490738" refreshedVersion="8" recordCount="2018" xr:uid="{00000000-000A-0000-FFFF-FFFF04000000}">
  <cacheSource type="worksheet">
    <worksheetSource ref="A1:H2019" sheet="Данные (воронка, август)"/>
  </cacheSource>
  <cacheFields count="8">
    <cacheField name="id_order" numFmtId="0">
      <sharedItems containsSemiMixedTypes="0" containsString="0" containsNumber="1" containsInteger="1" minValue="116765" maxValue="118782" count="2018">
        <n v="117390"/>
        <n v="117917"/>
        <n v="118159"/>
        <n v="117128"/>
        <n v="118602"/>
        <n v="118541"/>
        <n v="117214"/>
        <n v="117700"/>
        <n v="117036"/>
        <n v="117900"/>
        <n v="117180"/>
        <n v="118757"/>
        <n v="118525"/>
        <n v="117592"/>
        <n v="118042"/>
        <n v="117511"/>
        <n v="118638"/>
        <n v="118465"/>
        <n v="118155"/>
        <n v="117737"/>
        <n v="117099"/>
        <n v="118242"/>
        <n v="118690"/>
        <n v="117494"/>
        <n v="117191"/>
        <n v="117943"/>
        <n v="117005"/>
        <n v="118302"/>
        <n v="118708"/>
        <n v="118463"/>
        <n v="117238"/>
        <n v="117982"/>
        <n v="118359"/>
        <n v="118598"/>
        <n v="116791"/>
        <n v="118290"/>
        <n v="118130"/>
        <n v="118552"/>
        <n v="117666"/>
        <n v="116875"/>
        <n v="118249"/>
        <n v="117280"/>
        <n v="117617"/>
        <n v="118663"/>
        <n v="117994"/>
        <n v="117694"/>
        <n v="117325"/>
        <n v="117354"/>
        <n v="117199"/>
        <n v="118254"/>
        <n v="118700"/>
        <n v="117707"/>
        <n v="116856"/>
        <n v="118686"/>
        <n v="118632"/>
        <n v="117120"/>
        <n v="118270"/>
        <n v="118448"/>
        <n v="118212"/>
        <n v="117808"/>
        <n v="117350"/>
        <n v="116891"/>
        <n v="118047"/>
        <n v="118106"/>
        <n v="118546"/>
        <n v="117930"/>
        <n v="117971"/>
        <n v="117715"/>
        <n v="118470"/>
        <n v="118077"/>
        <n v="117898"/>
        <n v="118043"/>
        <n v="118579"/>
        <n v="117147"/>
        <n v="117659"/>
        <n v="118547"/>
        <n v="117009"/>
        <n v="118202"/>
        <n v="117787"/>
        <n v="118511"/>
        <n v="118539"/>
        <n v="118637"/>
        <n v="118457"/>
        <n v="116963"/>
        <n v="118217"/>
        <n v="116902"/>
        <n v="118107"/>
        <n v="116960"/>
        <n v="117394"/>
        <n v="118619"/>
        <n v="118710"/>
        <n v="117049"/>
        <n v="117160"/>
        <n v="118423"/>
        <n v="118543"/>
        <n v="116866"/>
        <n v="118749"/>
        <n v="118775"/>
        <n v="118019"/>
        <n v="117124"/>
        <n v="116835"/>
        <n v="117300"/>
        <n v="116795"/>
        <n v="118313"/>
        <n v="117596"/>
        <n v="117606"/>
        <n v="116786"/>
        <n v="118232"/>
        <n v="118007"/>
        <n v="117333"/>
        <n v="118135"/>
        <n v="117618"/>
        <n v="118735"/>
        <n v="117513"/>
        <n v="116807"/>
        <n v="118779"/>
        <n v="118096"/>
        <n v="118105"/>
        <n v="116996"/>
        <n v="117190"/>
        <n v="117958"/>
        <n v="118120"/>
        <n v="118438"/>
        <n v="118312"/>
        <n v="118099"/>
        <n v="118778"/>
        <n v="118736"/>
        <n v="118689"/>
        <n v="117682"/>
        <n v="117802"/>
        <n v="118460"/>
        <n v="117038"/>
        <n v="117215"/>
        <n v="116965"/>
        <n v="118522"/>
        <n v="116859"/>
        <n v="116837"/>
        <n v="118514"/>
        <n v="117331"/>
        <n v="118102"/>
        <n v="118327"/>
        <n v="118764"/>
        <n v="118173"/>
        <n v="116980"/>
        <n v="118262"/>
        <n v="118241"/>
        <n v="118115"/>
        <n v="118397"/>
        <n v="117718"/>
        <n v="116955"/>
        <n v="117924"/>
        <n v="118516"/>
        <n v="117252"/>
        <n v="117754"/>
        <n v="118211"/>
        <n v="117221"/>
        <n v="118215"/>
        <n v="117664"/>
        <n v="117311"/>
        <n v="117367"/>
        <n v="118758"/>
        <n v="117469"/>
        <n v="118134"/>
        <n v="118425"/>
        <n v="116912"/>
        <n v="118175"/>
        <n v="117169"/>
        <n v="117771"/>
        <n v="118101"/>
        <n v="118408"/>
        <n v="117685"/>
        <n v="117567"/>
        <n v="118238"/>
        <n v="117607"/>
        <n v="118428"/>
        <n v="118724"/>
        <n v="116899"/>
        <n v="118564"/>
        <n v="117613"/>
        <n v="116845"/>
        <n v="117824"/>
        <n v="117132"/>
        <n v="117818"/>
        <n v="117945"/>
        <n v="117626"/>
        <n v="117536"/>
        <n v="118582"/>
        <n v="117655"/>
        <n v="117788"/>
        <n v="117842"/>
        <n v="116927"/>
        <n v="118326"/>
        <n v="117576"/>
        <n v="118413"/>
        <n v="118739"/>
        <n v="117011"/>
        <n v="116920"/>
        <n v="117259"/>
        <n v="118269"/>
        <n v="116798"/>
        <n v="117225"/>
        <n v="117888"/>
        <n v="116908"/>
        <n v="117885"/>
        <n v="117268"/>
        <n v="117557"/>
        <n v="118332"/>
        <n v="116967"/>
        <n v="117553"/>
        <n v="116768"/>
        <n v="118589"/>
        <n v="117329"/>
        <n v="118223"/>
        <n v="117477"/>
        <n v="118362"/>
        <n v="117267"/>
        <n v="116906"/>
        <n v="117465"/>
        <n v="116781"/>
        <n v="118584"/>
        <n v="117910"/>
        <n v="117765"/>
        <n v="117393"/>
        <n v="117809"/>
        <n v="117193"/>
        <n v="117753"/>
        <n v="118436"/>
        <n v="118243"/>
        <n v="116846"/>
        <n v="118451"/>
        <n v="116941"/>
        <n v="117528"/>
        <n v="117962"/>
        <n v="117744"/>
        <n v="117916"/>
        <n v="118461"/>
        <n v="118133"/>
        <n v="118712"/>
        <n v="117461"/>
        <n v="118482"/>
        <n v="117079"/>
        <n v="118138"/>
        <n v="117014"/>
        <n v="117070"/>
        <n v="117733"/>
        <n v="118258"/>
        <n v="117142"/>
        <n v="118144"/>
        <n v="117361"/>
        <n v="117689"/>
        <n v="117359"/>
        <n v="117068"/>
        <n v="117498"/>
        <n v="117181"/>
        <n v="118494"/>
        <n v="117157"/>
        <n v="116913"/>
        <n v="118612"/>
        <n v="117453"/>
        <n v="117086"/>
        <n v="116907"/>
        <n v="117093"/>
        <n v="117546"/>
        <n v="117815"/>
        <n v="117022"/>
        <n v="117603"/>
        <n v="116961"/>
        <n v="118477"/>
        <n v="118121"/>
        <n v="117126"/>
        <n v="117751"/>
        <n v="117098"/>
        <n v="118293"/>
        <n v="117896"/>
        <n v="117340"/>
        <n v="117807"/>
        <n v="118377"/>
        <n v="118177"/>
        <n v="118297"/>
        <n v="117582"/>
        <n v="116897"/>
        <n v="116777"/>
        <n v="117893"/>
        <n v="117219"/>
        <n v="117914"/>
        <n v="118678"/>
        <n v="118277"/>
        <n v="117869"/>
        <n v="117883"/>
        <n v="117167"/>
        <n v="117443"/>
        <n v="116885"/>
        <n v="118183"/>
        <n v="117624"/>
        <n v="116888"/>
        <n v="117321"/>
        <n v="118114"/>
        <n v="118304"/>
        <n v="117969"/>
        <n v="117095"/>
        <n v="118769"/>
        <n v="117039"/>
        <n v="118235"/>
        <n v="117668"/>
        <n v="117378"/>
        <n v="118062"/>
        <n v="117406"/>
        <n v="117293"/>
        <n v="117796"/>
        <n v="118446"/>
        <n v="116828"/>
        <n v="117424"/>
        <n v="118648"/>
        <n v="118199"/>
        <n v="117949"/>
        <n v="117108"/>
        <n v="118219"/>
        <n v="118615"/>
        <n v="117786"/>
        <n v="118725"/>
        <n v="118703"/>
        <n v="117349"/>
        <n v="118561"/>
        <n v="117278"/>
        <n v="117919"/>
        <n v="118737"/>
        <n v="118558"/>
        <n v="117537"/>
        <n v="118228"/>
        <n v="118118"/>
        <n v="117478"/>
        <n v="116943"/>
        <n v="118162"/>
        <n v="116852"/>
        <n v="117272"/>
        <n v="118415"/>
        <n v="118184"/>
        <n v="117928"/>
        <n v="118127"/>
        <n v="117692"/>
        <n v="116855"/>
        <n v="118373"/>
        <n v="117077"/>
        <n v="117305"/>
        <n v="117532"/>
        <n v="117735"/>
        <n v="117430"/>
        <n v="118389"/>
        <n v="117194"/>
        <n v="118688"/>
        <n v="117243"/>
        <n v="118393"/>
        <n v="117705"/>
        <n v="117445"/>
        <n v="117391"/>
        <n v="118259"/>
        <n v="118741"/>
        <n v="117156"/>
        <n v="117840"/>
        <n v="118629"/>
        <n v="118483"/>
        <n v="118146"/>
        <n v="117119"/>
        <n v="117512"/>
        <n v="116836"/>
        <n v="118429"/>
        <n v="118682"/>
        <n v="118729"/>
        <n v="118445"/>
        <n v="117452"/>
        <n v="117573"/>
        <n v="116934"/>
        <n v="117923"/>
        <n v="118658"/>
        <n v="117078"/>
        <n v="118762"/>
        <n v="116873"/>
        <n v="118266"/>
        <n v="117436"/>
        <n v="117856"/>
        <n v="118169"/>
        <n v="116903"/>
        <n v="117083"/>
        <n v="118186"/>
        <n v="116973"/>
        <n v="118210"/>
        <n v="117550"/>
        <n v="118128"/>
        <n v="117044"/>
        <n v="118760"/>
        <n v="118654"/>
        <n v="118630"/>
        <n v="117210"/>
        <n v="117218"/>
        <n v="117472"/>
        <n v="117811"/>
        <n v="118491"/>
        <n v="117634"/>
        <n v="117577"/>
        <n v="118098"/>
        <n v="116889"/>
        <n v="118420"/>
        <n v="118180"/>
        <n v="118501"/>
        <n v="117755"/>
        <n v="117504"/>
        <n v="117101"/>
        <n v="117075"/>
        <n v="118305"/>
        <n v="118392"/>
        <n v="117695"/>
        <n v="117799"/>
        <n v="117873"/>
        <n v="118079"/>
        <n v="117921"/>
        <n v="116862"/>
        <n v="118296"/>
        <n v="118523"/>
        <n v="117722"/>
        <n v="117401"/>
        <n v="117520"/>
        <n v="117189"/>
        <n v="118452"/>
        <n v="118518"/>
        <n v="118068"/>
        <n v="117911"/>
        <n v="118246"/>
        <n v="118192"/>
        <n v="117302"/>
        <n v="116975"/>
        <n v="118585"/>
        <n v="117985"/>
        <n v="117071"/>
        <n v="118168"/>
        <n v="116773"/>
        <n v="117109"/>
        <n v="118358"/>
        <n v="116968"/>
        <n v="117635"/>
        <n v="116881"/>
        <n v="118672"/>
        <n v="118385"/>
        <n v="117500"/>
        <n v="117989"/>
        <n v="116938"/>
        <n v="118034"/>
        <n v="117758"/>
        <n v="117155"/>
        <n v="118622"/>
        <n v="117594"/>
        <n v="116919"/>
        <n v="117816"/>
        <n v="117629"/>
        <n v="118139"/>
        <n v="118185"/>
        <n v="117497"/>
        <n v="118165"/>
        <n v="117273"/>
        <n v="118653"/>
        <n v="117779"/>
        <n v="117283"/>
        <n v="116849"/>
        <n v="118307"/>
        <n v="117672"/>
        <n v="117314"/>
        <n v="117053"/>
        <n v="117034"/>
        <n v="117239"/>
        <n v="118108"/>
        <n v="117534"/>
        <n v="116901"/>
        <n v="118444"/>
        <n v="117584"/>
        <n v="118113"/>
        <n v="117054"/>
        <n v="118695"/>
        <n v="117256"/>
        <n v="116824"/>
        <n v="117739"/>
        <n v="117616"/>
        <n v="117116"/>
        <n v="116989"/>
        <n v="117364"/>
        <n v="116905"/>
        <n v="118496"/>
        <n v="117025"/>
        <n v="117929"/>
        <n v="117067"/>
        <n v="118401"/>
        <n v="117234"/>
        <n v="117724"/>
        <n v="117505"/>
        <n v="117946"/>
        <n v="116930"/>
        <n v="118341"/>
        <n v="118716"/>
        <n v="117024"/>
        <n v="117491"/>
        <n v="117870"/>
        <n v="118550"/>
        <n v="117904"/>
        <n v="118519"/>
        <n v="117632"/>
        <n v="118591"/>
        <n v="118623"/>
        <n v="117200"/>
        <n v="118376"/>
        <n v="118763"/>
        <n v="117864"/>
        <n v="116780"/>
        <n v="117064"/>
        <n v="117867"/>
        <n v="117212"/>
        <n v="118337"/>
        <n v="116900"/>
        <n v="116953"/>
        <n v="117209"/>
        <n v="118728"/>
        <n v="116999"/>
        <n v="118670"/>
        <n v="117310"/>
        <n v="118596"/>
        <n v="118548"/>
        <n v="118037"/>
        <n v="117775"/>
        <n v="117502"/>
        <n v="117526"/>
        <n v="118204"/>
        <n v="118419"/>
        <n v="117518"/>
        <n v="117041"/>
        <n v="117138"/>
        <n v="117909"/>
        <n v="118417"/>
        <n v="117470"/>
        <n v="118004"/>
        <n v="118234"/>
        <n v="118294"/>
        <n v="118129"/>
        <n v="117712"/>
        <n v="117637"/>
        <n v="118782"/>
        <n v="116925"/>
        <n v="117326"/>
        <n v="117248"/>
        <n v="118780"/>
        <n v="116794"/>
        <n v="118498"/>
        <n v="117931"/>
        <n v="117998"/>
        <n v="118371"/>
        <n v="118720"/>
        <n v="117907"/>
        <n v="118060"/>
        <n v="117144"/>
        <n v="117652"/>
        <n v="117072"/>
        <n v="117429"/>
        <n v="118756"/>
        <n v="118466"/>
        <n v="117780"/>
        <n v="117416"/>
        <n v="116892"/>
        <n v="117832"/>
        <n v="117974"/>
        <n v="117172"/>
        <n v="117599"/>
        <n v="118230"/>
        <n v="118412"/>
        <n v="118717"/>
        <n v="118692"/>
        <n v="117220"/>
        <n v="116997"/>
        <n v="118110"/>
        <n v="118407"/>
        <n v="118586"/>
        <n v="117978"/>
        <n v="117058"/>
        <n v="118097"/>
        <n v="117076"/>
        <n v="118512"/>
        <n v="117678"/>
        <n v="117163"/>
        <n v="118424"/>
        <n v="116789"/>
        <n v="118394"/>
        <n v="116958"/>
        <n v="118318"/>
        <n v="118679"/>
        <n v="117344"/>
        <n v="117437"/>
        <n v="117486"/>
        <n v="118718"/>
        <n v="117547"/>
        <n v="117825"/>
        <n v="118551"/>
        <n v="118044"/>
        <n v="117244"/>
        <n v="117782"/>
        <n v="117542"/>
        <n v="117306"/>
        <n v="117188"/>
        <n v="118002"/>
        <n v="118092"/>
        <n v="117056"/>
        <n v="117662"/>
        <n v="118345"/>
        <n v="118685"/>
        <n v="116932"/>
        <n v="118315"/>
        <n v="116928"/>
        <n v="118698"/>
        <n v="117521"/>
        <n v="116911"/>
        <n v="117863"/>
        <n v="116950"/>
        <n v="117583"/>
        <n v="118226"/>
        <n v="117761"/>
        <n v="117490"/>
        <n v="118631"/>
        <n v="116977"/>
        <n v="118383"/>
        <n v="117731"/>
        <n v="118029"/>
        <n v="116944"/>
        <n v="117352"/>
        <n v="118167"/>
        <n v="118031"/>
        <n v="117410"/>
        <n v="117791"/>
        <n v="118147"/>
        <n v="116803"/>
        <n v="117337"/>
        <n v="117148"/>
        <n v="118295"/>
        <n v="118759"/>
        <n v="118178"/>
        <n v="117389"/>
        <n v="116882"/>
        <n v="118467"/>
        <n v="118086"/>
        <n v="116922"/>
        <n v="118197"/>
        <n v="117956"/>
        <n v="118231"/>
        <n v="117834"/>
        <n v="116976"/>
        <n v="117047"/>
        <n v="117059"/>
        <n v="118657"/>
        <n v="118673"/>
        <n v="117605"/>
        <n v="118488"/>
        <n v="118635"/>
        <n v="118339"/>
        <n v="117125"/>
        <n v="116990"/>
        <n v="117963"/>
        <n v="118026"/>
        <n v="117175"/>
        <n v="117778"/>
        <n v="117656"/>
        <n v="117226"/>
        <n v="117012"/>
        <n v="117442"/>
        <n v="117103"/>
        <n v="116833"/>
        <n v="118738"/>
        <n v="117628"/>
        <n v="116770"/>
        <n v="118137"/>
        <n v="118124"/>
        <n v="117519"/>
        <n v="117316"/>
        <n v="118616"/>
        <n v="118545"/>
        <n v="117650"/>
        <n v="117464"/>
        <n v="118000"/>
        <n v="117019"/>
        <n v="118697"/>
        <n v="116790"/>
        <n v="118661"/>
        <n v="118504"/>
        <n v="117073"/>
        <n v="117032"/>
        <n v="118319"/>
        <n v="117544"/>
        <n v="117447"/>
        <n v="118123"/>
        <n v="117845"/>
        <n v="116931"/>
        <n v="117318"/>
        <n v="117846"/>
        <n v="117374"/>
        <n v="117699"/>
        <n v="117240"/>
        <n v="116844"/>
        <n v="118216"/>
        <n v="118565"/>
        <n v="117327"/>
        <n v="118549"/>
        <n v="118040"/>
        <n v="118521"/>
        <n v="118608"/>
        <n v="117932"/>
        <n v="118032"/>
        <n v="118225"/>
        <n v="117105"/>
        <n v="116767"/>
        <n v="118400"/>
        <n v="118006"/>
        <n v="117102"/>
        <n v="116772"/>
        <n v="118450"/>
        <n v="116812"/>
        <n v="118555"/>
        <n v="118487"/>
        <n v="117569"/>
        <n v="118051"/>
        <n v="117681"/>
        <n v="117877"/>
        <n v="118103"/>
        <n v="118418"/>
        <n v="116970"/>
        <n v="118668"/>
        <n v="117543"/>
        <n v="118289"/>
        <n v="118421"/>
        <n v="117892"/>
        <n v="117106"/>
        <n v="117661"/>
        <n v="116869"/>
        <n v="118509"/>
        <n v="117162"/>
        <n v="118706"/>
        <n v="116771"/>
        <n v="116816"/>
        <n v="118721"/>
        <n v="117141"/>
        <n v="118344"/>
        <n v="118059"/>
        <n v="117358"/>
        <n v="117435"/>
        <n v="116815"/>
        <n v="117676"/>
        <n v="117208"/>
        <n v="117554"/>
        <n v="118309"/>
        <n v="117992"/>
        <n v="117745"/>
        <n v="117604"/>
        <n v="117255"/>
        <n v="117727"/>
        <n v="118349"/>
        <n v="118020"/>
        <n v="117564"/>
        <n v="118300"/>
        <n v="117571"/>
        <n v="118187"/>
        <n v="118560"/>
        <n v="117439"/>
        <n v="117574"/>
        <n v="116848"/>
        <n v="117398"/>
        <n v="117633"/>
        <n v="117312"/>
        <n v="118298"/>
        <n v="117417"/>
        <n v="117516"/>
        <n v="117750"/>
        <n v="118571"/>
        <n v="117535"/>
        <n v="118502"/>
        <n v="117901"/>
        <n v="116921"/>
        <n v="118464"/>
        <n v="118328"/>
        <n v="117419"/>
        <n v="118639"/>
        <n v="117015"/>
        <n v="118740"/>
        <n v="118614"/>
        <n v="118374"/>
        <n v="117746"/>
        <n v="117100"/>
        <n v="117298"/>
        <n v="117186"/>
        <n v="116785"/>
        <n v="117880"/>
        <n v="117182"/>
        <n v="118542"/>
        <n v="116994"/>
        <n v="118308"/>
        <n v="117094"/>
        <n v="118777"/>
        <n v="118094"/>
        <n v="118335"/>
        <n v="116806"/>
        <n v="118263"/>
        <n v="117887"/>
        <n v="118422"/>
        <n v="117760"/>
        <n v="118647"/>
        <n v="118166"/>
        <n v="117858"/>
        <n v="117027"/>
        <n v="117450"/>
        <n v="118649"/>
        <n v="118237"/>
        <n v="116817"/>
        <n v="118458"/>
        <n v="118321"/>
        <n v="117069"/>
        <n v="118265"/>
        <n v="118038"/>
        <n v="118013"/>
        <n v="117794"/>
        <n v="116783"/>
        <n v="117257"/>
        <n v="117836"/>
        <n v="118404"/>
        <n v="116995"/>
        <n v="117644"/>
        <n v="118164"/>
        <n v="117115"/>
        <n v="118351"/>
        <n v="118396"/>
        <n v="117987"/>
        <n v="117913"/>
        <n v="118104"/>
        <n v="117281"/>
        <n v="116883"/>
        <n v="118273"/>
        <n v="117732"/>
        <n v="116867"/>
        <n v="117016"/>
        <n v="117792"/>
        <n v="117890"/>
        <n v="117304"/>
        <n v="118587"/>
        <n v="117233"/>
        <n v="117756"/>
        <n v="118011"/>
        <n v="117817"/>
        <n v="116831"/>
        <n v="118271"/>
        <n v="118334"/>
        <n v="118227"/>
        <n v="116774"/>
        <n v="118050"/>
        <n v="116991"/>
        <n v="118613"/>
        <n v="117827"/>
        <n v="118041"/>
        <n v="118669"/>
        <n v="118119"/>
        <n v="118604"/>
        <n v="117235"/>
        <n v="117805"/>
        <n v="118388"/>
        <n v="117588"/>
        <n v="116858"/>
        <n v="117457"/>
        <n v="117693"/>
        <n v="117301"/>
        <n v="118074"/>
        <n v="118715"/>
        <n v="118323"/>
        <n v="117939"/>
        <n v="118650"/>
        <n v="118508"/>
        <n v="117131"/>
        <n v="118606"/>
        <n v="117407"/>
        <n v="117355"/>
        <n v="117319"/>
        <n v="117383"/>
        <n v="118370"/>
        <n v="116923"/>
        <n v="118287"/>
        <n v="117020"/>
        <n v="117649"/>
        <n v="118583"/>
        <n v="116982"/>
        <n v="118520"/>
        <n v="117351"/>
        <n v="118333"/>
        <n v="118386"/>
        <n v="117089"/>
        <n v="118369"/>
        <n v="116823"/>
        <n v="117719"/>
        <n v="117330"/>
        <n v="117720"/>
        <n v="118731"/>
        <n v="117171"/>
        <n v="117065"/>
        <n v="117790"/>
        <n v="117274"/>
        <n v="118198"/>
        <n v="117558"/>
        <n v="116984"/>
        <n v="117459"/>
        <n v="117806"/>
        <n v="117185"/>
        <n v="118578"/>
        <n v="117295"/>
        <n v="118170"/>
        <n v="117040"/>
        <n v="118375"/>
        <n v="116981"/>
        <n v="117299"/>
        <n v="118573"/>
        <n v="118343"/>
        <n v="117231"/>
        <n v="117922"/>
        <n v="117260"/>
        <n v="118656"/>
        <n v="118148"/>
        <n v="117342"/>
        <n v="118357"/>
        <n v="118347"/>
        <n v="117196"/>
        <n v="118480"/>
        <n v="118535"/>
        <n v="117820"/>
        <n v="117947"/>
        <n v="117481"/>
        <n v="116802"/>
        <n v="117631"/>
        <n v="118261"/>
        <n v="118200"/>
        <n v="117343"/>
        <n v="117458"/>
        <n v="117146"/>
        <n v="117942"/>
        <n v="118067"/>
        <n v="116800"/>
        <n v="118069"/>
        <n v="117082"/>
        <n v="117548"/>
        <n v="118048"/>
        <n v="117104"/>
        <n v="117774"/>
        <n v="117801"/>
        <n v="117422"/>
        <n v="117213"/>
        <n v="118066"/>
        <n v="118196"/>
        <n v="118567"/>
        <n v="117549"/>
        <n v="118577"/>
        <n v="117579"/>
        <n v="118244"/>
        <n v="116821"/>
        <n v="117625"/>
        <n v="116949"/>
        <n v="117555"/>
        <n v="117996"/>
        <n v="118593"/>
        <n v="118025"/>
        <n v="118406"/>
        <n v="118366"/>
        <n v="117597"/>
        <n v="117983"/>
        <n v="118361"/>
        <n v="117908"/>
        <n v="117769"/>
        <n v="118624"/>
        <n v="116779"/>
        <n v="118453"/>
        <n v="117875"/>
        <n v="117810"/>
        <n v="117933"/>
        <n v="117479"/>
        <n v="118112"/>
        <n v="117090"/>
        <n v="118001"/>
        <n v="118765"/>
        <n v="118052"/>
        <n v="117493"/>
        <n v="118621"/>
        <n v="118687"/>
        <n v="116842"/>
        <n v="117545"/>
        <n v="117575"/>
        <n v="117552"/>
        <n v="118473"/>
        <n v="117954"/>
        <n v="118379"/>
        <n v="117335"/>
        <n v="116988"/>
        <n v="118248"/>
        <n v="117767"/>
        <n v="117862"/>
        <n v="117937"/>
        <n v="118111"/>
        <n v="116937"/>
        <n v="117619"/>
        <n v="117556"/>
        <n v="117728"/>
        <n v="118088"/>
        <n v="117515"/>
        <n v="118207"/>
        <n v="116801"/>
        <n v="118499"/>
        <n v="117837"/>
        <n v="117533"/>
        <n v="117623"/>
        <n v="117586"/>
        <n v="117266"/>
        <n v="117263"/>
        <n v="117501"/>
        <n v="118272"/>
        <n v="116822"/>
        <n v="117415"/>
        <n v="117860"/>
        <n v="118195"/>
        <n v="117485"/>
        <n v="117286"/>
        <n v="116969"/>
        <n v="116788"/>
        <n v="117031"/>
        <n v="117284"/>
        <n v="118331"/>
        <n v="117431"/>
        <n v="118750"/>
        <n v="116829"/>
        <n v="118306"/>
        <n v="117734"/>
        <n v="117206"/>
        <n v="116778"/>
        <n v="117198"/>
        <n v="118081"/>
        <n v="118711"/>
        <n v="116825"/>
        <n v="118116"/>
        <n v="116992"/>
        <n v="118557"/>
        <n v="118045"/>
        <n v="117580"/>
        <n v="118340"/>
        <n v="118276"/>
        <n v="117541"/>
        <n v="117388"/>
        <n v="118454"/>
        <n v="118719"/>
        <n v="117525"/>
        <n v="117977"/>
        <n v="118028"/>
        <n v="118256"/>
        <n v="118220"/>
        <n v="117380"/>
        <n v="117874"/>
        <n v="117466"/>
        <n v="117096"/>
        <n v="117051"/>
        <n v="116910"/>
        <n v="117250"/>
        <n v="117620"/>
        <n v="118530"/>
        <n v="117587"/>
        <n v="116775"/>
        <n v="116940"/>
        <n v="117701"/>
        <n v="117566"/>
        <n v="117153"/>
        <n v="118544"/>
        <n v="117384"/>
        <n v="118434"/>
        <n v="117449"/>
        <n v="118723"/>
        <n v="117411"/>
        <n v="118049"/>
        <n v="118224"/>
        <n v="117013"/>
        <n v="116819"/>
        <n v="118160"/>
        <n v="117409"/>
        <n v="117972"/>
        <n v="117572"/>
        <n v="117886"/>
        <n v="116962"/>
        <n v="118022"/>
        <n v="117129"/>
        <n v="117665"/>
        <n v="118600"/>
        <n v="117960"/>
        <n v="117360"/>
        <n v="118484"/>
        <n v="117561"/>
        <n v="118633"/>
        <n v="117714"/>
        <n v="118680"/>
        <n v="117859"/>
        <n v="117113"/>
        <n v="118247"/>
        <n v="117249"/>
        <n v="116956"/>
        <n v="116893"/>
        <n v="117140"/>
        <n v="116987"/>
        <n v="118390"/>
        <n v="117135"/>
        <n v="117026"/>
        <n v="118597"/>
        <n v="118015"/>
        <n v="117334"/>
        <n v="118500"/>
        <n v="117964"/>
        <n v="118683"/>
        <n v="117508"/>
        <n v="118532"/>
        <n v="117747"/>
        <n v="118644"/>
        <n v="118384"/>
        <n v="118346"/>
        <n v="117460"/>
        <n v="116840"/>
        <n v="117965"/>
        <n v="117726"/>
        <n v="117865"/>
        <n v="117684"/>
        <n v="117611"/>
        <n v="117139"/>
        <n v="117670"/>
        <n v="117891"/>
        <n v="116765"/>
        <n v="117037"/>
        <n v="118588"/>
        <n v="118699"/>
        <n v="118285"/>
        <n v="117647"/>
        <n v="118268"/>
        <n v="118667"/>
        <n v="118348"/>
        <n v="116904"/>
        <n v="117725"/>
        <n v="117691"/>
        <n v="117565"/>
        <n v="116769"/>
        <n v="118566"/>
        <n v="117950"/>
        <n v="117729"/>
        <n v="118278"/>
        <n v="118093"/>
        <n v="118055"/>
        <n v="117151"/>
        <n v="117328"/>
        <n v="117033"/>
        <n v="118083"/>
        <n v="118495"/>
        <n v="118320"/>
        <n v="117524"/>
        <n v="118575"/>
        <n v="118410"/>
        <n v="117591"/>
        <n v="117487"/>
        <n v="117258"/>
        <n v="117356"/>
        <n v="118176"/>
        <n v="118364"/>
        <n v="117400"/>
        <n v="117309"/>
        <n v="117861"/>
        <n v="117482"/>
        <n v="118529"/>
        <n v="117379"/>
        <n v="117017"/>
        <n v="117499"/>
        <n v="117967"/>
        <n v="117000"/>
        <n v="117207"/>
        <n v="118662"/>
        <n v="117973"/>
        <n v="118664"/>
        <n v="117264"/>
        <n v="118194"/>
        <n v="117968"/>
        <n v="117608"/>
        <n v="117048"/>
        <n v="118016"/>
        <n v="116918"/>
        <n v="117261"/>
        <n v="116853"/>
        <n v="116894"/>
        <n v="118191"/>
        <n v="117270"/>
        <n v="117551"/>
        <n v="117396"/>
        <n v="117269"/>
        <n v="117007"/>
        <n v="117052"/>
        <n v="118274"/>
        <n v="118201"/>
        <n v="118433"/>
        <n v="118599"/>
        <n v="118005"/>
        <n v="117092"/>
        <n v="116876"/>
        <n v="118398"/>
        <n v="117702"/>
        <n v="118753"/>
        <n v="117166"/>
        <n v="117882"/>
        <n v="118748"/>
        <n v="118171"/>
        <n v="116799"/>
        <n v="117600"/>
        <n v="117736"/>
        <n v="118727"/>
        <n v="118209"/>
        <n v="118149"/>
        <n v="117857"/>
        <n v="117010"/>
        <n v="117523"/>
        <n v="118188"/>
        <n v="118492"/>
        <n v="117636"/>
        <n v="117675"/>
        <n v="118574"/>
        <n v="116865"/>
        <n v="117785"/>
        <n v="117081"/>
        <n v="118761"/>
        <n v="117112"/>
        <n v="117425"/>
        <n v="117757"/>
        <n v="117254"/>
        <n v="117440"/>
        <n v="117055"/>
        <n v="118076"/>
        <n v="117197"/>
        <n v="117703"/>
        <n v="118704"/>
        <n v="117766"/>
        <n v="118403"/>
        <n v="118338"/>
        <n v="118372"/>
        <n v="117851"/>
        <n v="117204"/>
        <n v="118636"/>
        <n v="117927"/>
        <n v="117999"/>
        <n v="117853"/>
        <n v="116952"/>
        <n v="116870"/>
        <n v="118136"/>
        <n v="118456"/>
        <n v="117035"/>
        <n v="117855"/>
        <n v="117137"/>
        <n v="117418"/>
        <n v="118329"/>
        <n v="118053"/>
        <n v="117529"/>
        <n v="117433"/>
        <n v="117164"/>
        <n v="118659"/>
        <n v="117426"/>
        <n v="117368"/>
        <n v="116782"/>
        <n v="117282"/>
        <n v="117176"/>
        <n v="117187"/>
        <n v="117063"/>
        <n v="118447"/>
        <n v="116983"/>
        <n v="117627"/>
        <n v="117066"/>
        <n v="117097"/>
        <n v="118213"/>
        <n v="117976"/>
        <n v="117118"/>
        <n v="118205"/>
        <n v="118443"/>
        <n v="117178"/>
        <n v="117752"/>
        <n v="117630"/>
        <n v="117202"/>
        <n v="117800"/>
        <n v="117642"/>
        <n v="118430"/>
        <n v="118665"/>
        <n v="118280"/>
        <n v="117639"/>
        <n v="116926"/>
        <n v="116916"/>
        <n v="117980"/>
        <n v="118126"/>
        <n v="116964"/>
        <n v="118607"/>
        <n v="117510"/>
        <n v="118618"/>
        <n v="116871"/>
        <n v="118024"/>
        <n v="116879"/>
        <n v="116979"/>
        <n v="116947"/>
        <n v="116959"/>
        <n v="116966"/>
        <n v="117906"/>
        <n v="118459"/>
        <n v="117294"/>
        <n v="117423"/>
        <n v="116805"/>
        <n v="118141"/>
        <n v="118581"/>
        <n v="118017"/>
        <n v="118610"/>
        <n v="117814"/>
        <n v="117165"/>
        <n v="117507"/>
        <n v="117023"/>
        <n v="117289"/>
        <n v="118061"/>
        <n v="118023"/>
        <n v="118701"/>
        <n v="118490"/>
        <n v="117003"/>
        <n v="118288"/>
        <n v="118481"/>
        <n v="117706"/>
        <n v="117184"/>
        <n v="118395"/>
        <n v="118316"/>
        <n v="117997"/>
        <n v="117136"/>
        <n v="117149"/>
        <n v="118497"/>
        <n v="117723"/>
        <n v="117307"/>
        <n v="116864"/>
        <n v="117152"/>
        <n v="116811"/>
        <n v="117738"/>
        <n v="117480"/>
        <n v="117843"/>
        <n v="117369"/>
        <n v="118056"/>
        <n v="118414"/>
        <n v="118677"/>
        <n v="118611"/>
        <n v="118620"/>
        <n v="118743"/>
        <n v="118752"/>
        <n v="117372"/>
        <n v="118486"/>
        <n v="118260"/>
        <n v="118746"/>
        <n v="118605"/>
        <n v="116826"/>
        <n v="117232"/>
        <n v="117841"/>
        <n v="117711"/>
        <n v="118674"/>
        <n v="117111"/>
        <n v="118324"/>
        <n v="118507"/>
        <n v="117323"/>
        <n v="117399"/>
        <n v="117322"/>
        <n v="117839"/>
        <n v="117236"/>
        <n v="117849"/>
        <n v="118527"/>
        <n v="118691"/>
        <n v="116878"/>
        <n v="118471"/>
        <n v="118275"/>
        <n v="117297"/>
        <n v="117279"/>
        <n v="116951"/>
        <n v="118252"/>
        <n v="118455"/>
        <n v="118036"/>
        <n v="116776"/>
        <n v="118693"/>
        <n v="118279"/>
        <n v="117833"/>
        <n v="118399"/>
        <n v="118705"/>
        <n v="118181"/>
        <n v="117614"/>
        <n v="118426"/>
        <n v="117386"/>
        <n v="117046"/>
        <n v="117130"/>
        <n v="117227"/>
        <n v="117154"/>
        <n v="117489"/>
        <n v="118174"/>
        <n v="118475"/>
        <n v="117320"/>
        <n v="118150"/>
        <n v="117217"/>
        <n v="117161"/>
        <n v="118054"/>
        <n v="117444"/>
        <n v="118570"/>
        <n v="118193"/>
        <n v="118303"/>
        <n v="118087"/>
        <n v="117462"/>
        <n v="116830"/>
        <n v="117690"/>
        <n v="117492"/>
        <n v="117029"/>
        <n v="117789"/>
        <n v="118506"/>
        <n v="118073"/>
        <n v="116787"/>
        <n v="118282"/>
        <n v="117241"/>
        <n v="117237"/>
        <n v="117315"/>
        <n v="118018"/>
        <n v="116784"/>
        <n v="118536"/>
        <n v="117427"/>
        <n v="118085"/>
        <n v="118405"/>
        <n v="118540"/>
        <n v="117353"/>
        <n v="117777"/>
        <n v="117387"/>
        <n v="117593"/>
        <n v="118257"/>
        <n v="117970"/>
        <n v="117683"/>
        <n v="117230"/>
        <n v="118161"/>
        <n v="116877"/>
        <n v="117205"/>
        <n v="117902"/>
        <n v="118203"/>
        <n v="117568"/>
        <n v="118014"/>
        <n v="117912"/>
        <n v="117468"/>
        <n v="117484"/>
        <n v="118314"/>
        <n v="118064"/>
        <n v="116834"/>
        <n v="117590"/>
        <n v="118655"/>
        <n v="117830"/>
        <n v="118707"/>
        <n v="117669"/>
        <n v="117819"/>
        <n v="117002"/>
        <n v="117412"/>
        <n v="117381"/>
        <n v="117698"/>
        <n v="118381"/>
        <n v="117563"/>
        <n v="118222"/>
        <n v="117050"/>
        <n v="117871"/>
        <n v="118208"/>
        <n v="116890"/>
        <n v="117247"/>
        <n v="117403"/>
        <n v="116868"/>
        <n v="118284"/>
        <n v="117948"/>
        <n v="117405"/>
        <n v="118250"/>
        <n v="118676"/>
        <n v="118595"/>
        <n v="118642"/>
        <n v="117476"/>
        <n v="116915"/>
        <n v="117446"/>
        <n v="118617"/>
        <n v="118702"/>
        <n v="117376"/>
        <n v="118221"/>
        <n v="116809"/>
        <n v="116942"/>
        <n v="118609"/>
        <n v="118154"/>
        <n v="118239"/>
        <n v="117793"/>
        <n v="117084"/>
        <n v="117721"/>
        <n v="118751"/>
        <n v="117488"/>
        <n v="116854"/>
        <n v="117229"/>
        <n v="117895"/>
        <n v="117277"/>
        <n v="117710"/>
        <n v="117088"/>
        <n v="117385"/>
        <n v="117763"/>
        <n v="117823"/>
        <n v="117114"/>
        <n v="118709"/>
        <n v="118774"/>
        <n v="118251"/>
        <n v="117201"/>
        <n v="118131"/>
        <n v="118156"/>
        <n v="117042"/>
        <n v="118449"/>
        <n v="118478"/>
        <n v="118100"/>
        <n v="117803"/>
        <n v="117021"/>
        <n v="116933"/>
        <n v="117742"/>
        <n v="118299"/>
        <n v="118771"/>
        <n v="118513"/>
        <n v="117122"/>
        <n v="117826"/>
        <n v="117657"/>
        <n v="118109"/>
        <n v="117897"/>
        <n v="117595"/>
        <n v="117713"/>
        <n v="117852"/>
        <n v="117848"/>
        <n v="117984"/>
        <n v="118245"/>
        <n v="117366"/>
        <n v="117121"/>
        <n v="118027"/>
        <n v="117585"/>
        <n v="118627"/>
        <n v="118387"/>
        <n v="117177"/>
        <n v="117952"/>
        <n v="117357"/>
        <n v="118350"/>
        <n v="118322"/>
        <n v="116804"/>
        <n v="117245"/>
        <n v="117697"/>
        <n v="117373"/>
        <n v="117648"/>
        <n v="117030"/>
        <n v="117884"/>
        <n v="117641"/>
        <n v="117509"/>
        <n v="118479"/>
        <n v="117287"/>
        <n v="116839"/>
        <n v="116874"/>
        <n v="118080"/>
        <n v="118468"/>
        <n v="118462"/>
        <n v="116813"/>
        <n v="117991"/>
        <n v="117530"/>
        <n v="116861"/>
        <n v="117538"/>
        <n v="117953"/>
        <n v="118626"/>
        <n v="116847"/>
        <n v="117061"/>
        <n v="118163"/>
        <n v="118592"/>
        <n v="116945"/>
        <n v="118218"/>
        <n v="117475"/>
        <n v="118694"/>
        <n v="117117"/>
        <n v="117610"/>
        <n v="116880"/>
        <n v="117402"/>
        <n v="117773"/>
        <n v="117638"/>
        <n v="118569"/>
        <n v="118576"/>
        <n v="117043"/>
        <n v="117990"/>
        <n v="117216"/>
        <n v="118781"/>
        <n v="116985"/>
        <n v="118214"/>
        <n v="117242"/>
        <n v="117375"/>
        <n v="117170"/>
        <n v="117957"/>
        <n v="117420"/>
        <n v="118671"/>
        <n v="117143"/>
        <n v="117850"/>
        <n v="118151"/>
        <n v="117959"/>
        <n v="118537"/>
        <n v="117001"/>
        <n v="118773"/>
        <n v="118229"/>
        <n v="118768"/>
        <n v="117795"/>
        <n v="117889"/>
        <n v="117764"/>
        <n v="118008"/>
        <n v="117881"/>
        <n v="117687"/>
        <n v="117951"/>
        <n v="118733"/>
        <n v="118493"/>
        <n v="117847"/>
        <n v="117622"/>
        <n v="117944"/>
        <n v="116796"/>
        <n v="117879"/>
        <n v="118554"/>
        <n v="116843"/>
        <n v="118742"/>
        <n v="117057"/>
        <n v="118325"/>
        <n v="118767"/>
        <n v="117127"/>
        <n v="118562"/>
        <n v="117941"/>
        <n v="117749"/>
        <n v="116929"/>
        <n v="117313"/>
        <n v="117150"/>
        <n v="117829"/>
        <n v="118563"/>
        <n v="117028"/>
        <n v="117339"/>
        <n v="118190"/>
        <n v="117473"/>
        <n v="117868"/>
        <n v="117717"/>
        <n v="116978"/>
        <n v="118286"/>
        <n v="118634"/>
        <n v="117174"/>
        <n v="117275"/>
        <n v="117781"/>
        <n v="117168"/>
        <n v="117651"/>
        <n v="118179"/>
        <n v="117813"/>
        <n v="117474"/>
        <n v="118010"/>
        <n v="117370"/>
        <n v="118236"/>
        <n v="118431"/>
        <n v="117612"/>
        <n v="118233"/>
        <n v="117087"/>
        <n v="117708"/>
        <n v="118745"/>
        <n v="117844"/>
        <n v="118078"/>
        <n v="117483"/>
        <n v="117966"/>
        <n v="118713"/>
        <n v="117905"/>
        <n v="118058"/>
        <n v="117671"/>
        <n v="117006"/>
        <n v="117463"/>
        <n v="118770"/>
        <n v="118189"/>
        <n v="117936"/>
        <n v="118432"/>
        <n v="118057"/>
        <n v="117448"/>
        <n v="118472"/>
        <n v="118474"/>
        <n v="117195"/>
        <n v="118559"/>
        <n v="118281"/>
        <n v="118651"/>
        <n v="117838"/>
        <n v="117866"/>
        <n v="117291"/>
        <n v="117395"/>
        <n v="117658"/>
        <n v="117414"/>
        <n v="118625"/>
        <n v="118089"/>
        <n v="117265"/>
        <n v="118726"/>
        <n v="116924"/>
        <n v="117377"/>
        <n v="116993"/>
        <n v="117290"/>
        <n v="118580"/>
        <n v="117441"/>
        <n v="118510"/>
        <n v="118755"/>
        <n v="118030"/>
        <n v="117938"/>
        <n v="117421"/>
        <n v="117413"/>
        <n v="117392"/>
        <n v="117776"/>
        <n v="118021"/>
        <n v="116887"/>
        <n v="118416"/>
        <n v="116998"/>
        <n v="117979"/>
        <n v="116841"/>
        <n v="117223"/>
        <n v="118440"/>
        <n v="117797"/>
        <n v="118336"/>
        <n v="118766"/>
        <n v="118352"/>
        <n v="117645"/>
        <n v="116863"/>
        <n v="117296"/>
        <n v="117559"/>
        <n v="116793"/>
        <n v="117598"/>
        <n v="117134"/>
        <n v="117654"/>
        <n v="118643"/>
        <n v="118075"/>
        <n v="117203"/>
        <n v="118730"/>
        <n v="117759"/>
        <n v="117894"/>
        <n v="118409"/>
        <n v="117920"/>
        <n v="118684"/>
        <n v="117821"/>
        <n v="117903"/>
        <n v="117192"/>
        <n v="118533"/>
        <n v="118035"/>
        <n v="118301"/>
        <n v="118526"/>
        <n v="118072"/>
        <n v="116810"/>
        <n v="118145"/>
        <n v="116886"/>
        <n v="116957"/>
        <n v="118722"/>
        <n v="118283"/>
        <n v="118603"/>
        <n v="118292"/>
        <n v="117347"/>
        <n v="117467"/>
        <n v="117133"/>
        <n v="116935"/>
        <n v="117224"/>
        <n v="118206"/>
        <n v="117522"/>
        <n v="116936"/>
        <n v="118714"/>
        <n v="117562"/>
        <n v="118065"/>
        <n v="118528"/>
        <n v="118517"/>
        <n v="118267"/>
        <n v="118356"/>
        <n v="118442"/>
        <n v="118360"/>
        <n v="117961"/>
        <n v="118091"/>
        <n v="117602"/>
        <n v="117926"/>
        <n v="117743"/>
        <n v="118082"/>
        <n v="118744"/>
        <n v="118363"/>
        <n v="118556"/>
        <n v="118153"/>
        <n v="116971"/>
        <n v="118291"/>
        <n v="117060"/>
        <n v="117074"/>
        <n v="117324"/>
        <n v="118046"/>
        <n v="117988"/>
        <n v="117831"/>
        <n v="118132"/>
        <n v="116820"/>
        <n v="117428"/>
        <n v="118003"/>
        <n v="118628"/>
        <n v="116857"/>
        <n v="117646"/>
        <n v="116851"/>
        <n v="116986"/>
        <n v="118734"/>
        <n v="117918"/>
        <n v="117228"/>
        <n v="117768"/>
        <n v="118368"/>
        <n v="117308"/>
        <n v="117397"/>
        <n v="118641"/>
        <n v="116914"/>
        <n v="117783"/>
        <n v="117570"/>
        <n v="117741"/>
        <n v="117601"/>
        <n v="116896"/>
        <n v="118696"/>
        <n v="118427"/>
        <n v="118342"/>
        <n v="117018"/>
        <n v="118572"/>
        <n v="118772"/>
        <n v="117804"/>
        <n v="117667"/>
        <n v="118009"/>
        <n v="117872"/>
        <n v="117438"/>
        <n v="117262"/>
        <n v="117317"/>
        <n v="118391"/>
        <n v="118594"/>
        <n v="117876"/>
        <n v="118732"/>
        <n v="118012"/>
        <n v="117276"/>
        <n v="117091"/>
        <n v="117285"/>
        <n v="118652"/>
        <n v="117740"/>
        <n v="117878"/>
        <n v="117004"/>
        <n v="118140"/>
        <n v="117173"/>
        <n v="118310"/>
        <n v="117503"/>
        <n v="117110"/>
        <n v="117696"/>
        <n v="117008"/>
        <n v="117251"/>
        <n v="117346"/>
        <n v="118524"/>
        <n v="117688"/>
        <n v="117660"/>
        <n v="117934"/>
        <n v="118354"/>
        <n v="117615"/>
        <n v="117704"/>
        <n v="118645"/>
        <n v="118469"/>
        <n v="117332"/>
        <n v="116917"/>
        <n v="117506"/>
        <n v="117271"/>
        <n v="118437"/>
        <n v="117085"/>
        <n v="117709"/>
        <n v="117975"/>
        <n v="116895"/>
        <n v="118142"/>
        <n v="117451"/>
        <n v="117677"/>
        <n v="116838"/>
        <n v="116808"/>
        <n v="117246"/>
        <n v="116766"/>
        <n v="118365"/>
        <n v="117798"/>
        <n v="117784"/>
        <n v="118754"/>
        <n v="118070"/>
        <n v="118122"/>
        <n v="117854"/>
        <n v="117211"/>
        <n v="117107"/>
        <n v="117404"/>
        <n v="117496"/>
        <n v="118439"/>
        <n v="117514"/>
        <n v="116872"/>
        <n v="118182"/>
        <n v="117338"/>
        <n v="117363"/>
        <n v="117822"/>
        <n v="118441"/>
        <n v="116818"/>
        <n v="117527"/>
        <n v="118489"/>
        <n v="118095"/>
        <n v="117292"/>
        <n v="118646"/>
        <n v="117915"/>
        <n v="118515"/>
        <n v="118660"/>
        <n v="116792"/>
        <n v="118330"/>
        <n v="117935"/>
        <n v="118402"/>
        <n v="118601"/>
        <n v="117653"/>
        <n v="117621"/>
        <n v="118063"/>
        <n v="118503"/>
        <n v="118776"/>
        <n v="117540"/>
        <n v="117336"/>
        <n v="117955"/>
        <n v="117925"/>
        <n v="116850"/>
        <n v="117222"/>
        <n v="117145"/>
        <n v="118568"/>
        <n v="117531"/>
        <n v="118411"/>
        <n v="118117"/>
        <n v="118747"/>
        <n v="116948"/>
        <n v="117434"/>
        <n v="116797"/>
        <n v="118158"/>
        <n v="117730"/>
        <n v="116827"/>
        <n v="118435"/>
        <n v="118378"/>
        <n v="116954"/>
        <n v="118640"/>
        <n v="118353"/>
        <n v="117686"/>
        <n v="116974"/>
        <n v="118039"/>
        <n v="117517"/>
        <n v="118675"/>
        <n v="117432"/>
        <n v="118382"/>
        <n v="117835"/>
        <n v="117643"/>
        <n v="118367"/>
        <n v="118157"/>
        <n v="118152"/>
        <n v="117341"/>
        <n v="117045"/>
        <n v="117762"/>
        <n v="117674"/>
        <n v="117986"/>
        <n v="117539"/>
        <n v="117812"/>
        <n v="117345"/>
        <n v="117062"/>
        <n v="117993"/>
        <n v="117495"/>
        <n v="118240"/>
        <n v="117899"/>
        <n v="117454"/>
        <n v="117179"/>
        <n v="117679"/>
        <n v="118071"/>
        <n v="116832"/>
        <n v="117303"/>
        <n v="118084"/>
        <n v="118253"/>
        <n v="118666"/>
        <n v="117581"/>
        <n v="118172"/>
        <n v="117408"/>
        <n v="117456"/>
        <n v="118553"/>
        <n v="117981"/>
        <n v="118355"/>
        <n v="118317"/>
        <n v="118485"/>
        <n v="118476"/>
        <n v="117609"/>
        <n v="116946"/>
        <n v="116814"/>
        <n v="117362"/>
        <n v="117560"/>
        <n v="118538"/>
        <n v="116860"/>
        <n v="117748"/>
        <n v="118033"/>
        <n v="117158"/>
        <n v="117578"/>
        <n v="117288"/>
        <n v="118090"/>
        <n v="117716"/>
        <n v="117589"/>
        <n v="118255"/>
        <n v="117770"/>
        <n v="117159"/>
        <n v="116884"/>
        <n v="117772"/>
        <n v="117995"/>
        <n v="117253"/>
        <n v="118590"/>
        <n v="117382"/>
        <n v="118380"/>
        <n v="117371"/>
        <n v="117663"/>
        <n v="118531"/>
        <n v="116939"/>
        <n v="117680"/>
        <n v="117183"/>
        <n v="116909"/>
        <n v="117123"/>
        <n v="118505"/>
        <n v="118534"/>
        <n v="117080"/>
        <n v="117471"/>
        <n v="117365"/>
        <n v="118311"/>
        <n v="118681"/>
        <n v="116972"/>
        <n v="117940"/>
        <n v="118125"/>
        <n v="117828"/>
        <n v="116898"/>
        <n v="117640"/>
        <n v="118143"/>
        <n v="117673"/>
        <n v="118264"/>
        <n v="117455"/>
        <n v="117348"/>
      </sharedItems>
    </cacheField>
    <cacheField name="id_driver" numFmtId="0">
      <sharedItems containsString="0" containsBlank="1" containsNumber="1" containsInteger="1" minValue="4" maxValue="4999"/>
    </cacheField>
    <cacheField name="order_time" numFmtId="164">
      <sharedItems containsSemiMixedTypes="0" containsNonDate="0" containsDate="1" containsString="0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city" numFmtId="0">
      <sharedItems count="2">
        <s v="Москва"/>
        <s v="Санкт-Петербург"/>
      </sharedItems>
    </cacheField>
    <cacheField name="tariff" numFmtId="0">
      <sharedItems count="2">
        <s v="Эконом"/>
        <s v="Комфор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Пользователь" refreshedDate="45150.802109837961" refreshedVersion="8" recordCount="1433" xr:uid="{00000000-000A-0000-FFFF-FFFF03000000}">
  <cacheSource type="worksheet">
    <worksheetSource ref="A1:H1434" sheet="Данные (воронка, июль)"/>
  </cacheSource>
  <cacheFields count="8">
    <cacheField name="id_order" numFmtId="0">
      <sharedItems containsSemiMixedTypes="0" containsString="0" containsNumber="1" containsInteger="1" minValue="110004" maxValue="114999" count="1433">
        <n v="111093"/>
        <n v="110664"/>
        <n v="111147"/>
        <n v="113413"/>
        <n v="113085"/>
        <n v="110277"/>
        <n v="112068"/>
        <n v="110774"/>
        <n v="110117"/>
        <n v="112770"/>
        <n v="113872"/>
        <n v="112564"/>
        <n v="110691"/>
        <n v="112809"/>
        <n v="112518"/>
        <n v="110019"/>
        <n v="113875"/>
        <n v="112618"/>
        <n v="111152"/>
        <n v="114845"/>
        <n v="110413"/>
        <n v="110873"/>
        <n v="112777"/>
        <n v="110310"/>
        <n v="113963"/>
        <n v="113267"/>
        <n v="114990"/>
        <n v="112805"/>
        <n v="112829"/>
        <n v="114708"/>
        <n v="111654"/>
        <n v="114029"/>
        <n v="110502"/>
        <n v="112912"/>
        <n v="110138"/>
        <n v="114813"/>
        <n v="111054"/>
        <n v="112320"/>
        <n v="113168"/>
        <n v="111890"/>
        <n v="111297"/>
        <n v="114640"/>
        <n v="110951"/>
        <n v="110897"/>
        <n v="112309"/>
        <n v="114598"/>
        <n v="112721"/>
        <n v="112363"/>
        <n v="112916"/>
        <n v="113375"/>
        <n v="111619"/>
        <n v="113896"/>
        <n v="110245"/>
        <n v="110662"/>
        <n v="110688"/>
        <n v="111601"/>
        <n v="114904"/>
        <n v="114290"/>
        <n v="110292"/>
        <n v="114034"/>
        <n v="111199"/>
        <n v="110456"/>
        <n v="114159"/>
        <n v="110464"/>
        <n v="110739"/>
        <n v="110368"/>
        <n v="113039"/>
        <n v="110321"/>
        <n v="112272"/>
        <n v="113219"/>
        <n v="110499"/>
        <n v="113518"/>
        <n v="112446"/>
        <n v="111677"/>
        <n v="110804"/>
        <n v="110023"/>
        <n v="112579"/>
        <n v="110937"/>
        <n v="111892"/>
        <n v="110894"/>
        <n v="113591"/>
        <n v="114685"/>
        <n v="114952"/>
        <n v="114077"/>
        <n v="113345"/>
        <n v="110347"/>
        <n v="113616"/>
        <n v="114754"/>
        <n v="113278"/>
        <n v="110164"/>
        <n v="110283"/>
        <n v="111387"/>
        <n v="112773"/>
        <n v="113209"/>
        <n v="111080"/>
        <n v="110405"/>
        <n v="113318"/>
        <n v="113564"/>
        <n v="111739"/>
        <n v="112761"/>
        <n v="111326"/>
        <n v="113485"/>
        <n v="114483"/>
        <n v="111867"/>
        <n v="114604"/>
        <n v="110295"/>
        <n v="113530"/>
        <n v="113332"/>
        <n v="110752"/>
        <n v="111458"/>
        <n v="110361"/>
        <n v="110561"/>
        <n v="112523"/>
        <n v="114910"/>
        <n v="114280"/>
        <n v="110488"/>
        <n v="113492"/>
        <n v="113727"/>
        <n v="113104"/>
        <n v="112921"/>
        <n v="110966"/>
        <n v="112793"/>
        <n v="111400"/>
        <n v="110756"/>
        <n v="110100"/>
        <n v="113782"/>
        <n v="114429"/>
        <n v="110944"/>
        <n v="110460"/>
        <n v="110983"/>
        <n v="112715"/>
        <n v="110450"/>
        <n v="114395"/>
        <n v="114229"/>
        <n v="112262"/>
        <n v="112082"/>
        <n v="112209"/>
        <n v="112055"/>
        <n v="111542"/>
        <n v="112950"/>
        <n v="113406"/>
        <n v="111707"/>
        <n v="112883"/>
        <n v="113789"/>
        <n v="113148"/>
        <n v="111354"/>
        <n v="111584"/>
        <n v="112307"/>
        <n v="110225"/>
        <n v="114959"/>
        <n v="111298"/>
        <n v="113866"/>
        <n v="111624"/>
        <n v="113032"/>
        <n v="110670"/>
        <n v="110052"/>
        <n v="114042"/>
        <n v="113418"/>
        <n v="113335"/>
        <n v="110440"/>
        <n v="111273"/>
        <n v="113858"/>
        <n v="110251"/>
        <n v="110424"/>
        <n v="112061"/>
        <n v="111630"/>
        <n v="111106"/>
        <n v="113613"/>
        <n v="111058"/>
        <n v="113974"/>
        <n v="111617"/>
        <n v="112208"/>
        <n v="111953"/>
        <n v="114563"/>
        <n v="114924"/>
        <n v="110864"/>
        <n v="111022"/>
        <n v="112880"/>
        <n v="114773"/>
        <n v="113050"/>
        <n v="112443"/>
        <n v="112696"/>
        <n v="113567"/>
        <n v="111344"/>
        <n v="114214"/>
        <n v="110358"/>
        <n v="110689"/>
        <n v="111319"/>
        <n v="112590"/>
        <n v="112223"/>
        <n v="113978"/>
        <n v="111806"/>
        <n v="110011"/>
        <n v="112626"/>
        <n v="111395"/>
        <n v="114142"/>
        <n v="114753"/>
        <n v="111223"/>
        <n v="113151"/>
        <n v="110979"/>
        <n v="112088"/>
        <n v="112981"/>
        <n v="113957"/>
        <n v="111318"/>
        <n v="112769"/>
        <n v="111503"/>
        <n v="113647"/>
        <n v="113527"/>
        <n v="112497"/>
        <n v="112425"/>
        <n v="112104"/>
        <n v="113371"/>
        <n v="112917"/>
        <n v="112941"/>
        <n v="113952"/>
        <n v="111530"/>
        <n v="114770"/>
        <n v="111341"/>
        <n v="111120"/>
        <n v="113913"/>
        <n v="112632"/>
        <n v="111343"/>
        <n v="110235"/>
        <n v="112060"/>
        <n v="110572"/>
        <n v="111755"/>
        <n v="110061"/>
        <n v="112397"/>
        <n v="110244"/>
        <n v="110217"/>
        <n v="111600"/>
        <n v="114210"/>
        <n v="111824"/>
        <n v="114080"/>
        <n v="112905"/>
        <n v="112335"/>
        <n v="113251"/>
        <n v="113961"/>
        <n v="112994"/>
        <n v="112416"/>
        <n v="111977"/>
        <n v="114912"/>
        <n v="114333"/>
        <n v="111620"/>
        <n v="112556"/>
        <n v="111583"/>
        <n v="111964"/>
        <n v="114756"/>
        <n v="110735"/>
        <n v="113594"/>
        <n v="111081"/>
        <n v="113579"/>
        <n v="114384"/>
        <n v="111356"/>
        <n v="114767"/>
        <n v="110557"/>
        <n v="113043"/>
        <n v="110067"/>
        <n v="112665"/>
        <n v="111388"/>
        <n v="113778"/>
        <n v="112279"/>
        <n v="110787"/>
        <n v="110026"/>
        <n v="110224"/>
        <n v="111411"/>
        <n v="112847"/>
        <n v="111434"/>
        <n v="112786"/>
        <n v="112099"/>
        <n v="110856"/>
        <n v="114105"/>
        <n v="110417"/>
        <n v="111891"/>
        <n v="114087"/>
        <n v="113867"/>
        <n v="113536"/>
        <n v="113171"/>
        <n v="112549"/>
        <n v="114791"/>
        <n v="114894"/>
        <n v="110604"/>
        <n v="113926"/>
        <n v="111183"/>
        <n v="111506"/>
        <n v="110801"/>
        <n v="111690"/>
        <n v="114496"/>
        <n v="112409"/>
        <n v="110391"/>
        <n v="114530"/>
        <n v="112407"/>
        <n v="113925"/>
        <n v="111124"/>
        <n v="111962"/>
        <n v="110786"/>
        <n v="113719"/>
        <n v="110259"/>
        <n v="113895"/>
        <n v="112938"/>
        <n v="111479"/>
        <n v="114911"/>
        <n v="111919"/>
        <n v="112717"/>
        <n v="110503"/>
        <n v="113042"/>
        <n v="112234"/>
        <n v="112210"/>
        <n v="112531"/>
        <n v="112103"/>
        <n v="111593"/>
        <n v="114825"/>
        <n v="111555"/>
        <n v="111747"/>
        <n v="112846"/>
        <n v="112086"/>
        <n v="113550"/>
        <n v="111342"/>
        <n v="111911"/>
        <n v="113449"/>
        <n v="114378"/>
        <n v="112458"/>
        <n v="113883"/>
        <n v="114908"/>
        <n v="113622"/>
        <n v="114099"/>
        <n v="111393"/>
        <n v="114156"/>
        <n v="114501"/>
        <n v="112169"/>
        <n v="111902"/>
        <n v="111173"/>
        <n v="113018"/>
        <n v="113849"/>
        <n v="114282"/>
        <n v="112690"/>
        <n v="112106"/>
        <n v="110207"/>
        <n v="111285"/>
        <n v="112442"/>
        <n v="113331"/>
        <n v="110806"/>
        <n v="111375"/>
        <n v="114248"/>
        <n v="112732"/>
        <n v="112725"/>
        <n v="110030"/>
        <n v="110360"/>
        <n v="113681"/>
        <n v="112851"/>
        <n v="114198"/>
        <n v="114165"/>
        <n v="110830"/>
        <n v="111858"/>
        <n v="110840"/>
        <n v="111939"/>
        <n v="111052"/>
        <n v="114955"/>
        <n v="112615"/>
        <n v="110841"/>
        <n v="113306"/>
        <n v="110589"/>
        <n v="111767"/>
        <n v="112568"/>
        <n v="111320"/>
        <n v="111645"/>
        <n v="113997"/>
        <n v="110490"/>
        <n v="113577"/>
        <n v="113025"/>
        <n v="112684"/>
        <n v="112977"/>
        <n v="110074"/>
        <n v="114662"/>
        <n v="113833"/>
        <n v="113430"/>
        <n v="111626"/>
        <n v="114358"/>
        <n v="111869"/>
        <n v="111101"/>
        <n v="111551"/>
        <n v="112613"/>
        <n v="113615"/>
        <n v="111459"/>
        <n v="112130"/>
        <n v="114668"/>
        <n v="111505"/>
        <n v="111846"/>
        <n v="112641"/>
        <n v="114574"/>
        <n v="111700"/>
        <n v="111281"/>
        <n v="111408"/>
        <n v="111256"/>
        <n v="114750"/>
        <n v="112452"/>
        <n v="110942"/>
        <n v="112379"/>
        <n v="110354"/>
        <n v="114553"/>
        <n v="110107"/>
        <n v="112200"/>
        <n v="113687"/>
        <n v="112173"/>
        <n v="114820"/>
        <n v="112354"/>
        <n v="114657"/>
        <n v="113810"/>
        <n v="114228"/>
        <n v="113748"/>
        <n v="110642"/>
        <n v="113121"/>
        <n v="110616"/>
        <n v="110991"/>
        <n v="113322"/>
        <n v="112849"/>
        <n v="110651"/>
        <n v="113433"/>
        <n v="112181"/>
        <n v="113155"/>
        <n v="112989"/>
        <n v="113156"/>
        <n v="114586"/>
        <n v="111438"/>
        <n v="113145"/>
        <n v="111265"/>
        <n v="111674"/>
        <n v="110087"/>
        <n v="113017"/>
        <n v="111925"/>
        <n v="112229"/>
        <n v="110636"/>
        <n v="114523"/>
        <n v="111728"/>
        <n v="112464"/>
        <n v="111258"/>
        <n v="111810"/>
        <n v="112044"/>
        <n v="111056"/>
        <n v="113700"/>
        <n v="111243"/>
        <n v="113735"/>
        <n v="111430"/>
        <n v="110766"/>
        <n v="111857"/>
        <n v="113967"/>
        <n v="112445"/>
        <n v="111714"/>
        <n v="114307"/>
        <n v="113183"/>
        <n v="112270"/>
        <n v="112308"/>
        <n v="110476"/>
        <n v="112174"/>
        <n v="113960"/>
        <n v="111184"/>
        <n v="112863"/>
        <n v="112267"/>
        <n v="112337"/>
        <n v="113713"/>
        <n v="114826"/>
        <n v="113608"/>
        <n v="111720"/>
        <n v="112254"/>
        <n v="110581"/>
        <n v="111882"/>
        <n v="114564"/>
        <n v="114068"/>
        <n v="114476"/>
        <n v="114548"/>
        <n v="110146"/>
        <n v="113383"/>
        <n v="113007"/>
        <n v="110594"/>
        <n v="112473"/>
        <n v="114974"/>
        <n v="114600"/>
        <n v="114508"/>
        <n v="112815"/>
        <n v="114794"/>
        <n v="112821"/>
        <n v="114218"/>
        <n v="111004"/>
        <n v="112573"/>
        <n v="111660"/>
        <n v="114881"/>
        <n v="111166"/>
        <n v="111125"/>
        <n v="110428"/>
        <n v="114915"/>
        <n v="114254"/>
        <n v="114497"/>
        <n v="114647"/>
        <n v="110303"/>
        <n v="111244"/>
        <n v="112930"/>
        <n v="110566"/>
        <n v="110016"/>
        <n v="114741"/>
        <n v="112184"/>
        <n v="113662"/>
        <n v="111784"/>
        <n v="114763"/>
        <n v="110800"/>
        <n v="110698"/>
        <n v="112350"/>
        <n v="114515"/>
        <n v="112074"/>
        <n v="112134"/>
        <n v="110091"/>
        <n v="113100"/>
        <n v="112001"/>
        <n v="111544"/>
        <n v="114716"/>
        <n v="110073"/>
        <n v="113208"/>
        <n v="113768"/>
        <n v="112825"/>
        <n v="111988"/>
        <n v="110574"/>
        <n v="112727"/>
        <n v="112810"/>
        <n v="111003"/>
        <n v="114832"/>
        <n v="112736"/>
        <n v="113566"/>
        <n v="111433"/>
        <n v="110449"/>
        <n v="113800"/>
        <n v="114872"/>
        <n v="111895"/>
        <n v="113851"/>
        <n v="111509"/>
        <n v="114623"/>
        <n v="113404"/>
        <n v="110876"/>
        <n v="113943"/>
        <n v="113022"/>
        <n v="112964"/>
        <n v="110601"/>
        <n v="111639"/>
        <n v="112745"/>
        <n v="113308"/>
        <n v="113382"/>
        <n v="114230"/>
        <n v="113784"/>
        <n v="111889"/>
        <n v="110734"/>
        <n v="112521"/>
        <n v="113377"/>
        <n v="114659"/>
        <n v="111470"/>
        <n v="113047"/>
        <n v="110388"/>
        <n v="111754"/>
        <n v="111294"/>
        <n v="110485"/>
        <n v="111669"/>
        <n v="112543"/>
        <n v="112399"/>
        <n v="114557"/>
        <n v="112338"/>
        <n v="111666"/>
        <n v="114146"/>
        <n v="114088"/>
        <n v="110345"/>
        <n v="112214"/>
        <n v="114459"/>
        <n v="112791"/>
        <n v="111368"/>
        <n v="111546"/>
        <n v="112563"/>
        <n v="110751"/>
        <n v="111878"/>
        <n v="111646"/>
        <n v="112871"/>
        <n v="110407"/>
        <n v="110772"/>
        <n v="111844"/>
        <n v="110125"/>
        <n v="113130"/>
        <n v="113370"/>
        <n v="112838"/>
        <n v="112423"/>
        <n v="114861"/>
        <n v="111198"/>
        <n v="111595"/>
        <n v="111315"/>
        <n v="111554"/>
        <n v="114387"/>
        <n v="111521"/>
        <n v="111719"/>
        <n v="114350"/>
        <n v="114906"/>
        <n v="110624"/>
        <n v="111140"/>
        <n v="111193"/>
        <n v="113399"/>
        <n v="111006"/>
        <n v="113227"/>
        <n v="112143"/>
        <n v="112213"/>
        <n v="111131"/>
        <n v="114920"/>
        <n v="111179"/>
        <n v="113493"/>
        <n v="114885"/>
        <n v="110479"/>
        <n v="110082"/>
        <n v="113212"/>
        <n v="114917"/>
        <n v="114632"/>
        <n v="111111"/>
        <n v="112973"/>
        <n v="114134"/>
        <n v="111278"/>
        <n v="114109"/>
        <n v="112283"/>
        <n v="111443"/>
        <n v="110827"/>
        <n v="114482"/>
        <n v="114975"/>
        <n v="112052"/>
        <n v="112636"/>
        <n v="114505"/>
        <n v="113624"/>
        <n v="112649"/>
        <n v="114076"/>
        <n v="113367"/>
        <n v="113962"/>
        <n v="112522"/>
        <n v="114854"/>
        <n v="114735"/>
        <n v="114610"/>
        <n v="113036"/>
        <n v="113051"/>
        <n v="112087"/>
        <n v="111864"/>
        <n v="113387"/>
        <n v="114284"/>
        <n v="114868"/>
        <n v="114807"/>
        <n v="113745"/>
        <n v="114495"/>
        <n v="114755"/>
        <n v="110278"/>
        <n v="114576"/>
        <n v="114170"/>
        <n v="111313"/>
        <n v="112066"/>
        <n v="112463"/>
        <n v="110644"/>
        <n v="114391"/>
        <n v="112281"/>
        <n v="112811"/>
        <n v="111497"/>
        <n v="113291"/>
        <n v="111774"/>
        <n v="114287"/>
        <n v="114749"/>
        <n v="113526"/>
        <n v="114561"/>
        <n v="114178"/>
        <n v="111731"/>
        <n v="111339"/>
        <n v="111247"/>
        <n v="112459"/>
        <n v="110477"/>
        <n v="111201"/>
        <n v="114538"/>
        <n v="113495"/>
        <n v="113351"/>
        <n v="110064"/>
        <n v="110525"/>
        <n v="111614"/>
        <n v="114962"/>
        <n v="112375"/>
        <n v="112250"/>
        <n v="113188"/>
        <n v="112873"/>
        <n v="113400"/>
        <n v="113584"/>
        <n v="113741"/>
        <n v="113623"/>
        <n v="110093"/>
        <n v="113388"/>
        <n v="112583"/>
        <n v="112700"/>
        <n v="112907"/>
        <n v="114848"/>
        <n v="112053"/>
        <n v="113753"/>
        <n v="110534"/>
        <n v="114831"/>
        <n v="113766"/>
        <n v="113628"/>
        <n v="114225"/>
        <n v="110911"/>
        <n v="111357"/>
        <n v="110606"/>
        <n v="114540"/>
        <n v="110056"/>
        <n v="114160"/>
        <n v="110331"/>
        <n v="110889"/>
        <n v="111743"/>
        <n v="111381"/>
        <n v="113523"/>
        <n v="112667"/>
        <n v="113549"/>
        <n v="114650"/>
        <n v="110004"/>
        <n v="110040"/>
        <n v="111042"/>
        <n v="110878"/>
        <n v="114573"/>
        <n v="112799"/>
        <n v="112062"/>
        <n v="110630"/>
        <n v="113876"/>
        <n v="114164"/>
        <n v="111625"/>
        <n v="111440"/>
        <n v="113441"/>
        <n v="114535"/>
        <n v="110585"/>
        <n v="112709"/>
        <n v="112565"/>
        <n v="114836"/>
        <n v="112105"/>
        <n v="114830"/>
        <n v="112483"/>
        <n v="111924"/>
        <n v="111934"/>
        <n v="110060"/>
        <n v="113619"/>
        <n v="112666"/>
        <n v="114537"/>
        <n v="113659"/>
        <n v="111727"/>
        <n v="110823"/>
        <n v="111493"/>
        <n v="113641"/>
        <n v="112306"/>
        <n v="111043"/>
        <n v="110935"/>
        <n v="113902"/>
        <n v="110582"/>
        <n v="114611"/>
        <n v="113287"/>
        <n v="113310"/>
        <n v="110071"/>
        <n v="110741"/>
        <n v="114144"/>
        <n v="114606"/>
        <n v="113436"/>
        <n v="111970"/>
        <n v="111572"/>
        <n v="112637"/>
        <n v="110085"/>
        <n v="114575"/>
        <n v="113804"/>
        <n v="113046"/>
        <n v="112960"/>
        <n v="113304"/>
        <n v="111446"/>
        <n v="114776"/>
        <n v="114994"/>
        <n v="113829"/>
        <n v="110653"/>
        <n v="112112"/>
        <n v="112406"/>
        <n v="110768"/>
        <n v="114341"/>
        <n v="113972"/>
        <n v="110915"/>
        <n v="110645"/>
        <n v="111827"/>
        <n v="113738"/>
        <n v="111324"/>
        <n v="110054"/>
        <n v="111689"/>
        <n v="110394"/>
        <n v="112077"/>
        <n v="111838"/>
        <n v="113646"/>
        <n v="113668"/>
        <n v="112734"/>
        <n v="112704"/>
        <n v="111794"/>
        <n v="110403"/>
        <n v="113164"/>
        <n v="113853"/>
        <n v="114005"/>
        <n v="114747"/>
        <n v="113065"/>
        <n v="112548"/>
        <n v="113286"/>
        <n v="112333"/>
        <n v="111839"/>
        <n v="113995"/>
        <n v="112822"/>
        <n v="113038"/>
        <n v="111373"/>
        <n v="110563"/>
        <n v="112739"/>
        <n v="111300"/>
        <n v="113688"/>
        <n v="113102"/>
        <n v="114303"/>
        <n v="114613"/>
        <n v="114399"/>
        <n v="112874"/>
        <n v="114833"/>
        <n v="114473"/>
        <n v="114703"/>
        <n v="113722"/>
        <n v="111385"/>
        <n v="113389"/>
        <n v="112932"/>
        <n v="110674"/>
        <n v="110518"/>
        <n v="114053"/>
        <n v="110793"/>
        <n v="114258"/>
        <n v="111205"/>
        <n v="112171"/>
        <n v="111407"/>
        <n v="110267"/>
        <n v="113295"/>
        <n v="114846"/>
        <n v="114964"/>
        <n v="110500"/>
        <n v="111012"/>
        <n v="114136"/>
        <n v="110971"/>
        <n v="113248"/>
        <n v="113161"/>
        <n v="114602"/>
        <n v="111972"/>
        <n v="112054"/>
        <n v="113079"/>
        <n v="111567"/>
        <n v="111448"/>
        <n v="113496"/>
        <n v="111268"/>
        <n v="112064"/>
        <n v="112723"/>
        <n v="112016"/>
        <n v="111788"/>
        <n v="112024"/>
        <n v="114213"/>
        <n v="110724"/>
        <n v="111143"/>
        <n v="114789"/>
        <n v="114641"/>
        <n v="111086"/>
        <n v="112896"/>
        <n v="114133"/>
        <n v="110871"/>
        <n v="114461"/>
        <n v="113233"/>
        <n v="111164"/>
        <n v="112393"/>
        <n v="113106"/>
        <n v="112248"/>
        <n v="110798"/>
        <n v="113376"/>
        <n v="111361"/>
        <n v="111376"/>
        <n v="110170"/>
        <n v="110487"/>
        <n v="114413"/>
        <n v="110029"/>
        <n v="112401"/>
        <n v="113666"/>
        <n v="112560"/>
        <n v="110160"/>
        <n v="112978"/>
        <n v="113605"/>
        <n v="113338"/>
        <n v="110243"/>
        <n v="114901"/>
        <n v="110379"/>
        <n v="112501"/>
        <n v="111849"/>
        <n v="110808"/>
        <n v="111786"/>
        <n v="112624"/>
        <n v="114569"/>
        <n v="113143"/>
        <n v="110135"/>
        <n v="113987"/>
        <n v="111531"/>
        <n v="112225"/>
        <n v="111309"/>
        <n v="112322"/>
        <n v="111136"/>
        <n v="112113"/>
        <n v="110009"/>
        <n v="113940"/>
        <n v="112859"/>
        <n v="111604"/>
        <n v="110371"/>
        <n v="110853"/>
        <n v="113378"/>
        <n v="110805"/>
        <n v="114404"/>
        <n v="113762"/>
        <n v="112039"/>
        <n v="113187"/>
        <n v="110081"/>
        <n v="114030"/>
        <n v="113454"/>
        <n v="111967"/>
        <n v="110049"/>
        <n v="113990"/>
        <n v="114644"/>
        <n v="114642"/>
        <n v="114377"/>
        <n v="114018"/>
        <n v="110063"/>
        <n v="110126"/>
        <n v="114739"/>
        <n v="111580"/>
        <n v="113179"/>
        <n v="113983"/>
        <n v="114323"/>
        <n v="113625"/>
        <n v="113192"/>
        <n v="114479"/>
        <n v="111292"/>
        <n v="113115"/>
        <n v="113162"/>
        <n v="112685"/>
        <n v="111876"/>
        <n v="112000"/>
        <n v="111241"/>
        <n v="112571"/>
        <n v="111386"/>
        <n v="113339"/>
        <n v="113354"/>
        <n v="112221"/>
        <n v="111203"/>
        <n v="113692"/>
        <n v="112403"/>
        <n v="111615"/>
        <n v="113633"/>
        <n v="111305"/>
        <n v="112218"/>
        <n v="112336"/>
        <n v="113097"/>
        <n v="114882"/>
        <n v="112967"/>
        <n v="110529"/>
        <n v="112661"/>
        <n v="111861"/>
        <n v="110015"/>
        <n v="113282"/>
        <n v="114720"/>
        <n v="111391"/>
        <n v="110669"/>
        <n v="114169"/>
        <n v="114199"/>
        <n v="114111"/>
        <n v="113889"/>
        <n v="112353"/>
        <n v="114448"/>
        <n v="112567"/>
        <n v="112855"/>
        <n v="110532"/>
        <n v="110374"/>
        <n v="113578"/>
        <n v="110426"/>
        <n v="111161"/>
        <n v="113814"/>
        <n v="110480"/>
        <n v="113861"/>
        <n v="112370"/>
        <n v="114012"/>
        <n v="110850"/>
        <n v="114590"/>
        <n v="114771"/>
        <n v="113637"/>
        <n v="113408"/>
        <n v="113475"/>
        <n v="114047"/>
        <n v="114193"/>
        <n v="113938"/>
        <n v="111992"/>
        <n v="114603"/>
        <n v="111853"/>
        <n v="113483"/>
        <n v="112467"/>
        <n v="113986"/>
        <n v="112396"/>
        <n v="110512"/>
        <n v="111973"/>
        <n v="111237"/>
        <n v="113005"/>
        <n v="113073"/>
        <n v="114340"/>
        <n v="113053"/>
        <n v="114999"/>
        <n v="114967"/>
        <n v="113030"/>
        <n v="111556"/>
        <n v="113919"/>
        <n v="110932"/>
        <n v="113897"/>
        <n v="113123"/>
        <n v="113900"/>
        <n v="111541"/>
        <n v="111579"/>
        <n v="112411"/>
        <n v="111209"/>
        <n v="110910"/>
        <n v="110545"/>
        <n v="111952"/>
        <n v="114412"/>
        <n v="114158"/>
        <n v="112837"/>
        <n v="112343"/>
        <n v="113255"/>
        <n v="113721"/>
        <n v="111029"/>
        <n v="111245"/>
        <n v="111424"/>
        <n v="112716"/>
        <n v="113422"/>
        <n v="111061"/>
        <n v="111640"/>
        <n v="112692"/>
        <n v="113343"/>
        <n v="111363"/>
        <n v="110020"/>
        <n v="111478"/>
        <n v="111355"/>
        <n v="114038"/>
        <n v="110708"/>
        <n v="114705"/>
        <n v="112304"/>
        <n v="110465"/>
        <n v="112867"/>
        <n v="112807"/>
        <n v="113996"/>
        <n v="113113"/>
        <n v="114824"/>
        <n v="114013"/>
        <n v="111734"/>
        <n v="112216"/>
        <n v="110686"/>
        <n v="110999"/>
        <n v="114093"/>
        <n v="112562"/>
        <n v="114011"/>
        <n v="110514"/>
        <n v="113443"/>
        <n v="111668"/>
        <n v="112002"/>
        <n v="112944"/>
        <n v="113080"/>
        <n v="110536"/>
        <n v="114759"/>
        <n v="113742"/>
        <n v="110266"/>
        <n v="111024"/>
        <n v="110573"/>
        <n v="112612"/>
        <n v="111066"/>
        <n v="111249"/>
        <n v="114701"/>
        <n v="111083"/>
        <n v="112760"/>
        <n v="113655"/>
        <n v="110880"/>
        <n v="114337"/>
        <n v="111514"/>
        <n v="114028"/>
        <n v="110655"/>
        <n v="111872"/>
        <n v="110221"/>
        <n v="110302"/>
        <n v="111231"/>
        <n v="114311"/>
        <n v="111189"/>
        <n v="113699"/>
        <n v="110777"/>
        <n v="113706"/>
        <n v="114667"/>
        <n v="110113"/>
        <n v="111543"/>
        <n v="110505"/>
        <n v="111816"/>
        <n v="114517"/>
        <n v="112075"/>
        <n v="114118"/>
        <n v="113109"/>
        <n v="114493"/>
        <n v="112137"/>
        <n v="110230"/>
        <n v="111932"/>
        <n v="111261"/>
        <n v="110254"/>
        <n v="113029"/>
        <n v="114388"/>
        <n v="112963"/>
        <n v="113751"/>
        <n v="111656"/>
        <n v="114039"/>
        <n v="112217"/>
        <n v="112227"/>
        <n v="110748"/>
        <n v="110978"/>
        <n v="113556"/>
        <n v="112697"/>
        <n v="114976"/>
        <n v="110884"/>
        <n v="112179"/>
        <n v="110227"/>
        <n v="110140"/>
        <n v="113347"/>
        <n v="110638"/>
        <n v="113755"/>
        <n v="114692"/>
        <n v="113402"/>
        <n v="110317"/>
        <n v="114050"/>
        <n v="114909"/>
        <n v="111299"/>
        <n v="110567"/>
        <n v="110720"/>
        <n v="113019"/>
        <n v="114979"/>
        <n v="112157"/>
        <n v="114441"/>
        <n v="110799"/>
        <n v="112091"/>
        <n v="110717"/>
        <n v="110860"/>
        <n v="110587"/>
        <n v="114079"/>
        <n v="112664"/>
        <n v="112678"/>
        <n v="114058"/>
        <n v="114531"/>
        <n v="113599"/>
        <n v="114712"/>
        <n v="111302"/>
        <n v="112860"/>
        <n v="111078"/>
        <n v="114001"/>
        <n v="111481"/>
        <n v="111737"/>
        <n v="114397"/>
        <n v="110515"/>
        <n v="111365"/>
        <n v="110941"/>
        <n v="112041"/>
        <n v="110729"/>
        <n v="114899"/>
        <n v="113533"/>
        <n v="112550"/>
        <n v="111270"/>
        <n v="114933"/>
        <n v="113473"/>
        <n v="113819"/>
        <n v="110635"/>
        <n v="113313"/>
        <n v="112315"/>
        <n v="112581"/>
        <n v="112681"/>
        <n v="111616"/>
        <n v="112758"/>
        <n v="114015"/>
        <n v="113877"/>
        <n v="110692"/>
        <n v="111267"/>
        <n v="113788"/>
        <n v="111906"/>
        <n v="112190"/>
        <n v="114738"/>
        <n v="111613"/>
        <n v="114887"/>
        <n v="110203"/>
        <n v="110731"/>
        <n v="110641"/>
        <n v="112599"/>
        <n v="114762"/>
        <n v="113714"/>
        <n v="112972"/>
        <n v="114430"/>
        <n v="110144"/>
        <n v="111874"/>
        <n v="111682"/>
        <n v="110398"/>
        <n v="110634"/>
        <n v="114892"/>
        <n v="110819"/>
        <n v="114466"/>
        <n v="114973"/>
        <n v="110647"/>
        <n v="114436"/>
        <n v="113092"/>
        <n v="113189"/>
        <n v="114327"/>
        <n v="113795"/>
        <n v="110149"/>
        <n v="114009"/>
        <n v="113570"/>
        <n v="113470"/>
        <n v="113966"/>
        <n v="111652"/>
        <n v="114464"/>
        <n v="111865"/>
        <n v="110807"/>
        <n v="110012"/>
        <n v="114704"/>
        <n v="114638"/>
        <n v="114605"/>
        <n v="110212"/>
        <n v="111072"/>
        <n v="112927"/>
        <n v="112434"/>
        <n v="113479"/>
        <n v="111547"/>
        <n v="111445"/>
        <n v="111127"/>
        <n v="113258"/>
        <n v="110339"/>
        <n v="112602"/>
        <n v="114409"/>
        <n v="110524"/>
        <n v="110451"/>
        <n v="111277"/>
        <n v="112085"/>
        <n v="114285"/>
        <n v="112806"/>
        <n v="112235"/>
        <n v="110448"/>
        <n v="110264"/>
        <n v="112711"/>
        <n v="112569"/>
        <n v="113177"/>
        <n v="112755"/>
        <n v="111760"/>
        <n v="110103"/>
        <n v="110306"/>
        <n v="114930"/>
        <n v="112063"/>
        <n v="112359"/>
        <n v="112356"/>
        <n v="110619"/>
        <n v="114587"/>
        <n v="112585"/>
        <n v="113535"/>
        <n v="114769"/>
        <n v="113463"/>
        <n v="113733"/>
        <n v="112441"/>
        <n v="112133"/>
        <n v="111688"/>
        <n v="111060"/>
        <n v="110923"/>
        <n v="114811"/>
        <n v="113880"/>
        <n v="111227"/>
        <n v="110364"/>
        <n v="112461"/>
        <n v="114957"/>
        <n v="110229"/>
        <n v="111308"/>
        <n v="110028"/>
        <n v="112724"/>
        <n v="112818"/>
        <n v="114306"/>
        <n v="111907"/>
        <n v="113134"/>
        <n v="113049"/>
        <n v="113980"/>
        <n v="113234"/>
        <n v="113076"/>
        <n v="110153"/>
        <n v="114721"/>
        <n v="114209"/>
        <n v="113395"/>
        <n v="111177"/>
        <n v="114913"/>
        <n v="111908"/>
        <n v="111049"/>
        <n v="114624"/>
        <n v="110874"/>
        <n v="114262"/>
        <n v="114154"/>
        <n v="113401"/>
        <n v="111398"/>
        <n v="112680"/>
        <n v="110182"/>
        <n v="113488"/>
        <n v="110042"/>
        <n v="112300"/>
        <n v="113491"/>
        <n v="110478"/>
        <n v="111087"/>
        <n v="110851"/>
        <n v="111676"/>
        <n v="111710"/>
        <n v="110372"/>
        <n v="110021"/>
        <n v="114219"/>
        <n v="111002"/>
        <n v="110066"/>
        <n v="112415"/>
        <n v="110602"/>
        <n v="110237"/>
        <n v="112968"/>
        <n v="110359"/>
        <n v="112948"/>
        <n v="111860"/>
        <n v="110120"/>
        <n v="111115"/>
        <n v="111025"/>
        <n v="111910"/>
        <n v="114671"/>
        <n v="112440"/>
        <n v="112620"/>
        <n v="110416"/>
        <n v="112282"/>
        <n v="111665"/>
        <n v="114135"/>
        <n v="114727"/>
        <n v="110121"/>
        <n v="113195"/>
        <n v="113203"/>
        <n v="111591"/>
        <n v="110404"/>
        <n v="112154"/>
        <n v="112890"/>
        <n v="111264"/>
        <n v="110726"/>
        <n v="111379"/>
        <n v="110510"/>
        <n v="110618"/>
        <n v="112389"/>
        <n v="110828"/>
        <n v="112687"/>
        <n v="112261"/>
        <n v="110324"/>
        <n v="113979"/>
        <n v="110136"/>
        <n v="112719"/>
        <n v="114580"/>
        <n v="112836"/>
        <n v="114410"/>
        <n v="111957"/>
        <n v="112347"/>
        <n v="113545"/>
        <n v="113133"/>
        <n v="111195"/>
        <n v="113691"/>
        <n v="113236"/>
        <n v="112909"/>
        <n v="111191"/>
        <n v="110233"/>
        <n v="112971"/>
        <n v="111763"/>
        <n v="111358"/>
        <n v="110784"/>
        <n v="113216"/>
        <n v="110671"/>
        <n v="113480"/>
        <n v="110759"/>
        <n v="114806"/>
        <n v="110870"/>
        <n v="113244"/>
        <n v="113419"/>
        <n v="113953"/>
        <n v="113284"/>
        <n v="110315"/>
        <n v="113153"/>
        <n v="111288"/>
        <n v="112294"/>
        <n v="111708"/>
        <n v="114049"/>
        <n v="114096"/>
        <n v="110583"/>
        <n v="111188"/>
        <n v="114674"/>
        <n v="113894"/>
        <n v="111753"/>
        <n v="111370"/>
        <n v="112176"/>
        <n v="112327"/>
        <n v="112114"/>
        <n v="113885"/>
        <n v="110614"/>
        <n v="111134"/>
        <n v="112374"/>
        <n v="110389"/>
        <n v="110367"/>
        <n v="111378"/>
        <n v="111982"/>
        <n v="112049"/>
        <n v="113312"/>
        <n v="113072"/>
        <n v="110905"/>
        <n v="114180"/>
        <n v="114368"/>
        <n v="113110"/>
        <n v="111118"/>
        <n v="113428"/>
        <n v="113435"/>
        <n v="110206"/>
        <n v="114828"/>
        <n v="114804"/>
        <n v="113892"/>
        <n v="111132"/>
        <n v="114324"/>
        <n v="112508"/>
        <n v="113992"/>
        <n v="114002"/>
        <n v="112102"/>
        <n v="113640"/>
        <n v="114244"/>
        <n v="114243"/>
        <n v="113241"/>
        <n v="112609"/>
        <n v="110268"/>
        <n v="111372"/>
        <n v="112607"/>
        <n v="113893"/>
        <n v="110175"/>
        <n v="113759"/>
      </sharedItems>
    </cacheField>
    <cacheField name="id_driver" numFmtId="0">
      <sharedItems containsString="0" containsBlank="1" containsNumber="1" containsInteger="1" minValue="10" maxValue="4997"/>
    </cacheField>
    <cacheField name="order_time" numFmtId="22">
      <sharedItems containsSemiMixedTypes="0" containsNonDate="0" containsDate="1" containsString="0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unt="2">
        <s v="Москва"/>
        <s v="Санкт-Петербург"/>
      </sharedItems>
    </cacheField>
    <cacheField name="name_tariff" numFmtId="0">
      <sharedItems count="2">
        <s v="Комфорт"/>
        <s v="Эконо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x v="0"/>
    <n v="4088"/>
    <d v="2021-08-04T16:55:00"/>
    <d v="2021-08-04T17:02:00"/>
    <d v="2021-08-04T17:12:00"/>
    <d v="2021-08-04T18:13:00"/>
    <x v="0"/>
    <x v="0"/>
  </r>
  <r>
    <x v="1"/>
    <n v="2970"/>
    <d v="2021-08-11T19:09:00"/>
    <d v="2021-08-11T19:21:00"/>
    <d v="2021-08-11T19:34:00"/>
    <d v="2021-08-11T20:33:00"/>
    <x v="0"/>
    <x v="1"/>
  </r>
  <r>
    <x v="2"/>
    <n v="2294"/>
    <d v="2021-08-02T00:52:00"/>
    <d v="2021-08-02T01:08:00"/>
    <d v="2021-08-02T01:11:00"/>
    <d v="2021-08-02T02:09:00"/>
    <x v="0"/>
    <x v="1"/>
  </r>
  <r>
    <x v="3"/>
    <n v="3638"/>
    <d v="2021-08-30T18:46:00"/>
    <d v="2021-08-30T19:00:00"/>
    <d v="2021-08-30T19:10:00"/>
    <d v="2021-08-30T20:01:00"/>
    <x v="0"/>
    <x v="1"/>
  </r>
  <r>
    <x v="4"/>
    <n v="3770"/>
    <d v="2021-08-29T11:22:00"/>
    <d v="2021-08-29T11:27:00"/>
    <d v="2021-08-29T11:32:00"/>
    <d v="2021-08-29T12:15:00"/>
    <x v="0"/>
    <x v="1"/>
  </r>
  <r>
    <x v="5"/>
    <m/>
    <d v="2021-08-27T15:15:00"/>
    <m/>
    <m/>
    <m/>
    <x v="0"/>
    <x v="1"/>
  </r>
  <r>
    <x v="6"/>
    <n v="404"/>
    <d v="2021-08-02T17:31:00"/>
    <d v="2021-08-02T17:44:00"/>
    <m/>
    <m/>
    <x v="0"/>
    <x v="0"/>
  </r>
  <r>
    <x v="7"/>
    <n v="1890"/>
    <d v="2021-08-26T23:32:00"/>
    <d v="2021-08-26T23:47:00"/>
    <d v="2021-08-26T23:52:00"/>
    <d v="2021-08-27T00:10:00"/>
    <x v="0"/>
    <x v="0"/>
  </r>
  <r>
    <x v="8"/>
    <n v="4704"/>
    <d v="2021-08-30T22:49:00"/>
    <d v="2021-08-30T23:05:00"/>
    <d v="2021-08-30T23:16:00"/>
    <d v="2021-08-31T00:08:00"/>
    <x v="0"/>
    <x v="1"/>
  </r>
  <r>
    <x v="9"/>
    <m/>
    <d v="2021-08-06T04:42:00"/>
    <m/>
    <m/>
    <m/>
    <x v="1"/>
    <x v="1"/>
  </r>
  <r>
    <x v="10"/>
    <n v="3250"/>
    <d v="2021-08-03T11:48:00"/>
    <d v="2021-08-03T11:59:00"/>
    <d v="2021-08-03T12:11:00"/>
    <d v="2021-08-03T12:48:00"/>
    <x v="0"/>
    <x v="0"/>
  </r>
  <r>
    <x v="11"/>
    <m/>
    <d v="2021-08-24T18:48:00"/>
    <m/>
    <m/>
    <m/>
    <x v="0"/>
    <x v="0"/>
  </r>
  <r>
    <x v="12"/>
    <n v="2021"/>
    <d v="2021-08-20T13:35:00"/>
    <d v="2021-08-20T13:42:00"/>
    <m/>
    <m/>
    <x v="1"/>
    <x v="0"/>
  </r>
  <r>
    <x v="13"/>
    <n v="4314"/>
    <d v="2021-08-20T16:34:00"/>
    <d v="2021-08-20T16:37:00"/>
    <d v="2021-08-20T16:44:00"/>
    <d v="2021-08-20T17:38:00"/>
    <x v="0"/>
    <x v="0"/>
  </r>
  <r>
    <x v="14"/>
    <m/>
    <d v="2021-08-04T04:19:00"/>
    <m/>
    <m/>
    <m/>
    <x v="0"/>
    <x v="1"/>
  </r>
  <r>
    <x v="15"/>
    <n v="4815"/>
    <d v="2021-08-30T01:20:00"/>
    <d v="2021-08-30T01:36:00"/>
    <d v="2021-08-30T01:51:00"/>
    <d v="2021-08-30T02:16:00"/>
    <x v="0"/>
    <x v="0"/>
  </r>
  <r>
    <x v="16"/>
    <n v="3140"/>
    <d v="2021-08-01T14:21:00"/>
    <d v="2021-08-01T14:37:00"/>
    <d v="2021-08-01T14:52:00"/>
    <d v="2021-08-01T15:21:00"/>
    <x v="0"/>
    <x v="0"/>
  </r>
  <r>
    <x v="17"/>
    <n v="325"/>
    <d v="2021-08-30T23:59:00"/>
    <d v="2021-08-31T00:02:00"/>
    <d v="2021-08-31T00:05:00"/>
    <d v="2021-08-31T00:43:00"/>
    <x v="0"/>
    <x v="0"/>
  </r>
  <r>
    <x v="18"/>
    <n v="4074"/>
    <d v="2021-08-10T21:04:00"/>
    <d v="2021-08-10T21:19:00"/>
    <d v="2021-08-10T21:25:00"/>
    <m/>
    <x v="0"/>
    <x v="0"/>
  </r>
  <r>
    <x v="19"/>
    <n v="4442"/>
    <d v="2021-08-16T05:22:00"/>
    <d v="2021-08-16T05:30:00"/>
    <m/>
    <m/>
    <x v="0"/>
    <x v="1"/>
  </r>
  <r>
    <x v="20"/>
    <n v="2665"/>
    <d v="2021-08-13T20:44:00"/>
    <d v="2021-08-13T20:49:00"/>
    <d v="2021-08-13T20:58:00"/>
    <d v="2021-08-13T21:56:00"/>
    <x v="1"/>
    <x v="0"/>
  </r>
  <r>
    <x v="21"/>
    <n v="1493"/>
    <d v="2021-08-22T01:02:00"/>
    <d v="2021-08-22T01:13:00"/>
    <d v="2021-08-22T01:23:00"/>
    <d v="2021-08-22T01:59:00"/>
    <x v="0"/>
    <x v="0"/>
  </r>
  <r>
    <x v="22"/>
    <n v="164"/>
    <d v="2021-08-15T17:51:00"/>
    <d v="2021-08-15T18:06:00"/>
    <d v="2021-08-15T18:19:00"/>
    <d v="2021-08-15T18:57:00"/>
    <x v="0"/>
    <x v="1"/>
  </r>
  <r>
    <x v="23"/>
    <n v="4521"/>
    <d v="2021-08-12T20:20:00"/>
    <d v="2021-08-12T20:24:00"/>
    <d v="2021-08-12T20:28:00"/>
    <m/>
    <x v="0"/>
    <x v="1"/>
  </r>
  <r>
    <x v="24"/>
    <n v="1056"/>
    <d v="2021-08-28T18:29:00"/>
    <d v="2021-08-28T18:33:00"/>
    <m/>
    <m/>
    <x v="0"/>
    <x v="0"/>
  </r>
  <r>
    <x v="25"/>
    <n v="3094"/>
    <d v="2021-08-11T06:26:00"/>
    <d v="2021-08-11T06:29:00"/>
    <d v="2021-08-11T06:34:00"/>
    <d v="2021-08-11T07:01:00"/>
    <x v="0"/>
    <x v="1"/>
  </r>
  <r>
    <x v="26"/>
    <n v="3131"/>
    <d v="2021-08-19T11:18:00"/>
    <d v="2021-08-19T11:29:00"/>
    <d v="2021-08-19T11:43:00"/>
    <m/>
    <x v="0"/>
    <x v="0"/>
  </r>
  <r>
    <x v="27"/>
    <n v="1734"/>
    <d v="2021-08-01T23:42:00"/>
    <d v="2021-08-01T23:48:00"/>
    <d v="2021-08-02T00:01:00"/>
    <d v="2021-08-02T00:47:00"/>
    <x v="0"/>
    <x v="0"/>
  </r>
  <r>
    <x v="28"/>
    <n v="21"/>
    <d v="2021-08-02T18:48:00"/>
    <d v="2021-08-02T18:50:00"/>
    <d v="2021-08-02T19:02:00"/>
    <d v="2021-08-02T19:39:00"/>
    <x v="0"/>
    <x v="0"/>
  </r>
  <r>
    <x v="29"/>
    <n v="853"/>
    <d v="2021-08-27T09:41:00"/>
    <d v="2021-08-27T09:57:00"/>
    <m/>
    <m/>
    <x v="1"/>
    <x v="0"/>
  </r>
  <r>
    <x v="30"/>
    <m/>
    <d v="2021-08-21T18:21:00"/>
    <m/>
    <m/>
    <m/>
    <x v="1"/>
    <x v="1"/>
  </r>
  <r>
    <x v="31"/>
    <n v="668"/>
    <d v="2021-08-02T03:30:00"/>
    <d v="2021-08-02T03:35:00"/>
    <d v="2021-08-02T03:47:00"/>
    <d v="2021-08-02T03:56:00"/>
    <x v="1"/>
    <x v="1"/>
  </r>
  <r>
    <x v="32"/>
    <m/>
    <d v="2021-08-02T01:48:00"/>
    <m/>
    <m/>
    <m/>
    <x v="1"/>
    <x v="0"/>
  </r>
  <r>
    <x v="33"/>
    <n v="1004"/>
    <d v="2021-08-15T10:26:00"/>
    <d v="2021-08-15T10:41:00"/>
    <d v="2021-08-15T10:49:00"/>
    <d v="2021-08-15T11:26:00"/>
    <x v="0"/>
    <x v="0"/>
  </r>
  <r>
    <x v="34"/>
    <n v="3464"/>
    <d v="2021-08-01T13:02:00"/>
    <d v="2021-08-01T13:15:00"/>
    <d v="2021-08-01T13:27:00"/>
    <d v="2021-08-01T13:34:00"/>
    <x v="1"/>
    <x v="0"/>
  </r>
  <r>
    <x v="35"/>
    <n v="3756"/>
    <d v="2021-08-10T07:24:00"/>
    <m/>
    <m/>
    <m/>
    <x v="0"/>
    <x v="1"/>
  </r>
  <r>
    <x v="36"/>
    <n v="669"/>
    <d v="2021-08-09T10:41:00"/>
    <d v="2021-08-09T10:57:00"/>
    <d v="2021-08-09T11:09:00"/>
    <d v="2021-08-09T11:20:00"/>
    <x v="0"/>
    <x v="1"/>
  </r>
  <r>
    <x v="37"/>
    <n v="1063"/>
    <d v="2021-08-07T14:30:00"/>
    <m/>
    <m/>
    <m/>
    <x v="0"/>
    <x v="1"/>
  </r>
  <r>
    <x v="38"/>
    <n v="4762"/>
    <d v="2021-08-28T15:02:00"/>
    <d v="2021-08-28T15:10:00"/>
    <d v="2021-08-28T15:15:00"/>
    <d v="2021-08-28T15:37:00"/>
    <x v="0"/>
    <x v="0"/>
  </r>
  <r>
    <x v="39"/>
    <n v="1858"/>
    <d v="2021-08-13T10:09:00"/>
    <d v="2021-08-13T10:25:00"/>
    <d v="2021-08-13T10:29:00"/>
    <d v="2021-08-13T11:25:00"/>
    <x v="0"/>
    <x v="0"/>
  </r>
  <r>
    <x v="40"/>
    <n v="3613"/>
    <d v="2021-08-13T13:46:00"/>
    <d v="2021-08-13T13:52:00"/>
    <d v="2021-08-13T14:01:00"/>
    <d v="2021-08-13T14:43:00"/>
    <x v="0"/>
    <x v="0"/>
  </r>
  <r>
    <x v="41"/>
    <n v="2102"/>
    <d v="2021-08-14T07:53:00"/>
    <d v="2021-08-14T07:59:00"/>
    <d v="2021-08-14T08:13:00"/>
    <d v="2021-08-14T08:28:00"/>
    <x v="1"/>
    <x v="0"/>
  </r>
  <r>
    <x v="42"/>
    <m/>
    <d v="2021-08-14T23:45:00"/>
    <m/>
    <m/>
    <m/>
    <x v="0"/>
    <x v="0"/>
  </r>
  <r>
    <x v="43"/>
    <n v="1349"/>
    <d v="2021-08-25T19:45:00"/>
    <d v="2021-08-25T19:48:00"/>
    <d v="2021-08-25T19:55:00"/>
    <d v="2021-08-25T20:07:00"/>
    <x v="0"/>
    <x v="1"/>
  </r>
  <r>
    <x v="44"/>
    <n v="1672"/>
    <d v="2021-08-27T14:01:00"/>
    <d v="2021-08-27T14:10:00"/>
    <d v="2021-08-27T14:13:00"/>
    <d v="2021-08-27T14:55:00"/>
    <x v="0"/>
    <x v="0"/>
  </r>
  <r>
    <x v="45"/>
    <n v="1485"/>
    <d v="2021-08-11T13:03:00"/>
    <d v="2021-08-11T13:05:00"/>
    <d v="2021-08-11T13:20:00"/>
    <d v="2021-08-11T13:53:00"/>
    <x v="1"/>
    <x v="1"/>
  </r>
  <r>
    <x v="46"/>
    <m/>
    <d v="2021-08-20T12:48:00"/>
    <m/>
    <m/>
    <m/>
    <x v="0"/>
    <x v="0"/>
  </r>
  <r>
    <x v="47"/>
    <n v="3830"/>
    <d v="2021-08-27T08:48:00"/>
    <d v="2021-08-27T08:51:00"/>
    <d v="2021-08-27T09:02:00"/>
    <d v="2021-08-27T09:49:00"/>
    <x v="0"/>
    <x v="0"/>
  </r>
  <r>
    <x v="48"/>
    <n v="3605"/>
    <d v="2021-08-18T20:27:00"/>
    <d v="2021-08-18T20:41:00"/>
    <d v="2021-08-18T20:43:00"/>
    <d v="2021-08-18T20:57:00"/>
    <x v="1"/>
    <x v="0"/>
  </r>
  <r>
    <x v="49"/>
    <n v="4885"/>
    <d v="2021-08-17T14:34:00"/>
    <d v="2021-08-17T14:46:00"/>
    <d v="2021-08-17T14:56:00"/>
    <d v="2021-08-17T15:12:00"/>
    <x v="1"/>
    <x v="0"/>
  </r>
  <r>
    <x v="50"/>
    <n v="1880"/>
    <d v="2021-08-08T09:46:00"/>
    <d v="2021-08-08T09:58:00"/>
    <d v="2021-08-08T10:00:00"/>
    <d v="2021-08-08T10:50:00"/>
    <x v="1"/>
    <x v="0"/>
  </r>
  <r>
    <x v="51"/>
    <n v="4400"/>
    <d v="2021-08-05T23:30:00"/>
    <d v="2021-08-05T23:36:00"/>
    <d v="2021-08-05T23:48:00"/>
    <d v="2021-08-06T00:25:00"/>
    <x v="1"/>
    <x v="0"/>
  </r>
  <r>
    <x v="52"/>
    <n v="3166"/>
    <d v="2021-08-02T10:13:00"/>
    <d v="2021-08-02T10:18:00"/>
    <d v="2021-08-02T10:33:00"/>
    <d v="2021-08-02T10:52:00"/>
    <x v="1"/>
    <x v="0"/>
  </r>
  <r>
    <x v="53"/>
    <n v="2061"/>
    <d v="2021-08-07T02:41:00"/>
    <d v="2021-08-07T02:51:00"/>
    <d v="2021-08-07T02:59:00"/>
    <d v="2021-08-07T03:30:00"/>
    <x v="0"/>
    <x v="0"/>
  </r>
  <r>
    <x v="54"/>
    <n v="1983"/>
    <d v="2021-08-15T22:34:00"/>
    <d v="2021-08-15T22:37:00"/>
    <d v="2021-08-15T22:48:00"/>
    <d v="2021-08-15T23:12:00"/>
    <x v="1"/>
    <x v="0"/>
  </r>
  <r>
    <x v="55"/>
    <n v="1293"/>
    <d v="2021-08-14T18:59:00"/>
    <d v="2021-08-14T19:06:00"/>
    <d v="2021-08-14T19:19:00"/>
    <d v="2021-08-14T20:06:00"/>
    <x v="0"/>
    <x v="1"/>
  </r>
  <r>
    <x v="56"/>
    <m/>
    <d v="2021-08-18T14:11:00"/>
    <m/>
    <m/>
    <m/>
    <x v="1"/>
    <x v="1"/>
  </r>
  <r>
    <x v="57"/>
    <n v="404"/>
    <d v="2021-08-05T09:57:00"/>
    <d v="2021-08-05T10:00:00"/>
    <d v="2021-08-05T10:13:00"/>
    <d v="2021-08-05T10:58:00"/>
    <x v="0"/>
    <x v="0"/>
  </r>
  <r>
    <x v="58"/>
    <n v="441"/>
    <d v="2021-08-20T01:23:00"/>
    <m/>
    <m/>
    <m/>
    <x v="1"/>
    <x v="1"/>
  </r>
  <r>
    <x v="59"/>
    <n v="2134"/>
    <d v="2021-08-27T19:49:00"/>
    <d v="2021-08-27T19:55:00"/>
    <m/>
    <m/>
    <x v="0"/>
    <x v="0"/>
  </r>
  <r>
    <x v="60"/>
    <n v="1661"/>
    <d v="2021-08-06T01:55:00"/>
    <d v="2021-08-06T02:04:00"/>
    <m/>
    <m/>
    <x v="1"/>
    <x v="0"/>
  </r>
  <r>
    <x v="61"/>
    <n v="1837"/>
    <d v="2021-08-29T10:50:00"/>
    <d v="2021-08-29T11:02:00"/>
    <d v="2021-08-29T11:17:00"/>
    <d v="2021-08-29T11:50:00"/>
    <x v="0"/>
    <x v="0"/>
  </r>
  <r>
    <x v="62"/>
    <n v="2526"/>
    <d v="2021-08-01T05:57:00"/>
    <d v="2021-08-01T06:07:00"/>
    <d v="2021-08-01T06:10:00"/>
    <d v="2021-08-01T06:24:00"/>
    <x v="0"/>
    <x v="0"/>
  </r>
  <r>
    <x v="63"/>
    <n v="3117"/>
    <d v="2021-08-25T23:47:00"/>
    <d v="2021-08-26T00:01:00"/>
    <d v="2021-08-26T00:07:00"/>
    <d v="2021-08-26T00:37:00"/>
    <x v="0"/>
    <x v="0"/>
  </r>
  <r>
    <x v="64"/>
    <n v="3374"/>
    <d v="2021-08-19T05:56:00"/>
    <d v="2021-08-19T06:10:00"/>
    <d v="2021-08-19T06:16:00"/>
    <d v="2021-08-19T07:13:00"/>
    <x v="0"/>
    <x v="0"/>
  </r>
  <r>
    <x v="65"/>
    <n v="803"/>
    <d v="2021-08-08T03:30:00"/>
    <d v="2021-08-08T03:43:00"/>
    <d v="2021-08-08T03:54:00"/>
    <d v="2021-08-08T04:17:00"/>
    <x v="0"/>
    <x v="1"/>
  </r>
  <r>
    <x v="66"/>
    <n v="4043"/>
    <d v="2021-08-24T10:36:00"/>
    <d v="2021-08-24T10:43:00"/>
    <d v="2021-08-24T10:56:00"/>
    <d v="2021-08-24T11:05:00"/>
    <x v="0"/>
    <x v="0"/>
  </r>
  <r>
    <x v="67"/>
    <m/>
    <d v="2021-08-16T01:56:00"/>
    <m/>
    <m/>
    <m/>
    <x v="0"/>
    <x v="1"/>
  </r>
  <r>
    <x v="68"/>
    <n v="4518"/>
    <d v="2021-08-26T09:08:00"/>
    <d v="2021-08-26T09:23:00"/>
    <d v="2021-08-26T09:28:00"/>
    <m/>
    <x v="0"/>
    <x v="1"/>
  </r>
  <r>
    <x v="69"/>
    <n v="2930"/>
    <d v="2021-08-27T16:01:00"/>
    <d v="2021-08-27T16:14:00"/>
    <d v="2021-08-27T16:29:00"/>
    <d v="2021-08-27T17:04:00"/>
    <x v="1"/>
    <x v="1"/>
  </r>
  <r>
    <x v="70"/>
    <n v="1717"/>
    <d v="2021-08-25T19:52:00"/>
    <d v="2021-08-25T20:07:00"/>
    <d v="2021-08-25T20:11:00"/>
    <d v="2021-08-25T21:13:00"/>
    <x v="0"/>
    <x v="0"/>
  </r>
  <r>
    <x v="71"/>
    <n v="4635"/>
    <d v="2021-08-04T13:53:00"/>
    <d v="2021-08-04T14:03:00"/>
    <d v="2021-08-04T14:15:00"/>
    <d v="2021-08-04T15:10:00"/>
    <x v="0"/>
    <x v="1"/>
  </r>
  <r>
    <x v="72"/>
    <m/>
    <d v="2021-08-05T03:47:00"/>
    <m/>
    <m/>
    <m/>
    <x v="0"/>
    <x v="0"/>
  </r>
  <r>
    <x v="73"/>
    <n v="1634"/>
    <d v="2021-08-06T05:19:00"/>
    <d v="2021-08-06T05:24:00"/>
    <d v="2021-08-06T05:38:00"/>
    <d v="2021-08-06T06:29:00"/>
    <x v="1"/>
    <x v="0"/>
  </r>
  <r>
    <x v="74"/>
    <n v="588"/>
    <d v="2021-08-22T07:31:00"/>
    <d v="2021-08-22T07:34:00"/>
    <d v="2021-08-22T07:45:00"/>
    <m/>
    <x v="0"/>
    <x v="0"/>
  </r>
  <r>
    <x v="75"/>
    <n v="2378"/>
    <d v="2021-08-16T11:18:00"/>
    <d v="2021-08-16T11:23:00"/>
    <m/>
    <m/>
    <x v="0"/>
    <x v="0"/>
  </r>
  <r>
    <x v="76"/>
    <n v="250"/>
    <d v="2021-08-24T16:10:00"/>
    <d v="2021-08-24T16:17:00"/>
    <d v="2021-08-24T16:28:00"/>
    <d v="2021-08-24T16:53:00"/>
    <x v="0"/>
    <x v="1"/>
  </r>
  <r>
    <x v="77"/>
    <n v="1305"/>
    <d v="2021-08-03T05:43:00"/>
    <d v="2021-08-03T05:50:00"/>
    <m/>
    <m/>
    <x v="1"/>
    <x v="1"/>
  </r>
  <r>
    <x v="78"/>
    <n v="944"/>
    <d v="2021-08-16T14:19:00"/>
    <m/>
    <m/>
    <m/>
    <x v="0"/>
    <x v="1"/>
  </r>
  <r>
    <x v="79"/>
    <m/>
    <d v="2021-08-29T19:35:00"/>
    <m/>
    <m/>
    <m/>
    <x v="0"/>
    <x v="1"/>
  </r>
  <r>
    <x v="80"/>
    <n v="2270"/>
    <d v="2021-08-12T11:28:00"/>
    <d v="2021-08-12T11:36:00"/>
    <d v="2021-08-12T11:48:00"/>
    <d v="2021-08-12T12:47:00"/>
    <x v="0"/>
    <x v="0"/>
  </r>
  <r>
    <x v="81"/>
    <m/>
    <d v="2021-08-11T01:15:00"/>
    <m/>
    <m/>
    <m/>
    <x v="1"/>
    <x v="1"/>
  </r>
  <r>
    <x v="82"/>
    <n v="2250"/>
    <d v="2021-08-23T02:58:00"/>
    <d v="2021-08-23T03:03:00"/>
    <d v="2021-08-23T03:09:00"/>
    <d v="2021-08-23T03:47:00"/>
    <x v="0"/>
    <x v="0"/>
  </r>
  <r>
    <x v="83"/>
    <n v="4710"/>
    <d v="2021-08-18T11:22:00"/>
    <d v="2021-08-18T11:26:00"/>
    <d v="2021-08-18T11:35:00"/>
    <d v="2021-08-18T11:42:00"/>
    <x v="0"/>
    <x v="0"/>
  </r>
  <r>
    <x v="84"/>
    <n v="3036"/>
    <d v="2021-08-13T15:59:00"/>
    <d v="2021-08-13T16:06:00"/>
    <d v="2021-08-13T16:10:00"/>
    <d v="2021-08-13T17:06:00"/>
    <x v="1"/>
    <x v="0"/>
  </r>
  <r>
    <x v="85"/>
    <n v="1284"/>
    <d v="2021-08-06T04:26:00"/>
    <d v="2021-08-06T04:28:00"/>
    <d v="2021-08-06T04:36:00"/>
    <m/>
    <x v="0"/>
    <x v="0"/>
  </r>
  <r>
    <x v="86"/>
    <n v="3985"/>
    <d v="2021-08-08T08:28:00"/>
    <d v="2021-08-08T08:37:00"/>
    <d v="2021-08-08T08:50:00"/>
    <d v="2021-08-08T09:53:00"/>
    <x v="0"/>
    <x v="0"/>
  </r>
  <r>
    <x v="87"/>
    <n v="1616"/>
    <d v="2021-08-16T11:32:00"/>
    <d v="2021-08-16T11:40:00"/>
    <d v="2021-08-16T11:50:00"/>
    <d v="2021-08-16T12:27:00"/>
    <x v="1"/>
    <x v="0"/>
  </r>
  <r>
    <x v="88"/>
    <n v="2739"/>
    <d v="2021-08-15T04:25:00"/>
    <d v="2021-08-15T04:32:00"/>
    <d v="2021-08-15T04:37:00"/>
    <d v="2021-08-15T05:21:00"/>
    <x v="0"/>
    <x v="0"/>
  </r>
  <r>
    <x v="89"/>
    <n v="4320"/>
    <d v="2021-08-01T13:23:00"/>
    <d v="2021-08-01T13:25:00"/>
    <d v="2021-08-01T13:40:00"/>
    <d v="2021-08-01T14:08:00"/>
    <x v="0"/>
    <x v="0"/>
  </r>
  <r>
    <x v="90"/>
    <n v="262"/>
    <d v="2021-08-28T05:29:00"/>
    <d v="2021-08-28T05:35:00"/>
    <d v="2021-08-28T05:50:00"/>
    <d v="2021-08-28T06:09:00"/>
    <x v="0"/>
    <x v="0"/>
  </r>
  <r>
    <x v="91"/>
    <n v="778"/>
    <d v="2021-08-21T14:28:00"/>
    <d v="2021-08-21T14:43:00"/>
    <d v="2021-08-21T14:55:00"/>
    <d v="2021-08-21T15:19:00"/>
    <x v="0"/>
    <x v="1"/>
  </r>
  <r>
    <x v="92"/>
    <n v="4877"/>
    <d v="2021-08-07T00:50:00"/>
    <d v="2021-08-07T00:57:00"/>
    <d v="2021-08-07T01:10:00"/>
    <d v="2021-08-07T01:49:00"/>
    <x v="0"/>
    <x v="0"/>
  </r>
  <r>
    <x v="93"/>
    <n v="4081"/>
    <d v="2021-08-10T03:50:00"/>
    <d v="2021-08-10T04:01:00"/>
    <d v="2021-08-10T04:11:00"/>
    <d v="2021-08-10T05:10:00"/>
    <x v="0"/>
    <x v="0"/>
  </r>
  <r>
    <x v="94"/>
    <n v="2362"/>
    <d v="2021-08-24T20:52:00"/>
    <d v="2021-08-24T20:58:00"/>
    <d v="2021-08-24T21:08:00"/>
    <d v="2021-08-24T21:58:00"/>
    <x v="1"/>
    <x v="0"/>
  </r>
  <r>
    <x v="95"/>
    <n v="2981"/>
    <d v="2021-08-27T21:31:00"/>
    <d v="2021-08-27T21:35:00"/>
    <d v="2021-08-27T21:42:00"/>
    <d v="2021-08-27T22:26:00"/>
    <x v="0"/>
    <x v="1"/>
  </r>
  <r>
    <x v="96"/>
    <n v="2369"/>
    <d v="2021-08-10T06:44:00"/>
    <d v="2021-08-10T06:52:00"/>
    <d v="2021-08-10T06:54:00"/>
    <d v="2021-08-10T07:50:00"/>
    <x v="0"/>
    <x v="0"/>
  </r>
  <r>
    <x v="97"/>
    <n v="2742"/>
    <d v="2021-08-07T13:56:00"/>
    <d v="2021-08-07T13:58:00"/>
    <d v="2021-08-07T14:12:00"/>
    <d v="2021-08-07T14:26:00"/>
    <x v="0"/>
    <x v="0"/>
  </r>
  <r>
    <x v="98"/>
    <n v="4136"/>
    <d v="2021-08-21T23:08:00"/>
    <d v="2021-08-21T23:14:00"/>
    <d v="2021-08-21T23:21:00"/>
    <d v="2021-08-21T23:33:00"/>
    <x v="1"/>
    <x v="0"/>
  </r>
  <r>
    <x v="99"/>
    <n v="3567"/>
    <d v="2021-08-03T13:34:00"/>
    <d v="2021-08-03T13:49:00"/>
    <d v="2021-08-03T14:00:00"/>
    <d v="2021-08-03T15:04:00"/>
    <x v="0"/>
    <x v="1"/>
  </r>
  <r>
    <x v="100"/>
    <m/>
    <d v="2021-08-08T10:48:00"/>
    <m/>
    <m/>
    <m/>
    <x v="0"/>
    <x v="1"/>
  </r>
  <r>
    <x v="101"/>
    <m/>
    <d v="2021-08-11T16:45:00"/>
    <m/>
    <m/>
    <m/>
    <x v="0"/>
    <x v="0"/>
  </r>
  <r>
    <x v="102"/>
    <n v="4610"/>
    <d v="2021-08-13T18:49:00"/>
    <d v="2021-08-13T19:05:00"/>
    <d v="2021-08-13T19:17:00"/>
    <d v="2021-08-13T19:44:00"/>
    <x v="1"/>
    <x v="0"/>
  </r>
  <r>
    <x v="103"/>
    <n v="3015"/>
    <d v="2021-08-23T22:59:00"/>
    <d v="2021-08-23T23:03:00"/>
    <d v="2021-08-23T23:12:00"/>
    <d v="2021-08-23T23:44:00"/>
    <x v="0"/>
    <x v="1"/>
  </r>
  <r>
    <x v="104"/>
    <m/>
    <d v="2021-08-30T18:32:00"/>
    <m/>
    <m/>
    <m/>
    <x v="0"/>
    <x v="1"/>
  </r>
  <r>
    <x v="105"/>
    <n v="2869"/>
    <d v="2021-08-26T14:14:00"/>
    <d v="2021-08-26T14:19:00"/>
    <d v="2021-08-26T14:32:00"/>
    <d v="2021-08-26T14:57:00"/>
    <x v="0"/>
    <x v="1"/>
  </r>
  <r>
    <x v="106"/>
    <n v="3285"/>
    <d v="2021-08-27T13:55:00"/>
    <d v="2021-08-27T14:09:00"/>
    <d v="2021-08-27T14:11:00"/>
    <d v="2021-08-27T14:55:00"/>
    <x v="1"/>
    <x v="1"/>
  </r>
  <r>
    <x v="107"/>
    <n v="1104"/>
    <d v="2021-08-07T20:42:00"/>
    <d v="2021-08-07T20:45:00"/>
    <d v="2021-08-07T20:57:00"/>
    <d v="2021-08-07T21:32:00"/>
    <x v="0"/>
    <x v="1"/>
  </r>
  <r>
    <x v="108"/>
    <m/>
    <d v="2021-08-22T03:28:00"/>
    <m/>
    <m/>
    <m/>
    <x v="0"/>
    <x v="1"/>
  </r>
  <r>
    <x v="109"/>
    <m/>
    <d v="2021-08-19T19:25:00"/>
    <m/>
    <m/>
    <m/>
    <x v="1"/>
    <x v="0"/>
  </r>
  <r>
    <x v="110"/>
    <n v="2580"/>
    <d v="2021-08-05T21:08:00"/>
    <d v="2021-08-05T21:16:00"/>
    <m/>
    <m/>
    <x v="0"/>
    <x v="0"/>
  </r>
  <r>
    <x v="111"/>
    <m/>
    <d v="2021-08-25T00:17:00"/>
    <m/>
    <m/>
    <m/>
    <x v="0"/>
    <x v="0"/>
  </r>
  <r>
    <x v="112"/>
    <n v="1056"/>
    <d v="2021-08-08T14:18:00"/>
    <d v="2021-08-08T14:30:00"/>
    <d v="2021-08-08T14:40:00"/>
    <m/>
    <x v="1"/>
    <x v="0"/>
  </r>
  <r>
    <x v="113"/>
    <n v="1772"/>
    <d v="2021-08-15T05:16:00"/>
    <d v="2021-08-15T05:27:00"/>
    <d v="2021-08-15T05:34:00"/>
    <d v="2021-08-15T05:53:00"/>
    <x v="0"/>
    <x v="1"/>
  </r>
  <r>
    <x v="114"/>
    <n v="3886"/>
    <d v="2021-08-23T02:10:00"/>
    <d v="2021-08-23T02:13:00"/>
    <d v="2021-08-23T02:23:00"/>
    <d v="2021-08-23T02:49:00"/>
    <x v="1"/>
    <x v="1"/>
  </r>
  <r>
    <x v="115"/>
    <n v="1837"/>
    <d v="2021-08-18T21:18:00"/>
    <d v="2021-08-18T21:24:00"/>
    <d v="2021-08-18T21:34:00"/>
    <d v="2021-08-18T22:07:00"/>
    <x v="0"/>
    <x v="0"/>
  </r>
  <r>
    <x v="116"/>
    <n v="4589"/>
    <d v="2021-08-17T20:02:00"/>
    <d v="2021-08-17T20:16:00"/>
    <d v="2021-08-17T20:25:00"/>
    <d v="2021-08-17T20:38:00"/>
    <x v="0"/>
    <x v="1"/>
  </r>
  <r>
    <x v="117"/>
    <n v="3028"/>
    <d v="2021-08-15T23:15:00"/>
    <d v="2021-08-15T23:26:00"/>
    <d v="2021-08-15T23:29:00"/>
    <d v="2021-08-16T00:24:00"/>
    <x v="0"/>
    <x v="0"/>
  </r>
  <r>
    <x v="118"/>
    <n v="2298"/>
    <d v="2021-08-07T00:46:00"/>
    <d v="2021-08-07T01:01:00"/>
    <d v="2021-08-07T01:13:00"/>
    <d v="2021-08-07T02:13:00"/>
    <x v="0"/>
    <x v="0"/>
  </r>
  <r>
    <x v="119"/>
    <n v="1376"/>
    <d v="2021-08-13T20:47:00"/>
    <d v="2021-08-13T20:53:00"/>
    <d v="2021-08-13T21:03:00"/>
    <d v="2021-08-13T21:14:00"/>
    <x v="0"/>
    <x v="0"/>
  </r>
  <r>
    <x v="120"/>
    <n v="1605"/>
    <d v="2021-08-02T13:21:00"/>
    <d v="2021-08-02T13:24:00"/>
    <d v="2021-08-02T13:38:00"/>
    <d v="2021-08-02T14:16:00"/>
    <x v="1"/>
    <x v="1"/>
  </r>
  <r>
    <x v="121"/>
    <n v="3360"/>
    <d v="2021-08-16T01:08:00"/>
    <d v="2021-08-16T01:18:00"/>
    <d v="2021-08-16T01:30:00"/>
    <d v="2021-08-16T02:23:00"/>
    <x v="1"/>
    <x v="0"/>
  </r>
  <r>
    <x v="122"/>
    <n v="2984"/>
    <d v="2021-08-01T10:16:00"/>
    <d v="2021-08-01T10:24:00"/>
    <d v="2021-08-01T10:30:00"/>
    <m/>
    <x v="0"/>
    <x v="1"/>
  </r>
  <r>
    <x v="123"/>
    <n v="2434"/>
    <d v="2021-08-09T10:02:00"/>
    <m/>
    <m/>
    <m/>
    <x v="1"/>
    <x v="1"/>
  </r>
  <r>
    <x v="124"/>
    <m/>
    <d v="2021-08-17T02:33:00"/>
    <m/>
    <m/>
    <m/>
    <x v="0"/>
    <x v="1"/>
  </r>
  <r>
    <x v="125"/>
    <n v="4301"/>
    <d v="2021-08-10T04:49:00"/>
    <d v="2021-08-10T04:58:00"/>
    <d v="2021-08-10T05:08:00"/>
    <d v="2021-08-10T06:04:00"/>
    <x v="0"/>
    <x v="0"/>
  </r>
  <r>
    <x v="126"/>
    <m/>
    <d v="2021-08-19T17:03:00"/>
    <m/>
    <m/>
    <m/>
    <x v="0"/>
    <x v="0"/>
  </r>
  <r>
    <x v="127"/>
    <m/>
    <d v="2021-08-04T01:52:00"/>
    <m/>
    <m/>
    <m/>
    <x v="0"/>
    <x v="0"/>
  </r>
  <r>
    <x v="128"/>
    <n v="4876"/>
    <d v="2021-08-23T20:22:00"/>
    <m/>
    <m/>
    <m/>
    <x v="1"/>
    <x v="1"/>
  </r>
  <r>
    <x v="129"/>
    <n v="2044"/>
    <d v="2021-08-20T17:23:00"/>
    <d v="2021-08-20T17:34:00"/>
    <d v="2021-08-20T17:46:00"/>
    <d v="2021-08-20T18:29:00"/>
    <x v="0"/>
    <x v="0"/>
  </r>
  <r>
    <x v="130"/>
    <n v="963"/>
    <d v="2021-08-07T10:56:00"/>
    <d v="2021-08-07T10:59:00"/>
    <d v="2021-08-07T11:02:00"/>
    <d v="2021-08-07T11:20:00"/>
    <x v="0"/>
    <x v="0"/>
  </r>
  <r>
    <x v="131"/>
    <n v="3914"/>
    <d v="2021-08-01T08:21:00"/>
    <d v="2021-08-01T08:28:00"/>
    <m/>
    <m/>
    <x v="0"/>
    <x v="1"/>
  </r>
  <r>
    <x v="132"/>
    <m/>
    <d v="2021-08-30T10:29:00"/>
    <m/>
    <m/>
    <m/>
    <x v="0"/>
    <x v="0"/>
  </r>
  <r>
    <x v="133"/>
    <n v="3366"/>
    <d v="2021-08-17T03:35:00"/>
    <d v="2021-08-17T03:41:00"/>
    <d v="2021-08-17T03:54:00"/>
    <d v="2021-08-17T04:14:00"/>
    <x v="1"/>
    <x v="0"/>
  </r>
  <r>
    <x v="134"/>
    <n v="1882"/>
    <d v="2021-08-02T11:36:00"/>
    <d v="2021-08-02T11:43:00"/>
    <d v="2021-08-02T11:47:00"/>
    <d v="2021-08-02T11:56:00"/>
    <x v="0"/>
    <x v="1"/>
  </r>
  <r>
    <x v="135"/>
    <n v="2327"/>
    <d v="2021-08-19T21:35:00"/>
    <d v="2021-08-19T21:47:00"/>
    <d v="2021-08-19T22:02:00"/>
    <d v="2021-08-19T22:49:00"/>
    <x v="1"/>
    <x v="0"/>
  </r>
  <r>
    <x v="136"/>
    <m/>
    <d v="2021-08-13T16:15:00"/>
    <m/>
    <m/>
    <m/>
    <x v="0"/>
    <x v="1"/>
  </r>
  <r>
    <x v="137"/>
    <m/>
    <d v="2021-08-03T00:12:00"/>
    <m/>
    <m/>
    <m/>
    <x v="1"/>
    <x v="0"/>
  </r>
  <r>
    <x v="138"/>
    <n v="2790"/>
    <d v="2021-08-15T19:35:00"/>
    <m/>
    <m/>
    <m/>
    <x v="1"/>
    <x v="1"/>
  </r>
  <r>
    <x v="139"/>
    <n v="505"/>
    <d v="2021-08-10T16:10:00"/>
    <d v="2021-08-10T16:19:00"/>
    <d v="2021-08-10T16:23:00"/>
    <d v="2021-08-10T17:17:00"/>
    <x v="1"/>
    <x v="0"/>
  </r>
  <r>
    <x v="140"/>
    <n v="4494"/>
    <d v="2021-08-10T03:44:00"/>
    <d v="2021-08-10T04:00:00"/>
    <d v="2021-08-10T04:14:00"/>
    <d v="2021-08-10T05:07:00"/>
    <x v="0"/>
    <x v="1"/>
  </r>
  <r>
    <x v="141"/>
    <n v="4941"/>
    <d v="2021-08-14T14:51:00"/>
    <d v="2021-08-14T14:58:00"/>
    <d v="2021-08-14T15:10:00"/>
    <d v="2021-08-14T15:49:00"/>
    <x v="1"/>
    <x v="0"/>
  </r>
  <r>
    <x v="142"/>
    <n v="4182"/>
    <d v="2021-08-30T21:07:00"/>
    <d v="2021-08-30T21:20:00"/>
    <d v="2021-08-30T21:27:00"/>
    <d v="2021-08-30T21:47:00"/>
    <x v="0"/>
    <x v="0"/>
  </r>
  <r>
    <x v="143"/>
    <n v="1949"/>
    <d v="2021-08-27T16:10:00"/>
    <d v="2021-08-27T16:25:00"/>
    <d v="2021-08-27T16:28:00"/>
    <d v="2021-08-27T17:08:00"/>
    <x v="0"/>
    <x v="1"/>
  </r>
  <r>
    <x v="144"/>
    <n v="3347"/>
    <d v="2021-08-20T05:29:00"/>
    <d v="2021-08-20T05:34:00"/>
    <d v="2021-08-20T05:37:00"/>
    <d v="2021-08-20T06:29:00"/>
    <x v="0"/>
    <x v="0"/>
  </r>
  <r>
    <x v="145"/>
    <n v="713"/>
    <d v="2021-08-16T23:37:00"/>
    <d v="2021-08-16T23:47:00"/>
    <m/>
    <m/>
    <x v="1"/>
    <x v="0"/>
  </r>
  <r>
    <x v="146"/>
    <n v="2304"/>
    <d v="2021-08-20T20:47:00"/>
    <d v="2021-08-20T20:50:00"/>
    <d v="2021-08-20T20:57:00"/>
    <d v="2021-08-20T21:09:00"/>
    <x v="0"/>
    <x v="0"/>
  </r>
  <r>
    <x v="147"/>
    <m/>
    <d v="2021-08-27T17:30:00"/>
    <m/>
    <m/>
    <m/>
    <x v="1"/>
    <x v="1"/>
  </r>
  <r>
    <x v="148"/>
    <n v="3935"/>
    <d v="2021-08-28T11:03:00"/>
    <d v="2021-08-28T11:07:00"/>
    <d v="2021-08-28T11:14:00"/>
    <d v="2021-08-28T11:37:00"/>
    <x v="0"/>
    <x v="0"/>
  </r>
  <r>
    <x v="149"/>
    <n v="3158"/>
    <d v="2021-08-09T15:14:00"/>
    <d v="2021-08-09T15:18:00"/>
    <d v="2021-08-09T15:33:00"/>
    <d v="2021-08-09T15:47:00"/>
    <x v="0"/>
    <x v="0"/>
  </r>
  <r>
    <x v="150"/>
    <n v="3925"/>
    <d v="2021-08-20T12:54:00"/>
    <d v="2021-08-20T13:03:00"/>
    <m/>
    <m/>
    <x v="0"/>
    <x v="0"/>
  </r>
  <r>
    <x v="151"/>
    <n v="620"/>
    <d v="2021-08-22T11:14:00"/>
    <d v="2021-08-22T11:19:00"/>
    <d v="2021-08-22T11:33:00"/>
    <d v="2021-08-22T11:52:00"/>
    <x v="0"/>
    <x v="0"/>
  </r>
  <r>
    <x v="152"/>
    <n v="2177"/>
    <d v="2021-08-03T02:51:00"/>
    <d v="2021-08-03T02:54:00"/>
    <d v="2021-08-03T03:05:00"/>
    <d v="2021-08-03T04:02:00"/>
    <x v="1"/>
    <x v="0"/>
  </r>
  <r>
    <x v="153"/>
    <n v="3876"/>
    <d v="2021-08-09T12:49:00"/>
    <d v="2021-08-09T13:00:00"/>
    <d v="2021-08-09T13:09:00"/>
    <d v="2021-08-09T14:04:00"/>
    <x v="1"/>
    <x v="0"/>
  </r>
  <r>
    <x v="154"/>
    <n v="1325"/>
    <d v="2021-08-15T14:09:00"/>
    <d v="2021-08-15T14:22:00"/>
    <d v="2021-08-15T14:36:00"/>
    <d v="2021-08-15T14:49:00"/>
    <x v="0"/>
    <x v="0"/>
  </r>
  <r>
    <x v="155"/>
    <n v="4339"/>
    <d v="2021-08-04T07:35:00"/>
    <d v="2021-08-04T07:40:00"/>
    <d v="2021-08-04T07:48:00"/>
    <d v="2021-08-04T08:40:00"/>
    <x v="0"/>
    <x v="0"/>
  </r>
  <r>
    <x v="156"/>
    <n v="4860"/>
    <d v="2021-08-27T08:30:00"/>
    <d v="2021-08-27T08:43:00"/>
    <d v="2021-08-27T08:54:00"/>
    <d v="2021-08-27T09:49:00"/>
    <x v="0"/>
    <x v="1"/>
  </r>
  <r>
    <x v="157"/>
    <n v="3938"/>
    <d v="2021-08-20T14:27:00"/>
    <d v="2021-08-20T14:38:00"/>
    <d v="2021-08-20T14:46:00"/>
    <d v="2021-08-20T15:11:00"/>
    <x v="1"/>
    <x v="0"/>
  </r>
  <r>
    <x v="158"/>
    <m/>
    <d v="2021-08-22T01:33:00"/>
    <m/>
    <m/>
    <m/>
    <x v="0"/>
    <x v="0"/>
  </r>
  <r>
    <x v="159"/>
    <m/>
    <d v="2021-08-10T20:58:00"/>
    <m/>
    <m/>
    <m/>
    <x v="0"/>
    <x v="1"/>
  </r>
  <r>
    <x v="160"/>
    <n v="3748"/>
    <d v="2021-08-02T05:33:00"/>
    <d v="2021-08-02T05:48:00"/>
    <m/>
    <m/>
    <x v="1"/>
    <x v="0"/>
  </r>
  <r>
    <x v="161"/>
    <n v="3241"/>
    <d v="2021-08-26T22:11:00"/>
    <d v="2021-08-26T22:24:00"/>
    <m/>
    <m/>
    <x v="0"/>
    <x v="0"/>
  </r>
  <r>
    <x v="162"/>
    <n v="3109"/>
    <d v="2021-08-18T01:34:00"/>
    <d v="2021-08-18T01:49:00"/>
    <d v="2021-08-18T02:02:00"/>
    <d v="2021-08-18T02:52:00"/>
    <x v="1"/>
    <x v="0"/>
  </r>
  <r>
    <x v="163"/>
    <n v="3974"/>
    <d v="2021-08-01T04:50:00"/>
    <d v="2021-08-01T05:03:00"/>
    <m/>
    <m/>
    <x v="0"/>
    <x v="0"/>
  </r>
  <r>
    <x v="164"/>
    <n v="1047"/>
    <d v="2021-08-09T11:59:00"/>
    <d v="2021-08-09T12:09:00"/>
    <d v="2021-08-09T12:18:00"/>
    <d v="2021-08-09T13:17:00"/>
    <x v="0"/>
    <x v="0"/>
  </r>
  <r>
    <x v="165"/>
    <n v="4577"/>
    <d v="2021-08-28T20:55:00"/>
    <d v="2021-08-28T21:10:00"/>
    <d v="2021-08-28T21:22:00"/>
    <d v="2021-08-28T21:32:00"/>
    <x v="1"/>
    <x v="1"/>
  </r>
  <r>
    <x v="166"/>
    <n v="4332"/>
    <d v="2021-08-24T06:42:00"/>
    <d v="2021-08-24T06:47:00"/>
    <m/>
    <m/>
    <x v="0"/>
    <x v="0"/>
  </r>
  <r>
    <x v="167"/>
    <n v="1839"/>
    <d v="2021-08-08T15:20:00"/>
    <d v="2021-08-08T15:32:00"/>
    <m/>
    <m/>
    <x v="1"/>
    <x v="1"/>
  </r>
  <r>
    <x v="168"/>
    <n v="2025"/>
    <d v="2021-08-13T23:42:00"/>
    <d v="2021-08-13T23:44:00"/>
    <d v="2021-08-13T23:50:00"/>
    <d v="2021-08-14T00:43:00"/>
    <x v="1"/>
    <x v="1"/>
  </r>
  <r>
    <x v="169"/>
    <n v="3597"/>
    <d v="2021-08-16T20:53:00"/>
    <d v="2021-08-16T20:57:00"/>
    <d v="2021-08-16T21:09:00"/>
    <d v="2021-08-16T21:56:00"/>
    <x v="0"/>
    <x v="0"/>
  </r>
  <r>
    <x v="170"/>
    <n v="904"/>
    <d v="2021-08-19T19:19:00"/>
    <d v="2021-08-19T19:29:00"/>
    <d v="2021-08-19T19:38:00"/>
    <d v="2021-08-19T20:01:00"/>
    <x v="0"/>
    <x v="0"/>
  </r>
  <r>
    <x v="171"/>
    <m/>
    <d v="2021-08-01T22:48:00"/>
    <m/>
    <m/>
    <m/>
    <x v="0"/>
    <x v="0"/>
  </r>
  <r>
    <x v="172"/>
    <m/>
    <d v="2021-08-03T11:20:00"/>
    <m/>
    <m/>
    <m/>
    <x v="0"/>
    <x v="0"/>
  </r>
  <r>
    <x v="173"/>
    <m/>
    <d v="2021-08-01T16:43:00"/>
    <m/>
    <m/>
    <m/>
    <x v="0"/>
    <x v="0"/>
  </r>
  <r>
    <x v="174"/>
    <n v="4263"/>
    <d v="2021-08-15T20:45:00"/>
    <d v="2021-08-15T20:56:00"/>
    <d v="2021-08-15T21:09:00"/>
    <d v="2021-08-15T22:03:00"/>
    <x v="1"/>
    <x v="0"/>
  </r>
  <r>
    <x v="175"/>
    <n v="1886"/>
    <d v="2021-08-21T17:49:00"/>
    <d v="2021-08-21T18:02:00"/>
    <d v="2021-08-21T18:08:00"/>
    <d v="2021-08-21T18:52:00"/>
    <x v="0"/>
    <x v="0"/>
  </r>
  <r>
    <x v="176"/>
    <n v="4945"/>
    <d v="2021-08-10T02:08:00"/>
    <d v="2021-08-10T02:18:00"/>
    <d v="2021-08-10T02:21:00"/>
    <m/>
    <x v="0"/>
    <x v="0"/>
  </r>
  <r>
    <x v="177"/>
    <n v="3856"/>
    <d v="2021-08-23T10:13:00"/>
    <d v="2021-08-23T10:28:00"/>
    <d v="2021-08-23T10:40:00"/>
    <d v="2021-08-23T11:05:00"/>
    <x v="1"/>
    <x v="1"/>
  </r>
  <r>
    <x v="178"/>
    <n v="2123"/>
    <d v="2021-08-14T22:15:00"/>
    <d v="2021-08-14T22:17:00"/>
    <d v="2021-08-14T22:28:00"/>
    <d v="2021-08-14T23:28:00"/>
    <x v="0"/>
    <x v="0"/>
  </r>
  <r>
    <x v="179"/>
    <n v="4786"/>
    <d v="2021-08-22T14:14:00"/>
    <d v="2021-08-22T14:25:00"/>
    <d v="2021-08-22T14:39:00"/>
    <d v="2021-08-22T15:26:00"/>
    <x v="1"/>
    <x v="1"/>
  </r>
  <r>
    <x v="180"/>
    <n v="1299"/>
    <d v="2021-08-12T17:12:00"/>
    <d v="2021-08-12T17:23:00"/>
    <m/>
    <m/>
    <x v="0"/>
    <x v="0"/>
  </r>
  <r>
    <x v="181"/>
    <m/>
    <d v="2021-08-21T14:51:00"/>
    <m/>
    <m/>
    <m/>
    <x v="1"/>
    <x v="1"/>
  </r>
  <r>
    <x v="182"/>
    <n v="3243"/>
    <d v="2021-08-02T13:39:00"/>
    <d v="2021-08-02T13:45:00"/>
    <d v="2021-08-02T13:52:00"/>
    <d v="2021-08-02T14:46:00"/>
    <x v="0"/>
    <x v="1"/>
  </r>
  <r>
    <x v="183"/>
    <n v="1263"/>
    <d v="2021-08-12T07:44:00"/>
    <d v="2021-08-12T07:56:00"/>
    <d v="2021-08-12T08:11:00"/>
    <d v="2021-08-12T08:49:00"/>
    <x v="0"/>
    <x v="1"/>
  </r>
  <r>
    <x v="184"/>
    <n v="3140"/>
    <d v="2021-08-20T01:48:00"/>
    <d v="2021-08-20T01:57:00"/>
    <d v="2021-08-20T02:07:00"/>
    <d v="2021-08-20T02:35:00"/>
    <x v="0"/>
    <x v="0"/>
  </r>
  <r>
    <x v="185"/>
    <m/>
    <d v="2021-08-11T18:29:00"/>
    <m/>
    <m/>
    <m/>
    <x v="0"/>
    <x v="0"/>
  </r>
  <r>
    <x v="186"/>
    <n v="882"/>
    <d v="2021-08-26T16:33:00"/>
    <d v="2021-08-26T16:41:00"/>
    <d v="2021-08-26T16:56:00"/>
    <d v="2021-08-26T17:22:00"/>
    <x v="1"/>
    <x v="0"/>
  </r>
  <r>
    <x v="187"/>
    <m/>
    <d v="2021-08-23T12:05:00"/>
    <m/>
    <m/>
    <m/>
    <x v="1"/>
    <x v="0"/>
  </r>
  <r>
    <x v="188"/>
    <n v="4915"/>
    <d v="2021-08-17T20:13:00"/>
    <d v="2021-08-17T20:21:00"/>
    <d v="2021-08-17T20:30:00"/>
    <d v="2021-08-17T21:02:00"/>
    <x v="0"/>
    <x v="1"/>
  </r>
  <r>
    <x v="189"/>
    <m/>
    <d v="2021-08-21T23:51:00"/>
    <m/>
    <m/>
    <m/>
    <x v="0"/>
    <x v="0"/>
  </r>
  <r>
    <x v="190"/>
    <n v="3702"/>
    <d v="2021-08-10T08:46:00"/>
    <d v="2021-08-10T09:01:00"/>
    <d v="2021-08-10T09:03:00"/>
    <d v="2021-08-10T09:37:00"/>
    <x v="1"/>
    <x v="1"/>
  </r>
  <r>
    <x v="191"/>
    <n v="429"/>
    <d v="2021-08-22T19:59:00"/>
    <d v="2021-08-22T20:04:00"/>
    <d v="2021-08-22T20:09:00"/>
    <d v="2021-08-22T20:40:00"/>
    <x v="0"/>
    <x v="0"/>
  </r>
  <r>
    <x v="192"/>
    <n v="4043"/>
    <d v="2021-08-23T19:05:00"/>
    <d v="2021-08-23T19:12:00"/>
    <d v="2021-08-23T19:23:00"/>
    <d v="2021-08-23T19:50:00"/>
    <x v="0"/>
    <x v="1"/>
  </r>
  <r>
    <x v="193"/>
    <n v="2890"/>
    <d v="2021-08-27T22:58:00"/>
    <d v="2021-08-27T23:03:00"/>
    <d v="2021-08-27T23:08:00"/>
    <d v="2021-08-28T00:11:00"/>
    <x v="0"/>
    <x v="0"/>
  </r>
  <r>
    <x v="194"/>
    <n v="511"/>
    <d v="2021-08-16T00:05:00"/>
    <d v="2021-08-16T00:12:00"/>
    <d v="2021-08-16T00:20:00"/>
    <d v="2021-08-16T01:05:00"/>
    <x v="1"/>
    <x v="0"/>
  </r>
  <r>
    <x v="195"/>
    <n v="27"/>
    <d v="2021-08-25T14:32:00"/>
    <d v="2021-08-25T14:38:00"/>
    <d v="2021-08-25T14:44:00"/>
    <d v="2021-08-25T15:15:00"/>
    <x v="1"/>
    <x v="0"/>
  </r>
  <r>
    <x v="196"/>
    <n v="3988"/>
    <d v="2021-08-24T16:58:00"/>
    <d v="2021-08-24T17:14:00"/>
    <d v="2021-08-24T17:28:00"/>
    <d v="2021-08-24T18:22:00"/>
    <x v="0"/>
    <x v="0"/>
  </r>
  <r>
    <x v="197"/>
    <n v="222"/>
    <d v="2021-08-10T06:57:00"/>
    <d v="2021-08-10T07:12:00"/>
    <d v="2021-08-10T07:25:00"/>
    <d v="2021-08-10T08:14:00"/>
    <x v="0"/>
    <x v="0"/>
  </r>
  <r>
    <x v="198"/>
    <n v="2007"/>
    <d v="2021-08-19T13:12:00"/>
    <d v="2021-08-19T13:25:00"/>
    <d v="2021-08-19T13:37:00"/>
    <d v="2021-08-19T14:27:00"/>
    <x v="1"/>
    <x v="1"/>
  </r>
  <r>
    <x v="199"/>
    <n v="775"/>
    <d v="2021-08-16T05:30:00"/>
    <d v="2021-08-16T05:33:00"/>
    <d v="2021-08-16T05:46:00"/>
    <d v="2021-08-16T06:15:00"/>
    <x v="1"/>
    <x v="1"/>
  </r>
  <r>
    <x v="200"/>
    <n v="3677"/>
    <d v="2021-08-03T05:06:00"/>
    <d v="2021-08-03T05:17:00"/>
    <d v="2021-08-03T05:22:00"/>
    <d v="2021-08-03T05:59:00"/>
    <x v="0"/>
    <x v="0"/>
  </r>
  <r>
    <x v="201"/>
    <n v="2998"/>
    <d v="2021-08-24T07:45:00"/>
    <m/>
    <m/>
    <m/>
    <x v="1"/>
    <x v="1"/>
  </r>
  <r>
    <x v="202"/>
    <n v="581"/>
    <d v="2021-08-14T00:28:00"/>
    <d v="2021-08-14T00:35:00"/>
    <d v="2021-08-14T00:40:00"/>
    <d v="2021-08-14T01:40:00"/>
    <x v="1"/>
    <x v="0"/>
  </r>
  <r>
    <x v="203"/>
    <n v="3411"/>
    <d v="2021-08-21T18:08:00"/>
    <d v="2021-08-21T18:13:00"/>
    <d v="2021-08-21T18:18:00"/>
    <d v="2021-08-21T18:31:00"/>
    <x v="0"/>
    <x v="1"/>
  </r>
  <r>
    <x v="204"/>
    <n v="1131"/>
    <d v="2021-08-20T09:04:00"/>
    <d v="2021-08-20T09:18:00"/>
    <d v="2021-08-20T09:25:00"/>
    <d v="2021-08-20T09:42:00"/>
    <x v="1"/>
    <x v="0"/>
  </r>
  <r>
    <x v="205"/>
    <n v="1622"/>
    <d v="2021-08-15T21:42:00"/>
    <d v="2021-08-15T21:57:00"/>
    <m/>
    <m/>
    <x v="0"/>
    <x v="1"/>
  </r>
  <r>
    <x v="206"/>
    <m/>
    <d v="2021-08-24T04:15:00"/>
    <m/>
    <m/>
    <m/>
    <x v="1"/>
    <x v="0"/>
  </r>
  <r>
    <x v="207"/>
    <n v="901"/>
    <d v="2021-08-01T05:34:00"/>
    <d v="2021-08-01T05:38:00"/>
    <d v="2021-08-01T05:49:00"/>
    <d v="2021-08-01T06:47:00"/>
    <x v="1"/>
    <x v="1"/>
  </r>
  <r>
    <x v="208"/>
    <n v="2489"/>
    <d v="2021-08-24T10:12:00"/>
    <m/>
    <m/>
    <m/>
    <x v="0"/>
    <x v="1"/>
  </r>
  <r>
    <x v="209"/>
    <n v="3894"/>
    <d v="2021-08-15T22:54:00"/>
    <d v="2021-08-15T23:01:00"/>
    <d v="2021-08-15T23:13:00"/>
    <d v="2021-08-15T23:59:00"/>
    <x v="1"/>
    <x v="0"/>
  </r>
  <r>
    <x v="210"/>
    <n v="1638"/>
    <d v="2021-08-20T09:35:00"/>
    <d v="2021-08-20T09:37:00"/>
    <d v="2021-08-20T09:41:00"/>
    <d v="2021-08-20T10:11:00"/>
    <x v="0"/>
    <x v="1"/>
  </r>
  <r>
    <x v="211"/>
    <m/>
    <d v="2021-08-19T10:36:00"/>
    <m/>
    <m/>
    <m/>
    <x v="1"/>
    <x v="1"/>
  </r>
  <r>
    <x v="212"/>
    <n v="3435"/>
    <d v="2021-08-14T07:22:00"/>
    <d v="2021-08-14T07:29:00"/>
    <d v="2021-08-14T07:34:00"/>
    <d v="2021-08-14T08:19:00"/>
    <x v="1"/>
    <x v="0"/>
  </r>
  <r>
    <x v="213"/>
    <n v="396"/>
    <d v="2021-08-01T09:39:00"/>
    <d v="2021-08-01T09:46:00"/>
    <d v="2021-08-01T09:58:00"/>
    <d v="2021-08-01T10:25:00"/>
    <x v="0"/>
    <x v="0"/>
  </r>
  <r>
    <x v="214"/>
    <m/>
    <d v="2021-08-11T15:27:00"/>
    <m/>
    <m/>
    <m/>
    <x v="0"/>
    <x v="0"/>
  </r>
  <r>
    <x v="215"/>
    <m/>
    <d v="2021-08-16T21:51:00"/>
    <m/>
    <m/>
    <m/>
    <x v="1"/>
    <x v="0"/>
  </r>
  <r>
    <x v="216"/>
    <n v="2987"/>
    <d v="2021-08-13T11:10:00"/>
    <d v="2021-08-13T11:18:00"/>
    <d v="2021-08-13T11:31:00"/>
    <d v="2021-08-13T11:56:00"/>
    <x v="0"/>
    <x v="0"/>
  </r>
  <r>
    <x v="217"/>
    <n v="4608"/>
    <d v="2021-08-02T07:22:00"/>
    <m/>
    <m/>
    <m/>
    <x v="1"/>
    <x v="1"/>
  </r>
  <r>
    <x v="218"/>
    <n v="1871"/>
    <d v="2021-08-15T12:10:00"/>
    <d v="2021-08-15T12:26:00"/>
    <m/>
    <m/>
    <x v="0"/>
    <x v="0"/>
  </r>
  <r>
    <x v="219"/>
    <m/>
    <d v="2021-08-03T16:18:00"/>
    <m/>
    <m/>
    <m/>
    <x v="0"/>
    <x v="0"/>
  </r>
  <r>
    <x v="220"/>
    <n v="3329"/>
    <d v="2021-08-02T14:39:00"/>
    <d v="2021-08-02T14:42:00"/>
    <d v="2021-08-02T14:49:00"/>
    <d v="2021-08-02T15:05:00"/>
    <x v="1"/>
    <x v="0"/>
  </r>
  <r>
    <x v="221"/>
    <n v="1352"/>
    <d v="2021-08-26T20:33:00"/>
    <d v="2021-08-26T20:45:00"/>
    <d v="2021-08-26T20:58:00"/>
    <d v="2021-08-26T21:31:00"/>
    <x v="1"/>
    <x v="0"/>
  </r>
  <r>
    <x v="222"/>
    <n v="898"/>
    <d v="2021-08-07T19:31:00"/>
    <d v="2021-08-07T19:47:00"/>
    <d v="2021-08-07T19:55:00"/>
    <m/>
    <x v="1"/>
    <x v="0"/>
  </r>
  <r>
    <x v="223"/>
    <n v="1182"/>
    <d v="2021-08-21T00:48:00"/>
    <d v="2021-08-21T00:54:00"/>
    <d v="2021-08-21T01:06:00"/>
    <m/>
    <x v="0"/>
    <x v="0"/>
  </r>
  <r>
    <x v="224"/>
    <n v="2169"/>
    <d v="2021-08-22T18:12:00"/>
    <d v="2021-08-22T18:14:00"/>
    <d v="2021-08-22T18:18:00"/>
    <d v="2021-08-22T19:20:00"/>
    <x v="0"/>
    <x v="0"/>
  </r>
  <r>
    <x v="225"/>
    <n v="317"/>
    <d v="2021-08-15T11:17:00"/>
    <d v="2021-08-15T11:22:00"/>
    <d v="2021-08-15T11:28:00"/>
    <d v="2021-08-15T11:49:00"/>
    <x v="0"/>
    <x v="1"/>
  </r>
  <r>
    <x v="226"/>
    <m/>
    <d v="2021-08-02T21:05:00"/>
    <m/>
    <m/>
    <m/>
    <x v="0"/>
    <x v="1"/>
  </r>
  <r>
    <x v="227"/>
    <n v="4890"/>
    <d v="2021-08-14T05:48:00"/>
    <d v="2021-08-14T06:03:00"/>
    <d v="2021-08-14T06:08:00"/>
    <d v="2021-08-14T06:57:00"/>
    <x v="0"/>
    <x v="0"/>
  </r>
  <r>
    <x v="228"/>
    <n v="4911"/>
    <d v="2021-08-14T22:05:00"/>
    <d v="2021-08-14T22:19:00"/>
    <d v="2021-08-14T22:34:00"/>
    <d v="2021-08-14T23:23:00"/>
    <x v="1"/>
    <x v="0"/>
  </r>
  <r>
    <x v="229"/>
    <n v="2325"/>
    <d v="2021-08-28T08:56:00"/>
    <d v="2021-08-28T09:06:00"/>
    <d v="2021-08-28T09:11:00"/>
    <d v="2021-08-28T10:11:00"/>
    <x v="0"/>
    <x v="0"/>
  </r>
  <r>
    <x v="230"/>
    <n v="856"/>
    <d v="2021-08-23T12:43:00"/>
    <d v="2021-08-23T12:56:00"/>
    <d v="2021-08-23T13:01:00"/>
    <d v="2021-08-23T14:06:00"/>
    <x v="0"/>
    <x v="0"/>
  </r>
  <r>
    <x v="231"/>
    <m/>
    <d v="2021-08-25T16:05:00"/>
    <m/>
    <m/>
    <m/>
    <x v="0"/>
    <x v="0"/>
  </r>
  <r>
    <x v="232"/>
    <m/>
    <d v="2021-08-24T23:02:00"/>
    <m/>
    <m/>
    <m/>
    <x v="0"/>
    <x v="0"/>
  </r>
  <r>
    <x v="233"/>
    <n v="200"/>
    <d v="2021-08-05T05:58:00"/>
    <d v="2021-08-05T06:12:00"/>
    <d v="2021-08-05T06:15:00"/>
    <d v="2021-08-05T07:10:00"/>
    <x v="0"/>
    <x v="0"/>
  </r>
  <r>
    <x v="234"/>
    <n v="1149"/>
    <d v="2021-08-06T10:09:00"/>
    <d v="2021-08-06T10:19:00"/>
    <m/>
    <m/>
    <x v="0"/>
    <x v="0"/>
  </r>
  <r>
    <x v="235"/>
    <m/>
    <d v="2021-08-26T20:28:00"/>
    <m/>
    <m/>
    <m/>
    <x v="0"/>
    <x v="1"/>
  </r>
  <r>
    <x v="236"/>
    <n v="7"/>
    <d v="2021-08-11T17:09:00"/>
    <d v="2021-08-11T17:18:00"/>
    <d v="2021-08-11T17:21:00"/>
    <d v="2021-08-11T17:51:00"/>
    <x v="1"/>
    <x v="0"/>
  </r>
  <r>
    <x v="237"/>
    <n v="3464"/>
    <d v="2021-08-30T04:12:00"/>
    <d v="2021-08-30T04:21:00"/>
    <d v="2021-08-30T04:29:00"/>
    <d v="2021-08-30T05:01:00"/>
    <x v="1"/>
    <x v="0"/>
  </r>
  <r>
    <x v="238"/>
    <m/>
    <d v="2021-08-20T06:44:00"/>
    <m/>
    <m/>
    <m/>
    <x v="0"/>
    <x v="0"/>
  </r>
  <r>
    <x v="239"/>
    <m/>
    <d v="2021-08-25T10:22:00"/>
    <m/>
    <m/>
    <m/>
    <x v="0"/>
    <x v="1"/>
  </r>
  <r>
    <x v="240"/>
    <n v="3112"/>
    <d v="2021-08-26T19:29:00"/>
    <d v="2021-08-26T19:39:00"/>
    <d v="2021-08-26T19:46:00"/>
    <d v="2021-08-26T20:14:00"/>
    <x v="0"/>
    <x v="0"/>
  </r>
  <r>
    <x v="241"/>
    <n v="984"/>
    <d v="2021-08-21T23:57:00"/>
    <d v="2021-08-22T00:00:00"/>
    <d v="2021-08-22T00:10:00"/>
    <d v="2021-08-22T00:34:00"/>
    <x v="1"/>
    <x v="1"/>
  </r>
  <r>
    <x v="242"/>
    <n v="4842"/>
    <d v="2021-08-13T13:26:00"/>
    <d v="2021-08-13T13:34:00"/>
    <m/>
    <m/>
    <x v="0"/>
    <x v="0"/>
  </r>
  <r>
    <x v="243"/>
    <n v="3458"/>
    <d v="2021-08-23T10:54:00"/>
    <d v="2021-08-23T11:01:00"/>
    <d v="2021-08-23T11:05:00"/>
    <d v="2021-08-23T11:32:00"/>
    <x v="1"/>
    <x v="0"/>
  </r>
  <r>
    <x v="244"/>
    <n v="4384"/>
    <d v="2021-08-13T22:04:00"/>
    <d v="2021-08-13T22:09:00"/>
    <d v="2021-08-13T22:17:00"/>
    <d v="2021-08-13T23:10:00"/>
    <x v="0"/>
    <x v="1"/>
  </r>
  <r>
    <x v="245"/>
    <m/>
    <d v="2021-08-03T17:57:00"/>
    <m/>
    <m/>
    <m/>
    <x v="1"/>
    <x v="1"/>
  </r>
  <r>
    <x v="246"/>
    <n v="120"/>
    <d v="2021-08-18T09:34:00"/>
    <d v="2021-08-18T09:41:00"/>
    <d v="2021-08-18T09:56:00"/>
    <d v="2021-08-18T10:34:00"/>
    <x v="0"/>
    <x v="0"/>
  </r>
  <r>
    <x v="247"/>
    <m/>
    <d v="2021-08-10T07:13:00"/>
    <m/>
    <m/>
    <m/>
    <x v="0"/>
    <x v="0"/>
  </r>
  <r>
    <x v="248"/>
    <n v="946"/>
    <d v="2021-08-01T10:33:00"/>
    <d v="2021-08-01T10:38:00"/>
    <d v="2021-08-01T10:46:00"/>
    <d v="2021-08-01T11:34:00"/>
    <x v="1"/>
    <x v="0"/>
  </r>
  <r>
    <x v="249"/>
    <m/>
    <d v="2021-08-13T01:47:00"/>
    <m/>
    <m/>
    <m/>
    <x v="0"/>
    <x v="0"/>
  </r>
  <r>
    <x v="250"/>
    <n v="3817"/>
    <d v="2021-08-12T13:56:00"/>
    <d v="2021-08-12T14:03:00"/>
    <d v="2021-08-12T14:14:00"/>
    <d v="2021-08-12T14:53:00"/>
    <x v="0"/>
    <x v="0"/>
  </r>
  <r>
    <x v="251"/>
    <n v="4183"/>
    <d v="2021-08-11T13:24:00"/>
    <d v="2021-08-11T13:27:00"/>
    <d v="2021-08-11T13:42:00"/>
    <d v="2021-08-11T14:08:00"/>
    <x v="0"/>
    <x v="0"/>
  </r>
  <r>
    <x v="252"/>
    <m/>
    <d v="2021-08-11T23:23:00"/>
    <m/>
    <m/>
    <m/>
    <x v="0"/>
    <x v="1"/>
  </r>
  <r>
    <x v="253"/>
    <n v="356"/>
    <d v="2021-08-12T10:20:00"/>
    <d v="2021-08-12T10:35:00"/>
    <m/>
    <m/>
    <x v="1"/>
    <x v="0"/>
  </r>
  <r>
    <x v="254"/>
    <n v="2154"/>
    <d v="2021-08-13T22:28:00"/>
    <m/>
    <m/>
    <m/>
    <x v="0"/>
    <x v="1"/>
  </r>
  <r>
    <x v="255"/>
    <n v="221"/>
    <d v="2021-08-06T06:23:00"/>
    <d v="2021-08-06T06:30:00"/>
    <d v="2021-08-06T06:41:00"/>
    <m/>
    <x v="0"/>
    <x v="0"/>
  </r>
  <r>
    <x v="256"/>
    <n v="3797"/>
    <d v="2021-08-04T03:47:00"/>
    <d v="2021-08-04T03:52:00"/>
    <m/>
    <m/>
    <x v="1"/>
    <x v="0"/>
  </r>
  <r>
    <x v="257"/>
    <n v="2728"/>
    <d v="2021-08-14T00:34:00"/>
    <d v="2021-08-14T00:50:00"/>
    <d v="2021-08-14T01:00:00"/>
    <d v="2021-08-14T01:44:00"/>
    <x v="0"/>
    <x v="0"/>
  </r>
  <r>
    <x v="258"/>
    <n v="818"/>
    <d v="2021-08-13T14:19:00"/>
    <d v="2021-08-13T14:31:00"/>
    <m/>
    <m/>
    <x v="0"/>
    <x v="1"/>
  </r>
  <r>
    <x v="259"/>
    <n v="2336"/>
    <d v="2021-08-07T20:19:00"/>
    <d v="2021-08-07T20:23:00"/>
    <m/>
    <m/>
    <x v="1"/>
    <x v="1"/>
  </r>
  <r>
    <x v="260"/>
    <n v="4580"/>
    <d v="2021-08-12T00:26:00"/>
    <d v="2021-08-12T00:28:00"/>
    <d v="2021-08-12T00:36:00"/>
    <d v="2021-08-12T01:29:00"/>
    <x v="1"/>
    <x v="1"/>
  </r>
  <r>
    <x v="261"/>
    <m/>
    <d v="2021-08-30T11:47:00"/>
    <m/>
    <m/>
    <m/>
    <x v="0"/>
    <x v="0"/>
  </r>
  <r>
    <x v="262"/>
    <n v="4510"/>
    <d v="2021-08-07T12:20:00"/>
    <d v="2021-08-07T12:33:00"/>
    <d v="2021-08-07T12:47:00"/>
    <d v="2021-08-07T12:55:00"/>
    <x v="0"/>
    <x v="0"/>
  </r>
  <r>
    <x v="263"/>
    <n v="4720"/>
    <d v="2021-08-11T21:47:00"/>
    <d v="2021-08-11T21:55:00"/>
    <d v="2021-08-11T22:07:00"/>
    <d v="2021-08-11T22:53:00"/>
    <x v="0"/>
    <x v="1"/>
  </r>
  <r>
    <x v="264"/>
    <n v="4996"/>
    <d v="2021-08-05T09:30:00"/>
    <m/>
    <m/>
    <m/>
    <x v="0"/>
    <x v="0"/>
  </r>
  <r>
    <x v="265"/>
    <n v="3190"/>
    <d v="2021-08-20T04:53:00"/>
    <d v="2021-08-20T04:55:00"/>
    <d v="2021-08-20T05:02:00"/>
    <d v="2021-08-20T05:34:00"/>
    <x v="0"/>
    <x v="0"/>
  </r>
  <r>
    <x v="266"/>
    <n v="4106"/>
    <d v="2021-08-14T04:31:00"/>
    <d v="2021-08-14T04:37:00"/>
    <m/>
    <m/>
    <x v="0"/>
    <x v="1"/>
  </r>
  <r>
    <x v="267"/>
    <n v="1376"/>
    <d v="2021-08-14T10:49:00"/>
    <d v="2021-08-14T11:04:00"/>
    <d v="2021-08-14T11:06:00"/>
    <d v="2021-08-14T11:24:00"/>
    <x v="0"/>
    <x v="0"/>
  </r>
  <r>
    <x v="268"/>
    <n v="4701"/>
    <d v="2021-08-27T08:35:00"/>
    <d v="2021-08-27T08:40:00"/>
    <m/>
    <m/>
    <x v="0"/>
    <x v="1"/>
  </r>
  <r>
    <x v="269"/>
    <n v="2537"/>
    <d v="2021-08-19T02:40:00"/>
    <d v="2021-08-19T02:44:00"/>
    <d v="2021-08-19T02:49:00"/>
    <d v="2021-08-19T03:31:00"/>
    <x v="0"/>
    <x v="0"/>
  </r>
  <r>
    <x v="270"/>
    <n v="788"/>
    <d v="2021-08-01T02:45:00"/>
    <d v="2021-08-01T02:58:00"/>
    <m/>
    <m/>
    <x v="0"/>
    <x v="0"/>
  </r>
  <r>
    <x v="271"/>
    <n v="2539"/>
    <d v="2021-08-18T07:03:00"/>
    <d v="2021-08-18T07:17:00"/>
    <d v="2021-08-18T07:27:00"/>
    <d v="2021-08-18T08:22:00"/>
    <x v="0"/>
    <x v="0"/>
  </r>
  <r>
    <x v="272"/>
    <n v="4707"/>
    <d v="2021-08-27T04:48:00"/>
    <d v="2021-08-27T05:04:00"/>
    <d v="2021-08-27T05:09:00"/>
    <d v="2021-08-27T05:30:00"/>
    <x v="0"/>
    <x v="0"/>
  </r>
  <r>
    <x v="273"/>
    <m/>
    <d v="2021-08-23T02:45:00"/>
    <m/>
    <m/>
    <m/>
    <x v="0"/>
    <x v="1"/>
  </r>
  <r>
    <x v="274"/>
    <n v="4625"/>
    <d v="2021-08-16T01:28:00"/>
    <d v="2021-08-16T01:30:00"/>
    <d v="2021-08-16T01:37:00"/>
    <d v="2021-08-16T02:20:00"/>
    <x v="1"/>
    <x v="0"/>
  </r>
  <r>
    <x v="275"/>
    <n v="2366"/>
    <d v="2021-08-01T01:34:00"/>
    <d v="2021-08-01T01:42:00"/>
    <d v="2021-08-01T01:57:00"/>
    <d v="2021-08-01T02:05:00"/>
    <x v="1"/>
    <x v="1"/>
  </r>
  <r>
    <x v="276"/>
    <n v="69"/>
    <d v="2021-08-30T16:37:00"/>
    <d v="2021-08-30T16:48:00"/>
    <d v="2021-08-30T16:57:00"/>
    <d v="2021-08-30T17:10:00"/>
    <x v="0"/>
    <x v="0"/>
  </r>
  <r>
    <x v="277"/>
    <m/>
    <d v="2021-08-24T00:07:00"/>
    <m/>
    <m/>
    <m/>
    <x v="0"/>
    <x v="0"/>
  </r>
  <r>
    <x v="278"/>
    <n v="4710"/>
    <d v="2021-08-30T08:52:00"/>
    <d v="2021-08-30T09:05:00"/>
    <d v="2021-08-30T09:19:00"/>
    <d v="2021-08-30T10:14:00"/>
    <x v="0"/>
    <x v="1"/>
  </r>
  <r>
    <x v="279"/>
    <n v="4453"/>
    <d v="2021-08-09T10:46:00"/>
    <d v="2021-08-09T10:53:00"/>
    <d v="2021-08-09T11:05:00"/>
    <m/>
    <x v="0"/>
    <x v="0"/>
  </r>
  <r>
    <x v="280"/>
    <n v="2995"/>
    <d v="2021-08-15T07:09:00"/>
    <d v="2021-08-15T07:24:00"/>
    <m/>
    <m/>
    <x v="0"/>
    <x v="1"/>
  </r>
  <r>
    <x v="281"/>
    <n v="1697"/>
    <d v="2021-08-14T08:11:00"/>
    <d v="2021-08-14T08:27:00"/>
    <d v="2021-08-14T08:34:00"/>
    <d v="2021-08-14T08:57:00"/>
    <x v="0"/>
    <x v="1"/>
  </r>
  <r>
    <x v="282"/>
    <n v="1564"/>
    <d v="2021-08-17T07:31:00"/>
    <d v="2021-08-17T07:34:00"/>
    <d v="2021-08-17T07:43:00"/>
    <d v="2021-08-17T07:59:00"/>
    <x v="1"/>
    <x v="0"/>
  </r>
  <r>
    <x v="283"/>
    <n v="2034"/>
    <d v="2021-08-09T12:45:00"/>
    <d v="2021-08-09T12:54:00"/>
    <m/>
    <m/>
    <x v="0"/>
    <x v="0"/>
  </r>
  <r>
    <x v="284"/>
    <n v="3550"/>
    <d v="2021-08-16T10:25:00"/>
    <d v="2021-08-16T10:33:00"/>
    <m/>
    <m/>
    <x v="0"/>
    <x v="0"/>
  </r>
  <r>
    <x v="285"/>
    <n v="1481"/>
    <d v="2021-08-21T19:08:00"/>
    <d v="2021-08-21T19:10:00"/>
    <d v="2021-08-21T19:15:00"/>
    <d v="2021-08-21T20:03:00"/>
    <x v="1"/>
    <x v="1"/>
  </r>
  <r>
    <x v="286"/>
    <n v="958"/>
    <d v="2021-08-04T00:13:00"/>
    <d v="2021-08-04T00:25:00"/>
    <m/>
    <m/>
    <x v="0"/>
    <x v="0"/>
  </r>
  <r>
    <x v="287"/>
    <n v="4714"/>
    <d v="2021-08-09T06:27:00"/>
    <d v="2021-08-09T06:41:00"/>
    <d v="2021-08-09T06:44:00"/>
    <d v="2021-08-09T07:25:00"/>
    <x v="0"/>
    <x v="1"/>
  </r>
  <r>
    <x v="288"/>
    <n v="621"/>
    <d v="2021-08-16T02:12:00"/>
    <d v="2021-08-16T02:21:00"/>
    <d v="2021-08-16T02:31:00"/>
    <d v="2021-08-16T02:45:00"/>
    <x v="0"/>
    <x v="1"/>
  </r>
  <r>
    <x v="289"/>
    <n v="1626"/>
    <d v="2021-08-21T18:05:00"/>
    <d v="2021-08-21T18:09:00"/>
    <d v="2021-08-21T18:18:00"/>
    <d v="2021-08-21T18:39:00"/>
    <x v="1"/>
    <x v="0"/>
  </r>
  <r>
    <x v="290"/>
    <n v="4178"/>
    <d v="2021-08-19T21:15:00"/>
    <d v="2021-08-19T21:23:00"/>
    <d v="2021-08-19T21:33:00"/>
    <d v="2021-08-19T21:57:00"/>
    <x v="0"/>
    <x v="0"/>
  </r>
  <r>
    <x v="291"/>
    <n v="1748"/>
    <d v="2021-08-03T17:06:00"/>
    <d v="2021-08-03T17:15:00"/>
    <m/>
    <m/>
    <x v="1"/>
    <x v="0"/>
  </r>
  <r>
    <x v="292"/>
    <n v="691"/>
    <d v="2021-08-05T12:21:00"/>
    <d v="2021-08-05T12:25:00"/>
    <d v="2021-08-05T12:28:00"/>
    <d v="2021-08-05T13:05:00"/>
    <x v="1"/>
    <x v="1"/>
  </r>
  <r>
    <x v="293"/>
    <n v="4325"/>
    <d v="2021-08-05T00:26:00"/>
    <d v="2021-08-05T00:29:00"/>
    <m/>
    <m/>
    <x v="0"/>
    <x v="0"/>
  </r>
  <r>
    <x v="294"/>
    <n v="3214"/>
    <d v="2021-08-18T22:21:00"/>
    <m/>
    <m/>
    <m/>
    <x v="1"/>
    <x v="1"/>
  </r>
  <r>
    <x v="295"/>
    <m/>
    <d v="2021-08-27T07:24:00"/>
    <m/>
    <m/>
    <m/>
    <x v="0"/>
    <x v="0"/>
  </r>
  <r>
    <x v="296"/>
    <n v="181"/>
    <d v="2021-08-08T16:46:00"/>
    <d v="2021-08-08T16:51:00"/>
    <m/>
    <m/>
    <x v="1"/>
    <x v="0"/>
  </r>
  <r>
    <x v="297"/>
    <n v="2384"/>
    <d v="2021-08-09T15:17:00"/>
    <d v="2021-08-09T15:24:00"/>
    <d v="2021-08-09T15:36:00"/>
    <d v="2021-08-09T15:53:00"/>
    <x v="0"/>
    <x v="0"/>
  </r>
  <r>
    <x v="298"/>
    <n v="4799"/>
    <d v="2021-08-01T06:11:00"/>
    <m/>
    <m/>
    <m/>
    <x v="0"/>
    <x v="0"/>
  </r>
  <r>
    <x v="299"/>
    <n v="3852"/>
    <d v="2021-08-22T10:20:00"/>
    <d v="2021-08-22T10:30:00"/>
    <d v="2021-08-22T10:35:00"/>
    <d v="2021-08-22T10:51:00"/>
    <x v="1"/>
    <x v="0"/>
  </r>
  <r>
    <x v="300"/>
    <n v="1733"/>
    <d v="2021-08-14T04:10:00"/>
    <d v="2021-08-14T04:21:00"/>
    <d v="2021-08-14T04:26:00"/>
    <d v="2021-08-14T04:38:00"/>
    <x v="1"/>
    <x v="1"/>
  </r>
  <r>
    <x v="301"/>
    <n v="4838"/>
    <d v="2021-08-27T02:56:00"/>
    <d v="2021-08-27T03:09:00"/>
    <m/>
    <m/>
    <x v="0"/>
    <x v="0"/>
  </r>
  <r>
    <x v="302"/>
    <m/>
    <d v="2021-08-14T11:56:00"/>
    <m/>
    <m/>
    <m/>
    <x v="1"/>
    <x v="0"/>
  </r>
  <r>
    <x v="303"/>
    <n v="633"/>
    <d v="2021-08-30T15:54:00"/>
    <m/>
    <m/>
    <m/>
    <x v="0"/>
    <x v="1"/>
  </r>
  <r>
    <x v="304"/>
    <n v="1465"/>
    <d v="2021-08-15T15:45:00"/>
    <d v="2021-08-15T15:56:00"/>
    <d v="2021-08-15T16:04:00"/>
    <d v="2021-08-15T16:21:00"/>
    <x v="0"/>
    <x v="0"/>
  </r>
  <r>
    <x v="305"/>
    <n v="4279"/>
    <d v="2021-08-27T01:25:00"/>
    <d v="2021-08-27T01:36:00"/>
    <d v="2021-08-27T01:43:00"/>
    <d v="2021-08-27T02:15:00"/>
    <x v="0"/>
    <x v="0"/>
  </r>
  <r>
    <x v="306"/>
    <n v="4198"/>
    <d v="2021-08-03T18:36:00"/>
    <m/>
    <m/>
    <m/>
    <x v="0"/>
    <x v="1"/>
  </r>
  <r>
    <x v="307"/>
    <n v="2718"/>
    <d v="2021-08-13T12:20:00"/>
    <d v="2021-08-13T12:28:00"/>
    <d v="2021-08-13T12:43:00"/>
    <d v="2021-08-13T13:37:00"/>
    <x v="0"/>
    <x v="0"/>
  </r>
  <r>
    <x v="308"/>
    <n v="459"/>
    <d v="2021-08-04T16:35:00"/>
    <d v="2021-08-04T16:39:00"/>
    <d v="2021-08-04T16:51:00"/>
    <d v="2021-08-04T17:47:00"/>
    <x v="1"/>
    <x v="1"/>
  </r>
  <r>
    <x v="309"/>
    <n v="1674"/>
    <d v="2021-08-28T19:55:00"/>
    <d v="2021-08-28T20:00:00"/>
    <m/>
    <m/>
    <x v="0"/>
    <x v="0"/>
  </r>
  <r>
    <x v="310"/>
    <n v="1024"/>
    <d v="2021-08-10T01:20:00"/>
    <d v="2021-08-10T01:36:00"/>
    <d v="2021-08-10T01:43:00"/>
    <d v="2021-08-10T01:56:00"/>
    <x v="0"/>
    <x v="0"/>
  </r>
  <r>
    <x v="311"/>
    <n v="4127"/>
    <d v="2021-08-27T09:08:00"/>
    <d v="2021-08-27T09:16:00"/>
    <m/>
    <m/>
    <x v="0"/>
    <x v="1"/>
  </r>
  <r>
    <x v="312"/>
    <n v="2539"/>
    <d v="2021-08-22T12:58:00"/>
    <d v="2021-08-22T13:06:00"/>
    <d v="2021-08-22T13:18:00"/>
    <d v="2021-08-22T13:26:00"/>
    <x v="0"/>
    <x v="1"/>
  </r>
  <r>
    <x v="313"/>
    <m/>
    <d v="2021-08-27T16:24:00"/>
    <m/>
    <m/>
    <m/>
    <x v="0"/>
    <x v="0"/>
  </r>
  <r>
    <x v="314"/>
    <n v="1821"/>
    <d v="2021-08-06T17:25:00"/>
    <d v="2021-08-06T17:34:00"/>
    <d v="2021-08-06T17:45:00"/>
    <d v="2021-08-06T18:16:00"/>
    <x v="0"/>
    <x v="0"/>
  </r>
  <r>
    <x v="315"/>
    <n v="1329"/>
    <d v="2021-08-30T16:54:00"/>
    <d v="2021-08-30T16:58:00"/>
    <d v="2021-08-30T17:05:00"/>
    <d v="2021-08-30T17:43:00"/>
    <x v="1"/>
    <x v="0"/>
  </r>
  <r>
    <x v="316"/>
    <m/>
    <d v="2021-08-04T10:14:00"/>
    <m/>
    <m/>
    <m/>
    <x v="1"/>
    <x v="1"/>
  </r>
  <r>
    <x v="317"/>
    <n v="4377"/>
    <d v="2021-08-19T21:24:00"/>
    <d v="2021-08-19T21:30:00"/>
    <d v="2021-08-19T21:38:00"/>
    <d v="2021-08-19T21:51:00"/>
    <x v="1"/>
    <x v="0"/>
  </r>
  <r>
    <x v="318"/>
    <m/>
    <d v="2021-08-30T16:27:00"/>
    <m/>
    <m/>
    <m/>
    <x v="0"/>
    <x v="0"/>
  </r>
  <r>
    <x v="319"/>
    <n v="2913"/>
    <d v="2021-08-21T10:56:00"/>
    <d v="2021-08-21T11:08:00"/>
    <d v="2021-08-21T11:22:00"/>
    <d v="2021-08-21T12:09:00"/>
    <x v="1"/>
    <x v="1"/>
  </r>
  <r>
    <x v="320"/>
    <n v="4921"/>
    <d v="2021-08-27T19:23:00"/>
    <d v="2021-08-27T19:28:00"/>
    <d v="2021-08-27T19:37:00"/>
    <d v="2021-08-27T20:17:00"/>
    <x v="0"/>
    <x v="0"/>
  </r>
  <r>
    <x v="321"/>
    <n v="317"/>
    <d v="2021-08-25T20:43:00"/>
    <d v="2021-08-25T20:53:00"/>
    <d v="2021-08-25T21:06:00"/>
    <d v="2021-08-25T21:14:00"/>
    <x v="0"/>
    <x v="0"/>
  </r>
  <r>
    <x v="322"/>
    <n v="2390"/>
    <d v="2021-08-26T15:15:00"/>
    <d v="2021-08-26T15:29:00"/>
    <d v="2021-08-26T15:35:00"/>
    <d v="2021-08-26T16:05:00"/>
    <x v="0"/>
    <x v="1"/>
  </r>
  <r>
    <x v="323"/>
    <n v="1912"/>
    <d v="2021-08-15T13:29:00"/>
    <d v="2021-08-15T13:31:00"/>
    <d v="2021-08-15T13:41:00"/>
    <d v="2021-08-15T14:21:00"/>
    <x v="0"/>
    <x v="0"/>
  </r>
  <r>
    <x v="324"/>
    <n v="3807"/>
    <d v="2021-08-15T07:53:00"/>
    <d v="2021-08-15T08:07:00"/>
    <d v="2021-08-15T08:14:00"/>
    <d v="2021-08-15T08:43:00"/>
    <x v="0"/>
    <x v="0"/>
  </r>
  <r>
    <x v="325"/>
    <n v="3215"/>
    <d v="2021-08-03T01:21:00"/>
    <d v="2021-08-03T01:28:00"/>
    <d v="2021-08-03T01:43:00"/>
    <m/>
    <x v="1"/>
    <x v="1"/>
  </r>
  <r>
    <x v="326"/>
    <n v="832"/>
    <d v="2021-08-26T09:37:00"/>
    <d v="2021-08-26T09:41:00"/>
    <d v="2021-08-26T09:49:00"/>
    <d v="2021-08-26T10:08:00"/>
    <x v="0"/>
    <x v="0"/>
  </r>
  <r>
    <x v="327"/>
    <n v="3204"/>
    <d v="2021-08-14T21:50:00"/>
    <d v="2021-08-14T22:01:00"/>
    <d v="2021-08-14T22:09:00"/>
    <d v="2021-08-14T23:03:00"/>
    <x v="0"/>
    <x v="1"/>
  </r>
  <r>
    <x v="328"/>
    <n v="4460"/>
    <d v="2021-08-06T02:21:00"/>
    <d v="2021-08-06T02:29:00"/>
    <d v="2021-08-06T02:37:00"/>
    <d v="2021-08-06T03:02:00"/>
    <x v="0"/>
    <x v="0"/>
  </r>
  <r>
    <x v="329"/>
    <n v="2653"/>
    <d v="2021-08-25T17:41:00"/>
    <d v="2021-08-25T17:51:00"/>
    <d v="2021-08-25T17:58:00"/>
    <d v="2021-08-25T18:27:00"/>
    <x v="0"/>
    <x v="1"/>
  </r>
  <r>
    <x v="330"/>
    <n v="3505"/>
    <d v="2021-08-26T09:34:00"/>
    <d v="2021-08-26T09:48:00"/>
    <d v="2021-08-26T09:59:00"/>
    <d v="2021-08-26T10:58:00"/>
    <x v="0"/>
    <x v="0"/>
  </r>
  <r>
    <x v="331"/>
    <m/>
    <d v="2021-08-23T08:04:00"/>
    <m/>
    <m/>
    <m/>
    <x v="0"/>
    <x v="1"/>
  </r>
  <r>
    <x v="332"/>
    <n v="3770"/>
    <d v="2021-08-08T18:55:00"/>
    <d v="2021-08-08T19:06:00"/>
    <d v="2021-08-08T19:18:00"/>
    <d v="2021-08-08T19:37:00"/>
    <x v="0"/>
    <x v="0"/>
  </r>
  <r>
    <x v="333"/>
    <n v="943"/>
    <d v="2021-08-02T12:09:00"/>
    <d v="2021-08-02T12:15:00"/>
    <d v="2021-08-02T12:17:00"/>
    <d v="2021-08-02T12:33:00"/>
    <x v="1"/>
    <x v="1"/>
  </r>
  <r>
    <x v="334"/>
    <n v="3347"/>
    <d v="2021-08-27T06:50:00"/>
    <d v="2021-08-27T06:53:00"/>
    <m/>
    <m/>
    <x v="0"/>
    <x v="0"/>
  </r>
  <r>
    <x v="335"/>
    <n v="278"/>
    <d v="2021-08-11T09:48:00"/>
    <d v="2021-08-11T09:55:00"/>
    <d v="2021-08-11T10:02:00"/>
    <d v="2021-08-11T10:59:00"/>
    <x v="0"/>
    <x v="1"/>
  </r>
  <r>
    <x v="336"/>
    <m/>
    <d v="2021-08-13T06:18:00"/>
    <m/>
    <m/>
    <m/>
    <x v="1"/>
    <x v="0"/>
  </r>
  <r>
    <x v="337"/>
    <n v="1609"/>
    <d v="2021-08-05T16:59:00"/>
    <d v="2021-08-05T17:04:00"/>
    <m/>
    <m/>
    <x v="1"/>
    <x v="0"/>
  </r>
  <r>
    <x v="338"/>
    <m/>
    <d v="2021-08-12T20:25:00"/>
    <m/>
    <m/>
    <m/>
    <x v="0"/>
    <x v="1"/>
  </r>
  <r>
    <x v="339"/>
    <n v="4977"/>
    <d v="2021-08-02T03:17:00"/>
    <d v="2021-08-02T03:28:00"/>
    <d v="2021-08-02T03:35:00"/>
    <d v="2021-08-02T03:45:00"/>
    <x v="1"/>
    <x v="0"/>
  </r>
  <r>
    <x v="340"/>
    <n v="1899"/>
    <d v="2021-08-07T06:59:00"/>
    <d v="2021-08-07T07:01:00"/>
    <d v="2021-08-07T07:11:00"/>
    <d v="2021-08-07T07:45:00"/>
    <x v="0"/>
    <x v="1"/>
  </r>
  <r>
    <x v="341"/>
    <n v="4595"/>
    <d v="2021-08-21T17:08:00"/>
    <d v="2021-08-21T17:11:00"/>
    <m/>
    <m/>
    <x v="0"/>
    <x v="1"/>
  </r>
  <r>
    <x v="342"/>
    <n v="1609"/>
    <d v="2021-08-06T14:12:00"/>
    <d v="2021-08-06T14:15:00"/>
    <d v="2021-08-06T14:21:00"/>
    <d v="2021-08-06T15:17:00"/>
    <x v="0"/>
    <x v="0"/>
  </r>
  <r>
    <x v="343"/>
    <n v="2112"/>
    <d v="2021-08-22T22:49:00"/>
    <m/>
    <m/>
    <m/>
    <x v="0"/>
    <x v="0"/>
  </r>
  <r>
    <x v="344"/>
    <m/>
    <d v="2021-08-12T06:17:00"/>
    <m/>
    <m/>
    <m/>
    <x v="0"/>
    <x v="1"/>
  </r>
  <r>
    <x v="345"/>
    <n v="1461"/>
    <d v="2021-08-24T10:44:00"/>
    <d v="2021-08-24T10:57:00"/>
    <d v="2021-08-24T11:10:00"/>
    <d v="2021-08-24T11:32:00"/>
    <x v="1"/>
    <x v="0"/>
  </r>
  <r>
    <x v="346"/>
    <n v="2204"/>
    <d v="2021-08-28T15:25:00"/>
    <d v="2021-08-28T15:37:00"/>
    <d v="2021-08-28T15:47:00"/>
    <d v="2021-08-28T16:41:00"/>
    <x v="0"/>
    <x v="0"/>
  </r>
  <r>
    <x v="347"/>
    <n v="3094"/>
    <d v="2021-08-01T15:18:00"/>
    <d v="2021-08-01T15:27:00"/>
    <d v="2021-08-01T15:40:00"/>
    <d v="2021-08-01T16:07:00"/>
    <x v="0"/>
    <x v="0"/>
  </r>
  <r>
    <x v="348"/>
    <n v="3633"/>
    <d v="2021-08-07T06:52:00"/>
    <m/>
    <m/>
    <m/>
    <x v="0"/>
    <x v="1"/>
  </r>
  <r>
    <x v="349"/>
    <n v="3378"/>
    <d v="2021-08-15T14:34:00"/>
    <d v="2021-08-15T14:38:00"/>
    <d v="2021-08-15T14:40:00"/>
    <d v="2021-08-15T15:15:00"/>
    <x v="0"/>
    <x v="0"/>
  </r>
  <r>
    <x v="350"/>
    <m/>
    <d v="2021-08-05T00:02:00"/>
    <m/>
    <m/>
    <m/>
    <x v="0"/>
    <x v="0"/>
  </r>
  <r>
    <x v="351"/>
    <m/>
    <d v="2021-08-03T19:31:00"/>
    <m/>
    <m/>
    <m/>
    <x v="0"/>
    <x v="0"/>
  </r>
  <r>
    <x v="352"/>
    <n v="2427"/>
    <d v="2021-08-06T12:41:00"/>
    <d v="2021-08-06T12:48:00"/>
    <d v="2021-08-06T12:54:00"/>
    <m/>
    <x v="0"/>
    <x v="0"/>
  </r>
  <r>
    <x v="353"/>
    <n v="2598"/>
    <d v="2021-08-07T11:15:00"/>
    <d v="2021-08-07T11:17:00"/>
    <m/>
    <m/>
    <x v="0"/>
    <x v="0"/>
  </r>
  <r>
    <x v="354"/>
    <m/>
    <d v="2021-08-12T02:19:00"/>
    <m/>
    <m/>
    <m/>
    <x v="0"/>
    <x v="0"/>
  </r>
  <r>
    <x v="355"/>
    <n v="1568"/>
    <d v="2021-08-20T03:51:00"/>
    <d v="2021-08-20T04:05:00"/>
    <d v="2021-08-20T04:13:00"/>
    <d v="2021-08-20T05:02:00"/>
    <x v="0"/>
    <x v="0"/>
  </r>
  <r>
    <x v="356"/>
    <n v="40"/>
    <d v="2021-08-09T08:39:00"/>
    <d v="2021-08-09T08:42:00"/>
    <m/>
    <m/>
    <x v="1"/>
    <x v="1"/>
  </r>
  <r>
    <x v="357"/>
    <n v="4931"/>
    <d v="2021-08-05T18:57:00"/>
    <d v="2021-08-05T19:01:00"/>
    <m/>
    <m/>
    <x v="1"/>
    <x v="0"/>
  </r>
  <r>
    <x v="358"/>
    <m/>
    <d v="2021-08-16T14:31:00"/>
    <m/>
    <m/>
    <m/>
    <x v="0"/>
    <x v="1"/>
  </r>
  <r>
    <x v="359"/>
    <n v="3804"/>
    <d v="2021-08-02T01:34:00"/>
    <d v="2021-08-02T01:36:00"/>
    <d v="2021-08-02T01:38:00"/>
    <m/>
    <x v="1"/>
    <x v="0"/>
  </r>
  <r>
    <x v="360"/>
    <n v="4263"/>
    <d v="2021-08-21T02:19:00"/>
    <d v="2021-08-21T02:33:00"/>
    <d v="2021-08-21T02:44:00"/>
    <d v="2021-08-21T03:06:00"/>
    <x v="0"/>
    <x v="0"/>
  </r>
  <r>
    <x v="361"/>
    <n v="2300"/>
    <d v="2021-08-23T01:25:00"/>
    <d v="2021-08-23T01:37:00"/>
    <d v="2021-08-23T01:51:00"/>
    <d v="2021-08-23T02:43:00"/>
    <x v="0"/>
    <x v="0"/>
  </r>
  <r>
    <x v="362"/>
    <n v="3419"/>
    <d v="2021-08-20T01:26:00"/>
    <d v="2021-08-20T01:35:00"/>
    <d v="2021-08-20T01:46:00"/>
    <d v="2021-08-20T02:23:00"/>
    <x v="1"/>
    <x v="0"/>
  </r>
  <r>
    <x v="363"/>
    <n v="4868"/>
    <d v="2021-08-26T10:46:00"/>
    <d v="2021-08-26T10:56:00"/>
    <d v="2021-08-26T11:00:00"/>
    <d v="2021-08-26T11:56:00"/>
    <x v="1"/>
    <x v="0"/>
  </r>
  <r>
    <x v="364"/>
    <m/>
    <d v="2021-08-12T19:31:00"/>
    <m/>
    <m/>
    <m/>
    <x v="0"/>
    <x v="1"/>
  </r>
  <r>
    <x v="365"/>
    <m/>
    <d v="2021-08-17T22:21:00"/>
    <m/>
    <m/>
    <m/>
    <x v="1"/>
    <x v="0"/>
  </r>
  <r>
    <x v="366"/>
    <m/>
    <d v="2021-08-19T03:12:00"/>
    <m/>
    <m/>
    <m/>
    <x v="0"/>
    <x v="0"/>
  </r>
  <r>
    <x v="367"/>
    <n v="4385"/>
    <d v="2021-08-14T20:45:00"/>
    <d v="2021-08-14T20:47:00"/>
    <d v="2021-08-14T20:59:00"/>
    <d v="2021-08-14T21:40:00"/>
    <x v="0"/>
    <x v="1"/>
  </r>
  <r>
    <x v="368"/>
    <n v="4697"/>
    <d v="2021-08-15T19:15:00"/>
    <d v="2021-08-15T19:20:00"/>
    <d v="2021-08-15T19:31:00"/>
    <d v="2021-08-15T20:00:00"/>
    <x v="1"/>
    <x v="0"/>
  </r>
  <r>
    <x v="369"/>
    <n v="1207"/>
    <d v="2021-08-20T20:15:00"/>
    <d v="2021-08-20T20:25:00"/>
    <d v="2021-08-20T20:38:00"/>
    <d v="2021-08-20T20:45:00"/>
    <x v="1"/>
    <x v="0"/>
  </r>
  <r>
    <x v="370"/>
    <n v="1485"/>
    <d v="2021-08-18T10:25:00"/>
    <d v="2021-08-18T10:32:00"/>
    <d v="2021-08-18T10:41:00"/>
    <d v="2021-08-18T11:25:00"/>
    <x v="0"/>
    <x v="1"/>
  </r>
  <r>
    <x v="371"/>
    <n v="2011"/>
    <d v="2021-08-12T10:59:00"/>
    <d v="2021-08-12T11:10:00"/>
    <d v="2021-08-12T11:15:00"/>
    <m/>
    <x v="0"/>
    <x v="1"/>
  </r>
  <r>
    <x v="372"/>
    <n v="724"/>
    <d v="2021-08-05T15:27:00"/>
    <d v="2021-08-05T15:31:00"/>
    <d v="2021-08-05T15:35:00"/>
    <d v="2021-08-05T16:28:00"/>
    <x v="0"/>
    <x v="1"/>
  </r>
  <r>
    <x v="373"/>
    <n v="3069"/>
    <d v="2021-08-11T07:51:00"/>
    <d v="2021-08-11T07:53:00"/>
    <d v="2021-08-11T08:00:00"/>
    <m/>
    <x v="1"/>
    <x v="0"/>
  </r>
  <r>
    <x v="374"/>
    <n v="4202"/>
    <d v="2021-08-17T11:31:00"/>
    <d v="2021-08-17T11:35:00"/>
    <d v="2021-08-17T11:46:00"/>
    <d v="2021-08-17T11:59:00"/>
    <x v="0"/>
    <x v="0"/>
  </r>
  <r>
    <x v="375"/>
    <n v="3580"/>
    <d v="2021-08-18T18:08:00"/>
    <d v="2021-08-18T18:19:00"/>
    <d v="2021-08-18T18:30:00"/>
    <d v="2021-08-18T19:02:00"/>
    <x v="0"/>
    <x v="1"/>
  </r>
  <r>
    <x v="376"/>
    <n v="4510"/>
    <d v="2021-08-23T21:25:00"/>
    <d v="2021-08-23T21:30:00"/>
    <d v="2021-08-23T21:32:00"/>
    <d v="2021-08-23T21:58:00"/>
    <x v="1"/>
    <x v="0"/>
  </r>
  <r>
    <x v="377"/>
    <n v="1194"/>
    <d v="2021-08-07T14:57:00"/>
    <d v="2021-08-07T15:03:00"/>
    <m/>
    <m/>
    <x v="1"/>
    <x v="0"/>
  </r>
  <r>
    <x v="378"/>
    <n v="3891"/>
    <d v="2021-08-26T02:51:00"/>
    <m/>
    <m/>
    <m/>
    <x v="0"/>
    <x v="1"/>
  </r>
  <r>
    <x v="379"/>
    <m/>
    <d v="2021-08-18T21:52:00"/>
    <m/>
    <m/>
    <m/>
    <x v="0"/>
    <x v="0"/>
  </r>
  <r>
    <x v="380"/>
    <n v="572"/>
    <d v="2021-08-04T20:47:00"/>
    <d v="2021-08-04T20:56:00"/>
    <m/>
    <m/>
    <x v="1"/>
    <x v="0"/>
  </r>
  <r>
    <x v="381"/>
    <n v="3514"/>
    <d v="2021-08-08T08:26:00"/>
    <d v="2021-08-08T08:30:00"/>
    <d v="2021-08-08T08:33:00"/>
    <d v="2021-08-08T08:56:00"/>
    <x v="0"/>
    <x v="0"/>
  </r>
  <r>
    <x v="382"/>
    <n v="4526"/>
    <d v="2021-08-05T20:35:00"/>
    <d v="2021-08-05T20:41:00"/>
    <d v="2021-08-05T20:52:00"/>
    <d v="2021-08-05T21:49:00"/>
    <x v="1"/>
    <x v="1"/>
  </r>
  <r>
    <x v="383"/>
    <n v="1977"/>
    <d v="2021-08-09T13:44:00"/>
    <d v="2021-08-09T13:55:00"/>
    <d v="2021-08-09T14:00:00"/>
    <d v="2021-08-09T14:10:00"/>
    <x v="0"/>
    <x v="1"/>
  </r>
  <r>
    <x v="384"/>
    <n v="1651"/>
    <d v="2021-08-30T23:05:00"/>
    <d v="2021-08-30T23:13:00"/>
    <d v="2021-08-30T23:24:00"/>
    <d v="2021-08-30T23:37:00"/>
    <x v="1"/>
    <x v="0"/>
  </r>
  <r>
    <x v="385"/>
    <n v="4761"/>
    <d v="2021-08-29T13:06:00"/>
    <d v="2021-08-29T13:10:00"/>
    <d v="2021-08-29T13:15:00"/>
    <d v="2021-08-29T13:46:00"/>
    <x v="1"/>
    <x v="0"/>
  </r>
  <r>
    <x v="386"/>
    <n v="3151"/>
    <d v="2021-08-14T00:07:00"/>
    <d v="2021-08-14T00:22:00"/>
    <m/>
    <m/>
    <x v="0"/>
    <x v="1"/>
  </r>
  <r>
    <x v="387"/>
    <n v="2976"/>
    <d v="2021-08-29T10:48:00"/>
    <d v="2021-08-29T11:03:00"/>
    <d v="2021-08-29T11:14:00"/>
    <m/>
    <x v="0"/>
    <x v="0"/>
  </r>
  <r>
    <x v="388"/>
    <n v="4932"/>
    <d v="2021-08-13T10:20:00"/>
    <d v="2021-08-13T10:28:00"/>
    <d v="2021-08-13T10:37:00"/>
    <d v="2021-08-13T10:46:00"/>
    <x v="1"/>
    <x v="0"/>
  </r>
  <r>
    <x v="389"/>
    <n v="3844"/>
    <d v="2021-08-29T01:47:00"/>
    <d v="2021-08-29T01:51:00"/>
    <d v="2021-08-29T01:54:00"/>
    <d v="2021-08-29T02:15:00"/>
    <x v="1"/>
    <x v="0"/>
  </r>
  <r>
    <x v="390"/>
    <n v="4997"/>
    <d v="2021-08-12T14:32:00"/>
    <d v="2021-08-12T14:38:00"/>
    <d v="2021-08-12T14:53:00"/>
    <d v="2021-08-12T15:44:00"/>
    <x v="1"/>
    <x v="0"/>
  </r>
  <r>
    <x v="391"/>
    <n v="3535"/>
    <d v="2021-08-30T05:48:00"/>
    <d v="2021-08-30T05:52:00"/>
    <d v="2021-08-30T06:00:00"/>
    <d v="2021-08-30T06:08:00"/>
    <x v="0"/>
    <x v="0"/>
  </r>
  <r>
    <x v="392"/>
    <n v="1140"/>
    <d v="2021-08-08T22:59:00"/>
    <d v="2021-08-08T23:12:00"/>
    <d v="2021-08-08T23:22:00"/>
    <d v="2021-08-08T23:56:00"/>
    <x v="0"/>
    <x v="1"/>
  </r>
  <r>
    <x v="393"/>
    <n v="4220"/>
    <d v="2021-08-18T08:33:00"/>
    <d v="2021-08-18T08:39:00"/>
    <d v="2021-08-18T08:49:00"/>
    <d v="2021-08-18T09:05:00"/>
    <x v="1"/>
    <x v="1"/>
  </r>
  <r>
    <x v="394"/>
    <n v="2112"/>
    <d v="2021-08-12T07:32:00"/>
    <d v="2021-08-12T07:36:00"/>
    <m/>
    <m/>
    <x v="1"/>
    <x v="1"/>
  </r>
  <r>
    <x v="395"/>
    <n v="4563"/>
    <d v="2021-08-02T19:46:00"/>
    <d v="2021-08-02T19:52:00"/>
    <d v="2021-08-02T19:55:00"/>
    <d v="2021-08-02T20:51:00"/>
    <x v="0"/>
    <x v="0"/>
  </r>
  <r>
    <x v="396"/>
    <n v="3399"/>
    <d v="2021-08-11T06:30:00"/>
    <d v="2021-08-11T06:33:00"/>
    <d v="2021-08-11T06:43:00"/>
    <d v="2021-08-11T07:32:00"/>
    <x v="0"/>
    <x v="1"/>
  </r>
  <r>
    <x v="397"/>
    <n v="2715"/>
    <d v="2021-08-26T20:19:00"/>
    <d v="2021-08-26T20:21:00"/>
    <d v="2021-08-26T20:35:00"/>
    <d v="2021-08-26T21:03:00"/>
    <x v="1"/>
    <x v="0"/>
  </r>
  <r>
    <x v="398"/>
    <m/>
    <d v="2021-08-10T11:34:00"/>
    <m/>
    <m/>
    <m/>
    <x v="0"/>
    <x v="0"/>
  </r>
  <r>
    <x v="399"/>
    <m/>
    <d v="2021-08-30T02:49:00"/>
    <m/>
    <m/>
    <m/>
    <x v="1"/>
    <x v="1"/>
  </r>
  <r>
    <x v="400"/>
    <n v="3418"/>
    <d v="2021-08-12T06:07:00"/>
    <m/>
    <m/>
    <m/>
    <x v="0"/>
    <x v="0"/>
  </r>
  <r>
    <x v="401"/>
    <n v="4192"/>
    <d v="2021-08-14T18:48:00"/>
    <d v="2021-08-14T18:52:00"/>
    <d v="2021-08-14T19:00:00"/>
    <m/>
    <x v="0"/>
    <x v="0"/>
  </r>
  <r>
    <x v="402"/>
    <m/>
    <d v="2021-08-17T20:51:00"/>
    <m/>
    <m/>
    <m/>
    <x v="0"/>
    <x v="0"/>
  </r>
  <r>
    <x v="403"/>
    <n v="91"/>
    <d v="2021-08-22T14:09:00"/>
    <d v="2021-08-22T14:21:00"/>
    <d v="2021-08-22T14:28:00"/>
    <d v="2021-08-22T15:25:00"/>
    <x v="0"/>
    <x v="0"/>
  </r>
  <r>
    <x v="404"/>
    <m/>
    <d v="2021-08-02T23:13:00"/>
    <m/>
    <m/>
    <m/>
    <x v="1"/>
    <x v="0"/>
  </r>
  <r>
    <x v="405"/>
    <n v="355"/>
    <d v="2021-08-20T04:53:00"/>
    <d v="2021-08-20T05:02:00"/>
    <d v="2021-08-20T05:04:00"/>
    <d v="2021-08-20T05:45:00"/>
    <x v="0"/>
    <x v="1"/>
  </r>
  <r>
    <x v="406"/>
    <m/>
    <d v="2021-08-16T15:33:00"/>
    <m/>
    <m/>
    <m/>
    <x v="0"/>
    <x v="0"/>
  </r>
  <r>
    <x v="407"/>
    <n v="1609"/>
    <d v="2021-08-10T04:28:00"/>
    <d v="2021-08-10T04:31:00"/>
    <d v="2021-08-10T04:35:00"/>
    <d v="2021-08-10T04:59:00"/>
    <x v="0"/>
    <x v="0"/>
  </r>
  <r>
    <x v="408"/>
    <n v="3756"/>
    <d v="2021-08-16T05:27:00"/>
    <d v="2021-08-16T05:34:00"/>
    <d v="2021-08-16T05:41:00"/>
    <d v="2021-08-16T06:00:00"/>
    <x v="0"/>
    <x v="1"/>
  </r>
  <r>
    <x v="409"/>
    <n v="3541"/>
    <d v="2021-08-05T17:57:00"/>
    <d v="2021-08-05T18:01:00"/>
    <d v="2021-08-05T18:05:00"/>
    <d v="2021-08-05T19:02:00"/>
    <x v="1"/>
    <x v="0"/>
  </r>
  <r>
    <x v="410"/>
    <m/>
    <d v="2021-08-28T18:34:00"/>
    <m/>
    <m/>
    <m/>
    <x v="1"/>
    <x v="0"/>
  </r>
  <r>
    <x v="411"/>
    <m/>
    <d v="2021-08-28T14:06:00"/>
    <m/>
    <m/>
    <m/>
    <x v="0"/>
    <x v="0"/>
  </r>
  <r>
    <x v="412"/>
    <n v="431"/>
    <d v="2021-08-23T06:25:00"/>
    <d v="2021-08-23T06:31:00"/>
    <d v="2021-08-23T06:44:00"/>
    <d v="2021-08-23T07:00:00"/>
    <x v="0"/>
    <x v="1"/>
  </r>
  <r>
    <x v="413"/>
    <n v="2118"/>
    <d v="2021-08-17T19:47:00"/>
    <d v="2021-08-17T19:53:00"/>
    <m/>
    <m/>
    <x v="0"/>
    <x v="0"/>
  </r>
  <r>
    <x v="414"/>
    <m/>
    <d v="2021-08-15T02:50:00"/>
    <m/>
    <m/>
    <m/>
    <x v="1"/>
    <x v="0"/>
  </r>
  <r>
    <x v="415"/>
    <n v="2733"/>
    <d v="2021-08-15T03:40:00"/>
    <d v="2021-08-15T03:47:00"/>
    <d v="2021-08-15T03:59:00"/>
    <d v="2021-08-15T04:06:00"/>
    <x v="0"/>
    <x v="0"/>
  </r>
  <r>
    <x v="416"/>
    <m/>
    <d v="2021-08-27T00:25:00"/>
    <m/>
    <m/>
    <m/>
    <x v="0"/>
    <x v="0"/>
  </r>
  <r>
    <x v="417"/>
    <n v="4784"/>
    <d v="2021-08-04T14:37:00"/>
    <d v="2021-08-04T14:50:00"/>
    <m/>
    <m/>
    <x v="1"/>
    <x v="0"/>
  </r>
  <r>
    <x v="418"/>
    <n v="4909"/>
    <d v="2021-08-13T17:14:00"/>
    <d v="2021-08-13T17:17:00"/>
    <d v="2021-08-13T17:28:00"/>
    <d v="2021-08-13T17:52:00"/>
    <x v="0"/>
    <x v="1"/>
  </r>
  <r>
    <x v="419"/>
    <n v="4710"/>
    <d v="2021-08-08T20:22:00"/>
    <d v="2021-08-08T20:27:00"/>
    <d v="2021-08-08T20:33:00"/>
    <d v="2021-08-08T21:22:00"/>
    <x v="1"/>
    <x v="1"/>
  </r>
  <r>
    <x v="420"/>
    <n v="2090"/>
    <d v="2021-08-04T12:50:00"/>
    <d v="2021-08-04T13:05:00"/>
    <d v="2021-08-04T13:12:00"/>
    <d v="2021-08-04T13:41:00"/>
    <x v="1"/>
    <x v="0"/>
  </r>
  <r>
    <x v="421"/>
    <m/>
    <d v="2021-08-01T18:17:00"/>
    <m/>
    <m/>
    <m/>
    <x v="0"/>
    <x v="1"/>
  </r>
  <r>
    <x v="422"/>
    <n v="4962"/>
    <d v="2021-08-06T20:26:00"/>
    <d v="2021-08-06T20:34:00"/>
    <d v="2021-08-06T20:47:00"/>
    <d v="2021-08-06T21:10:00"/>
    <x v="0"/>
    <x v="1"/>
  </r>
  <r>
    <x v="423"/>
    <m/>
    <d v="2021-08-27T13:20:00"/>
    <m/>
    <m/>
    <m/>
    <x v="1"/>
    <x v="0"/>
  </r>
  <r>
    <x v="424"/>
    <n v="2749"/>
    <d v="2021-08-29T05:53:00"/>
    <d v="2021-08-29T05:55:00"/>
    <d v="2021-08-29T06:00:00"/>
    <d v="2021-08-29T06:53:00"/>
    <x v="0"/>
    <x v="0"/>
  </r>
  <r>
    <x v="425"/>
    <n v="2658"/>
    <d v="2021-08-28T20:43:00"/>
    <d v="2021-08-28T20:55:00"/>
    <d v="2021-08-28T21:09:00"/>
    <d v="2021-08-28T21:39:00"/>
    <x v="0"/>
    <x v="0"/>
  </r>
  <r>
    <x v="426"/>
    <m/>
    <d v="2021-08-21T02:15:00"/>
    <m/>
    <m/>
    <m/>
    <x v="0"/>
    <x v="0"/>
  </r>
  <r>
    <x v="427"/>
    <n v="2820"/>
    <d v="2021-08-16T09:34:00"/>
    <d v="2021-08-16T09:36:00"/>
    <m/>
    <m/>
    <x v="0"/>
    <x v="0"/>
  </r>
  <r>
    <x v="428"/>
    <m/>
    <d v="2021-08-04T22:51:00"/>
    <m/>
    <m/>
    <m/>
    <x v="0"/>
    <x v="0"/>
  </r>
  <r>
    <x v="429"/>
    <n v="1150"/>
    <d v="2021-08-30T17:54:00"/>
    <d v="2021-08-30T18:09:00"/>
    <d v="2021-08-30T18:21:00"/>
    <d v="2021-08-30T18:43:00"/>
    <x v="1"/>
    <x v="1"/>
  </r>
  <r>
    <x v="430"/>
    <n v="3869"/>
    <d v="2021-08-17T09:12:00"/>
    <d v="2021-08-17T09:27:00"/>
    <d v="2021-08-17T09:40:00"/>
    <d v="2021-08-17T10:19:00"/>
    <x v="1"/>
    <x v="1"/>
  </r>
  <r>
    <x v="431"/>
    <n v="1349"/>
    <d v="2021-08-24T10:58:00"/>
    <d v="2021-08-24T11:02:00"/>
    <d v="2021-08-24T11:16:00"/>
    <d v="2021-08-24T12:16:00"/>
    <x v="1"/>
    <x v="1"/>
  </r>
  <r>
    <x v="432"/>
    <n v="3369"/>
    <d v="2021-08-07T19:59:00"/>
    <d v="2021-08-07T20:01:00"/>
    <m/>
    <m/>
    <x v="0"/>
    <x v="1"/>
  </r>
  <r>
    <x v="433"/>
    <n v="3688"/>
    <d v="2021-08-19T05:10:00"/>
    <d v="2021-08-19T05:12:00"/>
    <d v="2021-08-19T05:26:00"/>
    <m/>
    <x v="0"/>
    <x v="0"/>
  </r>
  <r>
    <x v="434"/>
    <n v="4192"/>
    <d v="2021-08-08T10:09:00"/>
    <d v="2021-08-08T10:25:00"/>
    <d v="2021-08-08T10:38:00"/>
    <d v="2021-08-08T10:47:00"/>
    <x v="1"/>
    <x v="0"/>
  </r>
  <r>
    <x v="435"/>
    <n v="2888"/>
    <d v="2021-08-23T10:34:00"/>
    <d v="2021-08-23T10:36:00"/>
    <d v="2021-08-23T10:38:00"/>
    <d v="2021-08-23T11:35:00"/>
    <x v="1"/>
    <x v="0"/>
  </r>
  <r>
    <x v="436"/>
    <n v="4922"/>
    <d v="2021-08-27T16:06:00"/>
    <d v="2021-08-27T16:21:00"/>
    <d v="2021-08-27T16:28:00"/>
    <d v="2021-08-27T16:53:00"/>
    <x v="0"/>
    <x v="1"/>
  </r>
  <r>
    <x v="437"/>
    <n v="1287"/>
    <d v="2021-08-22T15:16:00"/>
    <d v="2021-08-22T15:19:00"/>
    <m/>
    <m/>
    <x v="0"/>
    <x v="1"/>
  </r>
  <r>
    <x v="438"/>
    <n v="645"/>
    <d v="2021-08-17T21:36:00"/>
    <d v="2021-08-17T21:43:00"/>
    <d v="2021-08-17T21:54:00"/>
    <m/>
    <x v="1"/>
    <x v="0"/>
  </r>
  <r>
    <x v="439"/>
    <n v="2198"/>
    <d v="2021-08-22T20:24:00"/>
    <d v="2021-08-22T20:37:00"/>
    <d v="2021-08-22T20:43:00"/>
    <d v="2021-08-22T21:22:00"/>
    <x v="1"/>
    <x v="0"/>
  </r>
  <r>
    <x v="440"/>
    <n v="3755"/>
    <d v="2021-08-13T11:36:00"/>
    <d v="2021-08-13T11:44:00"/>
    <d v="2021-08-13T11:53:00"/>
    <d v="2021-08-13T12:21:00"/>
    <x v="0"/>
    <x v="0"/>
  </r>
  <r>
    <x v="441"/>
    <m/>
    <d v="2021-08-14T23:08:00"/>
    <m/>
    <m/>
    <m/>
    <x v="1"/>
    <x v="1"/>
  </r>
  <r>
    <x v="442"/>
    <n v="1707"/>
    <d v="2021-08-14T15:23:00"/>
    <d v="2021-08-14T15:27:00"/>
    <d v="2021-08-14T15:29:00"/>
    <d v="2021-08-14T15:58:00"/>
    <x v="0"/>
    <x v="0"/>
  </r>
  <r>
    <x v="443"/>
    <n v="2811"/>
    <d v="2021-08-27T06:57:00"/>
    <d v="2021-08-27T07:01:00"/>
    <m/>
    <m/>
    <x v="0"/>
    <x v="0"/>
  </r>
  <r>
    <x v="444"/>
    <n v="2178"/>
    <d v="2021-08-26T17:35:00"/>
    <d v="2021-08-26T17:39:00"/>
    <m/>
    <m/>
    <x v="0"/>
    <x v="0"/>
  </r>
  <r>
    <x v="445"/>
    <m/>
    <d v="2021-08-18T02:51:00"/>
    <m/>
    <m/>
    <m/>
    <x v="0"/>
    <x v="1"/>
  </r>
  <r>
    <x v="446"/>
    <n v="4907"/>
    <d v="2021-08-29T20:05:00"/>
    <d v="2021-08-29T20:16:00"/>
    <d v="2021-08-29T20:19:00"/>
    <d v="2021-08-29T20:36:00"/>
    <x v="0"/>
    <x v="0"/>
  </r>
  <r>
    <x v="447"/>
    <n v="2624"/>
    <d v="2021-08-22T12:41:00"/>
    <d v="2021-08-22T12:49:00"/>
    <d v="2021-08-22T12:59:00"/>
    <d v="2021-08-22T13:50:00"/>
    <x v="0"/>
    <x v="1"/>
  </r>
  <r>
    <x v="448"/>
    <n v="3374"/>
    <d v="2021-08-22T08:27:00"/>
    <d v="2021-08-22T08:43:00"/>
    <d v="2021-08-22T08:52:00"/>
    <d v="2021-08-22T09:38:00"/>
    <x v="0"/>
    <x v="0"/>
  </r>
  <r>
    <x v="449"/>
    <n v="2247"/>
    <d v="2021-08-11T19:08:00"/>
    <d v="2021-08-11T19:17:00"/>
    <d v="2021-08-11T19:30:00"/>
    <d v="2021-08-11T19:58:00"/>
    <x v="0"/>
    <x v="0"/>
  </r>
  <r>
    <x v="450"/>
    <n v="180"/>
    <d v="2021-08-17T13:17:00"/>
    <d v="2021-08-17T13:27:00"/>
    <d v="2021-08-17T13:35:00"/>
    <m/>
    <x v="0"/>
    <x v="1"/>
  </r>
  <r>
    <x v="451"/>
    <n v="2761"/>
    <d v="2021-08-18T10:08:00"/>
    <d v="2021-08-18T10:19:00"/>
    <d v="2021-08-18T10:32:00"/>
    <d v="2021-08-18T11:27:00"/>
    <x v="0"/>
    <x v="0"/>
  </r>
  <r>
    <x v="452"/>
    <m/>
    <d v="2021-08-13T06:21:00"/>
    <m/>
    <m/>
    <m/>
    <x v="1"/>
    <x v="0"/>
  </r>
  <r>
    <x v="453"/>
    <n v="355"/>
    <d v="2021-08-23T16:41:00"/>
    <d v="2021-08-23T16:43:00"/>
    <d v="2021-08-23T16:49:00"/>
    <d v="2021-08-23T17:18:00"/>
    <x v="0"/>
    <x v="0"/>
  </r>
  <r>
    <x v="454"/>
    <n v="2408"/>
    <d v="2021-08-01T08:56:00"/>
    <d v="2021-08-01T09:07:00"/>
    <m/>
    <m/>
    <x v="0"/>
    <x v="1"/>
  </r>
  <r>
    <x v="455"/>
    <n v="277"/>
    <d v="2021-08-05T07:09:00"/>
    <d v="2021-08-05T07:13:00"/>
    <d v="2021-08-05T07:27:00"/>
    <d v="2021-08-05T07:46:00"/>
    <x v="1"/>
    <x v="0"/>
  </r>
  <r>
    <x v="456"/>
    <n v="928"/>
    <d v="2021-08-30T17:54:00"/>
    <d v="2021-08-30T18:00:00"/>
    <d v="2021-08-30T18:03:00"/>
    <d v="2021-08-30T18:11:00"/>
    <x v="1"/>
    <x v="0"/>
  </r>
  <r>
    <x v="457"/>
    <n v="915"/>
    <d v="2021-08-01T12:45:00"/>
    <d v="2021-08-01T13:01:00"/>
    <d v="2021-08-01T13:14:00"/>
    <d v="2021-08-01T14:11:00"/>
    <x v="0"/>
    <x v="1"/>
  </r>
  <r>
    <x v="458"/>
    <n v="1745"/>
    <d v="2021-08-23T23:51:00"/>
    <d v="2021-08-23T23:59:00"/>
    <d v="2021-08-24T00:03:00"/>
    <d v="2021-08-24T00:40:00"/>
    <x v="0"/>
    <x v="0"/>
  </r>
  <r>
    <x v="459"/>
    <n v="2062"/>
    <d v="2021-08-23T03:02:00"/>
    <d v="2021-08-23T03:06:00"/>
    <m/>
    <m/>
    <x v="0"/>
    <x v="0"/>
  </r>
  <r>
    <x v="460"/>
    <m/>
    <d v="2021-08-28T04:29:00"/>
    <m/>
    <m/>
    <m/>
    <x v="0"/>
    <x v="0"/>
  </r>
  <r>
    <x v="461"/>
    <m/>
    <d v="2021-08-05T01:36:00"/>
    <m/>
    <m/>
    <m/>
    <x v="0"/>
    <x v="1"/>
  </r>
  <r>
    <x v="462"/>
    <n v="3957"/>
    <d v="2021-08-06T02:05:00"/>
    <d v="2021-08-06T02:08:00"/>
    <d v="2021-08-06T02:10:00"/>
    <d v="2021-08-06T02:36:00"/>
    <x v="0"/>
    <x v="0"/>
  </r>
  <r>
    <x v="463"/>
    <n v="2093"/>
    <d v="2021-08-21T12:35:00"/>
    <d v="2021-08-21T12:41:00"/>
    <d v="2021-08-21T12:47:00"/>
    <d v="2021-08-21T12:55:00"/>
    <x v="0"/>
    <x v="0"/>
  </r>
  <r>
    <x v="464"/>
    <n v="3230"/>
    <d v="2021-08-30T20:21:00"/>
    <d v="2021-08-30T20:28:00"/>
    <d v="2021-08-30T20:35:00"/>
    <d v="2021-08-30T20:48:00"/>
    <x v="0"/>
    <x v="0"/>
  </r>
  <r>
    <x v="465"/>
    <n v="4949"/>
    <d v="2021-08-28T08:35:00"/>
    <d v="2021-08-28T08:45:00"/>
    <d v="2021-08-28T08:54:00"/>
    <d v="2021-08-28T09:22:00"/>
    <x v="0"/>
    <x v="0"/>
  </r>
  <r>
    <x v="466"/>
    <n v="2299"/>
    <d v="2021-08-28T05:03:00"/>
    <d v="2021-08-28T05:12:00"/>
    <m/>
    <m/>
    <x v="1"/>
    <x v="1"/>
  </r>
  <r>
    <x v="467"/>
    <n v="752"/>
    <d v="2021-08-07T21:16:00"/>
    <d v="2021-08-07T21:27:00"/>
    <m/>
    <m/>
    <x v="1"/>
    <x v="0"/>
  </r>
  <r>
    <x v="468"/>
    <n v="1811"/>
    <d v="2021-08-22T23:10:00"/>
    <d v="2021-08-22T23:14:00"/>
    <d v="2021-08-22T23:20:00"/>
    <d v="2021-08-22T23:35:00"/>
    <x v="1"/>
    <x v="0"/>
  </r>
  <r>
    <x v="469"/>
    <n v="2489"/>
    <d v="2021-08-12T07:48:00"/>
    <d v="2021-08-12T07:50:00"/>
    <m/>
    <m/>
    <x v="0"/>
    <x v="0"/>
  </r>
  <r>
    <x v="470"/>
    <n v="3803"/>
    <d v="2021-08-13T09:57:00"/>
    <d v="2021-08-13T10:09:00"/>
    <d v="2021-08-13T10:21:00"/>
    <d v="2021-08-13T11:04:00"/>
    <x v="1"/>
    <x v="0"/>
  </r>
  <r>
    <x v="471"/>
    <m/>
    <d v="2021-08-25T05:20:00"/>
    <m/>
    <m/>
    <m/>
    <x v="0"/>
    <x v="0"/>
  </r>
  <r>
    <x v="472"/>
    <n v="3015"/>
    <d v="2021-08-24T00:27:00"/>
    <d v="2021-08-24T00:42:00"/>
    <d v="2021-08-24T00:47:00"/>
    <d v="2021-08-24T01:33:00"/>
    <x v="1"/>
    <x v="0"/>
  </r>
  <r>
    <x v="473"/>
    <n v="908"/>
    <d v="2021-08-21T18:36:00"/>
    <d v="2021-08-21T18:43:00"/>
    <d v="2021-08-21T18:54:00"/>
    <d v="2021-08-21T19:15:00"/>
    <x v="0"/>
    <x v="0"/>
  </r>
  <r>
    <x v="474"/>
    <n v="619"/>
    <d v="2021-08-18T14:35:00"/>
    <d v="2021-08-18T14:44:00"/>
    <m/>
    <m/>
    <x v="0"/>
    <x v="1"/>
  </r>
  <r>
    <x v="475"/>
    <n v="4756"/>
    <d v="2021-08-06T20:41:00"/>
    <d v="2021-08-06T20:47:00"/>
    <m/>
    <m/>
    <x v="1"/>
    <x v="0"/>
  </r>
  <r>
    <x v="476"/>
    <n v="1054"/>
    <d v="2021-08-12T20:45:00"/>
    <d v="2021-08-12T20:58:00"/>
    <m/>
    <m/>
    <x v="1"/>
    <x v="1"/>
  </r>
  <r>
    <x v="477"/>
    <n v="4989"/>
    <d v="2021-08-30T15:21:00"/>
    <d v="2021-08-30T15:28:00"/>
    <d v="2021-08-30T15:31:00"/>
    <d v="2021-08-30T16:16:00"/>
    <x v="0"/>
    <x v="0"/>
  </r>
  <r>
    <x v="478"/>
    <n v="970"/>
    <d v="2021-08-28T19:23:00"/>
    <d v="2021-08-28T19:27:00"/>
    <d v="2021-08-28T19:33:00"/>
    <d v="2021-08-28T20:16:00"/>
    <x v="0"/>
    <x v="0"/>
  </r>
  <r>
    <x v="479"/>
    <n v="329"/>
    <d v="2021-08-10T13:02:00"/>
    <d v="2021-08-10T13:06:00"/>
    <d v="2021-08-10T13:21:00"/>
    <d v="2021-08-10T13:49:00"/>
    <x v="0"/>
    <x v="1"/>
  </r>
  <r>
    <x v="480"/>
    <n v="1228"/>
    <d v="2021-08-20T14:19:00"/>
    <m/>
    <m/>
    <m/>
    <x v="1"/>
    <x v="0"/>
  </r>
  <r>
    <x v="481"/>
    <n v="945"/>
    <d v="2021-08-28T13:47:00"/>
    <m/>
    <m/>
    <m/>
    <x v="1"/>
    <x v="1"/>
  </r>
  <r>
    <x v="482"/>
    <n v="1323"/>
    <d v="2021-08-29T09:36:00"/>
    <d v="2021-08-29T09:42:00"/>
    <d v="2021-08-29T09:46:00"/>
    <d v="2021-08-29T10:08:00"/>
    <x v="0"/>
    <x v="1"/>
  </r>
  <r>
    <x v="483"/>
    <n v="2185"/>
    <d v="2021-08-19T09:39:00"/>
    <d v="2021-08-19T09:53:00"/>
    <m/>
    <m/>
    <x v="0"/>
    <x v="0"/>
  </r>
  <r>
    <x v="484"/>
    <n v="322"/>
    <d v="2021-08-05T19:23:00"/>
    <d v="2021-08-05T19:36:00"/>
    <d v="2021-08-05T19:39:00"/>
    <d v="2021-08-05T20:10:00"/>
    <x v="0"/>
    <x v="0"/>
  </r>
  <r>
    <x v="485"/>
    <m/>
    <d v="2021-08-23T19:20:00"/>
    <m/>
    <m/>
    <m/>
    <x v="1"/>
    <x v="1"/>
  </r>
  <r>
    <x v="486"/>
    <n v="3715"/>
    <d v="2021-08-10T10:37:00"/>
    <m/>
    <m/>
    <m/>
    <x v="0"/>
    <x v="1"/>
  </r>
  <r>
    <x v="487"/>
    <m/>
    <d v="2021-08-08T09:45:00"/>
    <m/>
    <m/>
    <m/>
    <x v="0"/>
    <x v="0"/>
  </r>
  <r>
    <x v="488"/>
    <n v="3903"/>
    <d v="2021-08-24T05:47:00"/>
    <d v="2021-08-24T05:50:00"/>
    <d v="2021-08-24T05:53:00"/>
    <d v="2021-08-24T06:24:00"/>
    <x v="0"/>
    <x v="0"/>
  </r>
  <r>
    <x v="489"/>
    <n v="3888"/>
    <d v="2021-08-08T15:40:00"/>
    <d v="2021-08-08T15:54:00"/>
    <d v="2021-08-08T16:03:00"/>
    <m/>
    <x v="1"/>
    <x v="1"/>
  </r>
  <r>
    <x v="490"/>
    <n v="957"/>
    <d v="2021-08-23T13:54:00"/>
    <m/>
    <m/>
    <m/>
    <x v="0"/>
    <x v="1"/>
  </r>
  <r>
    <x v="491"/>
    <m/>
    <d v="2021-08-14T09:29:00"/>
    <m/>
    <m/>
    <m/>
    <x v="0"/>
    <x v="0"/>
  </r>
  <r>
    <x v="492"/>
    <n v="3657"/>
    <d v="2021-08-24T22:03:00"/>
    <d v="2021-08-24T22:16:00"/>
    <d v="2021-08-24T22:18:00"/>
    <d v="2021-08-24T23:09:00"/>
    <x v="0"/>
    <x v="0"/>
  </r>
  <r>
    <x v="493"/>
    <n v="1914"/>
    <d v="2021-08-16T10:11:00"/>
    <d v="2021-08-16T10:19:00"/>
    <d v="2021-08-16T10:25:00"/>
    <d v="2021-08-16T11:19:00"/>
    <x v="0"/>
    <x v="0"/>
  </r>
  <r>
    <x v="494"/>
    <n v="2514"/>
    <d v="2021-08-31T00:40:00"/>
    <m/>
    <m/>
    <m/>
    <x v="0"/>
    <x v="1"/>
  </r>
  <r>
    <x v="495"/>
    <m/>
    <d v="2021-08-28T22:55:00"/>
    <m/>
    <m/>
    <m/>
    <x v="0"/>
    <x v="0"/>
  </r>
  <r>
    <x v="496"/>
    <n v="4162"/>
    <d v="2021-08-20T10:12:00"/>
    <d v="2021-08-20T10:25:00"/>
    <d v="2021-08-20T10:32:00"/>
    <d v="2021-08-20T11:22:00"/>
    <x v="0"/>
    <x v="0"/>
  </r>
  <r>
    <x v="497"/>
    <n v="2846"/>
    <d v="2021-08-23T22:55:00"/>
    <d v="2021-08-23T23:05:00"/>
    <m/>
    <m/>
    <x v="0"/>
    <x v="0"/>
  </r>
  <r>
    <x v="498"/>
    <n v="1923"/>
    <d v="2021-08-02T20:09:00"/>
    <d v="2021-08-02T20:12:00"/>
    <m/>
    <m/>
    <x v="0"/>
    <x v="0"/>
  </r>
  <r>
    <x v="499"/>
    <m/>
    <d v="2021-08-21T03:40:00"/>
    <m/>
    <m/>
    <m/>
    <x v="1"/>
    <x v="1"/>
  </r>
  <r>
    <x v="500"/>
    <n v="754"/>
    <d v="2021-08-17T04:13:00"/>
    <d v="2021-08-17T04:22:00"/>
    <d v="2021-08-17T04:33:00"/>
    <d v="2021-08-17T04:54:00"/>
    <x v="0"/>
    <x v="0"/>
  </r>
  <r>
    <x v="501"/>
    <n v="1943"/>
    <d v="2021-08-03T19:04:00"/>
    <d v="2021-08-03T19:17:00"/>
    <d v="2021-08-03T19:24:00"/>
    <m/>
    <x v="0"/>
    <x v="0"/>
  </r>
  <r>
    <x v="502"/>
    <n v="1735"/>
    <d v="2021-08-11T07:46:00"/>
    <d v="2021-08-11T07:49:00"/>
    <d v="2021-08-11T08:04:00"/>
    <d v="2021-08-11T08:24:00"/>
    <x v="0"/>
    <x v="0"/>
  </r>
  <r>
    <x v="503"/>
    <n v="785"/>
    <d v="2021-08-16T00:45:00"/>
    <d v="2021-08-16T00:59:00"/>
    <d v="2021-08-16T01:13:00"/>
    <d v="2021-08-16T02:02:00"/>
    <x v="0"/>
    <x v="0"/>
  </r>
  <r>
    <x v="504"/>
    <n v="1604"/>
    <d v="2021-08-23T22:14:00"/>
    <d v="2021-08-23T22:22:00"/>
    <d v="2021-08-23T22:25:00"/>
    <d v="2021-08-23T22:49:00"/>
    <x v="0"/>
    <x v="0"/>
  </r>
  <r>
    <x v="505"/>
    <n v="4370"/>
    <d v="2021-08-20T08:22:00"/>
    <d v="2021-08-20T08:27:00"/>
    <d v="2021-08-20T08:38:00"/>
    <d v="2021-08-20T09:17:00"/>
    <x v="0"/>
    <x v="0"/>
  </r>
  <r>
    <x v="506"/>
    <n v="1383"/>
    <d v="2021-08-01T10:18:00"/>
    <d v="2021-08-01T10:27:00"/>
    <m/>
    <m/>
    <x v="1"/>
    <x v="0"/>
  </r>
  <r>
    <x v="507"/>
    <m/>
    <d v="2021-08-06T21:52:00"/>
    <m/>
    <m/>
    <m/>
    <x v="1"/>
    <x v="0"/>
  </r>
  <r>
    <x v="508"/>
    <n v="2810"/>
    <d v="2021-08-20T14:09:00"/>
    <d v="2021-08-20T14:12:00"/>
    <m/>
    <m/>
    <x v="1"/>
    <x v="0"/>
  </r>
  <r>
    <x v="509"/>
    <n v="3140"/>
    <d v="2021-08-11T01:21:00"/>
    <d v="2021-08-11T01:36:00"/>
    <d v="2021-08-11T01:41:00"/>
    <d v="2021-08-11T01:53:00"/>
    <x v="0"/>
    <x v="0"/>
  </r>
  <r>
    <x v="510"/>
    <n v="1682"/>
    <d v="2021-08-23T22:09:00"/>
    <d v="2021-08-23T22:24:00"/>
    <d v="2021-08-23T22:28:00"/>
    <d v="2021-08-23T23:13:00"/>
    <x v="0"/>
    <x v="1"/>
  </r>
  <r>
    <x v="511"/>
    <n v="1813"/>
    <d v="2021-08-02T11:41:00"/>
    <d v="2021-08-02T11:46:00"/>
    <d v="2021-08-02T11:55:00"/>
    <d v="2021-08-02T12:34:00"/>
    <x v="1"/>
    <x v="0"/>
  </r>
  <r>
    <x v="512"/>
    <n v="1328"/>
    <d v="2021-08-09T23:01:00"/>
    <d v="2021-08-09T23:15:00"/>
    <d v="2021-08-09T23:17:00"/>
    <m/>
    <x v="0"/>
    <x v="0"/>
  </r>
  <r>
    <x v="513"/>
    <n v="221"/>
    <d v="2021-08-26T21:19:00"/>
    <d v="2021-08-26T21:35:00"/>
    <d v="2021-08-26T21:40:00"/>
    <d v="2021-08-26T22:39:00"/>
    <x v="0"/>
    <x v="0"/>
  </r>
  <r>
    <x v="514"/>
    <n v="397"/>
    <d v="2021-08-21T18:58:00"/>
    <d v="2021-08-21T19:01:00"/>
    <d v="2021-08-21T19:08:00"/>
    <d v="2021-08-21T19:27:00"/>
    <x v="1"/>
    <x v="0"/>
  </r>
  <r>
    <x v="515"/>
    <n v="4042"/>
    <d v="2021-08-10T08:27:00"/>
    <d v="2021-08-10T08:33:00"/>
    <d v="2021-08-10T08:40:00"/>
    <d v="2021-08-10T08:53:00"/>
    <x v="0"/>
    <x v="0"/>
  </r>
  <r>
    <x v="516"/>
    <n v="3569"/>
    <d v="2021-08-04T10:45:00"/>
    <d v="2021-08-04T10:47:00"/>
    <d v="2021-08-04T10:53:00"/>
    <d v="2021-08-04T11:15:00"/>
    <x v="1"/>
    <x v="0"/>
  </r>
  <r>
    <x v="517"/>
    <m/>
    <d v="2021-08-14T22:05:00"/>
    <m/>
    <m/>
    <m/>
    <x v="0"/>
    <x v="0"/>
  </r>
  <r>
    <x v="518"/>
    <n v="2200"/>
    <d v="2021-08-25T16:36:00"/>
    <m/>
    <m/>
    <m/>
    <x v="1"/>
    <x v="1"/>
  </r>
  <r>
    <x v="519"/>
    <n v="2994"/>
    <d v="2021-08-13T09:09:00"/>
    <d v="2021-08-13T09:21:00"/>
    <d v="2021-08-13T09:29:00"/>
    <d v="2021-08-13T09:54:00"/>
    <x v="1"/>
    <x v="0"/>
  </r>
  <r>
    <x v="520"/>
    <n v="2271"/>
    <d v="2021-08-14T23:04:00"/>
    <d v="2021-08-14T23:16:00"/>
    <d v="2021-08-14T23:24:00"/>
    <d v="2021-08-14T23:58:00"/>
    <x v="0"/>
    <x v="1"/>
  </r>
  <r>
    <x v="521"/>
    <m/>
    <d v="2021-08-13T02:35:00"/>
    <m/>
    <m/>
    <m/>
    <x v="0"/>
    <x v="0"/>
  </r>
  <r>
    <x v="522"/>
    <n v="342"/>
    <d v="2021-08-17T03:02:00"/>
    <d v="2021-08-17T03:10:00"/>
    <d v="2021-08-17T03:17:00"/>
    <d v="2021-08-17T03:58:00"/>
    <x v="1"/>
    <x v="0"/>
  </r>
  <r>
    <x v="523"/>
    <n v="4925"/>
    <d v="2021-08-09T11:04:00"/>
    <m/>
    <m/>
    <m/>
    <x v="1"/>
    <x v="1"/>
  </r>
  <r>
    <x v="524"/>
    <m/>
    <d v="2021-08-22T20:37:00"/>
    <m/>
    <m/>
    <m/>
    <x v="0"/>
    <x v="1"/>
  </r>
  <r>
    <x v="525"/>
    <n v="4654"/>
    <d v="2021-08-20T17:32:00"/>
    <m/>
    <m/>
    <m/>
    <x v="1"/>
    <x v="1"/>
  </r>
  <r>
    <x v="526"/>
    <n v="780"/>
    <d v="2021-08-30T11:12:00"/>
    <d v="2021-08-30T11:14:00"/>
    <d v="2021-08-30T11:21:00"/>
    <m/>
    <x v="0"/>
    <x v="0"/>
  </r>
  <r>
    <x v="527"/>
    <n v="1686"/>
    <d v="2021-08-05T13:12:00"/>
    <m/>
    <m/>
    <m/>
    <x v="0"/>
    <x v="1"/>
  </r>
  <r>
    <x v="528"/>
    <n v="4185"/>
    <d v="2021-08-17T18:43:00"/>
    <d v="2021-08-17T18:45:00"/>
    <d v="2021-08-17T18:53:00"/>
    <d v="2021-08-17T19:48:00"/>
    <x v="0"/>
    <x v="0"/>
  </r>
  <r>
    <x v="529"/>
    <m/>
    <d v="2021-08-26T06:32:00"/>
    <m/>
    <m/>
    <m/>
    <x v="0"/>
    <x v="1"/>
  </r>
  <r>
    <x v="530"/>
    <n v="4176"/>
    <d v="2021-08-23T23:09:00"/>
    <d v="2021-08-23T23:21:00"/>
    <d v="2021-08-23T23:36:00"/>
    <d v="2021-08-24T00:03:00"/>
    <x v="0"/>
    <x v="0"/>
  </r>
  <r>
    <x v="531"/>
    <n v="2536"/>
    <d v="2021-08-02T14:44:00"/>
    <d v="2021-08-02T14:56:00"/>
    <d v="2021-08-02T15:00:00"/>
    <d v="2021-08-02T15:24:00"/>
    <x v="0"/>
    <x v="0"/>
  </r>
  <r>
    <x v="532"/>
    <m/>
    <d v="2021-08-26T01:11:00"/>
    <m/>
    <m/>
    <m/>
    <x v="0"/>
    <x v="0"/>
  </r>
  <r>
    <x v="533"/>
    <n v="3283"/>
    <d v="2021-08-17T18:46:00"/>
    <m/>
    <m/>
    <m/>
    <x v="0"/>
    <x v="1"/>
  </r>
  <r>
    <x v="534"/>
    <n v="3578"/>
    <d v="2021-08-08T18:28:00"/>
    <d v="2021-08-08T18:35:00"/>
    <d v="2021-08-08T18:40:00"/>
    <d v="2021-08-08T19:43:00"/>
    <x v="0"/>
    <x v="0"/>
  </r>
  <r>
    <x v="535"/>
    <n v="3914"/>
    <d v="2021-08-18T13:54:00"/>
    <d v="2021-08-18T13:56:00"/>
    <m/>
    <m/>
    <x v="0"/>
    <x v="0"/>
  </r>
  <r>
    <x v="536"/>
    <n v="734"/>
    <d v="2021-08-22T11:02:00"/>
    <d v="2021-08-22T11:11:00"/>
    <d v="2021-08-22T11:20:00"/>
    <d v="2021-08-22T11:45:00"/>
    <x v="0"/>
    <x v="0"/>
  </r>
  <r>
    <x v="537"/>
    <n v="1910"/>
    <d v="2021-08-18T12:44:00"/>
    <d v="2021-08-18T12:52:00"/>
    <d v="2021-08-18T13:01:00"/>
    <d v="2021-08-18T13:31:00"/>
    <x v="1"/>
    <x v="0"/>
  </r>
  <r>
    <x v="538"/>
    <n v="1622"/>
    <d v="2021-08-12T16:29:00"/>
    <d v="2021-08-12T16:34:00"/>
    <m/>
    <m/>
    <x v="1"/>
    <x v="0"/>
  </r>
  <r>
    <x v="539"/>
    <n v="4957"/>
    <d v="2021-08-29T10:53:00"/>
    <d v="2021-08-29T11:06:00"/>
    <d v="2021-08-29T11:17:00"/>
    <d v="2021-08-29T12:16:00"/>
    <x v="1"/>
    <x v="0"/>
  </r>
  <r>
    <x v="540"/>
    <n v="990"/>
    <d v="2021-08-01T19:12:00"/>
    <d v="2021-08-01T19:26:00"/>
    <d v="2021-08-01T19:37:00"/>
    <d v="2021-08-01T20:39:00"/>
    <x v="0"/>
    <x v="0"/>
  </r>
  <r>
    <x v="541"/>
    <n v="4522"/>
    <d v="2021-08-13T06:59:00"/>
    <d v="2021-08-13T07:14:00"/>
    <d v="2021-08-13T07:17:00"/>
    <d v="2021-08-13T07:34:00"/>
    <x v="0"/>
    <x v="0"/>
  </r>
  <r>
    <x v="542"/>
    <n v="4335"/>
    <d v="2021-08-27T09:27:00"/>
    <d v="2021-08-27T09:37:00"/>
    <m/>
    <m/>
    <x v="0"/>
    <x v="1"/>
  </r>
  <r>
    <x v="543"/>
    <n v="3799"/>
    <d v="2021-08-21T05:54:00"/>
    <d v="2021-08-21T06:02:00"/>
    <d v="2021-08-21T06:17:00"/>
    <d v="2021-08-21T07:17:00"/>
    <x v="0"/>
    <x v="1"/>
  </r>
  <r>
    <x v="544"/>
    <n v="1164"/>
    <d v="2021-08-10T01:59:00"/>
    <d v="2021-08-10T02:03:00"/>
    <d v="2021-08-10T02:18:00"/>
    <m/>
    <x v="0"/>
    <x v="0"/>
  </r>
  <r>
    <x v="545"/>
    <m/>
    <d v="2021-08-30T06:34:00"/>
    <m/>
    <m/>
    <m/>
    <x v="0"/>
    <x v="0"/>
  </r>
  <r>
    <x v="546"/>
    <n v="450"/>
    <d v="2021-08-11T03:36:00"/>
    <d v="2021-08-11T03:39:00"/>
    <m/>
    <m/>
    <x v="1"/>
    <x v="0"/>
  </r>
  <r>
    <x v="547"/>
    <n v="432"/>
    <d v="2021-08-21T19:11:00"/>
    <m/>
    <m/>
    <m/>
    <x v="0"/>
    <x v="1"/>
  </r>
  <r>
    <x v="548"/>
    <n v="2874"/>
    <d v="2021-08-28T04:07:00"/>
    <d v="2021-08-28T04:20:00"/>
    <m/>
    <m/>
    <x v="0"/>
    <x v="0"/>
  </r>
  <r>
    <x v="549"/>
    <n v="1879"/>
    <d v="2021-08-13T17:40:00"/>
    <d v="2021-08-13T17:45:00"/>
    <d v="2021-08-13T17:51:00"/>
    <d v="2021-08-13T18:38:00"/>
    <x v="1"/>
    <x v="0"/>
  </r>
  <r>
    <x v="550"/>
    <n v="4946"/>
    <d v="2021-08-13T07:13:00"/>
    <d v="2021-08-13T07:15:00"/>
    <d v="2021-08-13T07:19:00"/>
    <d v="2021-08-13T07:34:00"/>
    <x v="0"/>
    <x v="1"/>
  </r>
  <r>
    <x v="551"/>
    <n v="463"/>
    <d v="2021-08-25T11:38:00"/>
    <d v="2021-08-25T11:50:00"/>
    <d v="2021-08-25T12:05:00"/>
    <d v="2021-08-25T12:20:00"/>
    <x v="0"/>
    <x v="0"/>
  </r>
  <r>
    <x v="552"/>
    <n v="3468"/>
    <d v="2021-08-07T01:15:00"/>
    <d v="2021-08-07T01:19:00"/>
    <d v="2021-08-07T01:26:00"/>
    <m/>
    <x v="1"/>
    <x v="0"/>
  </r>
  <r>
    <x v="553"/>
    <m/>
    <d v="2021-08-18T16:58:00"/>
    <m/>
    <m/>
    <m/>
    <x v="0"/>
    <x v="0"/>
  </r>
  <r>
    <x v="554"/>
    <n v="2503"/>
    <d v="2021-08-02T04:12:00"/>
    <d v="2021-08-02T04:23:00"/>
    <d v="2021-08-02T04:38:00"/>
    <d v="2021-08-02T05:05:00"/>
    <x v="0"/>
    <x v="1"/>
  </r>
  <r>
    <x v="555"/>
    <m/>
    <d v="2021-08-10T08:20:00"/>
    <m/>
    <m/>
    <m/>
    <x v="1"/>
    <x v="1"/>
  </r>
  <r>
    <x v="556"/>
    <n v="2182"/>
    <d v="2021-08-12T08:10:00"/>
    <d v="2021-08-12T08:14:00"/>
    <d v="2021-08-12T08:18:00"/>
    <d v="2021-08-12T08:55:00"/>
    <x v="0"/>
    <x v="0"/>
  </r>
  <r>
    <x v="557"/>
    <m/>
    <d v="2021-08-05T17:02:00"/>
    <m/>
    <m/>
    <m/>
    <x v="0"/>
    <x v="1"/>
  </r>
  <r>
    <x v="558"/>
    <n v="2836"/>
    <d v="2021-08-27T15:09:00"/>
    <d v="2021-08-27T15:20:00"/>
    <d v="2021-08-27T15:27:00"/>
    <m/>
    <x v="0"/>
    <x v="0"/>
  </r>
  <r>
    <x v="559"/>
    <n v="3776"/>
    <d v="2021-08-25T16:22:00"/>
    <d v="2021-08-25T16:25:00"/>
    <d v="2021-08-25T16:27:00"/>
    <d v="2021-08-25T17:24:00"/>
    <x v="1"/>
    <x v="0"/>
  </r>
  <r>
    <x v="560"/>
    <n v="1508"/>
    <d v="2021-08-22T19:31:00"/>
    <m/>
    <m/>
    <m/>
    <x v="1"/>
    <x v="1"/>
  </r>
  <r>
    <x v="561"/>
    <n v="1147"/>
    <d v="2021-08-02T06:28:00"/>
    <d v="2021-08-02T06:35:00"/>
    <d v="2021-08-02T06:43:00"/>
    <d v="2021-08-02T07:28:00"/>
    <x v="1"/>
    <x v="0"/>
  </r>
  <r>
    <x v="562"/>
    <n v="1314"/>
    <d v="2021-08-22T03:23:00"/>
    <d v="2021-08-22T03:27:00"/>
    <d v="2021-08-22T03:33:00"/>
    <d v="2021-08-22T04:26:00"/>
    <x v="0"/>
    <x v="0"/>
  </r>
  <r>
    <x v="563"/>
    <n v="3478"/>
    <d v="2021-08-13T11:15:00"/>
    <d v="2021-08-13T11:29:00"/>
    <m/>
    <m/>
    <x v="0"/>
    <x v="0"/>
  </r>
  <r>
    <x v="564"/>
    <n v="2052"/>
    <d v="2021-08-20T18:51:00"/>
    <d v="2021-08-20T19:00:00"/>
    <d v="2021-08-20T19:03:00"/>
    <d v="2021-08-20T19:39:00"/>
    <x v="0"/>
    <x v="0"/>
  </r>
  <r>
    <x v="565"/>
    <m/>
    <d v="2021-08-13T06:31:00"/>
    <m/>
    <m/>
    <m/>
    <x v="0"/>
    <x v="1"/>
  </r>
  <r>
    <x v="566"/>
    <n v="4418"/>
    <d v="2021-08-14T09:24:00"/>
    <d v="2021-08-14T09:39:00"/>
    <d v="2021-08-14T09:51:00"/>
    <d v="2021-08-14T10:19:00"/>
    <x v="0"/>
    <x v="0"/>
  </r>
  <r>
    <x v="567"/>
    <n v="4111"/>
    <d v="2021-08-20T12:50:00"/>
    <d v="2021-08-20T13:00:00"/>
    <d v="2021-08-20T13:15:00"/>
    <d v="2021-08-20T13:53:00"/>
    <x v="1"/>
    <x v="0"/>
  </r>
  <r>
    <x v="568"/>
    <n v="3720"/>
    <d v="2021-08-10T21:14:00"/>
    <d v="2021-08-10T21:30:00"/>
    <m/>
    <m/>
    <x v="0"/>
    <x v="1"/>
  </r>
  <r>
    <x v="569"/>
    <n v="4894"/>
    <d v="2021-08-03T02:27:00"/>
    <d v="2021-08-03T02:33:00"/>
    <d v="2021-08-03T02:35:00"/>
    <d v="2021-08-03T02:56:00"/>
    <x v="0"/>
    <x v="0"/>
  </r>
  <r>
    <x v="570"/>
    <m/>
    <d v="2021-08-05T05:16:00"/>
    <m/>
    <m/>
    <m/>
    <x v="0"/>
    <x v="1"/>
  </r>
  <r>
    <x v="571"/>
    <n v="3228"/>
    <d v="2021-08-12T02:44:00"/>
    <d v="2021-08-12T02:57:00"/>
    <d v="2021-08-12T03:02:00"/>
    <d v="2021-08-12T03:49:00"/>
    <x v="0"/>
    <x v="1"/>
  </r>
  <r>
    <x v="572"/>
    <n v="1735"/>
    <d v="2021-08-20T09:42:00"/>
    <d v="2021-08-20T09:54:00"/>
    <d v="2021-08-20T09:59:00"/>
    <d v="2021-08-20T10:19:00"/>
    <x v="0"/>
    <x v="0"/>
  </r>
  <r>
    <x v="573"/>
    <n v="80"/>
    <d v="2021-08-26T11:21:00"/>
    <d v="2021-08-26T11:24:00"/>
    <d v="2021-08-26T11:39:00"/>
    <d v="2021-08-26T12:00:00"/>
    <x v="1"/>
    <x v="0"/>
  </r>
  <r>
    <x v="574"/>
    <n v="4969"/>
    <d v="2021-08-23T01:20:00"/>
    <d v="2021-08-23T01:28:00"/>
    <d v="2021-08-23T01:30:00"/>
    <d v="2021-08-23T01:51:00"/>
    <x v="0"/>
    <x v="0"/>
  </r>
  <r>
    <x v="575"/>
    <n v="2903"/>
    <d v="2021-08-11T12:32:00"/>
    <d v="2021-08-11T12:44:00"/>
    <m/>
    <m/>
    <x v="1"/>
    <x v="1"/>
  </r>
  <r>
    <x v="576"/>
    <n v="4882"/>
    <d v="2021-08-25T15:52:00"/>
    <m/>
    <m/>
    <m/>
    <x v="0"/>
    <x v="1"/>
  </r>
  <r>
    <x v="577"/>
    <n v="3314"/>
    <d v="2021-08-19T15:10:00"/>
    <m/>
    <m/>
    <m/>
    <x v="0"/>
    <x v="1"/>
  </r>
  <r>
    <x v="578"/>
    <n v="3888"/>
    <d v="2021-08-21T17:08:00"/>
    <d v="2021-08-21T17:10:00"/>
    <d v="2021-08-21T17:19:00"/>
    <d v="2021-08-21T17:54:00"/>
    <x v="0"/>
    <x v="1"/>
  </r>
  <r>
    <x v="579"/>
    <m/>
    <d v="2021-08-07T17:19:00"/>
    <m/>
    <m/>
    <m/>
    <x v="0"/>
    <x v="0"/>
  </r>
  <r>
    <x v="580"/>
    <n v="321"/>
    <d v="2021-08-07T03:40:00"/>
    <m/>
    <m/>
    <m/>
    <x v="0"/>
    <x v="1"/>
  </r>
  <r>
    <x v="581"/>
    <n v="3217"/>
    <d v="2021-08-10T19:07:00"/>
    <d v="2021-08-10T19:18:00"/>
    <d v="2021-08-10T19:25:00"/>
    <d v="2021-08-10T20:04:00"/>
    <x v="0"/>
    <x v="0"/>
  </r>
  <r>
    <x v="582"/>
    <m/>
    <d v="2021-08-02T00:57:00"/>
    <m/>
    <m/>
    <m/>
    <x v="1"/>
    <x v="0"/>
  </r>
  <r>
    <x v="583"/>
    <n v="1824"/>
    <d v="2021-08-09T00:11:00"/>
    <d v="2021-08-09T00:17:00"/>
    <d v="2021-08-09T00:27:00"/>
    <m/>
    <x v="1"/>
    <x v="1"/>
  </r>
  <r>
    <x v="584"/>
    <n v="1939"/>
    <d v="2021-08-07T19:17:00"/>
    <d v="2021-08-07T19:25:00"/>
    <d v="2021-08-07T19:38:00"/>
    <d v="2021-08-07T19:51:00"/>
    <x v="0"/>
    <x v="0"/>
  </r>
  <r>
    <x v="585"/>
    <n v="2391"/>
    <d v="2021-08-06T07:26:00"/>
    <d v="2021-08-06T07:29:00"/>
    <d v="2021-08-06T07:31:00"/>
    <d v="2021-08-06T08:32:00"/>
    <x v="0"/>
    <x v="0"/>
  </r>
  <r>
    <x v="586"/>
    <m/>
    <d v="2021-08-22T14:08:00"/>
    <m/>
    <m/>
    <m/>
    <x v="1"/>
    <x v="0"/>
  </r>
  <r>
    <x v="587"/>
    <n v="2154"/>
    <d v="2021-08-04T17:12:00"/>
    <d v="2021-08-04T17:19:00"/>
    <d v="2021-08-04T17:33:00"/>
    <d v="2021-08-04T17:44:00"/>
    <x v="0"/>
    <x v="1"/>
  </r>
  <r>
    <x v="588"/>
    <n v="1305"/>
    <d v="2021-08-08T16:28:00"/>
    <d v="2021-08-08T16:36:00"/>
    <d v="2021-08-08T16:44:00"/>
    <d v="2021-08-08T17:01:00"/>
    <x v="1"/>
    <x v="1"/>
  </r>
  <r>
    <x v="589"/>
    <n v="974"/>
    <d v="2021-08-26T09:03:00"/>
    <d v="2021-08-26T09:15:00"/>
    <m/>
    <m/>
    <x v="1"/>
    <x v="0"/>
  </r>
  <r>
    <x v="590"/>
    <n v="633"/>
    <d v="2021-08-12T17:04:00"/>
    <d v="2021-08-12T17:08:00"/>
    <m/>
    <m/>
    <x v="0"/>
    <x v="0"/>
  </r>
  <r>
    <x v="591"/>
    <n v="129"/>
    <d v="2021-08-28T21:04:00"/>
    <d v="2021-08-28T21:20:00"/>
    <d v="2021-08-28T21:28:00"/>
    <d v="2021-08-28T22:15:00"/>
    <x v="0"/>
    <x v="0"/>
  </r>
  <r>
    <x v="592"/>
    <n v="2090"/>
    <d v="2021-08-24T22:51:00"/>
    <d v="2021-08-24T22:59:00"/>
    <d v="2021-08-24T23:03:00"/>
    <d v="2021-08-24T23:39:00"/>
    <x v="0"/>
    <x v="1"/>
  </r>
  <r>
    <x v="593"/>
    <m/>
    <d v="2021-08-22T19:12:00"/>
    <m/>
    <m/>
    <m/>
    <x v="0"/>
    <x v="1"/>
  </r>
  <r>
    <x v="594"/>
    <n v="1123"/>
    <d v="2021-08-28T11:50:00"/>
    <d v="2021-08-28T11:57:00"/>
    <m/>
    <m/>
    <x v="0"/>
    <x v="0"/>
  </r>
  <r>
    <x v="595"/>
    <n v="2573"/>
    <d v="2021-08-28T18:30:00"/>
    <d v="2021-08-28T18:33:00"/>
    <d v="2021-08-28T18:42:00"/>
    <d v="2021-08-28T19:41:00"/>
    <x v="0"/>
    <x v="1"/>
  </r>
  <r>
    <x v="596"/>
    <n v="1812"/>
    <d v="2021-08-11T19:08:00"/>
    <d v="2021-08-11T19:16:00"/>
    <d v="2021-08-11T19:23:00"/>
    <d v="2021-08-11T19:47:00"/>
    <x v="0"/>
    <x v="0"/>
  </r>
  <r>
    <x v="597"/>
    <n v="2822"/>
    <d v="2021-08-05T06:35:00"/>
    <d v="2021-08-05T06:37:00"/>
    <d v="2021-08-05T06:50:00"/>
    <d v="2021-08-05T07:17:00"/>
    <x v="0"/>
    <x v="0"/>
  </r>
  <r>
    <x v="598"/>
    <n v="3655"/>
    <d v="2021-08-25T11:57:00"/>
    <m/>
    <m/>
    <m/>
    <x v="0"/>
    <x v="1"/>
  </r>
  <r>
    <x v="599"/>
    <n v="1007"/>
    <d v="2021-08-30T23:43:00"/>
    <d v="2021-08-30T23:48:00"/>
    <m/>
    <m/>
    <x v="0"/>
    <x v="0"/>
  </r>
  <r>
    <x v="600"/>
    <n v="4731"/>
    <d v="2021-08-21T21:08:00"/>
    <d v="2021-08-21T21:11:00"/>
    <m/>
    <m/>
    <x v="0"/>
    <x v="0"/>
  </r>
  <r>
    <x v="601"/>
    <m/>
    <d v="2021-08-16T17:10:00"/>
    <m/>
    <m/>
    <m/>
    <x v="0"/>
    <x v="1"/>
  </r>
  <r>
    <x v="602"/>
    <m/>
    <d v="2021-08-09T15:56:00"/>
    <m/>
    <m/>
    <m/>
    <x v="1"/>
    <x v="0"/>
  </r>
  <r>
    <x v="603"/>
    <n v="2386"/>
    <d v="2021-08-23T04:45:00"/>
    <d v="2021-08-23T05:01:00"/>
    <d v="2021-08-23T05:16:00"/>
    <d v="2021-08-23T05:28:00"/>
    <x v="1"/>
    <x v="1"/>
  </r>
  <r>
    <x v="604"/>
    <n v="3454"/>
    <d v="2021-08-06T14:38:00"/>
    <d v="2021-08-06T14:51:00"/>
    <d v="2021-08-06T14:58:00"/>
    <d v="2021-08-06T15:05:00"/>
    <x v="0"/>
    <x v="0"/>
  </r>
  <r>
    <x v="605"/>
    <n v="4322"/>
    <d v="2021-08-12T03:17:00"/>
    <d v="2021-08-12T03:20:00"/>
    <d v="2021-08-12T03:35:00"/>
    <d v="2021-08-12T04:15:00"/>
    <x v="0"/>
    <x v="1"/>
  </r>
  <r>
    <x v="606"/>
    <n v="606"/>
    <d v="2021-08-16T23:01:00"/>
    <d v="2021-08-16T23:15:00"/>
    <d v="2021-08-16T23:24:00"/>
    <d v="2021-08-17T00:04:00"/>
    <x v="0"/>
    <x v="1"/>
  </r>
  <r>
    <x v="607"/>
    <n v="2233"/>
    <d v="2021-08-26T10:55:00"/>
    <m/>
    <m/>
    <m/>
    <x v="1"/>
    <x v="0"/>
  </r>
  <r>
    <x v="608"/>
    <n v="3236"/>
    <d v="2021-08-14T10:51:00"/>
    <d v="2021-08-14T11:05:00"/>
    <m/>
    <m/>
    <x v="0"/>
    <x v="1"/>
  </r>
  <r>
    <x v="609"/>
    <n v="4330"/>
    <d v="2021-08-24T04:52:00"/>
    <d v="2021-08-24T04:59:00"/>
    <d v="2021-08-24T05:11:00"/>
    <d v="2021-08-24T05:19:00"/>
    <x v="0"/>
    <x v="1"/>
  </r>
  <r>
    <x v="610"/>
    <n v="4388"/>
    <d v="2021-08-06T14:51:00"/>
    <d v="2021-08-06T15:04:00"/>
    <d v="2021-08-06T15:10:00"/>
    <d v="2021-08-06T16:03:00"/>
    <x v="0"/>
    <x v="0"/>
  </r>
  <r>
    <x v="611"/>
    <n v="51"/>
    <d v="2021-08-26T13:53:00"/>
    <d v="2021-08-26T14:08:00"/>
    <d v="2021-08-26T14:19:00"/>
    <d v="2021-08-26T15:13:00"/>
    <x v="1"/>
    <x v="1"/>
  </r>
  <r>
    <x v="612"/>
    <n v="1024"/>
    <d v="2021-08-16T10:54:00"/>
    <d v="2021-08-16T11:02:00"/>
    <d v="2021-08-16T11:17:00"/>
    <d v="2021-08-16T11:51:00"/>
    <x v="0"/>
    <x v="1"/>
  </r>
  <r>
    <x v="613"/>
    <n v="3242"/>
    <d v="2021-08-07T15:52:00"/>
    <d v="2021-08-07T15:54:00"/>
    <d v="2021-08-07T16:06:00"/>
    <d v="2021-08-07T16:54:00"/>
    <x v="0"/>
    <x v="0"/>
  </r>
  <r>
    <x v="614"/>
    <n v="4551"/>
    <d v="2021-08-29T03:47:00"/>
    <d v="2021-08-29T03:52:00"/>
    <m/>
    <m/>
    <x v="0"/>
    <x v="1"/>
  </r>
  <r>
    <x v="615"/>
    <n v="2371"/>
    <d v="2021-08-07T11:03:00"/>
    <d v="2021-08-07T11:06:00"/>
    <d v="2021-08-07T11:20:00"/>
    <d v="2021-08-07T12:11:00"/>
    <x v="1"/>
    <x v="0"/>
  </r>
  <r>
    <x v="616"/>
    <n v="4491"/>
    <d v="2021-08-17T20:26:00"/>
    <d v="2021-08-17T20:32:00"/>
    <d v="2021-08-17T20:38:00"/>
    <d v="2021-08-17T21:03:00"/>
    <x v="0"/>
    <x v="0"/>
  </r>
  <r>
    <x v="617"/>
    <n v="3461"/>
    <d v="2021-08-13T15:11:00"/>
    <d v="2021-08-13T15:23:00"/>
    <m/>
    <m/>
    <x v="0"/>
    <x v="0"/>
  </r>
  <r>
    <x v="618"/>
    <n v="2912"/>
    <d v="2021-08-19T07:02:00"/>
    <d v="2021-08-19T07:04:00"/>
    <d v="2021-08-19T07:15:00"/>
    <m/>
    <x v="0"/>
    <x v="0"/>
  </r>
  <r>
    <x v="619"/>
    <m/>
    <d v="2021-08-19T00:17:00"/>
    <m/>
    <m/>
    <m/>
    <x v="1"/>
    <x v="0"/>
  </r>
  <r>
    <x v="620"/>
    <n v="2347"/>
    <d v="2021-08-08T03:06:00"/>
    <d v="2021-08-08T03:19:00"/>
    <d v="2021-08-08T03:30:00"/>
    <d v="2021-08-08T04:19:00"/>
    <x v="0"/>
    <x v="1"/>
  </r>
  <r>
    <x v="621"/>
    <n v="1543"/>
    <d v="2021-08-04T18:08:00"/>
    <d v="2021-08-04T18:14:00"/>
    <d v="2021-08-04T18:19:00"/>
    <d v="2021-08-04T18:32:00"/>
    <x v="0"/>
    <x v="1"/>
  </r>
  <r>
    <x v="622"/>
    <m/>
    <d v="2021-08-03T08:42:00"/>
    <m/>
    <m/>
    <m/>
    <x v="1"/>
    <x v="0"/>
  </r>
  <r>
    <x v="623"/>
    <n v="2159"/>
    <d v="2021-08-11T21:19:00"/>
    <d v="2021-08-11T21:29:00"/>
    <d v="2021-08-11T21:41:00"/>
    <d v="2021-08-11T22:30:00"/>
    <x v="1"/>
    <x v="1"/>
  </r>
  <r>
    <x v="624"/>
    <n v="844"/>
    <d v="2021-08-14T06:55:00"/>
    <d v="2021-08-14T07:03:00"/>
    <d v="2021-08-14T07:08:00"/>
    <d v="2021-08-14T07:57:00"/>
    <x v="1"/>
    <x v="1"/>
  </r>
  <r>
    <x v="625"/>
    <n v="1175"/>
    <d v="2021-08-05T12:57:00"/>
    <d v="2021-08-05T13:01:00"/>
    <m/>
    <m/>
    <x v="1"/>
    <x v="0"/>
  </r>
  <r>
    <x v="626"/>
    <n v="4155"/>
    <d v="2021-08-19T11:52:00"/>
    <d v="2021-08-19T12:04:00"/>
    <d v="2021-08-19T12:15:00"/>
    <d v="2021-08-19T12:47:00"/>
    <x v="0"/>
    <x v="0"/>
  </r>
  <r>
    <x v="627"/>
    <n v="3795"/>
    <d v="2021-08-29T12:18:00"/>
    <m/>
    <m/>
    <m/>
    <x v="1"/>
    <x v="1"/>
  </r>
  <r>
    <x v="628"/>
    <m/>
    <d v="2021-08-04T16:58:00"/>
    <m/>
    <m/>
    <m/>
    <x v="0"/>
    <x v="1"/>
  </r>
  <r>
    <x v="629"/>
    <n v="2601"/>
    <d v="2021-08-26T09:48:00"/>
    <m/>
    <m/>
    <m/>
    <x v="0"/>
    <x v="1"/>
  </r>
  <r>
    <x v="630"/>
    <n v="4122"/>
    <d v="2021-08-01T18:17:00"/>
    <d v="2021-08-01T18:32:00"/>
    <d v="2021-08-01T18:45:00"/>
    <d v="2021-08-01T19:02:00"/>
    <x v="0"/>
    <x v="0"/>
  </r>
  <r>
    <x v="631"/>
    <n v="3847"/>
    <d v="2021-08-30T18:44:00"/>
    <d v="2021-08-30T18:47:00"/>
    <d v="2021-08-30T18:53:00"/>
    <d v="2021-08-30T19:52:00"/>
    <x v="0"/>
    <x v="0"/>
  </r>
  <r>
    <x v="632"/>
    <n v="4939"/>
    <d v="2021-08-20T10:48:00"/>
    <d v="2021-08-20T10:52:00"/>
    <d v="2021-08-20T10:57:00"/>
    <d v="2021-08-20T11:08:00"/>
    <x v="0"/>
    <x v="0"/>
  </r>
  <r>
    <x v="633"/>
    <n v="2156"/>
    <d v="2021-08-21T05:51:00"/>
    <d v="2021-08-21T06:04:00"/>
    <m/>
    <m/>
    <x v="1"/>
    <x v="0"/>
  </r>
  <r>
    <x v="634"/>
    <n v="2825"/>
    <d v="2021-08-10T18:58:00"/>
    <d v="2021-08-10T19:01:00"/>
    <m/>
    <m/>
    <x v="0"/>
    <x v="0"/>
  </r>
  <r>
    <x v="635"/>
    <n v="1243"/>
    <d v="2021-08-14T15:15:00"/>
    <d v="2021-08-14T15:21:00"/>
    <d v="2021-08-14T15:28:00"/>
    <d v="2021-08-14T15:44:00"/>
    <x v="0"/>
    <x v="0"/>
  </r>
  <r>
    <x v="636"/>
    <n v="2089"/>
    <d v="2021-08-05T18:17:00"/>
    <d v="2021-08-05T18:33:00"/>
    <d v="2021-08-05T18:39:00"/>
    <d v="2021-08-05T19:20:00"/>
    <x v="0"/>
    <x v="1"/>
  </r>
  <r>
    <x v="637"/>
    <n v="3295"/>
    <d v="2021-08-25T12:45:00"/>
    <d v="2021-08-25T13:01:00"/>
    <d v="2021-08-25T13:08:00"/>
    <d v="2021-08-25T13:54:00"/>
    <x v="1"/>
    <x v="0"/>
  </r>
  <r>
    <x v="638"/>
    <m/>
    <d v="2021-08-09T13:43:00"/>
    <m/>
    <m/>
    <m/>
    <x v="0"/>
    <x v="1"/>
  </r>
  <r>
    <x v="639"/>
    <n v="4495"/>
    <d v="2021-08-13T11:38:00"/>
    <m/>
    <m/>
    <m/>
    <x v="0"/>
    <x v="0"/>
  </r>
  <r>
    <x v="640"/>
    <n v="1299"/>
    <d v="2021-08-09T11:49:00"/>
    <d v="2021-08-09T12:04:00"/>
    <d v="2021-08-09T12:13:00"/>
    <d v="2021-08-09T13:03:00"/>
    <x v="1"/>
    <x v="1"/>
  </r>
  <r>
    <x v="641"/>
    <n v="3623"/>
    <d v="2021-08-10T12:26:00"/>
    <d v="2021-08-10T12:31:00"/>
    <d v="2021-08-10T12:40:00"/>
    <d v="2021-08-10T12:47:00"/>
    <x v="0"/>
    <x v="0"/>
  </r>
  <r>
    <x v="642"/>
    <n v="160"/>
    <d v="2021-08-06T07:13:00"/>
    <d v="2021-08-06T07:17:00"/>
    <d v="2021-08-06T07:19:00"/>
    <d v="2021-08-06T07:51:00"/>
    <x v="1"/>
    <x v="0"/>
  </r>
  <r>
    <x v="643"/>
    <n v="4178"/>
    <d v="2021-08-07T04:37:00"/>
    <d v="2021-08-07T04:39:00"/>
    <d v="2021-08-07T04:41:00"/>
    <d v="2021-08-07T05:40:00"/>
    <x v="1"/>
    <x v="0"/>
  </r>
  <r>
    <x v="644"/>
    <n v="3609"/>
    <d v="2021-08-24T18:51:00"/>
    <d v="2021-08-24T19:03:00"/>
    <d v="2021-08-24T19:06:00"/>
    <d v="2021-08-24T19:16:00"/>
    <x v="1"/>
    <x v="1"/>
  </r>
  <r>
    <x v="645"/>
    <n v="328"/>
    <d v="2021-08-15T06:09:00"/>
    <d v="2021-08-15T06:16:00"/>
    <d v="2021-08-15T06:22:00"/>
    <d v="2021-08-15T06:31:00"/>
    <x v="0"/>
    <x v="1"/>
  </r>
  <r>
    <x v="646"/>
    <n v="1805"/>
    <d v="2021-08-15T04:33:00"/>
    <d v="2021-08-15T04:46:00"/>
    <d v="2021-08-15T04:49:00"/>
    <d v="2021-08-15T05:43:00"/>
    <x v="0"/>
    <x v="0"/>
  </r>
  <r>
    <x v="647"/>
    <m/>
    <d v="2021-08-23T02:21:00"/>
    <m/>
    <m/>
    <m/>
    <x v="0"/>
    <x v="0"/>
  </r>
  <r>
    <x v="648"/>
    <n v="1638"/>
    <d v="2021-08-23T21:59:00"/>
    <m/>
    <m/>
    <m/>
    <x v="0"/>
    <x v="0"/>
  </r>
  <r>
    <x v="649"/>
    <m/>
    <d v="2021-08-21T14:13:00"/>
    <m/>
    <m/>
    <m/>
    <x v="1"/>
    <x v="0"/>
  </r>
  <r>
    <x v="650"/>
    <m/>
    <d v="2021-08-23T00:19:00"/>
    <m/>
    <m/>
    <m/>
    <x v="1"/>
    <x v="0"/>
  </r>
  <r>
    <x v="651"/>
    <n v="1877"/>
    <d v="2021-08-13T07:49:00"/>
    <d v="2021-08-13T07:53:00"/>
    <d v="2021-08-13T07:57:00"/>
    <d v="2021-08-13T08:22:00"/>
    <x v="1"/>
    <x v="1"/>
  </r>
  <r>
    <x v="652"/>
    <n v="4364"/>
    <d v="2021-08-29T08:07:00"/>
    <d v="2021-08-29T08:20:00"/>
    <d v="2021-08-29T08:26:00"/>
    <d v="2021-08-29T08:38:00"/>
    <x v="0"/>
    <x v="1"/>
  </r>
  <r>
    <x v="653"/>
    <n v="3785"/>
    <d v="2021-08-04T12:05:00"/>
    <d v="2021-08-04T12:19:00"/>
    <d v="2021-08-04T12:27:00"/>
    <d v="2021-08-04T13:26:00"/>
    <x v="1"/>
    <x v="1"/>
  </r>
  <r>
    <x v="654"/>
    <n v="1858"/>
    <d v="2021-08-29T19:59:00"/>
    <d v="2021-08-29T20:07:00"/>
    <d v="2021-08-29T20:17:00"/>
    <d v="2021-08-29T21:04:00"/>
    <x v="1"/>
    <x v="0"/>
  </r>
  <r>
    <x v="655"/>
    <n v="2650"/>
    <d v="2021-08-28T13:54:00"/>
    <d v="2021-08-28T13:56:00"/>
    <d v="2021-08-28T14:04:00"/>
    <d v="2021-08-28T15:02:00"/>
    <x v="0"/>
    <x v="0"/>
  </r>
  <r>
    <x v="656"/>
    <n v="3712"/>
    <d v="2021-08-27T23:52:00"/>
    <d v="2021-08-27T23:54:00"/>
    <d v="2021-08-28T00:03:00"/>
    <d v="2021-08-28T00:24:00"/>
    <x v="0"/>
    <x v="1"/>
  </r>
  <r>
    <x v="657"/>
    <n v="3888"/>
    <d v="2021-08-15T22:08:00"/>
    <d v="2021-08-15T22:24:00"/>
    <d v="2021-08-15T22:34:00"/>
    <d v="2021-08-15T23:04:00"/>
    <x v="0"/>
    <x v="0"/>
  </r>
  <r>
    <x v="658"/>
    <n v="3439"/>
    <d v="2021-08-25T07:15:00"/>
    <d v="2021-08-25T07:25:00"/>
    <d v="2021-08-25T07:40:00"/>
    <d v="2021-08-25T07:47:00"/>
    <x v="0"/>
    <x v="1"/>
  </r>
  <r>
    <x v="659"/>
    <n v="568"/>
    <d v="2021-08-14T20:44:00"/>
    <d v="2021-08-14T20:59:00"/>
    <d v="2021-08-14T21:04:00"/>
    <d v="2021-08-14T21:32:00"/>
    <x v="0"/>
    <x v="0"/>
  </r>
  <r>
    <x v="660"/>
    <n v="4069"/>
    <d v="2021-08-29T19:48:00"/>
    <d v="2021-08-29T19:56:00"/>
    <d v="2021-08-29T20:00:00"/>
    <d v="2021-08-29T20:22:00"/>
    <x v="0"/>
    <x v="0"/>
  </r>
  <r>
    <x v="661"/>
    <n v="2433"/>
    <d v="2021-08-24T16:45:00"/>
    <d v="2021-08-24T16:48:00"/>
    <d v="2021-08-24T16:54:00"/>
    <m/>
    <x v="0"/>
    <x v="1"/>
  </r>
  <r>
    <x v="662"/>
    <n v="4875"/>
    <d v="2021-08-05T04:03:00"/>
    <d v="2021-08-05T04:05:00"/>
    <d v="2021-08-05T04:13:00"/>
    <d v="2021-08-05T05:09:00"/>
    <x v="0"/>
    <x v="0"/>
  </r>
  <r>
    <x v="663"/>
    <n v="4054"/>
    <d v="2021-08-30T01:10:00"/>
    <d v="2021-08-30T01:17:00"/>
    <d v="2021-08-30T01:27:00"/>
    <d v="2021-08-30T01:56:00"/>
    <x v="0"/>
    <x v="1"/>
  </r>
  <r>
    <x v="664"/>
    <n v="3437"/>
    <d v="2021-08-06T01:02:00"/>
    <d v="2021-08-06T01:12:00"/>
    <d v="2021-08-06T01:27:00"/>
    <d v="2021-08-06T02:06:00"/>
    <x v="0"/>
    <x v="1"/>
  </r>
  <r>
    <x v="665"/>
    <n v="1145"/>
    <d v="2021-08-28T00:22:00"/>
    <d v="2021-08-28T00:35:00"/>
    <m/>
    <m/>
    <x v="0"/>
    <x v="0"/>
  </r>
  <r>
    <x v="666"/>
    <n v="480"/>
    <d v="2021-08-23T14:24:00"/>
    <m/>
    <m/>
    <m/>
    <x v="0"/>
    <x v="1"/>
  </r>
  <r>
    <x v="667"/>
    <m/>
    <d v="2021-08-10T10:21:00"/>
    <m/>
    <m/>
    <m/>
    <x v="0"/>
    <x v="0"/>
  </r>
  <r>
    <x v="668"/>
    <n v="4955"/>
    <d v="2021-08-12T23:36:00"/>
    <d v="2021-08-12T23:38:00"/>
    <d v="2021-08-12T23:44:00"/>
    <d v="2021-08-13T00:40:00"/>
    <x v="0"/>
    <x v="0"/>
  </r>
  <r>
    <x v="669"/>
    <n v="3298"/>
    <d v="2021-08-14T00:21:00"/>
    <d v="2021-08-14T00:34:00"/>
    <m/>
    <m/>
    <x v="0"/>
    <x v="1"/>
  </r>
  <r>
    <x v="670"/>
    <n v="356"/>
    <d v="2021-08-01T03:23:00"/>
    <d v="2021-08-01T03:33:00"/>
    <d v="2021-08-01T03:42:00"/>
    <d v="2021-08-01T04:23:00"/>
    <x v="0"/>
    <x v="0"/>
  </r>
  <r>
    <x v="671"/>
    <n v="4826"/>
    <d v="2021-08-23T23:51:00"/>
    <m/>
    <m/>
    <m/>
    <x v="0"/>
    <x v="0"/>
  </r>
  <r>
    <x v="672"/>
    <m/>
    <d v="2021-08-29T02:22:00"/>
    <m/>
    <m/>
    <m/>
    <x v="0"/>
    <x v="0"/>
  </r>
  <r>
    <x v="673"/>
    <n v="3918"/>
    <d v="2021-08-26T11:45:00"/>
    <d v="2021-08-26T11:50:00"/>
    <d v="2021-08-26T12:01:00"/>
    <m/>
    <x v="1"/>
    <x v="0"/>
  </r>
  <r>
    <x v="674"/>
    <n v="223"/>
    <d v="2021-08-24T00:43:00"/>
    <d v="2021-08-24T00:46:00"/>
    <d v="2021-08-24T00:49:00"/>
    <d v="2021-08-24T01:43:00"/>
    <x v="0"/>
    <x v="1"/>
  </r>
  <r>
    <x v="675"/>
    <m/>
    <d v="2021-08-03T08:59:00"/>
    <m/>
    <m/>
    <m/>
    <x v="0"/>
    <x v="0"/>
  </r>
  <r>
    <x v="676"/>
    <m/>
    <d v="2021-08-08T18:55:00"/>
    <m/>
    <m/>
    <m/>
    <x v="0"/>
    <x v="1"/>
  </r>
  <r>
    <x v="677"/>
    <n v="109"/>
    <d v="2021-08-03T01:55:00"/>
    <d v="2021-08-03T02:02:00"/>
    <d v="2021-08-03T02:04:00"/>
    <d v="2021-08-03T02:34:00"/>
    <x v="0"/>
    <x v="1"/>
  </r>
  <r>
    <x v="678"/>
    <n v="895"/>
    <d v="2021-08-19T10:03:00"/>
    <d v="2021-08-19T10:05:00"/>
    <d v="2021-08-19T10:08:00"/>
    <d v="2021-08-19T10:28:00"/>
    <x v="0"/>
    <x v="0"/>
  </r>
  <r>
    <x v="679"/>
    <n v="2729"/>
    <d v="2021-08-13T23:59:00"/>
    <m/>
    <m/>
    <m/>
    <x v="0"/>
    <x v="1"/>
  </r>
  <r>
    <x v="680"/>
    <n v="3347"/>
    <d v="2021-08-17T21:14:00"/>
    <d v="2021-08-17T21:23:00"/>
    <m/>
    <m/>
    <x v="1"/>
    <x v="1"/>
  </r>
  <r>
    <x v="681"/>
    <n v="583"/>
    <d v="2021-08-25T06:29:00"/>
    <d v="2021-08-25T06:42:00"/>
    <d v="2021-08-25T06:44:00"/>
    <d v="2021-08-25T07:21:00"/>
    <x v="1"/>
    <x v="1"/>
  </r>
  <r>
    <x v="682"/>
    <n v="3183"/>
    <d v="2021-08-30T09:30:00"/>
    <d v="2021-08-30T09:36:00"/>
    <d v="2021-08-30T09:40:00"/>
    <d v="2021-08-30T10:01:00"/>
    <x v="0"/>
    <x v="0"/>
  </r>
  <r>
    <x v="683"/>
    <n v="2772"/>
    <d v="2021-08-04T18:10:00"/>
    <d v="2021-08-04T18:20:00"/>
    <d v="2021-08-04T18:31:00"/>
    <d v="2021-08-04T19:23:00"/>
    <x v="1"/>
    <x v="0"/>
  </r>
  <r>
    <x v="684"/>
    <n v="4705"/>
    <d v="2021-08-21T18:39:00"/>
    <d v="2021-08-21T18:47:00"/>
    <d v="2021-08-21T18:57:00"/>
    <m/>
    <x v="0"/>
    <x v="0"/>
  </r>
  <r>
    <x v="685"/>
    <n v="527"/>
    <d v="2021-08-22T11:08:00"/>
    <d v="2021-08-22T11:10:00"/>
    <d v="2021-08-22T11:13:00"/>
    <d v="2021-08-22T11:37:00"/>
    <x v="0"/>
    <x v="1"/>
  </r>
  <r>
    <x v="686"/>
    <n v="1269"/>
    <d v="2021-08-10T07:25:00"/>
    <d v="2021-08-10T07:29:00"/>
    <d v="2021-08-10T07:44:00"/>
    <d v="2021-08-10T08:23:00"/>
    <x v="1"/>
    <x v="0"/>
  </r>
  <r>
    <x v="687"/>
    <n v="4426"/>
    <d v="2021-08-19T16:20:00"/>
    <d v="2021-08-19T16:31:00"/>
    <d v="2021-08-19T16:43:00"/>
    <d v="2021-08-19T17:00:00"/>
    <x v="0"/>
    <x v="0"/>
  </r>
  <r>
    <x v="688"/>
    <n v="1969"/>
    <d v="2021-08-26T18:58:00"/>
    <d v="2021-08-26T19:00:00"/>
    <d v="2021-08-26T19:02:00"/>
    <d v="2021-08-26T19:58:00"/>
    <x v="0"/>
    <x v="1"/>
  </r>
  <r>
    <x v="689"/>
    <n v="417"/>
    <d v="2021-08-13T19:11:00"/>
    <d v="2021-08-13T19:22:00"/>
    <m/>
    <m/>
    <x v="0"/>
    <x v="0"/>
  </r>
  <r>
    <x v="690"/>
    <n v="1157"/>
    <d v="2021-08-17T04:02:00"/>
    <d v="2021-08-17T04:17:00"/>
    <d v="2021-08-17T04:27:00"/>
    <d v="2021-08-17T05:08:00"/>
    <x v="1"/>
    <x v="0"/>
  </r>
  <r>
    <x v="691"/>
    <n v="2015"/>
    <d v="2021-08-22T14:45:00"/>
    <d v="2021-08-22T14:55:00"/>
    <d v="2021-08-22T15:04:00"/>
    <d v="2021-08-22T15:55:00"/>
    <x v="0"/>
    <x v="1"/>
  </r>
  <r>
    <x v="692"/>
    <n v="1128"/>
    <d v="2021-08-30T16:25:00"/>
    <d v="2021-08-30T16:30:00"/>
    <m/>
    <m/>
    <x v="0"/>
    <x v="0"/>
  </r>
  <r>
    <x v="693"/>
    <n v="4866"/>
    <d v="2021-08-25T13:39:00"/>
    <d v="2021-08-25T13:47:00"/>
    <d v="2021-08-25T13:51:00"/>
    <d v="2021-08-25T14:40:00"/>
    <x v="1"/>
    <x v="0"/>
  </r>
  <r>
    <x v="694"/>
    <n v="3312"/>
    <d v="2021-08-05T01:27:00"/>
    <d v="2021-08-05T01:43:00"/>
    <m/>
    <m/>
    <x v="0"/>
    <x v="0"/>
  </r>
  <r>
    <x v="695"/>
    <n v="1266"/>
    <d v="2021-08-04T09:12:00"/>
    <d v="2021-08-04T09:18:00"/>
    <d v="2021-08-04T09:24:00"/>
    <d v="2021-08-04T10:18:00"/>
    <x v="0"/>
    <x v="0"/>
  </r>
  <r>
    <x v="696"/>
    <n v="3150"/>
    <d v="2021-08-06T09:22:00"/>
    <d v="2021-08-06T09:26:00"/>
    <d v="2021-08-06T09:41:00"/>
    <d v="2021-08-06T10:24:00"/>
    <x v="1"/>
    <x v="0"/>
  </r>
  <r>
    <x v="697"/>
    <n v="1831"/>
    <d v="2021-08-29T03:37:00"/>
    <m/>
    <m/>
    <m/>
    <x v="1"/>
    <x v="0"/>
  </r>
  <r>
    <x v="698"/>
    <n v="1936"/>
    <d v="2021-08-09T01:27:00"/>
    <d v="2021-08-09T01:40:00"/>
    <d v="2021-08-09T01:44:00"/>
    <d v="2021-08-09T02:38:00"/>
    <x v="0"/>
    <x v="0"/>
  </r>
  <r>
    <x v="699"/>
    <m/>
    <d v="2021-08-25T05:51:00"/>
    <m/>
    <m/>
    <m/>
    <x v="0"/>
    <x v="0"/>
  </r>
  <r>
    <x v="700"/>
    <n v="1302"/>
    <d v="2021-08-23T11:20:00"/>
    <d v="2021-08-23T11:30:00"/>
    <m/>
    <m/>
    <x v="1"/>
    <x v="0"/>
  </r>
  <r>
    <x v="701"/>
    <n v="1438"/>
    <d v="2021-08-20T17:51:00"/>
    <d v="2021-08-20T17:56:00"/>
    <d v="2021-08-20T18:02:00"/>
    <d v="2021-08-20T18:44:00"/>
    <x v="0"/>
    <x v="0"/>
  </r>
  <r>
    <x v="702"/>
    <m/>
    <d v="2021-08-06T19:27:00"/>
    <m/>
    <m/>
    <m/>
    <x v="1"/>
    <x v="0"/>
  </r>
  <r>
    <x v="703"/>
    <n v="1049"/>
    <d v="2021-08-17T07:50:00"/>
    <d v="2021-08-17T07:54:00"/>
    <d v="2021-08-17T08:05:00"/>
    <d v="2021-08-17T08:18:00"/>
    <x v="1"/>
    <x v="0"/>
  </r>
  <r>
    <x v="704"/>
    <n v="2723"/>
    <d v="2021-08-11T13:04:00"/>
    <d v="2021-08-11T13:17:00"/>
    <d v="2021-08-11T13:30:00"/>
    <d v="2021-08-11T14:17:00"/>
    <x v="0"/>
    <x v="1"/>
  </r>
  <r>
    <x v="705"/>
    <m/>
    <d v="2021-08-19T21:38:00"/>
    <m/>
    <m/>
    <m/>
    <x v="0"/>
    <x v="0"/>
  </r>
  <r>
    <x v="706"/>
    <n v="227"/>
    <d v="2021-08-28T17:15:00"/>
    <d v="2021-08-28T17:18:00"/>
    <d v="2021-08-28T17:29:00"/>
    <d v="2021-08-28T18:27:00"/>
    <x v="0"/>
    <x v="0"/>
  </r>
  <r>
    <x v="707"/>
    <n v="1986"/>
    <d v="2021-08-14T15:37:00"/>
    <d v="2021-08-14T15:49:00"/>
    <m/>
    <m/>
    <x v="0"/>
    <x v="0"/>
  </r>
  <r>
    <x v="708"/>
    <n v="3967"/>
    <d v="2021-08-29T00:20:00"/>
    <d v="2021-08-29T00:33:00"/>
    <d v="2021-08-29T00:38:00"/>
    <d v="2021-08-29T01:04:00"/>
    <x v="1"/>
    <x v="0"/>
  </r>
  <r>
    <x v="709"/>
    <m/>
    <d v="2021-08-17T06:45:00"/>
    <m/>
    <m/>
    <m/>
    <x v="0"/>
    <x v="0"/>
  </r>
  <r>
    <x v="710"/>
    <n v="1441"/>
    <d v="2021-08-13T14:45:00"/>
    <d v="2021-08-13T14:47:00"/>
    <d v="2021-08-13T15:00:00"/>
    <d v="2021-08-13T15:12:00"/>
    <x v="1"/>
    <x v="1"/>
  </r>
  <r>
    <x v="711"/>
    <n v="873"/>
    <d v="2021-08-23T00:03:00"/>
    <d v="2021-08-23T00:09:00"/>
    <d v="2021-08-23T00:17:00"/>
    <d v="2021-08-23T01:05:00"/>
    <x v="0"/>
    <x v="1"/>
  </r>
  <r>
    <x v="712"/>
    <m/>
    <d v="2021-08-08T16:37:00"/>
    <m/>
    <m/>
    <m/>
    <x v="0"/>
    <x v="1"/>
  </r>
  <r>
    <x v="713"/>
    <n v="4540"/>
    <d v="2021-08-23T23:30:00"/>
    <d v="2021-08-23T23:42:00"/>
    <d v="2021-08-23T23:45:00"/>
    <d v="2021-08-24T00:26:00"/>
    <x v="0"/>
    <x v="1"/>
  </r>
  <r>
    <x v="714"/>
    <n v="3571"/>
    <d v="2021-08-15T07:55:00"/>
    <d v="2021-08-15T08:11:00"/>
    <d v="2021-08-15T08:24:00"/>
    <d v="2021-08-15T08:50:00"/>
    <x v="0"/>
    <x v="0"/>
  </r>
  <r>
    <x v="715"/>
    <n v="2607"/>
    <d v="2021-08-26T18:48:00"/>
    <d v="2021-08-26T19:03:00"/>
    <m/>
    <m/>
    <x v="0"/>
    <x v="1"/>
  </r>
  <r>
    <x v="716"/>
    <m/>
    <d v="2021-08-03T13:10:00"/>
    <m/>
    <m/>
    <m/>
    <x v="1"/>
    <x v="0"/>
  </r>
  <r>
    <x v="717"/>
    <n v="2720"/>
    <d v="2021-08-24T23:06:00"/>
    <d v="2021-08-24T23:14:00"/>
    <d v="2021-08-24T23:23:00"/>
    <d v="2021-08-25T00:12:00"/>
    <x v="0"/>
    <x v="1"/>
  </r>
  <r>
    <x v="718"/>
    <n v="340"/>
    <d v="2021-08-13T10:01:00"/>
    <d v="2021-08-13T10:08:00"/>
    <d v="2021-08-13T10:11:00"/>
    <d v="2021-08-13T10:43:00"/>
    <x v="0"/>
    <x v="1"/>
  </r>
  <r>
    <x v="719"/>
    <n v="3855"/>
    <d v="2021-08-28T14:30:00"/>
    <m/>
    <m/>
    <m/>
    <x v="1"/>
    <x v="1"/>
  </r>
  <r>
    <x v="720"/>
    <n v="3636"/>
    <d v="2021-08-25T11:22:00"/>
    <d v="2021-08-25T11:33:00"/>
    <d v="2021-08-25T11:36:00"/>
    <m/>
    <x v="0"/>
    <x v="0"/>
  </r>
  <r>
    <x v="721"/>
    <n v="1614"/>
    <d v="2021-08-28T05:41:00"/>
    <d v="2021-08-28T05:51:00"/>
    <m/>
    <m/>
    <x v="0"/>
    <x v="0"/>
  </r>
  <r>
    <x v="722"/>
    <m/>
    <d v="2021-08-23T16:17:00"/>
    <m/>
    <m/>
    <m/>
    <x v="1"/>
    <x v="0"/>
  </r>
  <r>
    <x v="723"/>
    <n v="3203"/>
    <d v="2021-08-10T10:58:00"/>
    <d v="2021-08-10T11:14:00"/>
    <d v="2021-08-10T11:18:00"/>
    <m/>
    <x v="0"/>
    <x v="0"/>
  </r>
  <r>
    <x v="724"/>
    <n v="306"/>
    <d v="2021-08-14T14:50:00"/>
    <d v="2021-08-14T15:00:00"/>
    <m/>
    <m/>
    <x v="0"/>
    <x v="1"/>
  </r>
  <r>
    <x v="725"/>
    <n v="3982"/>
    <d v="2021-08-27T00:26:00"/>
    <d v="2021-08-27T00:34:00"/>
    <d v="2021-08-27T00:42:00"/>
    <d v="2021-08-27T01:10:00"/>
    <x v="1"/>
    <x v="0"/>
  </r>
  <r>
    <x v="726"/>
    <n v="4130"/>
    <d v="2021-08-25T14:26:00"/>
    <d v="2021-08-25T14:39:00"/>
    <d v="2021-08-25T14:54:00"/>
    <d v="2021-08-25T15:43:00"/>
    <x v="0"/>
    <x v="0"/>
  </r>
  <r>
    <x v="727"/>
    <m/>
    <d v="2021-08-02T07:24:00"/>
    <m/>
    <m/>
    <m/>
    <x v="0"/>
    <x v="0"/>
  </r>
  <r>
    <x v="728"/>
    <n v="1943"/>
    <d v="2021-08-12T21:12:00"/>
    <d v="2021-08-12T21:23:00"/>
    <d v="2021-08-12T21:35:00"/>
    <d v="2021-08-12T22:04:00"/>
    <x v="1"/>
    <x v="0"/>
  </r>
  <r>
    <x v="729"/>
    <n v="3027"/>
    <d v="2021-08-26T14:48:00"/>
    <m/>
    <m/>
    <m/>
    <x v="0"/>
    <x v="1"/>
  </r>
  <r>
    <x v="730"/>
    <m/>
    <d v="2021-08-09T10:57:00"/>
    <m/>
    <m/>
    <m/>
    <x v="0"/>
    <x v="1"/>
  </r>
  <r>
    <x v="731"/>
    <n v="3528"/>
    <d v="2021-08-12T02:48:00"/>
    <d v="2021-08-12T03:00:00"/>
    <d v="2021-08-12T03:03:00"/>
    <d v="2021-08-12T03:32:00"/>
    <x v="1"/>
    <x v="1"/>
  </r>
  <r>
    <x v="732"/>
    <n v="2885"/>
    <d v="2021-08-28T16:17:00"/>
    <d v="2021-08-28T16:22:00"/>
    <d v="2021-08-28T16:30:00"/>
    <d v="2021-08-28T16:40:00"/>
    <x v="0"/>
    <x v="0"/>
  </r>
  <r>
    <x v="733"/>
    <n v="171"/>
    <d v="2021-08-30T11:08:00"/>
    <d v="2021-08-30T11:17:00"/>
    <m/>
    <m/>
    <x v="0"/>
    <x v="1"/>
  </r>
  <r>
    <x v="734"/>
    <m/>
    <d v="2021-08-07T14:07:00"/>
    <m/>
    <m/>
    <m/>
    <x v="0"/>
    <x v="0"/>
  </r>
  <r>
    <x v="735"/>
    <n v="559"/>
    <d v="2021-08-12T03:07:00"/>
    <d v="2021-08-12T03:18:00"/>
    <d v="2021-08-12T03:22:00"/>
    <d v="2021-08-12T04:05:00"/>
    <x v="1"/>
    <x v="0"/>
  </r>
  <r>
    <x v="736"/>
    <m/>
    <d v="2021-08-05T20:22:00"/>
    <m/>
    <m/>
    <m/>
    <x v="1"/>
    <x v="1"/>
  </r>
  <r>
    <x v="737"/>
    <n v="2559"/>
    <d v="2021-08-17T05:23:00"/>
    <d v="2021-08-17T05:35:00"/>
    <d v="2021-08-17T05:49:00"/>
    <d v="2021-08-17T05:57:00"/>
    <x v="0"/>
    <x v="0"/>
  </r>
  <r>
    <x v="738"/>
    <n v="671"/>
    <d v="2021-08-04T04:50:00"/>
    <d v="2021-08-04T04:54:00"/>
    <d v="2021-08-04T05:03:00"/>
    <m/>
    <x v="1"/>
    <x v="1"/>
  </r>
  <r>
    <x v="739"/>
    <n v="2507"/>
    <d v="2021-08-19T21:13:00"/>
    <m/>
    <m/>
    <m/>
    <x v="1"/>
    <x v="1"/>
  </r>
  <r>
    <x v="740"/>
    <n v="3056"/>
    <d v="2021-08-22T07:53:00"/>
    <d v="2021-08-22T08:06:00"/>
    <m/>
    <m/>
    <x v="0"/>
    <x v="1"/>
  </r>
  <r>
    <x v="741"/>
    <m/>
    <d v="2021-08-08T04:04:00"/>
    <m/>
    <m/>
    <m/>
    <x v="0"/>
    <x v="0"/>
  </r>
  <r>
    <x v="742"/>
    <n v="3242"/>
    <d v="2021-08-01T09:46:00"/>
    <d v="2021-08-01T09:49:00"/>
    <d v="2021-08-01T09:59:00"/>
    <d v="2021-08-01T10:33:00"/>
    <x v="0"/>
    <x v="0"/>
  </r>
  <r>
    <x v="743"/>
    <n v="1761"/>
    <d v="2021-08-16T04:12:00"/>
    <d v="2021-08-16T04:19:00"/>
    <m/>
    <m/>
    <x v="1"/>
    <x v="0"/>
  </r>
  <r>
    <x v="744"/>
    <n v="3596"/>
    <d v="2021-08-03T04:01:00"/>
    <d v="2021-08-03T04:10:00"/>
    <d v="2021-08-03T04:21:00"/>
    <d v="2021-08-03T04:39:00"/>
    <x v="1"/>
    <x v="1"/>
  </r>
  <r>
    <x v="745"/>
    <n v="1254"/>
    <d v="2021-08-25T00:41:00"/>
    <d v="2021-08-25T00:47:00"/>
    <d v="2021-08-25T00:54:00"/>
    <d v="2021-08-25T01:03:00"/>
    <x v="1"/>
    <x v="0"/>
  </r>
  <r>
    <x v="746"/>
    <n v="1605"/>
    <d v="2021-08-04T19:47:00"/>
    <m/>
    <m/>
    <m/>
    <x v="0"/>
    <x v="1"/>
  </r>
  <r>
    <x v="747"/>
    <n v="470"/>
    <d v="2021-08-24T23:39:00"/>
    <d v="2021-08-24T23:50:00"/>
    <d v="2021-08-25T00:04:00"/>
    <d v="2021-08-25T00:43:00"/>
    <x v="1"/>
    <x v="0"/>
  </r>
  <r>
    <x v="748"/>
    <n v="2791"/>
    <d v="2021-08-15T07:43:00"/>
    <d v="2021-08-15T07:54:00"/>
    <m/>
    <m/>
    <x v="1"/>
    <x v="1"/>
  </r>
  <r>
    <x v="749"/>
    <n v="4870"/>
    <d v="2021-08-19T16:50:00"/>
    <d v="2021-08-19T16:54:00"/>
    <m/>
    <m/>
    <x v="0"/>
    <x v="0"/>
  </r>
  <r>
    <x v="750"/>
    <m/>
    <d v="2021-08-09T02:52:00"/>
    <m/>
    <m/>
    <m/>
    <x v="0"/>
    <x v="0"/>
  </r>
  <r>
    <x v="751"/>
    <m/>
    <d v="2021-08-22T00:32:00"/>
    <m/>
    <m/>
    <m/>
    <x v="1"/>
    <x v="0"/>
  </r>
  <r>
    <x v="752"/>
    <n v="1972"/>
    <d v="2021-08-25T12:33:00"/>
    <d v="2021-08-25T12:39:00"/>
    <m/>
    <m/>
    <x v="0"/>
    <x v="0"/>
  </r>
  <r>
    <x v="753"/>
    <n v="2289"/>
    <d v="2021-08-29T21:01:00"/>
    <m/>
    <m/>
    <m/>
    <x v="0"/>
    <x v="1"/>
  </r>
  <r>
    <x v="754"/>
    <n v="316"/>
    <d v="2021-08-29T02:56:00"/>
    <d v="2021-08-29T02:58:00"/>
    <m/>
    <m/>
    <x v="0"/>
    <x v="0"/>
  </r>
  <r>
    <x v="755"/>
    <n v="2321"/>
    <d v="2021-08-21T01:32:00"/>
    <d v="2021-08-21T01:46:00"/>
    <d v="2021-08-21T01:59:00"/>
    <d v="2021-08-21T02:31:00"/>
    <x v="1"/>
    <x v="1"/>
  </r>
  <r>
    <x v="756"/>
    <n v="4306"/>
    <d v="2021-08-14T14:45:00"/>
    <d v="2021-08-14T14:54:00"/>
    <d v="2021-08-14T15:07:00"/>
    <d v="2021-08-14T15:35:00"/>
    <x v="0"/>
    <x v="0"/>
  </r>
  <r>
    <x v="757"/>
    <m/>
    <d v="2021-08-21T04:06:00"/>
    <m/>
    <m/>
    <m/>
    <x v="0"/>
    <x v="1"/>
  </r>
  <r>
    <x v="758"/>
    <n v="1658"/>
    <d v="2021-08-14T07:42:00"/>
    <d v="2021-08-14T07:45:00"/>
    <d v="2021-08-14T07:56:00"/>
    <d v="2021-08-14T08:27:00"/>
    <x v="0"/>
    <x v="0"/>
  </r>
  <r>
    <x v="759"/>
    <n v="4604"/>
    <d v="2021-08-21T22:43:00"/>
    <d v="2021-08-21T22:47:00"/>
    <d v="2021-08-21T22:52:00"/>
    <d v="2021-08-21T23:43:00"/>
    <x v="1"/>
    <x v="0"/>
  </r>
  <r>
    <x v="760"/>
    <n v="1686"/>
    <d v="2021-08-07T02:42:00"/>
    <m/>
    <m/>
    <m/>
    <x v="0"/>
    <x v="0"/>
  </r>
  <r>
    <x v="761"/>
    <n v="499"/>
    <d v="2021-08-20T05:50:00"/>
    <d v="2021-08-20T06:02:00"/>
    <d v="2021-08-20T06:14:00"/>
    <d v="2021-08-20T07:09:00"/>
    <x v="0"/>
    <x v="0"/>
  </r>
  <r>
    <x v="762"/>
    <n v="4360"/>
    <d v="2021-08-13T12:33:00"/>
    <d v="2021-08-13T12:49:00"/>
    <d v="2021-08-13T12:58:00"/>
    <d v="2021-08-13T13:23:00"/>
    <x v="0"/>
    <x v="0"/>
  </r>
  <r>
    <x v="763"/>
    <n v="2729"/>
    <d v="2021-08-30T16:39:00"/>
    <d v="2021-08-30T16:54:00"/>
    <m/>
    <m/>
    <x v="0"/>
    <x v="0"/>
  </r>
  <r>
    <x v="764"/>
    <m/>
    <d v="2021-08-29T15:40:00"/>
    <m/>
    <m/>
    <m/>
    <x v="1"/>
    <x v="0"/>
  </r>
  <r>
    <x v="765"/>
    <m/>
    <d v="2021-08-30T02:27:00"/>
    <m/>
    <m/>
    <m/>
    <x v="0"/>
    <x v="0"/>
  </r>
  <r>
    <x v="766"/>
    <n v="802"/>
    <d v="2021-08-01T22:19:00"/>
    <d v="2021-08-01T22:25:00"/>
    <d v="2021-08-01T22:27:00"/>
    <d v="2021-08-01T22:41:00"/>
    <x v="1"/>
    <x v="1"/>
  </r>
  <r>
    <x v="767"/>
    <m/>
    <d v="2021-08-13T19:24:00"/>
    <m/>
    <m/>
    <m/>
    <x v="0"/>
    <x v="0"/>
  </r>
  <r>
    <x v="768"/>
    <n v="4540"/>
    <d v="2021-08-22T05:14:00"/>
    <d v="2021-08-22T05:23:00"/>
    <m/>
    <m/>
    <x v="0"/>
    <x v="0"/>
  </r>
  <r>
    <x v="769"/>
    <n v="1814"/>
    <d v="2021-08-24T01:44:00"/>
    <d v="2021-08-24T01:48:00"/>
    <d v="2021-08-24T01:58:00"/>
    <d v="2021-08-24T02:40:00"/>
    <x v="0"/>
    <x v="1"/>
  </r>
  <r>
    <x v="770"/>
    <m/>
    <d v="2021-08-28T04:49:00"/>
    <m/>
    <m/>
    <m/>
    <x v="0"/>
    <x v="1"/>
  </r>
  <r>
    <x v="771"/>
    <n v="4268"/>
    <d v="2021-08-01T06:28:00"/>
    <d v="2021-08-01T06:39:00"/>
    <m/>
    <m/>
    <x v="0"/>
    <x v="0"/>
  </r>
  <r>
    <x v="772"/>
    <n v="1051"/>
    <d v="2021-08-30T14:10:00"/>
    <d v="2021-08-30T14:12:00"/>
    <d v="2021-08-30T14:17:00"/>
    <d v="2021-08-30T14:50:00"/>
    <x v="0"/>
    <x v="1"/>
  </r>
  <r>
    <x v="773"/>
    <n v="2699"/>
    <d v="2021-08-09T10:19:00"/>
    <d v="2021-08-09T10:33:00"/>
    <d v="2021-08-09T10:46:00"/>
    <d v="2021-08-09T11:22:00"/>
    <x v="0"/>
    <x v="0"/>
  </r>
  <r>
    <x v="774"/>
    <n v="3909"/>
    <d v="2021-08-14T10:57:00"/>
    <d v="2021-08-14T11:08:00"/>
    <d v="2021-08-14T11:17:00"/>
    <d v="2021-08-14T11:43:00"/>
    <x v="0"/>
    <x v="1"/>
  </r>
  <r>
    <x v="775"/>
    <n v="1045"/>
    <d v="2021-08-26T07:10:00"/>
    <d v="2021-08-26T07:25:00"/>
    <d v="2021-08-26T07:33:00"/>
    <d v="2021-08-26T07:48:00"/>
    <x v="0"/>
    <x v="0"/>
  </r>
  <r>
    <x v="776"/>
    <m/>
    <d v="2021-08-17T20:38:00"/>
    <m/>
    <m/>
    <m/>
    <x v="1"/>
    <x v="1"/>
  </r>
  <r>
    <x v="777"/>
    <n v="286"/>
    <d v="2021-08-21T21:19:00"/>
    <d v="2021-08-21T21:26:00"/>
    <d v="2021-08-21T21:40:00"/>
    <d v="2021-08-21T22:17:00"/>
    <x v="0"/>
    <x v="0"/>
  </r>
  <r>
    <x v="778"/>
    <m/>
    <d v="2021-08-25T15:53:00"/>
    <m/>
    <m/>
    <m/>
    <x v="0"/>
    <x v="1"/>
  </r>
  <r>
    <x v="779"/>
    <n v="2901"/>
    <d v="2021-08-03T04:39:00"/>
    <d v="2021-08-03T04:42:00"/>
    <d v="2021-08-03T04:47:00"/>
    <m/>
    <x v="1"/>
    <x v="0"/>
  </r>
  <r>
    <x v="780"/>
    <n v="1210"/>
    <d v="2021-08-25T18:22:00"/>
    <d v="2021-08-25T18:24:00"/>
    <m/>
    <m/>
    <x v="0"/>
    <x v="0"/>
  </r>
  <r>
    <x v="781"/>
    <n v="2917"/>
    <d v="2021-08-28T19:35:00"/>
    <d v="2021-08-28T19:38:00"/>
    <d v="2021-08-28T19:46:00"/>
    <d v="2021-08-28T20:07:00"/>
    <x v="1"/>
    <x v="0"/>
  </r>
  <r>
    <x v="782"/>
    <n v="2672"/>
    <d v="2021-08-09T17:06:00"/>
    <d v="2021-08-09T17:14:00"/>
    <d v="2021-08-09T17:21:00"/>
    <d v="2021-08-09T18:18:00"/>
    <x v="1"/>
    <x v="1"/>
  </r>
  <r>
    <x v="783"/>
    <m/>
    <d v="2021-08-26T11:31:00"/>
    <m/>
    <m/>
    <m/>
    <x v="0"/>
    <x v="0"/>
  </r>
  <r>
    <x v="784"/>
    <n v="3875"/>
    <d v="2021-08-05T05:37:00"/>
    <m/>
    <m/>
    <m/>
    <x v="0"/>
    <x v="1"/>
  </r>
  <r>
    <x v="785"/>
    <n v="953"/>
    <d v="2021-08-21T20:53:00"/>
    <d v="2021-08-21T21:08:00"/>
    <d v="2021-08-21T21:21:00"/>
    <d v="2021-08-21T22:20:00"/>
    <x v="0"/>
    <x v="1"/>
  </r>
  <r>
    <x v="786"/>
    <n v="1391"/>
    <d v="2021-08-12T23:28:00"/>
    <d v="2021-08-12T23:34:00"/>
    <d v="2021-08-12T23:46:00"/>
    <d v="2021-08-13T00:18:00"/>
    <x v="0"/>
    <x v="1"/>
  </r>
  <r>
    <x v="787"/>
    <n v="3437"/>
    <d v="2021-08-25T20:39:00"/>
    <d v="2021-08-25T20:47:00"/>
    <d v="2021-08-25T20:58:00"/>
    <d v="2021-08-25T21:54:00"/>
    <x v="1"/>
    <x v="0"/>
  </r>
  <r>
    <x v="788"/>
    <n v="1179"/>
    <d v="2021-08-19T13:08:00"/>
    <d v="2021-08-19T13:13:00"/>
    <d v="2021-08-19T13:19:00"/>
    <d v="2021-08-19T13:47:00"/>
    <x v="0"/>
    <x v="1"/>
  </r>
  <r>
    <x v="789"/>
    <n v="3895"/>
    <d v="2021-08-09T03:32:00"/>
    <d v="2021-08-09T03:34:00"/>
    <m/>
    <m/>
    <x v="1"/>
    <x v="0"/>
  </r>
  <r>
    <x v="790"/>
    <n v="3206"/>
    <d v="2021-08-23T04:02:00"/>
    <d v="2021-08-23T04:09:00"/>
    <d v="2021-08-23T04:23:00"/>
    <d v="2021-08-23T04:59:00"/>
    <x v="1"/>
    <x v="1"/>
  </r>
  <r>
    <x v="791"/>
    <n v="2916"/>
    <d v="2021-08-07T11:49:00"/>
    <d v="2021-08-07T12:02:00"/>
    <d v="2021-08-07T12:07:00"/>
    <d v="2021-08-07T12:48:00"/>
    <x v="0"/>
    <x v="0"/>
  </r>
  <r>
    <x v="792"/>
    <n v="4624"/>
    <d v="2021-08-06T06:50:00"/>
    <d v="2021-08-06T06:56:00"/>
    <d v="2021-08-06T07:05:00"/>
    <d v="2021-08-06T08:08:00"/>
    <x v="1"/>
    <x v="0"/>
  </r>
  <r>
    <x v="793"/>
    <n v="3183"/>
    <d v="2021-08-17T16:50:00"/>
    <m/>
    <m/>
    <m/>
    <x v="0"/>
    <x v="1"/>
  </r>
  <r>
    <x v="794"/>
    <n v="3043"/>
    <d v="2021-08-02T05:15:00"/>
    <d v="2021-08-02T05:27:00"/>
    <d v="2021-08-02T05:32:00"/>
    <m/>
    <x v="0"/>
    <x v="0"/>
  </r>
  <r>
    <x v="795"/>
    <n v="4629"/>
    <d v="2021-08-01T01:29:00"/>
    <d v="2021-08-01T01:37:00"/>
    <d v="2021-08-01T01:52:00"/>
    <d v="2021-08-01T02:43:00"/>
    <x v="0"/>
    <x v="0"/>
  </r>
  <r>
    <x v="796"/>
    <n v="745"/>
    <d v="2021-08-21T11:20:00"/>
    <d v="2021-08-21T11:36:00"/>
    <d v="2021-08-21T11:44:00"/>
    <d v="2021-08-21T12:21:00"/>
    <x v="1"/>
    <x v="1"/>
  </r>
  <r>
    <x v="797"/>
    <n v="1052"/>
    <d v="2021-08-02T03:24:00"/>
    <d v="2021-08-02T03:27:00"/>
    <d v="2021-08-02T03:31:00"/>
    <d v="2021-08-02T04:16:00"/>
    <x v="0"/>
    <x v="1"/>
  </r>
  <r>
    <x v="798"/>
    <m/>
    <d v="2021-08-09T09:49:00"/>
    <m/>
    <m/>
    <m/>
    <x v="1"/>
    <x v="0"/>
  </r>
  <r>
    <x v="799"/>
    <n v="679"/>
    <d v="2021-08-24T12:26:00"/>
    <d v="2021-08-24T12:40:00"/>
    <d v="2021-08-24T12:43:00"/>
    <d v="2021-08-24T13:20:00"/>
    <x v="1"/>
    <x v="0"/>
  </r>
  <r>
    <x v="800"/>
    <n v="1731"/>
    <d v="2021-08-21T03:54:00"/>
    <m/>
    <m/>
    <m/>
    <x v="0"/>
    <x v="1"/>
  </r>
  <r>
    <x v="801"/>
    <n v="4191"/>
    <d v="2021-08-30T21:07:00"/>
    <m/>
    <m/>
    <m/>
    <x v="0"/>
    <x v="1"/>
  </r>
  <r>
    <x v="802"/>
    <m/>
    <d v="2021-08-28T19:14:00"/>
    <m/>
    <m/>
    <m/>
    <x v="0"/>
    <x v="0"/>
  </r>
  <r>
    <x v="803"/>
    <n v="4240"/>
    <d v="2021-08-20T03:58:00"/>
    <d v="2021-08-20T04:06:00"/>
    <d v="2021-08-20T04:13:00"/>
    <d v="2021-08-20T04:31:00"/>
    <x v="1"/>
    <x v="0"/>
  </r>
  <r>
    <x v="804"/>
    <n v="2073"/>
    <d v="2021-08-10T05:46:00"/>
    <d v="2021-08-10T05:59:00"/>
    <d v="2021-08-10T06:12:00"/>
    <d v="2021-08-10T06:37:00"/>
    <x v="1"/>
    <x v="0"/>
  </r>
  <r>
    <x v="805"/>
    <n v="1740"/>
    <d v="2021-08-11T18:47:00"/>
    <d v="2021-08-11T18:59:00"/>
    <d v="2021-08-11T19:06:00"/>
    <d v="2021-08-11T20:04:00"/>
    <x v="0"/>
    <x v="0"/>
  </r>
  <r>
    <x v="806"/>
    <n v="303"/>
    <d v="2021-08-26T11:41:00"/>
    <d v="2021-08-26T11:45:00"/>
    <d v="2021-08-26T11:48:00"/>
    <d v="2021-08-26T11:59:00"/>
    <x v="0"/>
    <x v="0"/>
  </r>
  <r>
    <x v="807"/>
    <m/>
    <d v="2021-08-04T07:08:00"/>
    <m/>
    <m/>
    <m/>
    <x v="0"/>
    <x v="0"/>
  </r>
  <r>
    <x v="808"/>
    <n v="264"/>
    <d v="2021-08-02T08:40:00"/>
    <d v="2021-08-02T08:45:00"/>
    <d v="2021-08-02T08:53:00"/>
    <d v="2021-08-02T09:23:00"/>
    <x v="1"/>
    <x v="0"/>
  </r>
  <r>
    <x v="809"/>
    <n v="3666"/>
    <d v="2021-08-09T01:15:00"/>
    <d v="2021-08-09T01:28:00"/>
    <d v="2021-08-09T01:43:00"/>
    <d v="2021-08-09T02:15:00"/>
    <x v="0"/>
    <x v="1"/>
  </r>
  <r>
    <x v="810"/>
    <n v="3102"/>
    <d v="2021-08-16T02:46:00"/>
    <m/>
    <m/>
    <m/>
    <x v="1"/>
    <x v="1"/>
  </r>
  <r>
    <x v="811"/>
    <m/>
    <d v="2021-08-29T21:05:00"/>
    <m/>
    <m/>
    <m/>
    <x v="0"/>
    <x v="0"/>
  </r>
  <r>
    <x v="812"/>
    <n v="2298"/>
    <d v="2021-08-07T13:19:00"/>
    <d v="2021-08-07T13:33:00"/>
    <d v="2021-08-07T13:44:00"/>
    <d v="2021-08-07T13:54:00"/>
    <x v="0"/>
    <x v="0"/>
  </r>
  <r>
    <x v="813"/>
    <n v="4726"/>
    <d v="2021-08-16T23:30:00"/>
    <d v="2021-08-16T23:37:00"/>
    <d v="2021-08-16T23:42:00"/>
    <d v="2021-08-17T00:15:00"/>
    <x v="0"/>
    <x v="0"/>
  </r>
  <r>
    <x v="814"/>
    <n v="1630"/>
    <d v="2021-08-22T22:54:00"/>
    <d v="2021-08-22T23:04:00"/>
    <m/>
    <m/>
    <x v="0"/>
    <x v="0"/>
  </r>
  <r>
    <x v="815"/>
    <m/>
    <d v="2021-08-01T06:42:00"/>
    <m/>
    <m/>
    <m/>
    <x v="0"/>
    <x v="1"/>
  </r>
  <r>
    <x v="816"/>
    <n v="2600"/>
    <d v="2021-08-29T23:37:00"/>
    <d v="2021-08-29T23:52:00"/>
    <d v="2021-08-30T00:06:00"/>
    <m/>
    <x v="1"/>
    <x v="0"/>
  </r>
  <r>
    <x v="817"/>
    <n v="2399"/>
    <d v="2021-08-15T19:47:00"/>
    <d v="2021-08-15T19:56:00"/>
    <d v="2021-08-15T20:04:00"/>
    <d v="2021-08-15T21:01:00"/>
    <x v="0"/>
    <x v="0"/>
  </r>
  <r>
    <x v="818"/>
    <n v="4310"/>
    <d v="2021-08-27T18:50:00"/>
    <d v="2021-08-27T19:01:00"/>
    <d v="2021-08-27T19:16:00"/>
    <d v="2021-08-27T19:24:00"/>
    <x v="0"/>
    <x v="0"/>
  </r>
  <r>
    <x v="819"/>
    <m/>
    <d v="2021-08-13T13:57:00"/>
    <m/>
    <m/>
    <m/>
    <x v="1"/>
    <x v="0"/>
  </r>
  <r>
    <x v="820"/>
    <n v="4358"/>
    <d v="2021-08-02T01:08:00"/>
    <d v="2021-08-02T01:11:00"/>
    <d v="2021-08-02T01:21:00"/>
    <d v="2021-08-02T01:42:00"/>
    <x v="0"/>
    <x v="0"/>
  </r>
  <r>
    <x v="821"/>
    <n v="1481"/>
    <d v="2021-08-03T18:32:00"/>
    <d v="2021-08-03T18:44:00"/>
    <m/>
    <m/>
    <x v="1"/>
    <x v="1"/>
  </r>
  <r>
    <x v="822"/>
    <n v="3923"/>
    <d v="2021-08-19T12:58:00"/>
    <d v="2021-08-19T13:10:00"/>
    <d v="2021-08-19T13:19:00"/>
    <d v="2021-08-19T13:49:00"/>
    <x v="0"/>
    <x v="1"/>
  </r>
  <r>
    <x v="823"/>
    <n v="3102"/>
    <d v="2021-08-28T13:55:00"/>
    <m/>
    <m/>
    <m/>
    <x v="0"/>
    <x v="1"/>
  </r>
  <r>
    <x v="824"/>
    <n v="1720"/>
    <d v="2021-08-05T10:45:00"/>
    <d v="2021-08-05T10:58:00"/>
    <d v="2021-08-05T11:11:00"/>
    <m/>
    <x v="0"/>
    <x v="1"/>
  </r>
  <r>
    <x v="825"/>
    <m/>
    <d v="2021-08-14T17:11:00"/>
    <m/>
    <m/>
    <m/>
    <x v="0"/>
    <x v="0"/>
  </r>
  <r>
    <x v="826"/>
    <n v="1862"/>
    <d v="2021-08-17T13:55:00"/>
    <d v="2021-08-17T14:02:00"/>
    <d v="2021-08-17T14:15:00"/>
    <d v="2021-08-17T14:55:00"/>
    <x v="1"/>
    <x v="1"/>
  </r>
  <r>
    <x v="827"/>
    <n v="4815"/>
    <d v="2021-08-19T02:40:00"/>
    <m/>
    <m/>
    <m/>
    <x v="0"/>
    <x v="0"/>
  </r>
  <r>
    <x v="828"/>
    <n v="1921"/>
    <d v="2021-08-07T00:48:00"/>
    <d v="2021-08-07T01:04:00"/>
    <d v="2021-08-07T01:16:00"/>
    <d v="2021-08-07T01:55:00"/>
    <x v="0"/>
    <x v="0"/>
  </r>
  <r>
    <x v="829"/>
    <n v="3619"/>
    <d v="2021-08-26T20:35:00"/>
    <d v="2021-08-26T20:42:00"/>
    <d v="2021-08-26T20:53:00"/>
    <d v="2021-08-26T21:49:00"/>
    <x v="0"/>
    <x v="1"/>
  </r>
  <r>
    <x v="830"/>
    <n v="482"/>
    <d v="2021-08-30T15:46:00"/>
    <m/>
    <m/>
    <m/>
    <x v="0"/>
    <x v="1"/>
  </r>
  <r>
    <x v="831"/>
    <m/>
    <d v="2021-08-28T21:32:00"/>
    <m/>
    <m/>
    <m/>
    <x v="1"/>
    <x v="0"/>
  </r>
  <r>
    <x v="832"/>
    <n v="4480"/>
    <d v="2021-08-05T07:18:00"/>
    <d v="2021-08-05T07:25:00"/>
    <d v="2021-08-05T07:27:00"/>
    <d v="2021-08-05T08:14:00"/>
    <x v="0"/>
    <x v="0"/>
  </r>
  <r>
    <x v="833"/>
    <n v="4720"/>
    <d v="2021-08-29T17:45:00"/>
    <d v="2021-08-29T18:00:00"/>
    <d v="2021-08-29T18:11:00"/>
    <d v="2021-08-29T18:36:00"/>
    <x v="1"/>
    <x v="0"/>
  </r>
  <r>
    <x v="834"/>
    <n v="2862"/>
    <d v="2021-08-09T13:58:00"/>
    <d v="2021-08-09T14:00:00"/>
    <d v="2021-08-09T14:06:00"/>
    <d v="2021-08-09T14:23:00"/>
    <x v="1"/>
    <x v="0"/>
  </r>
  <r>
    <x v="835"/>
    <n v="2976"/>
    <d v="2021-08-13T04:08:00"/>
    <d v="2021-08-13T04:19:00"/>
    <m/>
    <m/>
    <x v="0"/>
    <x v="1"/>
  </r>
  <r>
    <x v="836"/>
    <n v="3157"/>
    <d v="2021-08-16T12:13:00"/>
    <d v="2021-08-16T12:16:00"/>
    <m/>
    <m/>
    <x v="0"/>
    <x v="0"/>
  </r>
  <r>
    <x v="837"/>
    <m/>
    <d v="2021-08-29T21:32:00"/>
    <m/>
    <m/>
    <m/>
    <x v="0"/>
    <x v="0"/>
  </r>
  <r>
    <x v="838"/>
    <n v="1256"/>
    <d v="2021-08-30T23:04:00"/>
    <m/>
    <m/>
    <m/>
    <x v="1"/>
    <x v="1"/>
  </r>
  <r>
    <x v="839"/>
    <n v="2768"/>
    <d v="2021-08-02T20:15:00"/>
    <d v="2021-08-02T20:23:00"/>
    <d v="2021-08-02T20:25:00"/>
    <m/>
    <x v="1"/>
    <x v="0"/>
  </r>
  <r>
    <x v="840"/>
    <n v="2244"/>
    <d v="2021-08-08T11:34:00"/>
    <d v="2021-08-08T11:38:00"/>
    <d v="2021-08-08T11:51:00"/>
    <d v="2021-08-08T12:16:00"/>
    <x v="0"/>
    <x v="1"/>
  </r>
  <r>
    <x v="841"/>
    <n v="1084"/>
    <d v="2021-08-07T20:04:00"/>
    <d v="2021-08-07T20:14:00"/>
    <m/>
    <m/>
    <x v="0"/>
    <x v="1"/>
  </r>
  <r>
    <x v="842"/>
    <n v="4615"/>
    <d v="2021-08-09T04:21:00"/>
    <d v="2021-08-09T04:28:00"/>
    <d v="2021-08-09T04:39:00"/>
    <d v="2021-08-09T04:50:00"/>
    <x v="1"/>
    <x v="1"/>
  </r>
  <r>
    <x v="843"/>
    <m/>
    <d v="2021-08-09T11:57:00"/>
    <m/>
    <m/>
    <m/>
    <x v="1"/>
    <x v="1"/>
  </r>
  <r>
    <x v="844"/>
    <n v="3556"/>
    <d v="2021-08-09T21:41:00"/>
    <d v="2021-08-09T21:50:00"/>
    <d v="2021-08-09T21:55:00"/>
    <d v="2021-08-09T22:38:00"/>
    <x v="1"/>
    <x v="0"/>
  </r>
  <r>
    <x v="845"/>
    <n v="1109"/>
    <d v="2021-08-21T02:03:00"/>
    <d v="2021-08-21T02:09:00"/>
    <d v="2021-08-21T02:19:00"/>
    <d v="2021-08-21T03:13:00"/>
    <x v="1"/>
    <x v="0"/>
  </r>
  <r>
    <x v="846"/>
    <m/>
    <d v="2021-08-28T02:03:00"/>
    <m/>
    <m/>
    <m/>
    <x v="0"/>
    <x v="1"/>
  </r>
  <r>
    <x v="847"/>
    <n v="4455"/>
    <d v="2021-08-24T00:59:00"/>
    <d v="2021-08-24T01:06:00"/>
    <d v="2021-08-24T01:13:00"/>
    <d v="2021-08-24T01:21:00"/>
    <x v="0"/>
    <x v="1"/>
  </r>
  <r>
    <x v="848"/>
    <n v="1649"/>
    <d v="2021-08-14T08:09:00"/>
    <d v="2021-08-14T08:20:00"/>
    <m/>
    <m/>
    <x v="0"/>
    <x v="1"/>
  </r>
  <r>
    <x v="849"/>
    <n v="3240"/>
    <d v="2021-08-02T14:21:00"/>
    <m/>
    <m/>
    <m/>
    <x v="1"/>
    <x v="1"/>
  </r>
  <r>
    <x v="850"/>
    <n v="2458"/>
    <d v="2021-08-22T09:02:00"/>
    <d v="2021-08-22T09:08:00"/>
    <m/>
    <m/>
    <x v="1"/>
    <x v="0"/>
  </r>
  <r>
    <x v="851"/>
    <n v="3718"/>
    <d v="2021-08-26T23:45:00"/>
    <d v="2021-08-26T23:48:00"/>
    <d v="2021-08-26T23:55:00"/>
    <d v="2021-08-27T00:12:00"/>
    <x v="0"/>
    <x v="0"/>
  </r>
  <r>
    <x v="852"/>
    <m/>
    <d v="2021-08-28T05:14:00"/>
    <m/>
    <m/>
    <m/>
    <x v="0"/>
    <x v="0"/>
  </r>
  <r>
    <x v="853"/>
    <m/>
    <d v="2021-08-17T03:37:00"/>
    <m/>
    <m/>
    <m/>
    <x v="1"/>
    <x v="1"/>
  </r>
  <r>
    <x v="854"/>
    <m/>
    <d v="2021-08-22T00:44:00"/>
    <m/>
    <m/>
    <m/>
    <x v="0"/>
    <x v="1"/>
  </r>
  <r>
    <x v="855"/>
    <n v="4769"/>
    <d v="2021-08-05T15:14:00"/>
    <d v="2021-08-05T15:16:00"/>
    <d v="2021-08-05T15:27:00"/>
    <m/>
    <x v="0"/>
    <x v="0"/>
  </r>
  <r>
    <x v="856"/>
    <n v="524"/>
    <d v="2021-08-06T07:47:00"/>
    <d v="2021-08-06T07:57:00"/>
    <d v="2021-08-06T08:05:00"/>
    <d v="2021-08-06T08:54:00"/>
    <x v="0"/>
    <x v="1"/>
  </r>
  <r>
    <x v="857"/>
    <n v="615"/>
    <d v="2021-08-23T20:31:00"/>
    <d v="2021-08-23T20:38:00"/>
    <m/>
    <m/>
    <x v="0"/>
    <x v="0"/>
  </r>
  <r>
    <x v="858"/>
    <n v="4840"/>
    <d v="2021-08-03T19:24:00"/>
    <d v="2021-08-03T19:40:00"/>
    <d v="2021-08-03T19:47:00"/>
    <d v="2021-08-03T20:30:00"/>
    <x v="0"/>
    <x v="0"/>
  </r>
  <r>
    <x v="859"/>
    <n v="2902"/>
    <d v="2021-08-12T17:44:00"/>
    <d v="2021-08-12T17:56:00"/>
    <d v="2021-08-12T18:06:00"/>
    <d v="2021-08-12T18:15:00"/>
    <x v="0"/>
    <x v="1"/>
  </r>
  <r>
    <x v="860"/>
    <n v="4798"/>
    <d v="2021-08-02T17:06:00"/>
    <d v="2021-08-02T17:14:00"/>
    <d v="2021-08-02T17:21:00"/>
    <d v="2021-08-02T17:47:00"/>
    <x v="0"/>
    <x v="0"/>
  </r>
  <r>
    <x v="861"/>
    <n v="683"/>
    <d v="2021-08-09T23:42:00"/>
    <d v="2021-08-09T23:44:00"/>
    <d v="2021-08-09T23:58:00"/>
    <m/>
    <x v="0"/>
    <x v="0"/>
  </r>
  <r>
    <x v="862"/>
    <n v="3899"/>
    <d v="2021-08-12T21:11:00"/>
    <d v="2021-08-12T21:15:00"/>
    <d v="2021-08-12T21:20:00"/>
    <d v="2021-08-12T21:48:00"/>
    <x v="0"/>
    <x v="1"/>
  </r>
  <r>
    <x v="863"/>
    <n v="993"/>
    <d v="2021-08-12T05:25:00"/>
    <d v="2021-08-12T05:36:00"/>
    <d v="2021-08-12T05:40:00"/>
    <d v="2021-08-12T05:57:00"/>
    <x v="0"/>
    <x v="0"/>
  </r>
  <r>
    <x v="864"/>
    <n v="3628"/>
    <d v="2021-08-26T11:28:00"/>
    <d v="2021-08-26T11:31:00"/>
    <d v="2021-08-26T11:37:00"/>
    <d v="2021-08-26T12:21:00"/>
    <x v="1"/>
    <x v="1"/>
  </r>
  <r>
    <x v="865"/>
    <n v="736"/>
    <d v="2021-08-03T07:08:00"/>
    <d v="2021-08-03T07:16:00"/>
    <d v="2021-08-03T07:22:00"/>
    <d v="2021-08-03T07:49:00"/>
    <x v="1"/>
    <x v="1"/>
  </r>
  <r>
    <x v="866"/>
    <n v="3327"/>
    <d v="2021-08-08T14:28:00"/>
    <d v="2021-08-08T14:36:00"/>
    <d v="2021-08-08T14:50:00"/>
    <d v="2021-08-08T15:34:00"/>
    <x v="1"/>
    <x v="0"/>
  </r>
  <r>
    <x v="867"/>
    <n v="1492"/>
    <d v="2021-08-21T09:02:00"/>
    <m/>
    <m/>
    <m/>
    <x v="0"/>
    <x v="1"/>
  </r>
  <r>
    <x v="868"/>
    <n v="4422"/>
    <d v="2021-08-05T12:15:00"/>
    <d v="2021-08-05T12:17:00"/>
    <m/>
    <m/>
    <x v="0"/>
    <x v="1"/>
  </r>
  <r>
    <x v="869"/>
    <n v="2055"/>
    <d v="2021-08-01T07:52:00"/>
    <m/>
    <m/>
    <m/>
    <x v="0"/>
    <x v="1"/>
  </r>
  <r>
    <x v="870"/>
    <m/>
    <d v="2021-08-18T22:56:00"/>
    <m/>
    <m/>
    <m/>
    <x v="0"/>
    <x v="0"/>
  </r>
  <r>
    <x v="871"/>
    <n v="2280"/>
    <d v="2021-08-04T21:56:00"/>
    <d v="2021-08-04T22:12:00"/>
    <d v="2021-08-04T22:24:00"/>
    <d v="2021-08-04T23:24:00"/>
    <x v="0"/>
    <x v="0"/>
  </r>
  <r>
    <x v="872"/>
    <n v="3053"/>
    <d v="2021-08-02T20:23:00"/>
    <d v="2021-08-02T20:29:00"/>
    <m/>
    <m/>
    <x v="0"/>
    <x v="0"/>
  </r>
  <r>
    <x v="873"/>
    <n v="4415"/>
    <d v="2021-08-08T18:09:00"/>
    <d v="2021-08-08T18:16:00"/>
    <m/>
    <m/>
    <x v="1"/>
    <x v="1"/>
  </r>
  <r>
    <x v="874"/>
    <n v="4622"/>
    <d v="2021-08-23T13:51:00"/>
    <m/>
    <m/>
    <m/>
    <x v="0"/>
    <x v="1"/>
  </r>
  <r>
    <x v="875"/>
    <n v="1122"/>
    <d v="2021-08-02T20:17:00"/>
    <d v="2021-08-02T20:20:00"/>
    <d v="2021-08-02T20:29:00"/>
    <d v="2021-08-02T21:16:00"/>
    <x v="0"/>
    <x v="0"/>
  </r>
  <r>
    <x v="876"/>
    <n v="162"/>
    <d v="2021-08-23T06:15:00"/>
    <d v="2021-08-23T06:18:00"/>
    <m/>
    <m/>
    <x v="0"/>
    <x v="0"/>
  </r>
  <r>
    <x v="877"/>
    <n v="59"/>
    <d v="2021-08-07T16:14:00"/>
    <d v="2021-08-07T16:30:00"/>
    <d v="2021-08-07T16:34:00"/>
    <d v="2021-08-07T17:25:00"/>
    <x v="1"/>
    <x v="1"/>
  </r>
  <r>
    <x v="878"/>
    <n v="1788"/>
    <d v="2021-08-17T07:21:00"/>
    <d v="2021-08-17T07:26:00"/>
    <d v="2021-08-17T07:33:00"/>
    <d v="2021-08-17T08:28:00"/>
    <x v="1"/>
    <x v="1"/>
  </r>
  <r>
    <x v="879"/>
    <n v="4849"/>
    <d v="2021-08-14T01:50:00"/>
    <d v="2021-08-14T02:04:00"/>
    <d v="2021-08-14T02:16:00"/>
    <m/>
    <x v="0"/>
    <x v="0"/>
  </r>
  <r>
    <x v="880"/>
    <n v="2599"/>
    <d v="2021-08-22T18:07:00"/>
    <m/>
    <m/>
    <m/>
    <x v="0"/>
    <x v="1"/>
  </r>
  <r>
    <x v="881"/>
    <n v="257"/>
    <d v="2021-08-19T17:44:00"/>
    <d v="2021-08-19T17:55:00"/>
    <d v="2021-08-19T18:08:00"/>
    <m/>
    <x v="0"/>
    <x v="1"/>
  </r>
  <r>
    <x v="882"/>
    <m/>
    <d v="2021-08-16T20:24:00"/>
    <m/>
    <m/>
    <m/>
    <x v="0"/>
    <x v="0"/>
  </r>
  <r>
    <x v="883"/>
    <n v="4714"/>
    <d v="2021-08-19T23:18:00"/>
    <d v="2021-08-19T23:33:00"/>
    <d v="2021-08-19T23:42:00"/>
    <d v="2021-08-19T23:51:00"/>
    <x v="0"/>
    <x v="1"/>
  </r>
  <r>
    <x v="884"/>
    <n v="4713"/>
    <d v="2021-08-28T07:15:00"/>
    <d v="2021-08-28T07:25:00"/>
    <d v="2021-08-28T07:37:00"/>
    <d v="2021-08-28T08:10:00"/>
    <x v="1"/>
    <x v="0"/>
  </r>
  <r>
    <x v="885"/>
    <n v="3676"/>
    <d v="2021-08-08T15:02:00"/>
    <d v="2021-08-08T15:17:00"/>
    <d v="2021-08-08T15:20:00"/>
    <d v="2021-08-08T16:08:00"/>
    <x v="1"/>
    <x v="0"/>
  </r>
  <r>
    <x v="886"/>
    <n v="2470"/>
    <d v="2021-08-07T09:24:00"/>
    <m/>
    <m/>
    <m/>
    <x v="0"/>
    <x v="1"/>
  </r>
  <r>
    <x v="887"/>
    <m/>
    <d v="2021-08-23T02:47:00"/>
    <m/>
    <m/>
    <m/>
    <x v="0"/>
    <x v="0"/>
  </r>
  <r>
    <x v="888"/>
    <n v="2517"/>
    <d v="2021-08-07T08:34:00"/>
    <m/>
    <m/>
    <m/>
    <x v="0"/>
    <x v="0"/>
  </r>
  <r>
    <x v="889"/>
    <n v="4162"/>
    <d v="2021-08-04T15:22:00"/>
    <d v="2021-08-04T15:29:00"/>
    <m/>
    <m/>
    <x v="0"/>
    <x v="0"/>
  </r>
  <r>
    <x v="890"/>
    <m/>
    <d v="2021-08-02T03:47:00"/>
    <m/>
    <m/>
    <m/>
    <x v="0"/>
    <x v="1"/>
  </r>
  <r>
    <x v="891"/>
    <n v="4271"/>
    <d v="2021-08-11T10:17:00"/>
    <d v="2021-08-11T10:23:00"/>
    <d v="2021-08-11T10:30:00"/>
    <d v="2021-08-11T11:05:00"/>
    <x v="0"/>
    <x v="1"/>
  </r>
  <r>
    <x v="892"/>
    <n v="1737"/>
    <d v="2021-08-20T02:29:00"/>
    <d v="2021-08-20T02:35:00"/>
    <d v="2021-08-20T02:39:00"/>
    <d v="2021-08-20T03:35:00"/>
    <x v="0"/>
    <x v="0"/>
  </r>
  <r>
    <x v="893"/>
    <n v="1085"/>
    <d v="2021-08-20T21:08:00"/>
    <d v="2021-08-20T21:12:00"/>
    <m/>
    <m/>
    <x v="0"/>
    <x v="1"/>
  </r>
  <r>
    <x v="894"/>
    <m/>
    <d v="2021-08-08T16:35:00"/>
    <m/>
    <m/>
    <m/>
    <x v="1"/>
    <x v="0"/>
  </r>
  <r>
    <x v="895"/>
    <n v="2289"/>
    <d v="2021-08-09T21:45:00"/>
    <d v="2021-08-09T21:55:00"/>
    <d v="2021-08-09T22:06:00"/>
    <m/>
    <x v="1"/>
    <x v="0"/>
  </r>
  <r>
    <x v="896"/>
    <m/>
    <d v="2021-08-19T13:08:00"/>
    <m/>
    <m/>
    <m/>
    <x v="0"/>
    <x v="1"/>
  </r>
  <r>
    <x v="897"/>
    <n v="4250"/>
    <d v="2021-08-03T06:26:00"/>
    <d v="2021-08-03T06:41:00"/>
    <d v="2021-08-03T06:56:00"/>
    <d v="2021-08-03T07:10:00"/>
    <x v="1"/>
    <x v="0"/>
  </r>
  <r>
    <x v="898"/>
    <n v="2509"/>
    <d v="2021-08-23T12:47:00"/>
    <d v="2021-08-23T12:57:00"/>
    <d v="2021-08-23T13:00:00"/>
    <d v="2021-08-23T13:32:00"/>
    <x v="0"/>
    <x v="1"/>
  </r>
  <r>
    <x v="899"/>
    <n v="3601"/>
    <d v="2021-08-14T03:14:00"/>
    <d v="2021-08-14T03:25:00"/>
    <m/>
    <m/>
    <x v="1"/>
    <x v="0"/>
  </r>
  <r>
    <x v="900"/>
    <n v="1975"/>
    <d v="2021-08-25T19:21:00"/>
    <d v="2021-08-25T19:34:00"/>
    <d v="2021-08-25T19:46:00"/>
    <d v="2021-08-25T20:29:00"/>
    <x v="0"/>
    <x v="0"/>
  </r>
  <r>
    <x v="901"/>
    <n v="2773"/>
    <d v="2021-08-03T00:21:00"/>
    <d v="2021-08-03T00:23:00"/>
    <d v="2021-08-03T00:35:00"/>
    <d v="2021-08-03T01:25:00"/>
    <x v="0"/>
    <x v="0"/>
  </r>
  <r>
    <x v="902"/>
    <n v="4310"/>
    <d v="2021-08-25T12:39:00"/>
    <m/>
    <m/>
    <m/>
    <x v="0"/>
    <x v="1"/>
  </r>
  <r>
    <x v="903"/>
    <m/>
    <d v="2021-08-18T17:28:00"/>
    <m/>
    <m/>
    <m/>
    <x v="0"/>
    <x v="0"/>
  </r>
  <r>
    <x v="904"/>
    <n v="4292"/>
    <d v="2021-08-27T07:52:00"/>
    <d v="2021-08-27T07:54:00"/>
    <d v="2021-08-27T07:58:00"/>
    <d v="2021-08-27T08:14:00"/>
    <x v="0"/>
    <x v="0"/>
  </r>
  <r>
    <x v="905"/>
    <n v="2903"/>
    <d v="2021-08-05T05:43:00"/>
    <d v="2021-08-05T05:50:00"/>
    <d v="2021-08-05T06:02:00"/>
    <d v="2021-08-05T06:54:00"/>
    <x v="0"/>
    <x v="0"/>
  </r>
  <r>
    <x v="906"/>
    <n v="3822"/>
    <d v="2021-08-28T17:31:00"/>
    <d v="2021-08-28T17:39:00"/>
    <d v="2021-08-28T17:47:00"/>
    <d v="2021-08-28T18:04:00"/>
    <x v="0"/>
    <x v="0"/>
  </r>
  <r>
    <x v="907"/>
    <n v="2979"/>
    <d v="2021-08-07T19:47:00"/>
    <d v="2021-08-07T19:52:00"/>
    <m/>
    <m/>
    <x v="0"/>
    <x v="0"/>
  </r>
  <r>
    <x v="908"/>
    <n v="2771"/>
    <d v="2021-08-25T05:55:00"/>
    <d v="2021-08-25T06:01:00"/>
    <d v="2021-08-25T06:16:00"/>
    <d v="2021-08-25T06:31:00"/>
    <x v="0"/>
    <x v="1"/>
  </r>
  <r>
    <x v="909"/>
    <n v="2212"/>
    <d v="2021-08-04T00:33:00"/>
    <d v="2021-08-04T00:44:00"/>
    <m/>
    <m/>
    <x v="1"/>
    <x v="0"/>
  </r>
  <r>
    <x v="910"/>
    <n v="2292"/>
    <d v="2021-08-04T21:44:00"/>
    <d v="2021-08-04T21:52:00"/>
    <d v="2021-08-04T21:58:00"/>
    <d v="2021-08-04T22:55:00"/>
    <x v="0"/>
    <x v="0"/>
  </r>
  <r>
    <x v="911"/>
    <m/>
    <d v="2021-08-09T21:15:00"/>
    <m/>
    <m/>
    <m/>
    <x v="0"/>
    <x v="0"/>
  </r>
  <r>
    <x v="912"/>
    <m/>
    <d v="2021-08-21T13:37:00"/>
    <m/>
    <m/>
    <m/>
    <x v="1"/>
    <x v="0"/>
  </r>
  <r>
    <x v="913"/>
    <m/>
    <d v="2021-08-11T20:18:00"/>
    <m/>
    <m/>
    <m/>
    <x v="0"/>
    <x v="0"/>
  </r>
  <r>
    <x v="914"/>
    <n v="2183"/>
    <d v="2021-08-23T13:41:00"/>
    <d v="2021-08-23T13:53:00"/>
    <d v="2021-08-23T14:00:00"/>
    <d v="2021-08-23T14:14:00"/>
    <x v="1"/>
    <x v="1"/>
  </r>
  <r>
    <x v="915"/>
    <m/>
    <d v="2021-08-12T08:52:00"/>
    <m/>
    <m/>
    <m/>
    <x v="0"/>
    <x v="0"/>
  </r>
  <r>
    <x v="916"/>
    <n v="2220"/>
    <d v="2021-08-15T19:14:00"/>
    <d v="2021-08-15T19:30:00"/>
    <d v="2021-08-15T19:36:00"/>
    <d v="2021-08-15T20:31:00"/>
    <x v="1"/>
    <x v="0"/>
  </r>
  <r>
    <x v="917"/>
    <n v="4122"/>
    <d v="2021-08-08T11:49:00"/>
    <d v="2021-08-08T11:54:00"/>
    <d v="2021-08-08T12:00:00"/>
    <d v="2021-08-08T12:30:00"/>
    <x v="1"/>
    <x v="0"/>
  </r>
  <r>
    <x v="918"/>
    <n v="4592"/>
    <d v="2021-08-16T08:40:00"/>
    <d v="2021-08-16T08:45:00"/>
    <d v="2021-08-16T08:56:00"/>
    <d v="2021-08-16T09:33:00"/>
    <x v="1"/>
    <x v="0"/>
  </r>
  <r>
    <x v="919"/>
    <n v="2299"/>
    <d v="2021-08-26T15:04:00"/>
    <m/>
    <m/>
    <m/>
    <x v="0"/>
    <x v="1"/>
  </r>
  <r>
    <x v="920"/>
    <n v="189"/>
    <d v="2021-08-14T22:52:00"/>
    <d v="2021-08-14T23:04:00"/>
    <d v="2021-08-14T23:12:00"/>
    <d v="2021-08-15T00:09:00"/>
    <x v="0"/>
    <x v="1"/>
  </r>
  <r>
    <x v="921"/>
    <n v="3540"/>
    <d v="2021-08-01T22:24:00"/>
    <d v="2021-08-01T22:32:00"/>
    <d v="2021-08-01T22:39:00"/>
    <d v="2021-08-01T23:39:00"/>
    <x v="0"/>
    <x v="0"/>
  </r>
  <r>
    <x v="922"/>
    <n v="2843"/>
    <d v="2021-08-25T04:11:00"/>
    <d v="2021-08-25T04:15:00"/>
    <m/>
    <m/>
    <x v="0"/>
    <x v="0"/>
  </r>
  <r>
    <x v="923"/>
    <n v="4397"/>
    <d v="2021-08-16T08:01:00"/>
    <d v="2021-08-16T08:11:00"/>
    <d v="2021-08-16T08:14:00"/>
    <d v="2021-08-16T08:22:00"/>
    <x v="0"/>
    <x v="0"/>
  </r>
  <r>
    <x v="924"/>
    <n v="254"/>
    <d v="2021-08-20T12:27:00"/>
    <d v="2021-08-20T12:41:00"/>
    <d v="2021-08-20T12:53:00"/>
    <d v="2021-08-20T13:53:00"/>
    <x v="0"/>
    <x v="1"/>
  </r>
  <r>
    <x v="925"/>
    <n v="2321"/>
    <d v="2021-08-14T13:31:00"/>
    <d v="2021-08-14T13:47:00"/>
    <d v="2021-08-14T13:52:00"/>
    <d v="2021-08-14T14:30:00"/>
    <x v="0"/>
    <x v="1"/>
  </r>
  <r>
    <x v="926"/>
    <n v="4788"/>
    <d v="2021-08-29T09:29:00"/>
    <d v="2021-08-29T09:31:00"/>
    <d v="2021-08-29T09:37:00"/>
    <d v="2021-08-29T10:16:00"/>
    <x v="0"/>
    <x v="0"/>
  </r>
  <r>
    <x v="927"/>
    <n v="2598"/>
    <d v="2021-08-04T18:02:00"/>
    <d v="2021-08-04T18:06:00"/>
    <d v="2021-08-04T18:09:00"/>
    <d v="2021-08-04T18:35:00"/>
    <x v="1"/>
    <x v="0"/>
  </r>
  <r>
    <x v="928"/>
    <n v="2199"/>
    <d v="2021-08-12T23:30:00"/>
    <d v="2021-08-12T23:35:00"/>
    <m/>
    <m/>
    <x v="0"/>
    <x v="0"/>
  </r>
  <r>
    <x v="929"/>
    <n v="4076"/>
    <d v="2021-08-10T20:49:00"/>
    <d v="2021-08-10T20:59:00"/>
    <d v="2021-08-10T21:12:00"/>
    <d v="2021-08-10T22:05:00"/>
    <x v="1"/>
    <x v="0"/>
  </r>
  <r>
    <x v="930"/>
    <n v="3405"/>
    <d v="2021-08-16T03:11:00"/>
    <d v="2021-08-16T03:21:00"/>
    <m/>
    <m/>
    <x v="0"/>
    <x v="0"/>
  </r>
  <r>
    <x v="931"/>
    <n v="1151"/>
    <d v="2021-08-19T11:42:00"/>
    <d v="2021-08-19T11:45:00"/>
    <d v="2021-08-19T11:48:00"/>
    <d v="2021-08-19T12:01:00"/>
    <x v="0"/>
    <x v="0"/>
  </r>
  <r>
    <x v="932"/>
    <n v="1289"/>
    <d v="2021-08-14T01:11:00"/>
    <d v="2021-08-14T01:27:00"/>
    <d v="2021-08-14T01:41:00"/>
    <d v="2021-08-14T02:07:00"/>
    <x v="0"/>
    <x v="1"/>
  </r>
  <r>
    <x v="933"/>
    <n v="4641"/>
    <d v="2021-08-16T13:14:00"/>
    <d v="2021-08-16T13:17:00"/>
    <d v="2021-08-16T13:21:00"/>
    <d v="2021-08-16T13:49:00"/>
    <x v="1"/>
    <x v="1"/>
  </r>
  <r>
    <x v="934"/>
    <m/>
    <d v="2021-08-12T15:06:00"/>
    <m/>
    <m/>
    <m/>
    <x v="0"/>
    <x v="0"/>
  </r>
  <r>
    <x v="935"/>
    <n v="2873"/>
    <d v="2021-08-26T03:20:00"/>
    <d v="2021-08-26T03:27:00"/>
    <d v="2021-08-26T03:33:00"/>
    <d v="2021-08-26T04:13:00"/>
    <x v="0"/>
    <x v="1"/>
  </r>
  <r>
    <x v="936"/>
    <n v="2466"/>
    <d v="2021-08-19T21:54:00"/>
    <d v="2021-08-19T21:56:00"/>
    <m/>
    <m/>
    <x v="0"/>
    <x v="0"/>
  </r>
  <r>
    <x v="937"/>
    <m/>
    <d v="2021-08-05T19:29:00"/>
    <m/>
    <m/>
    <m/>
    <x v="0"/>
    <x v="0"/>
  </r>
  <r>
    <x v="938"/>
    <n v="2058"/>
    <d v="2021-08-06T00:40:00"/>
    <m/>
    <m/>
    <m/>
    <x v="0"/>
    <x v="1"/>
  </r>
  <r>
    <x v="939"/>
    <n v="2996"/>
    <d v="2021-08-29T05:43:00"/>
    <m/>
    <m/>
    <m/>
    <x v="1"/>
    <x v="1"/>
  </r>
  <r>
    <x v="940"/>
    <m/>
    <d v="2021-08-22T03:45:00"/>
    <m/>
    <m/>
    <m/>
    <x v="0"/>
    <x v="1"/>
  </r>
  <r>
    <x v="941"/>
    <m/>
    <d v="2021-08-29T19:37:00"/>
    <m/>
    <m/>
    <m/>
    <x v="1"/>
    <x v="0"/>
  </r>
  <r>
    <x v="942"/>
    <n v="3349"/>
    <d v="2021-08-01T17:32:00"/>
    <d v="2021-08-01T17:45:00"/>
    <d v="2021-08-01T18:00:00"/>
    <d v="2021-08-01T18:31:00"/>
    <x v="1"/>
    <x v="1"/>
  </r>
  <r>
    <x v="943"/>
    <n v="2893"/>
    <d v="2021-08-25T18:41:00"/>
    <d v="2021-08-25T18:50:00"/>
    <d v="2021-08-25T19:01:00"/>
    <d v="2021-08-25T19:44:00"/>
    <x v="1"/>
    <x v="0"/>
  </r>
  <r>
    <x v="944"/>
    <n v="2862"/>
    <d v="2021-08-15T03:24:00"/>
    <d v="2021-08-15T03:36:00"/>
    <d v="2021-08-15T03:50:00"/>
    <d v="2021-08-15T04:15:00"/>
    <x v="1"/>
    <x v="0"/>
  </r>
  <r>
    <x v="945"/>
    <n v="58"/>
    <d v="2021-08-27T00:31:00"/>
    <m/>
    <m/>
    <m/>
    <x v="0"/>
    <x v="1"/>
  </r>
  <r>
    <x v="946"/>
    <n v="3526"/>
    <d v="2021-08-04T23:05:00"/>
    <d v="2021-08-04T23:18:00"/>
    <d v="2021-08-04T23:29:00"/>
    <d v="2021-08-05T00:07:00"/>
    <x v="0"/>
    <x v="0"/>
  </r>
  <r>
    <x v="947"/>
    <n v="1992"/>
    <d v="2021-08-09T22:48:00"/>
    <d v="2021-08-09T22:54:00"/>
    <m/>
    <m/>
    <x v="0"/>
    <x v="0"/>
  </r>
  <r>
    <x v="948"/>
    <n v="3100"/>
    <d v="2021-08-26T16:32:00"/>
    <d v="2021-08-26T16:42:00"/>
    <d v="2021-08-26T16:44:00"/>
    <d v="2021-08-26T17:34:00"/>
    <x v="1"/>
    <x v="1"/>
  </r>
  <r>
    <x v="949"/>
    <n v="3039"/>
    <d v="2021-08-06T23:25:00"/>
    <d v="2021-08-06T23:39:00"/>
    <d v="2021-08-06T23:41:00"/>
    <d v="2021-08-07T00:14:00"/>
    <x v="1"/>
    <x v="0"/>
  </r>
  <r>
    <x v="950"/>
    <n v="353"/>
    <d v="2021-08-08T03:46:00"/>
    <d v="2021-08-08T03:55:00"/>
    <d v="2021-08-08T04:02:00"/>
    <m/>
    <x v="1"/>
    <x v="1"/>
  </r>
  <r>
    <x v="951"/>
    <m/>
    <d v="2021-08-14T14:14:00"/>
    <m/>
    <m/>
    <m/>
    <x v="0"/>
    <x v="0"/>
  </r>
  <r>
    <x v="952"/>
    <n v="4188"/>
    <d v="2021-08-05T10:18:00"/>
    <d v="2021-08-05T10:24:00"/>
    <d v="2021-08-05T10:28:00"/>
    <d v="2021-08-05T11:07:00"/>
    <x v="0"/>
    <x v="1"/>
  </r>
  <r>
    <x v="953"/>
    <n v="907"/>
    <d v="2021-08-21T07:38:00"/>
    <d v="2021-08-21T07:48:00"/>
    <d v="2021-08-21T07:54:00"/>
    <d v="2021-08-21T08:20:00"/>
    <x v="1"/>
    <x v="0"/>
  </r>
  <r>
    <x v="954"/>
    <n v="3883"/>
    <d v="2021-08-04T16:58:00"/>
    <d v="2021-08-04T17:14:00"/>
    <d v="2021-08-04T17:28:00"/>
    <d v="2021-08-04T18:01:00"/>
    <x v="0"/>
    <x v="0"/>
  </r>
  <r>
    <x v="955"/>
    <m/>
    <d v="2021-08-03T05:10:00"/>
    <m/>
    <m/>
    <m/>
    <x v="0"/>
    <x v="0"/>
  </r>
  <r>
    <x v="956"/>
    <n v="2015"/>
    <d v="2021-08-15T01:03:00"/>
    <d v="2021-08-15T01:10:00"/>
    <d v="2021-08-15T01:21:00"/>
    <d v="2021-08-15T02:16:00"/>
    <x v="0"/>
    <x v="0"/>
  </r>
  <r>
    <x v="957"/>
    <n v="3816"/>
    <d v="2021-08-15T09:09:00"/>
    <d v="2021-08-15T09:19:00"/>
    <d v="2021-08-15T09:33:00"/>
    <d v="2021-08-15T10:07:00"/>
    <x v="0"/>
    <x v="0"/>
  </r>
  <r>
    <x v="958"/>
    <n v="4125"/>
    <d v="2021-08-26T05:20:00"/>
    <d v="2021-08-26T05:24:00"/>
    <m/>
    <m/>
    <x v="0"/>
    <x v="0"/>
  </r>
  <r>
    <x v="959"/>
    <n v="698"/>
    <d v="2021-08-26T19:07:00"/>
    <d v="2021-08-26T19:21:00"/>
    <d v="2021-08-26T19:30:00"/>
    <d v="2021-08-26T19:46:00"/>
    <x v="0"/>
    <x v="0"/>
  </r>
  <r>
    <x v="960"/>
    <m/>
    <d v="2021-08-25T15:35:00"/>
    <m/>
    <m/>
    <m/>
    <x v="0"/>
    <x v="0"/>
  </r>
  <r>
    <x v="961"/>
    <m/>
    <d v="2021-08-20T13:29:00"/>
    <m/>
    <m/>
    <m/>
    <x v="1"/>
    <x v="0"/>
  </r>
  <r>
    <x v="962"/>
    <n v="862"/>
    <d v="2021-08-06T22:49:00"/>
    <d v="2021-08-06T22:51:00"/>
    <d v="2021-08-06T23:02:00"/>
    <d v="2021-08-06T23:16:00"/>
    <x v="0"/>
    <x v="1"/>
  </r>
  <r>
    <x v="963"/>
    <n v="2027"/>
    <d v="2021-08-19T10:37:00"/>
    <d v="2021-08-19T10:42:00"/>
    <d v="2021-08-19T10:54:00"/>
    <d v="2021-08-19T11:21:00"/>
    <x v="0"/>
    <x v="0"/>
  </r>
  <r>
    <x v="964"/>
    <n v="3955"/>
    <d v="2021-08-20T19:50:00"/>
    <d v="2021-08-20T19:53:00"/>
    <d v="2021-08-20T20:00:00"/>
    <d v="2021-08-20T20:54:00"/>
    <x v="0"/>
    <x v="0"/>
  </r>
  <r>
    <x v="965"/>
    <n v="2127"/>
    <d v="2021-08-29T15:21:00"/>
    <d v="2021-08-29T15:26:00"/>
    <d v="2021-08-29T15:32:00"/>
    <d v="2021-08-29T15:42:00"/>
    <x v="1"/>
    <x v="0"/>
  </r>
  <r>
    <x v="966"/>
    <n v="645"/>
    <d v="2021-08-24T13:36:00"/>
    <d v="2021-08-24T13:48:00"/>
    <d v="2021-08-24T13:53:00"/>
    <d v="2021-08-24T14:01:00"/>
    <x v="1"/>
    <x v="0"/>
  </r>
  <r>
    <x v="967"/>
    <n v="3770"/>
    <d v="2021-08-24T08:51:00"/>
    <d v="2021-08-24T08:54:00"/>
    <d v="2021-08-24T09:01:00"/>
    <d v="2021-08-24T09:30:00"/>
    <x v="1"/>
    <x v="1"/>
  </r>
  <r>
    <x v="968"/>
    <n v="2847"/>
    <d v="2021-08-17T12:57:00"/>
    <d v="2021-08-17T13:07:00"/>
    <d v="2021-08-17T13:15:00"/>
    <d v="2021-08-17T14:08:00"/>
    <x v="0"/>
    <x v="0"/>
  </r>
  <r>
    <x v="969"/>
    <n v="1696"/>
    <d v="2021-08-09T02:50:00"/>
    <d v="2021-08-09T02:58:00"/>
    <d v="2021-08-09T03:01:00"/>
    <d v="2021-08-09T03:51:00"/>
    <x v="0"/>
    <x v="0"/>
  </r>
  <r>
    <x v="970"/>
    <n v="1620"/>
    <d v="2021-08-27T10:20:00"/>
    <d v="2021-08-27T10:33:00"/>
    <d v="2021-08-27T10:35:00"/>
    <d v="2021-08-27T11:04:00"/>
    <x v="0"/>
    <x v="1"/>
  </r>
  <r>
    <x v="971"/>
    <n v="3958"/>
    <d v="2021-08-23T18:15:00"/>
    <m/>
    <m/>
    <m/>
    <x v="0"/>
    <x v="1"/>
  </r>
  <r>
    <x v="972"/>
    <n v="4745"/>
    <d v="2021-08-07T02:56:00"/>
    <d v="2021-08-07T03:03:00"/>
    <d v="2021-08-07T03:10:00"/>
    <d v="2021-08-07T03:29:00"/>
    <x v="0"/>
    <x v="1"/>
  </r>
  <r>
    <x v="973"/>
    <n v="3949"/>
    <d v="2021-08-08T06:53:00"/>
    <d v="2021-08-08T07:02:00"/>
    <d v="2021-08-08T07:15:00"/>
    <d v="2021-08-08T07:48:00"/>
    <x v="0"/>
    <x v="1"/>
  </r>
  <r>
    <x v="974"/>
    <n v="352"/>
    <d v="2021-08-12T11:40:00"/>
    <d v="2021-08-12T11:46:00"/>
    <m/>
    <m/>
    <x v="1"/>
    <x v="0"/>
  </r>
  <r>
    <x v="975"/>
    <n v="1416"/>
    <d v="2021-08-18T12:39:00"/>
    <d v="2021-08-18T12:41:00"/>
    <m/>
    <m/>
    <x v="0"/>
    <x v="0"/>
  </r>
  <r>
    <x v="976"/>
    <n v="191"/>
    <d v="2021-08-09T06:20:00"/>
    <d v="2021-08-09T06:33:00"/>
    <m/>
    <m/>
    <x v="0"/>
    <x v="1"/>
  </r>
  <r>
    <x v="977"/>
    <m/>
    <d v="2021-08-09T06:47:00"/>
    <m/>
    <m/>
    <m/>
    <x v="1"/>
    <x v="0"/>
  </r>
  <r>
    <x v="978"/>
    <n v="1091"/>
    <d v="2021-08-24T03:30:00"/>
    <d v="2021-08-24T03:32:00"/>
    <d v="2021-08-24T03:43:00"/>
    <d v="2021-08-24T04:02:00"/>
    <x v="0"/>
    <x v="0"/>
  </r>
  <r>
    <x v="979"/>
    <n v="3855"/>
    <d v="2021-08-23T23:30:00"/>
    <d v="2021-08-23T23:33:00"/>
    <d v="2021-08-23T23:37:00"/>
    <d v="2021-08-24T00:37:00"/>
    <x v="0"/>
    <x v="0"/>
  </r>
  <r>
    <x v="980"/>
    <n v="1330"/>
    <d v="2021-08-18T17:36:00"/>
    <d v="2021-08-18T17:44:00"/>
    <d v="2021-08-18T17:53:00"/>
    <m/>
    <x v="1"/>
    <x v="0"/>
  </r>
  <r>
    <x v="981"/>
    <m/>
    <d v="2021-08-22T00:12:00"/>
    <m/>
    <m/>
    <m/>
    <x v="0"/>
    <x v="1"/>
  </r>
  <r>
    <x v="982"/>
    <m/>
    <d v="2021-08-29T07:47:00"/>
    <m/>
    <m/>
    <m/>
    <x v="0"/>
    <x v="1"/>
  </r>
  <r>
    <x v="983"/>
    <n v="1262"/>
    <d v="2021-08-15T13:22:00"/>
    <d v="2021-08-15T13:35:00"/>
    <m/>
    <m/>
    <x v="1"/>
    <x v="0"/>
  </r>
  <r>
    <x v="984"/>
    <n v="3074"/>
    <d v="2021-08-16T03:35:00"/>
    <d v="2021-08-16T03:48:00"/>
    <d v="2021-08-16T03:53:00"/>
    <d v="2021-08-16T04:04:00"/>
    <x v="0"/>
    <x v="1"/>
  </r>
  <r>
    <x v="985"/>
    <n v="1266"/>
    <d v="2021-08-14T13:42:00"/>
    <d v="2021-08-14T13:53:00"/>
    <m/>
    <m/>
    <x v="0"/>
    <x v="0"/>
  </r>
  <r>
    <x v="986"/>
    <n v="2237"/>
    <d v="2021-08-17T12:47:00"/>
    <m/>
    <m/>
    <m/>
    <x v="0"/>
    <x v="1"/>
  </r>
  <r>
    <x v="987"/>
    <n v="3979"/>
    <d v="2021-08-19T23:30:00"/>
    <d v="2021-08-19T23:34:00"/>
    <d v="2021-08-19T23:49:00"/>
    <d v="2021-08-20T00:06:00"/>
    <x v="0"/>
    <x v="1"/>
  </r>
  <r>
    <x v="988"/>
    <n v="985"/>
    <d v="2021-08-09T02:47:00"/>
    <d v="2021-08-09T03:00:00"/>
    <d v="2021-08-09T03:11:00"/>
    <d v="2021-08-09T03:22:00"/>
    <x v="1"/>
    <x v="0"/>
  </r>
  <r>
    <x v="989"/>
    <n v="2122"/>
    <d v="2021-08-15T18:58:00"/>
    <d v="2021-08-15T19:14:00"/>
    <d v="2021-08-15T19:19:00"/>
    <d v="2021-08-15T20:18:00"/>
    <x v="0"/>
    <x v="0"/>
  </r>
  <r>
    <x v="990"/>
    <n v="260"/>
    <d v="2021-08-26T10:08:00"/>
    <d v="2021-08-26T10:23:00"/>
    <d v="2021-08-26T10:35:00"/>
    <d v="2021-08-26T11:07:00"/>
    <x v="0"/>
    <x v="0"/>
  </r>
  <r>
    <x v="991"/>
    <m/>
    <d v="2021-08-03T20:25:00"/>
    <m/>
    <m/>
    <m/>
    <x v="0"/>
    <x v="0"/>
  </r>
  <r>
    <x v="992"/>
    <m/>
    <d v="2021-08-09T22:01:00"/>
    <m/>
    <m/>
    <m/>
    <x v="1"/>
    <x v="0"/>
  </r>
  <r>
    <x v="993"/>
    <m/>
    <d v="2021-08-16T14:50:00"/>
    <m/>
    <m/>
    <m/>
    <x v="0"/>
    <x v="0"/>
  </r>
  <r>
    <x v="994"/>
    <n v="769"/>
    <d v="2021-08-02T16:11:00"/>
    <d v="2021-08-02T16:21:00"/>
    <d v="2021-08-02T16:33:00"/>
    <d v="2021-08-02T16:49:00"/>
    <x v="1"/>
    <x v="0"/>
  </r>
  <r>
    <x v="995"/>
    <m/>
    <d v="2021-08-05T06:42:00"/>
    <m/>
    <m/>
    <m/>
    <x v="0"/>
    <x v="0"/>
  </r>
  <r>
    <x v="996"/>
    <n v="171"/>
    <d v="2021-08-25T22:10:00"/>
    <d v="2021-08-25T22:22:00"/>
    <d v="2021-08-25T22:24:00"/>
    <d v="2021-08-25T23:22:00"/>
    <x v="0"/>
    <x v="1"/>
  </r>
  <r>
    <x v="997"/>
    <n v="1952"/>
    <d v="2021-08-05T19:19:00"/>
    <d v="2021-08-05T19:26:00"/>
    <d v="2021-08-05T19:29:00"/>
    <d v="2021-08-05T20:01:00"/>
    <x v="0"/>
    <x v="0"/>
  </r>
  <r>
    <x v="998"/>
    <n v="2782"/>
    <d v="2021-08-22T13:57:00"/>
    <d v="2021-08-22T14:06:00"/>
    <d v="2021-08-22T14:09:00"/>
    <d v="2021-08-22T14:19:00"/>
    <x v="0"/>
    <x v="1"/>
  </r>
  <r>
    <x v="999"/>
    <n v="1708"/>
    <d v="2021-08-29T21:47:00"/>
    <d v="2021-08-29T21:49:00"/>
    <d v="2021-08-29T21:53:00"/>
    <d v="2021-08-29T22:32:00"/>
    <x v="1"/>
    <x v="0"/>
  </r>
  <r>
    <x v="1000"/>
    <n v="835"/>
    <d v="2021-08-17T23:18:00"/>
    <d v="2021-08-17T23:21:00"/>
    <d v="2021-08-17T23:34:00"/>
    <d v="2021-08-17T23:41:00"/>
    <x v="1"/>
    <x v="0"/>
  </r>
  <r>
    <x v="1001"/>
    <n v="1268"/>
    <d v="2021-08-14T05:23:00"/>
    <d v="2021-08-14T05:28:00"/>
    <d v="2021-08-14T05:31:00"/>
    <d v="2021-08-14T05:41:00"/>
    <x v="1"/>
    <x v="1"/>
  </r>
  <r>
    <x v="1002"/>
    <n v="4937"/>
    <d v="2021-08-20T09:12:00"/>
    <d v="2021-08-20T09:21:00"/>
    <d v="2021-08-20T09:24:00"/>
    <d v="2021-08-20T09:56:00"/>
    <x v="0"/>
    <x v="1"/>
  </r>
  <r>
    <x v="1003"/>
    <n v="2080"/>
    <d v="2021-08-18T22:11:00"/>
    <d v="2021-08-18T22:21:00"/>
    <d v="2021-08-18T22:36:00"/>
    <d v="2021-08-18T22:48:00"/>
    <x v="1"/>
    <x v="0"/>
  </r>
  <r>
    <x v="1004"/>
    <n v="755"/>
    <d v="2021-08-19T00:35:00"/>
    <d v="2021-08-19T00:47:00"/>
    <d v="2021-08-19T00:51:00"/>
    <d v="2021-08-19T01:22:00"/>
    <x v="0"/>
    <x v="0"/>
  </r>
  <r>
    <x v="1005"/>
    <n v="94"/>
    <d v="2021-08-05T14:01:00"/>
    <d v="2021-08-05T14:04:00"/>
    <m/>
    <m/>
    <x v="0"/>
    <x v="1"/>
  </r>
  <r>
    <x v="1006"/>
    <n v="1541"/>
    <d v="2021-08-11T04:51:00"/>
    <d v="2021-08-11T04:54:00"/>
    <m/>
    <m/>
    <x v="1"/>
    <x v="0"/>
  </r>
  <r>
    <x v="1007"/>
    <n v="94"/>
    <d v="2021-08-10T18:04:00"/>
    <m/>
    <m/>
    <m/>
    <x v="0"/>
    <x v="1"/>
  </r>
  <r>
    <x v="1008"/>
    <n v="3710"/>
    <d v="2021-08-23T09:16:00"/>
    <d v="2021-08-23T09:27:00"/>
    <d v="2021-08-23T09:35:00"/>
    <d v="2021-08-23T10:20:00"/>
    <x v="0"/>
    <x v="0"/>
  </r>
  <r>
    <x v="1009"/>
    <m/>
    <d v="2021-08-13T05:16:00"/>
    <m/>
    <m/>
    <m/>
    <x v="1"/>
    <x v="1"/>
  </r>
  <r>
    <x v="1010"/>
    <n v="1718"/>
    <d v="2021-08-27T13:18:00"/>
    <d v="2021-08-27T13:32:00"/>
    <d v="2021-08-27T13:44:00"/>
    <d v="2021-08-27T14:03:00"/>
    <x v="0"/>
    <x v="0"/>
  </r>
  <r>
    <x v="1011"/>
    <n v="4357"/>
    <d v="2021-08-13T16:52:00"/>
    <d v="2021-08-13T17:01:00"/>
    <d v="2021-08-13T17:06:00"/>
    <d v="2021-08-13T17:39:00"/>
    <x v="0"/>
    <x v="1"/>
  </r>
  <r>
    <x v="1012"/>
    <n v="1010"/>
    <d v="2021-08-10T12:02:00"/>
    <d v="2021-08-10T12:11:00"/>
    <m/>
    <m/>
    <x v="1"/>
    <x v="0"/>
  </r>
  <r>
    <x v="1013"/>
    <n v="2611"/>
    <d v="2021-08-02T07:55:00"/>
    <d v="2021-08-02T07:59:00"/>
    <d v="2021-08-02T08:08:00"/>
    <d v="2021-08-02T08:46:00"/>
    <x v="0"/>
    <x v="0"/>
  </r>
  <r>
    <x v="1014"/>
    <n v="2032"/>
    <d v="2021-08-29T07:02:00"/>
    <m/>
    <m/>
    <m/>
    <x v="0"/>
    <x v="1"/>
  </r>
  <r>
    <x v="1015"/>
    <n v="1798"/>
    <d v="2021-08-28T19:54:00"/>
    <d v="2021-08-28T20:09:00"/>
    <d v="2021-08-28T20:18:00"/>
    <d v="2021-08-28T20:45:00"/>
    <x v="1"/>
    <x v="1"/>
  </r>
  <r>
    <x v="1016"/>
    <n v="469"/>
    <d v="2021-08-20T01:28:00"/>
    <d v="2021-08-20T01:35:00"/>
    <m/>
    <m/>
    <x v="0"/>
    <x v="0"/>
  </r>
  <r>
    <x v="1017"/>
    <m/>
    <d v="2021-08-25T05:07:00"/>
    <m/>
    <m/>
    <m/>
    <x v="0"/>
    <x v="0"/>
  </r>
  <r>
    <x v="1018"/>
    <n v="2298"/>
    <d v="2021-08-06T03:15:00"/>
    <d v="2021-08-06T03:26:00"/>
    <d v="2021-08-06T03:40:00"/>
    <d v="2021-08-06T04:08:00"/>
    <x v="0"/>
    <x v="0"/>
  </r>
  <r>
    <x v="1019"/>
    <n v="381"/>
    <d v="2021-08-26T23:30:00"/>
    <d v="2021-08-26T23:39:00"/>
    <d v="2021-08-26T23:53:00"/>
    <d v="2021-08-27T00:53:00"/>
    <x v="0"/>
    <x v="0"/>
  </r>
  <r>
    <x v="1020"/>
    <n v="3570"/>
    <d v="2021-08-04T08:51:00"/>
    <d v="2021-08-04T08:59:00"/>
    <d v="2021-08-04T09:05:00"/>
    <d v="2021-08-04T09:47:00"/>
    <x v="1"/>
    <x v="1"/>
  </r>
  <r>
    <x v="1021"/>
    <n v="4371"/>
    <d v="2021-08-06T14:51:00"/>
    <d v="2021-08-06T15:02:00"/>
    <d v="2021-08-06T15:13:00"/>
    <d v="2021-08-06T16:18:00"/>
    <x v="1"/>
    <x v="0"/>
  </r>
  <r>
    <x v="1022"/>
    <n v="2417"/>
    <d v="2021-08-28T02:46:00"/>
    <d v="2021-08-28T02:48:00"/>
    <d v="2021-08-28T02:54:00"/>
    <d v="2021-08-28T03:04:00"/>
    <x v="0"/>
    <x v="0"/>
  </r>
  <r>
    <x v="1023"/>
    <n v="2873"/>
    <d v="2021-08-09T15:41:00"/>
    <d v="2021-08-09T15:50:00"/>
    <d v="2021-08-09T15:58:00"/>
    <d v="2021-08-09T16:30:00"/>
    <x v="0"/>
    <x v="0"/>
  </r>
  <r>
    <x v="1024"/>
    <n v="1968"/>
    <d v="2021-08-26T03:11:00"/>
    <d v="2021-08-26T03:27:00"/>
    <m/>
    <m/>
    <x v="0"/>
    <x v="1"/>
  </r>
  <r>
    <x v="1025"/>
    <n v="40"/>
    <d v="2021-08-18T15:56:00"/>
    <d v="2021-08-18T16:02:00"/>
    <d v="2021-08-18T16:16:00"/>
    <m/>
    <x v="0"/>
    <x v="1"/>
  </r>
  <r>
    <x v="1026"/>
    <n v="4079"/>
    <d v="2021-08-21T11:27:00"/>
    <d v="2021-08-21T11:38:00"/>
    <d v="2021-08-21T11:42:00"/>
    <d v="2021-08-21T12:09:00"/>
    <x v="1"/>
    <x v="0"/>
  </r>
  <r>
    <x v="1027"/>
    <n v="3998"/>
    <d v="2021-08-04T15:30:00"/>
    <d v="2021-08-04T15:33:00"/>
    <m/>
    <m/>
    <x v="0"/>
    <x v="0"/>
  </r>
  <r>
    <x v="1028"/>
    <n v="3935"/>
    <d v="2021-08-07T16:48:00"/>
    <d v="2021-08-07T17:04:00"/>
    <m/>
    <m/>
    <x v="0"/>
    <x v="0"/>
  </r>
  <r>
    <x v="1029"/>
    <m/>
    <d v="2021-08-02T10:14:00"/>
    <m/>
    <m/>
    <m/>
    <x v="0"/>
    <x v="0"/>
  </r>
  <r>
    <x v="1030"/>
    <n v="2477"/>
    <d v="2021-08-26T08:54:00"/>
    <d v="2021-08-26T09:08:00"/>
    <d v="2021-08-26T09:19:00"/>
    <d v="2021-08-26T09:55:00"/>
    <x v="1"/>
    <x v="0"/>
  </r>
  <r>
    <x v="1031"/>
    <n v="2486"/>
    <d v="2021-08-13T19:27:00"/>
    <d v="2021-08-13T19:34:00"/>
    <d v="2021-08-13T19:45:00"/>
    <d v="2021-08-13T20:20:00"/>
    <x v="0"/>
    <x v="0"/>
  </r>
  <r>
    <x v="1032"/>
    <m/>
    <d v="2021-08-21T04:55:00"/>
    <m/>
    <m/>
    <m/>
    <x v="0"/>
    <x v="1"/>
  </r>
  <r>
    <x v="1033"/>
    <n v="1009"/>
    <d v="2021-08-15T23:58:00"/>
    <d v="2021-08-16T00:08:00"/>
    <d v="2021-08-16T00:15:00"/>
    <d v="2021-08-16T00:31:00"/>
    <x v="1"/>
    <x v="0"/>
  </r>
  <r>
    <x v="1034"/>
    <n v="4108"/>
    <d v="2021-08-06T01:45:00"/>
    <d v="2021-08-06T01:58:00"/>
    <d v="2021-08-06T02:12:00"/>
    <d v="2021-08-06T02:59:00"/>
    <x v="0"/>
    <x v="1"/>
  </r>
  <r>
    <x v="1035"/>
    <n v="3828"/>
    <d v="2021-08-18T01:09:00"/>
    <d v="2021-08-18T01:14:00"/>
    <d v="2021-08-18T01:17:00"/>
    <d v="2021-08-18T01:32:00"/>
    <x v="0"/>
    <x v="1"/>
  </r>
  <r>
    <x v="1036"/>
    <n v="4051"/>
    <d v="2021-08-25T11:12:00"/>
    <m/>
    <m/>
    <m/>
    <x v="0"/>
    <x v="1"/>
  </r>
  <r>
    <x v="1037"/>
    <n v="4424"/>
    <d v="2021-08-15T15:39:00"/>
    <d v="2021-08-15T15:44:00"/>
    <d v="2021-08-15T15:50:00"/>
    <d v="2021-08-15T16:48:00"/>
    <x v="0"/>
    <x v="0"/>
  </r>
  <r>
    <x v="1038"/>
    <n v="4935"/>
    <d v="2021-08-28T21:09:00"/>
    <m/>
    <m/>
    <m/>
    <x v="0"/>
    <x v="0"/>
  </r>
  <r>
    <x v="1039"/>
    <n v="3775"/>
    <d v="2021-08-01T02:59:00"/>
    <d v="2021-08-01T03:01:00"/>
    <d v="2021-08-01T03:03:00"/>
    <d v="2021-08-01T03:25:00"/>
    <x v="0"/>
    <x v="0"/>
  </r>
  <r>
    <x v="1040"/>
    <n v="2469"/>
    <d v="2021-08-26T09:13:00"/>
    <m/>
    <m/>
    <m/>
    <x v="0"/>
    <x v="1"/>
  </r>
  <r>
    <x v="1041"/>
    <n v="4073"/>
    <d v="2021-08-11T09:36:00"/>
    <d v="2021-08-11T09:38:00"/>
    <d v="2021-08-11T09:46:00"/>
    <d v="2021-08-11T10:01:00"/>
    <x v="0"/>
    <x v="0"/>
  </r>
  <r>
    <x v="1042"/>
    <n v="4751"/>
    <d v="2021-08-18T19:48:00"/>
    <d v="2021-08-18T19:56:00"/>
    <d v="2021-08-18T20:05:00"/>
    <d v="2021-08-18T20:35:00"/>
    <x v="0"/>
    <x v="0"/>
  </r>
  <r>
    <x v="1043"/>
    <n v="2001"/>
    <d v="2021-08-11T15:35:00"/>
    <d v="2021-08-11T15:37:00"/>
    <m/>
    <m/>
    <x v="0"/>
    <x v="0"/>
  </r>
  <r>
    <x v="1044"/>
    <m/>
    <d v="2021-08-04T21:59:00"/>
    <m/>
    <m/>
    <m/>
    <x v="0"/>
    <x v="0"/>
  </r>
  <r>
    <x v="1045"/>
    <n v="501"/>
    <d v="2021-08-25T07:41:00"/>
    <d v="2021-08-25T07:48:00"/>
    <d v="2021-08-25T07:50:00"/>
    <d v="2021-08-25T08:42:00"/>
    <x v="0"/>
    <x v="1"/>
  </r>
  <r>
    <x v="1046"/>
    <n v="2374"/>
    <d v="2021-08-05T21:40:00"/>
    <d v="2021-08-05T21:46:00"/>
    <d v="2021-08-05T21:48:00"/>
    <d v="2021-08-05T22:14:00"/>
    <x v="0"/>
    <x v="0"/>
  </r>
  <r>
    <x v="1047"/>
    <n v="3931"/>
    <d v="2021-08-15T08:10:00"/>
    <d v="2021-08-15T08:13:00"/>
    <d v="2021-08-15T08:26:00"/>
    <d v="2021-08-15T09:08:00"/>
    <x v="0"/>
    <x v="0"/>
  </r>
  <r>
    <x v="1048"/>
    <n v="3326"/>
    <d v="2021-08-31T00:04:00"/>
    <m/>
    <m/>
    <m/>
    <x v="0"/>
    <x v="1"/>
  </r>
  <r>
    <x v="1049"/>
    <n v="3587"/>
    <d v="2021-08-03T03:13:00"/>
    <d v="2021-08-03T03:21:00"/>
    <d v="2021-08-03T03:32:00"/>
    <d v="2021-08-03T04:14:00"/>
    <x v="1"/>
    <x v="0"/>
  </r>
  <r>
    <x v="1050"/>
    <n v="3920"/>
    <d v="2021-08-13T20:41:00"/>
    <d v="2021-08-13T20:48:00"/>
    <d v="2021-08-13T20:59:00"/>
    <d v="2021-08-13T21:44:00"/>
    <x v="1"/>
    <x v="0"/>
  </r>
  <r>
    <x v="1051"/>
    <n v="2889"/>
    <d v="2021-08-12T15:03:00"/>
    <d v="2021-08-12T15:11:00"/>
    <d v="2021-08-12T15:23:00"/>
    <d v="2021-08-12T15:43:00"/>
    <x v="0"/>
    <x v="0"/>
  </r>
  <r>
    <x v="1052"/>
    <n v="837"/>
    <d v="2021-08-18T13:39:00"/>
    <d v="2021-08-18T13:45:00"/>
    <d v="2021-08-18T13:48:00"/>
    <d v="2021-08-18T14:04:00"/>
    <x v="0"/>
    <x v="0"/>
  </r>
  <r>
    <x v="1053"/>
    <n v="4460"/>
    <d v="2021-08-16T21:49:00"/>
    <d v="2021-08-16T21:54:00"/>
    <d v="2021-08-16T22:00:00"/>
    <d v="2021-08-16T22:36:00"/>
    <x v="1"/>
    <x v="0"/>
  </r>
  <r>
    <x v="1054"/>
    <n v="2990"/>
    <d v="2021-08-20T02:43:00"/>
    <d v="2021-08-20T02:50:00"/>
    <d v="2021-08-20T02:58:00"/>
    <d v="2021-08-20T03:52:00"/>
    <x v="1"/>
    <x v="0"/>
  </r>
  <r>
    <x v="1055"/>
    <m/>
    <d v="2021-08-21T13:33:00"/>
    <m/>
    <m/>
    <m/>
    <x v="0"/>
    <x v="1"/>
  </r>
  <r>
    <x v="1056"/>
    <n v="1191"/>
    <d v="2021-08-01T16:34:00"/>
    <d v="2021-08-01T16:47:00"/>
    <m/>
    <m/>
    <x v="0"/>
    <x v="0"/>
  </r>
  <r>
    <x v="1057"/>
    <n v="1147"/>
    <d v="2021-08-16T21:15:00"/>
    <d v="2021-08-16T21:22:00"/>
    <d v="2021-08-16T21:34:00"/>
    <m/>
    <x v="1"/>
    <x v="0"/>
  </r>
  <r>
    <x v="1058"/>
    <n v="1078"/>
    <d v="2021-08-07T21:50:00"/>
    <d v="2021-08-07T21:55:00"/>
    <d v="2021-08-07T22:01:00"/>
    <d v="2021-08-07T22:35:00"/>
    <x v="0"/>
    <x v="0"/>
  </r>
  <r>
    <x v="1059"/>
    <n v="1205"/>
    <d v="2021-08-09T03:47:00"/>
    <d v="2021-08-09T04:02:00"/>
    <d v="2021-08-09T04:14:00"/>
    <m/>
    <x v="1"/>
    <x v="1"/>
  </r>
  <r>
    <x v="1060"/>
    <n v="1183"/>
    <d v="2021-08-15T23:11:00"/>
    <d v="2021-08-15T23:24:00"/>
    <d v="2021-08-15T23:38:00"/>
    <d v="2021-08-16T00:18:00"/>
    <x v="0"/>
    <x v="0"/>
  </r>
  <r>
    <x v="1061"/>
    <n v="2671"/>
    <d v="2021-08-10T14:59:00"/>
    <d v="2021-08-10T15:08:00"/>
    <m/>
    <m/>
    <x v="0"/>
    <x v="0"/>
  </r>
  <r>
    <x v="1062"/>
    <m/>
    <d v="2021-08-04T10:21:00"/>
    <m/>
    <m/>
    <m/>
    <x v="1"/>
    <x v="1"/>
  </r>
  <r>
    <x v="1063"/>
    <m/>
    <d v="2021-08-30T04:10:00"/>
    <m/>
    <m/>
    <m/>
    <x v="0"/>
    <x v="0"/>
  </r>
  <r>
    <x v="1064"/>
    <n v="1995"/>
    <d v="2021-08-16T21:28:00"/>
    <d v="2021-08-16T21:36:00"/>
    <m/>
    <m/>
    <x v="0"/>
    <x v="0"/>
  </r>
  <r>
    <x v="1065"/>
    <n v="2306"/>
    <d v="2021-08-25T20:01:00"/>
    <d v="2021-08-25T20:06:00"/>
    <d v="2021-08-25T20:17:00"/>
    <d v="2021-08-25T21:15:00"/>
    <x v="1"/>
    <x v="1"/>
  </r>
  <r>
    <x v="1066"/>
    <n v="2294"/>
    <d v="2021-08-11T19:29:00"/>
    <d v="2021-08-11T19:31:00"/>
    <m/>
    <m/>
    <x v="0"/>
    <x v="0"/>
  </r>
  <r>
    <x v="1067"/>
    <n v="711"/>
    <d v="2021-08-10T05:15:00"/>
    <m/>
    <m/>
    <m/>
    <x v="0"/>
    <x v="1"/>
  </r>
  <r>
    <x v="1068"/>
    <n v="738"/>
    <d v="2021-08-25T10:12:00"/>
    <d v="2021-08-25T10:15:00"/>
    <d v="2021-08-25T10:22:00"/>
    <d v="2021-08-25T11:10:00"/>
    <x v="0"/>
    <x v="0"/>
  </r>
  <r>
    <x v="1069"/>
    <n v="4450"/>
    <d v="2021-08-14T10:36:00"/>
    <d v="2021-08-14T10:39:00"/>
    <m/>
    <m/>
    <x v="0"/>
    <x v="0"/>
  </r>
  <r>
    <x v="1070"/>
    <n v="3407"/>
    <d v="2021-08-12T21:21:00"/>
    <d v="2021-08-12T21:35:00"/>
    <d v="2021-08-12T21:40:00"/>
    <d v="2021-08-12T22:26:00"/>
    <x v="1"/>
    <x v="0"/>
  </r>
  <r>
    <x v="1071"/>
    <n v="970"/>
    <d v="2021-08-13T23:41:00"/>
    <d v="2021-08-13T23:44:00"/>
    <m/>
    <m/>
    <x v="0"/>
    <x v="0"/>
  </r>
  <r>
    <x v="1072"/>
    <n v="1464"/>
    <d v="2021-08-10T07:37:00"/>
    <d v="2021-08-10T07:39:00"/>
    <d v="2021-08-10T07:52:00"/>
    <d v="2021-08-10T08:51:00"/>
    <x v="0"/>
    <x v="0"/>
  </r>
  <r>
    <x v="1073"/>
    <n v="2180"/>
    <d v="2021-08-12T07:22:00"/>
    <d v="2021-08-12T07:27:00"/>
    <d v="2021-08-12T07:32:00"/>
    <d v="2021-08-12T07:52:00"/>
    <x v="0"/>
    <x v="0"/>
  </r>
  <r>
    <x v="1074"/>
    <m/>
    <d v="2021-08-22T14:36:00"/>
    <m/>
    <m/>
    <m/>
    <x v="0"/>
    <x v="0"/>
  </r>
  <r>
    <x v="1075"/>
    <m/>
    <d v="2021-08-20T21:32:00"/>
    <m/>
    <m/>
    <m/>
    <x v="0"/>
    <x v="0"/>
  </r>
  <r>
    <x v="1076"/>
    <m/>
    <d v="2021-08-23T20:26:00"/>
    <m/>
    <m/>
    <m/>
    <x v="0"/>
    <x v="1"/>
  </r>
  <r>
    <x v="1077"/>
    <n v="3602"/>
    <d v="2021-08-10T11:28:00"/>
    <d v="2021-08-10T11:32:00"/>
    <d v="2021-08-10T11:43:00"/>
    <d v="2021-08-10T12:28:00"/>
    <x v="1"/>
    <x v="1"/>
  </r>
  <r>
    <x v="1078"/>
    <n v="1863"/>
    <d v="2021-08-13T15:54:00"/>
    <d v="2021-08-13T15:56:00"/>
    <d v="2021-08-13T16:10:00"/>
    <d v="2021-08-13T16:59:00"/>
    <x v="1"/>
    <x v="0"/>
  </r>
  <r>
    <x v="1079"/>
    <n v="672"/>
    <d v="2021-08-19T01:30:00"/>
    <d v="2021-08-19T01:35:00"/>
    <m/>
    <m/>
    <x v="1"/>
    <x v="0"/>
  </r>
  <r>
    <x v="1080"/>
    <n v="3901"/>
    <d v="2021-08-24T02:58:00"/>
    <m/>
    <m/>
    <m/>
    <x v="0"/>
    <x v="0"/>
  </r>
  <r>
    <x v="1081"/>
    <n v="4288"/>
    <d v="2021-08-08T21:21:00"/>
    <d v="2021-08-08T21:23:00"/>
    <d v="2021-08-08T21:28:00"/>
    <d v="2021-08-08T22:04:00"/>
    <x v="1"/>
    <x v="0"/>
  </r>
  <r>
    <x v="1082"/>
    <n v="3434"/>
    <d v="2021-08-19T23:45:00"/>
    <d v="2021-08-19T23:57:00"/>
    <d v="2021-08-20T00:03:00"/>
    <d v="2021-08-20T00:36:00"/>
    <x v="0"/>
    <x v="0"/>
  </r>
  <r>
    <x v="1083"/>
    <n v="425"/>
    <d v="2021-08-16T00:41:00"/>
    <d v="2021-08-16T00:57:00"/>
    <d v="2021-08-16T01:06:00"/>
    <d v="2021-08-16T01:54:00"/>
    <x v="0"/>
    <x v="0"/>
  </r>
  <r>
    <x v="1084"/>
    <m/>
    <d v="2021-08-07T03:19:00"/>
    <m/>
    <m/>
    <m/>
    <x v="0"/>
    <x v="1"/>
  </r>
  <r>
    <x v="1085"/>
    <m/>
    <d v="2021-08-22T22:22:00"/>
    <m/>
    <m/>
    <m/>
    <x v="0"/>
    <x v="1"/>
  </r>
  <r>
    <x v="1086"/>
    <n v="1216"/>
    <d v="2021-08-21T16:45:00"/>
    <d v="2021-08-21T16:54:00"/>
    <m/>
    <m/>
    <x v="0"/>
    <x v="0"/>
  </r>
  <r>
    <x v="1087"/>
    <n v="697"/>
    <d v="2021-08-11T08:59:00"/>
    <d v="2021-08-11T09:03:00"/>
    <d v="2021-08-11T09:10:00"/>
    <m/>
    <x v="0"/>
    <x v="0"/>
  </r>
  <r>
    <x v="1088"/>
    <n v="4342"/>
    <d v="2021-08-29T11:14:00"/>
    <d v="2021-08-29T11:22:00"/>
    <m/>
    <m/>
    <x v="0"/>
    <x v="1"/>
  </r>
  <r>
    <x v="1089"/>
    <n v="2453"/>
    <d v="2021-08-02T22:52:00"/>
    <d v="2021-08-02T23:02:00"/>
    <d v="2021-08-02T23:17:00"/>
    <d v="2021-08-03T00:02:00"/>
    <x v="0"/>
    <x v="1"/>
  </r>
  <r>
    <x v="1090"/>
    <n v="2040"/>
    <d v="2021-08-20T01:31:00"/>
    <d v="2021-08-20T01:42:00"/>
    <d v="2021-08-20T01:47:00"/>
    <d v="2021-08-20T02:18:00"/>
    <x v="1"/>
    <x v="0"/>
  </r>
  <r>
    <x v="1091"/>
    <m/>
    <d v="2021-08-02T22:57:00"/>
    <m/>
    <m/>
    <m/>
    <x v="1"/>
    <x v="0"/>
  </r>
  <r>
    <x v="1092"/>
    <n v="1291"/>
    <d v="2021-08-11T20:11:00"/>
    <d v="2021-08-11T20:19:00"/>
    <d v="2021-08-11T20:32:00"/>
    <d v="2021-08-11T21:16:00"/>
    <x v="1"/>
    <x v="0"/>
  </r>
  <r>
    <x v="1093"/>
    <n v="528"/>
    <d v="2021-08-26T19:49:00"/>
    <d v="2021-08-26T20:00:00"/>
    <d v="2021-08-26T20:02:00"/>
    <m/>
    <x v="0"/>
    <x v="1"/>
  </r>
  <r>
    <x v="1094"/>
    <n v="811"/>
    <d v="2021-08-19T21:58:00"/>
    <d v="2021-08-19T22:05:00"/>
    <d v="2021-08-19T22:11:00"/>
    <d v="2021-08-19T22:42:00"/>
    <x v="0"/>
    <x v="0"/>
  </r>
  <r>
    <x v="1095"/>
    <n v="1070"/>
    <d v="2021-08-09T17:04:00"/>
    <d v="2021-08-09T17:18:00"/>
    <d v="2021-08-09T17:25:00"/>
    <d v="2021-08-09T18:09:00"/>
    <x v="1"/>
    <x v="0"/>
  </r>
  <r>
    <x v="1096"/>
    <n v="2579"/>
    <d v="2021-08-01T16:46:00"/>
    <d v="2021-08-01T16:57:00"/>
    <d v="2021-08-01T17:06:00"/>
    <d v="2021-08-01T17:19:00"/>
    <x v="1"/>
    <x v="0"/>
  </r>
  <r>
    <x v="1097"/>
    <m/>
    <d v="2021-08-25T13:53:00"/>
    <m/>
    <m/>
    <m/>
    <x v="1"/>
    <x v="1"/>
  </r>
  <r>
    <x v="1098"/>
    <n v="1559"/>
    <d v="2021-08-13T19:23:00"/>
    <d v="2021-08-13T19:35:00"/>
    <d v="2021-08-13T19:37:00"/>
    <d v="2021-08-13T19:48:00"/>
    <x v="0"/>
    <x v="1"/>
  </r>
  <r>
    <x v="1099"/>
    <n v="3135"/>
    <d v="2021-08-14T11:03:00"/>
    <d v="2021-08-14T11:12:00"/>
    <d v="2021-08-14T11:20:00"/>
    <d v="2021-08-14T11:52:00"/>
    <x v="1"/>
    <x v="1"/>
  </r>
  <r>
    <x v="1100"/>
    <n v="4916"/>
    <d v="2021-08-10T12:58:00"/>
    <d v="2021-08-10T13:11:00"/>
    <m/>
    <m/>
    <x v="0"/>
    <x v="0"/>
  </r>
  <r>
    <x v="1101"/>
    <n v="2143"/>
    <d v="2021-08-22T06:48:00"/>
    <d v="2021-08-22T07:00:00"/>
    <m/>
    <m/>
    <x v="0"/>
    <x v="0"/>
  </r>
  <r>
    <x v="1102"/>
    <n v="2985"/>
    <d v="2021-08-08T16:11:00"/>
    <d v="2021-08-08T16:21:00"/>
    <d v="2021-08-08T16:30:00"/>
    <d v="2021-08-08T17:06:00"/>
    <x v="1"/>
    <x v="0"/>
  </r>
  <r>
    <x v="1103"/>
    <n v="562"/>
    <d v="2021-08-22T09:09:00"/>
    <d v="2021-08-22T09:14:00"/>
    <d v="2021-08-22T09:23:00"/>
    <m/>
    <x v="1"/>
    <x v="0"/>
  </r>
  <r>
    <x v="1104"/>
    <n v="4629"/>
    <d v="2021-08-27T03:41:00"/>
    <d v="2021-08-27T03:50:00"/>
    <m/>
    <m/>
    <x v="0"/>
    <x v="0"/>
  </r>
  <r>
    <x v="1105"/>
    <n v="820"/>
    <d v="2021-08-03T22:30:00"/>
    <d v="2021-08-03T22:46:00"/>
    <d v="2021-08-03T22:51:00"/>
    <d v="2021-08-03T23:35:00"/>
    <x v="0"/>
    <x v="0"/>
  </r>
  <r>
    <x v="1106"/>
    <m/>
    <d v="2021-08-26T12:44:00"/>
    <m/>
    <m/>
    <m/>
    <x v="0"/>
    <x v="0"/>
  </r>
  <r>
    <x v="1107"/>
    <n v="2962"/>
    <d v="2021-08-16T04:32:00"/>
    <d v="2021-08-16T04:47:00"/>
    <m/>
    <m/>
    <x v="0"/>
    <x v="0"/>
  </r>
  <r>
    <x v="1108"/>
    <n v="327"/>
    <d v="2021-08-27T18:03:00"/>
    <d v="2021-08-27T18:17:00"/>
    <m/>
    <m/>
    <x v="0"/>
    <x v="1"/>
  </r>
  <r>
    <x v="1109"/>
    <m/>
    <d v="2021-08-12T18:24:00"/>
    <m/>
    <m/>
    <m/>
    <x v="1"/>
    <x v="0"/>
  </r>
  <r>
    <x v="1110"/>
    <n v="3863"/>
    <d v="2021-08-18T21:39:00"/>
    <d v="2021-08-18T21:55:00"/>
    <d v="2021-08-18T22:06:00"/>
    <d v="2021-08-18T22:46:00"/>
    <x v="0"/>
    <x v="0"/>
  </r>
  <r>
    <x v="1111"/>
    <n v="4624"/>
    <d v="2021-08-29T06:48:00"/>
    <d v="2021-08-29T06:50:00"/>
    <d v="2021-08-29T06:52:00"/>
    <d v="2021-08-29T07:15:00"/>
    <x v="0"/>
    <x v="0"/>
  </r>
  <r>
    <x v="1112"/>
    <n v="4954"/>
    <d v="2021-08-11T06:52:00"/>
    <d v="2021-08-11T07:03:00"/>
    <d v="2021-08-11T07:15:00"/>
    <d v="2021-08-11T08:15:00"/>
    <x v="0"/>
    <x v="0"/>
  </r>
  <r>
    <x v="1113"/>
    <n v="2270"/>
    <d v="2021-08-14T07:40:00"/>
    <m/>
    <m/>
    <m/>
    <x v="0"/>
    <x v="1"/>
  </r>
  <r>
    <x v="1114"/>
    <n v="2219"/>
    <d v="2021-08-24T00:41:00"/>
    <m/>
    <m/>
    <m/>
    <x v="0"/>
    <x v="1"/>
  </r>
  <r>
    <x v="1115"/>
    <n v="844"/>
    <d v="2021-08-27T04:10:00"/>
    <m/>
    <m/>
    <m/>
    <x v="1"/>
    <x v="1"/>
  </r>
  <r>
    <x v="1116"/>
    <n v="4629"/>
    <d v="2021-08-09T18:53:00"/>
    <d v="2021-08-09T19:03:00"/>
    <d v="2021-08-09T19:05:00"/>
    <d v="2021-08-09T19:41:00"/>
    <x v="0"/>
    <x v="0"/>
  </r>
  <r>
    <x v="1117"/>
    <n v="2622"/>
    <d v="2021-08-23T01:25:00"/>
    <d v="2021-08-23T01:41:00"/>
    <d v="2021-08-23T01:49:00"/>
    <d v="2021-08-23T02:16:00"/>
    <x v="0"/>
    <x v="1"/>
  </r>
  <r>
    <x v="1118"/>
    <n v="1362"/>
    <d v="2021-08-21T06:03:00"/>
    <d v="2021-08-21T06:07:00"/>
    <d v="2021-08-21T06:11:00"/>
    <d v="2021-08-21T06:21:00"/>
    <x v="0"/>
    <x v="1"/>
  </r>
  <r>
    <x v="1119"/>
    <n v="3898"/>
    <d v="2021-08-03T13:12:00"/>
    <d v="2021-08-03T13:16:00"/>
    <d v="2021-08-03T13:21:00"/>
    <d v="2021-08-03T13:43:00"/>
    <x v="1"/>
    <x v="0"/>
  </r>
  <r>
    <x v="1120"/>
    <n v="1372"/>
    <d v="2021-08-12T05:05:00"/>
    <d v="2021-08-12T05:10:00"/>
    <d v="2021-08-12T05:20:00"/>
    <d v="2021-08-12T06:02:00"/>
    <x v="0"/>
    <x v="0"/>
  </r>
  <r>
    <x v="1121"/>
    <n v="4287"/>
    <d v="2021-08-02T02:39:00"/>
    <d v="2021-08-02T02:53:00"/>
    <d v="2021-08-02T03:00:00"/>
    <d v="2021-08-02T03:15:00"/>
    <x v="0"/>
    <x v="0"/>
  </r>
  <r>
    <x v="1122"/>
    <n v="2782"/>
    <d v="2021-08-25T12:45:00"/>
    <d v="2021-08-25T12:48:00"/>
    <d v="2021-08-25T12:52:00"/>
    <d v="2021-08-25T13:38:00"/>
    <x v="0"/>
    <x v="0"/>
  </r>
  <r>
    <x v="1123"/>
    <n v="4279"/>
    <d v="2021-08-09T18:18:00"/>
    <d v="2021-08-09T18:27:00"/>
    <d v="2021-08-09T18:38:00"/>
    <d v="2021-08-09T18:50:00"/>
    <x v="0"/>
    <x v="0"/>
  </r>
  <r>
    <x v="1124"/>
    <n v="521"/>
    <d v="2021-08-14T11:23:00"/>
    <d v="2021-08-14T11:35:00"/>
    <d v="2021-08-14T11:42:00"/>
    <d v="2021-08-14T12:40:00"/>
    <x v="0"/>
    <x v="0"/>
  </r>
  <r>
    <x v="1125"/>
    <n v="2527"/>
    <d v="2021-08-18T10:33:00"/>
    <d v="2021-08-18T10:39:00"/>
    <d v="2021-08-18T10:47:00"/>
    <d v="2021-08-18T11:17:00"/>
    <x v="0"/>
    <x v="0"/>
  </r>
  <r>
    <x v="1126"/>
    <n v="1345"/>
    <d v="2021-08-21T01:57:00"/>
    <d v="2021-08-21T02:05:00"/>
    <m/>
    <m/>
    <x v="0"/>
    <x v="0"/>
  </r>
  <r>
    <x v="1127"/>
    <n v="130"/>
    <d v="2021-08-04T23:40:00"/>
    <d v="2021-08-04T23:47:00"/>
    <d v="2021-08-05T00:00:00"/>
    <d v="2021-08-05T00:45:00"/>
    <x v="1"/>
    <x v="0"/>
  </r>
  <r>
    <x v="1128"/>
    <m/>
    <d v="2021-08-30T05:03:00"/>
    <m/>
    <m/>
    <m/>
    <x v="0"/>
    <x v="1"/>
  </r>
  <r>
    <x v="1129"/>
    <n v="263"/>
    <d v="2021-08-25T21:07:00"/>
    <d v="2021-08-25T21:17:00"/>
    <d v="2021-08-25T21:20:00"/>
    <d v="2021-08-25T21:59:00"/>
    <x v="0"/>
    <x v="0"/>
  </r>
  <r>
    <x v="1130"/>
    <m/>
    <d v="2021-08-06T14:21:00"/>
    <m/>
    <m/>
    <m/>
    <x v="0"/>
    <x v="0"/>
  </r>
  <r>
    <x v="1131"/>
    <m/>
    <d v="2021-08-07T12:36:00"/>
    <m/>
    <m/>
    <m/>
    <x v="0"/>
    <x v="0"/>
  </r>
  <r>
    <x v="1132"/>
    <n v="1546"/>
    <d v="2021-08-21T21:22:00"/>
    <d v="2021-08-21T21:28:00"/>
    <m/>
    <m/>
    <x v="0"/>
    <x v="0"/>
  </r>
  <r>
    <x v="1133"/>
    <m/>
    <d v="2021-08-28T11:42:00"/>
    <m/>
    <m/>
    <m/>
    <x v="1"/>
    <x v="0"/>
  </r>
  <r>
    <x v="1134"/>
    <n v="1961"/>
    <d v="2021-08-20T23:14:00"/>
    <d v="2021-08-20T23:16:00"/>
    <d v="2021-08-20T23:22:00"/>
    <d v="2021-08-21T00:21:00"/>
    <x v="1"/>
    <x v="0"/>
  </r>
  <r>
    <x v="1135"/>
    <n v="3611"/>
    <d v="2021-08-02T17:25:00"/>
    <d v="2021-08-02T17:33:00"/>
    <d v="2021-08-02T17:40:00"/>
    <d v="2021-08-02T18:12:00"/>
    <x v="0"/>
    <x v="1"/>
  </r>
  <r>
    <x v="1136"/>
    <n v="2486"/>
    <d v="2021-08-18T04:26:00"/>
    <d v="2021-08-18T04:29:00"/>
    <d v="2021-08-18T04:31:00"/>
    <d v="2021-08-18T05:27:00"/>
    <x v="1"/>
    <x v="1"/>
  </r>
  <r>
    <x v="1137"/>
    <n v="2956"/>
    <d v="2021-08-16T23:06:00"/>
    <d v="2021-08-16T23:10:00"/>
    <d v="2021-08-16T23:14:00"/>
    <d v="2021-08-16T23:24:00"/>
    <x v="1"/>
    <x v="0"/>
  </r>
  <r>
    <x v="1138"/>
    <m/>
    <d v="2021-08-21T15:54:00"/>
    <m/>
    <m/>
    <m/>
    <x v="1"/>
    <x v="1"/>
  </r>
  <r>
    <x v="1139"/>
    <n v="3778"/>
    <d v="2021-08-26T08:43:00"/>
    <m/>
    <m/>
    <m/>
    <x v="0"/>
    <x v="1"/>
  </r>
  <r>
    <x v="1140"/>
    <n v="2592"/>
    <d v="2021-08-27T03:50:00"/>
    <d v="2021-08-27T04:02:00"/>
    <m/>
    <m/>
    <x v="0"/>
    <x v="0"/>
  </r>
  <r>
    <x v="1141"/>
    <n v="2752"/>
    <d v="2021-08-27T10:22:00"/>
    <d v="2021-08-27T10:35:00"/>
    <d v="2021-08-27T10:42:00"/>
    <d v="2021-08-27T11:03:00"/>
    <x v="1"/>
    <x v="1"/>
  </r>
  <r>
    <x v="1142"/>
    <n v="3197"/>
    <d v="2021-08-01T13:19:00"/>
    <d v="2021-08-01T13:26:00"/>
    <d v="2021-08-01T13:30:00"/>
    <d v="2021-08-01T14:09:00"/>
    <x v="1"/>
    <x v="0"/>
  </r>
  <r>
    <x v="1143"/>
    <n v="3280"/>
    <d v="2021-08-08T11:43:00"/>
    <d v="2021-08-08T11:50:00"/>
    <d v="2021-08-08T11:56:00"/>
    <d v="2021-08-08T12:17:00"/>
    <x v="0"/>
    <x v="0"/>
  </r>
  <r>
    <x v="1144"/>
    <n v="1244"/>
    <d v="2021-08-21T14:23:00"/>
    <d v="2021-08-21T14:37:00"/>
    <d v="2021-08-21T14:42:00"/>
    <d v="2021-08-21T14:58:00"/>
    <x v="0"/>
    <x v="0"/>
  </r>
  <r>
    <x v="1145"/>
    <n v="1965"/>
    <d v="2021-08-02T09:06:00"/>
    <d v="2021-08-02T09:12:00"/>
    <d v="2021-08-02T09:15:00"/>
    <d v="2021-08-02T09:36:00"/>
    <x v="1"/>
    <x v="0"/>
  </r>
  <r>
    <x v="1146"/>
    <n v="4649"/>
    <d v="2021-08-02T20:29:00"/>
    <d v="2021-08-02T20:36:00"/>
    <d v="2021-08-02T20:45:00"/>
    <d v="2021-08-02T21:06:00"/>
    <x v="0"/>
    <x v="0"/>
  </r>
  <r>
    <x v="1147"/>
    <n v="3591"/>
    <d v="2021-08-05T22:19:00"/>
    <d v="2021-08-05T22:22:00"/>
    <m/>
    <m/>
    <x v="1"/>
    <x v="0"/>
  </r>
  <r>
    <x v="1148"/>
    <n v="3309"/>
    <d v="2021-08-25T17:48:00"/>
    <d v="2021-08-25T17:58:00"/>
    <d v="2021-08-25T18:13:00"/>
    <d v="2021-08-25T18:49:00"/>
    <x v="0"/>
    <x v="1"/>
  </r>
  <r>
    <x v="1149"/>
    <n v="573"/>
    <d v="2021-08-26T08:46:00"/>
    <d v="2021-08-26T08:49:00"/>
    <d v="2021-08-26T08:59:00"/>
    <m/>
    <x v="0"/>
    <x v="0"/>
  </r>
  <r>
    <x v="1150"/>
    <m/>
    <d v="2021-08-28T22:31:00"/>
    <m/>
    <m/>
    <m/>
    <x v="0"/>
    <x v="1"/>
  </r>
  <r>
    <x v="1151"/>
    <n v="918"/>
    <d v="2021-08-14T15:32:00"/>
    <d v="2021-08-14T15:40:00"/>
    <d v="2021-08-14T15:49:00"/>
    <d v="2021-08-14T16:17:00"/>
    <x v="0"/>
    <x v="0"/>
  </r>
  <r>
    <x v="1152"/>
    <n v="1311"/>
    <d v="2021-08-25T11:02:00"/>
    <d v="2021-08-25T11:10:00"/>
    <d v="2021-08-25T11:16:00"/>
    <d v="2021-08-25T11:36:00"/>
    <x v="0"/>
    <x v="0"/>
  </r>
  <r>
    <x v="1153"/>
    <m/>
    <d v="2021-08-03T15:06:00"/>
    <m/>
    <m/>
    <m/>
    <x v="0"/>
    <x v="0"/>
  </r>
  <r>
    <x v="1154"/>
    <n v="1354"/>
    <d v="2021-08-02T09:23:00"/>
    <d v="2021-08-02T09:28:00"/>
    <d v="2021-08-02T09:39:00"/>
    <d v="2021-08-02T10:33:00"/>
    <x v="1"/>
    <x v="0"/>
  </r>
  <r>
    <x v="1155"/>
    <n v="3613"/>
    <d v="2021-08-15T05:57:00"/>
    <d v="2021-08-15T06:09:00"/>
    <d v="2021-08-15T06:15:00"/>
    <d v="2021-08-15T06:53:00"/>
    <x v="0"/>
    <x v="0"/>
  </r>
  <r>
    <x v="1156"/>
    <n v="3947"/>
    <d v="2021-08-17T21:31:00"/>
    <d v="2021-08-17T21:33:00"/>
    <m/>
    <m/>
    <x v="0"/>
    <x v="0"/>
  </r>
  <r>
    <x v="1157"/>
    <n v="3606"/>
    <d v="2021-08-13T17:17:00"/>
    <d v="2021-08-13T17:27:00"/>
    <m/>
    <m/>
    <x v="0"/>
    <x v="0"/>
  </r>
  <r>
    <x v="1158"/>
    <m/>
    <d v="2021-08-17T14:18:00"/>
    <m/>
    <m/>
    <m/>
    <x v="1"/>
    <x v="1"/>
  </r>
  <r>
    <x v="1159"/>
    <n v="1296"/>
    <d v="2021-08-14T07:27:00"/>
    <d v="2021-08-14T07:31:00"/>
    <d v="2021-08-14T07:33:00"/>
    <d v="2021-08-14T08:07:00"/>
    <x v="0"/>
    <x v="0"/>
  </r>
  <r>
    <x v="1160"/>
    <n v="1464"/>
    <d v="2021-08-05T13:21:00"/>
    <d v="2021-08-05T13:34:00"/>
    <d v="2021-08-05T13:40:00"/>
    <m/>
    <x v="0"/>
    <x v="1"/>
  </r>
  <r>
    <x v="1161"/>
    <n v="3140"/>
    <d v="2021-08-09T21:40:00"/>
    <d v="2021-08-09T21:47:00"/>
    <m/>
    <m/>
    <x v="1"/>
    <x v="0"/>
  </r>
  <r>
    <x v="1162"/>
    <n v="630"/>
    <d v="2021-08-25T17:31:00"/>
    <d v="2021-08-25T17:37:00"/>
    <d v="2021-08-25T17:42:00"/>
    <d v="2021-08-25T17:50:00"/>
    <x v="0"/>
    <x v="1"/>
  </r>
  <r>
    <x v="1163"/>
    <n v="4873"/>
    <d v="2021-08-05T18:47:00"/>
    <d v="2021-08-05T19:00:00"/>
    <d v="2021-08-05T19:04:00"/>
    <d v="2021-08-05T19:15:00"/>
    <x v="0"/>
    <x v="1"/>
  </r>
  <r>
    <x v="1164"/>
    <n v="2679"/>
    <d v="2021-08-02T18:36:00"/>
    <d v="2021-08-02T18:41:00"/>
    <d v="2021-08-02T18:43:00"/>
    <d v="2021-08-02T19:06:00"/>
    <x v="0"/>
    <x v="0"/>
  </r>
  <r>
    <x v="1165"/>
    <n v="486"/>
    <d v="2021-08-07T02:56:00"/>
    <d v="2021-08-07T03:12:00"/>
    <d v="2021-08-07T03:22:00"/>
    <d v="2021-08-07T03:42:00"/>
    <x v="0"/>
    <x v="0"/>
  </r>
  <r>
    <x v="1166"/>
    <m/>
    <d v="2021-08-07T02:51:00"/>
    <m/>
    <m/>
    <m/>
    <x v="0"/>
    <x v="0"/>
  </r>
  <r>
    <x v="1167"/>
    <n v="1661"/>
    <d v="2021-08-18T13:18:00"/>
    <m/>
    <m/>
    <m/>
    <x v="0"/>
    <x v="1"/>
  </r>
  <r>
    <x v="1168"/>
    <n v="3340"/>
    <d v="2021-08-16T03:12:00"/>
    <d v="2021-08-16T03:17:00"/>
    <m/>
    <m/>
    <x v="1"/>
    <x v="1"/>
  </r>
  <r>
    <x v="1169"/>
    <n v="2504"/>
    <d v="2021-08-19T11:05:00"/>
    <d v="2021-08-19T11:17:00"/>
    <m/>
    <m/>
    <x v="0"/>
    <x v="0"/>
  </r>
  <r>
    <x v="1170"/>
    <n v="4592"/>
    <d v="2021-08-04T22:45:00"/>
    <d v="2021-08-04T22:58:00"/>
    <m/>
    <m/>
    <x v="1"/>
    <x v="0"/>
  </r>
  <r>
    <x v="1171"/>
    <n v="490"/>
    <d v="2021-08-26T10:28:00"/>
    <d v="2021-08-26T10:44:00"/>
    <d v="2021-08-26T10:46:00"/>
    <m/>
    <x v="0"/>
    <x v="0"/>
  </r>
  <r>
    <x v="1172"/>
    <n v="4201"/>
    <d v="2021-08-23T17:33:00"/>
    <d v="2021-08-23T17:43:00"/>
    <d v="2021-08-23T17:46:00"/>
    <d v="2021-08-23T18:37:00"/>
    <x v="0"/>
    <x v="1"/>
  </r>
  <r>
    <x v="1173"/>
    <n v="3554"/>
    <d v="2021-08-25T09:09:00"/>
    <d v="2021-08-25T09:15:00"/>
    <d v="2021-08-25T09:21:00"/>
    <m/>
    <x v="0"/>
    <x v="1"/>
  </r>
  <r>
    <x v="1174"/>
    <m/>
    <d v="2021-08-21T07:58:00"/>
    <m/>
    <m/>
    <m/>
    <x v="0"/>
    <x v="0"/>
  </r>
  <r>
    <x v="1175"/>
    <n v="2842"/>
    <d v="2021-08-07T21:32:00"/>
    <d v="2021-08-07T21:38:00"/>
    <d v="2021-08-07T21:50:00"/>
    <d v="2021-08-07T22:33:00"/>
    <x v="0"/>
    <x v="1"/>
  </r>
  <r>
    <x v="1176"/>
    <n v="3124"/>
    <d v="2021-08-05T22:19:00"/>
    <d v="2021-08-05T22:33:00"/>
    <d v="2021-08-05T22:38:00"/>
    <d v="2021-08-05T22:46:00"/>
    <x v="0"/>
    <x v="1"/>
  </r>
  <r>
    <x v="1177"/>
    <n v="2021"/>
    <d v="2021-08-14T00:39:00"/>
    <d v="2021-08-14T00:51:00"/>
    <d v="2021-08-14T00:55:00"/>
    <d v="2021-08-14T01:04:00"/>
    <x v="1"/>
    <x v="1"/>
  </r>
  <r>
    <x v="1178"/>
    <n v="1322"/>
    <d v="2021-08-02T06:25:00"/>
    <d v="2021-08-02T06:30:00"/>
    <d v="2021-08-02T06:43:00"/>
    <d v="2021-08-02T06:52:00"/>
    <x v="0"/>
    <x v="0"/>
  </r>
  <r>
    <x v="1179"/>
    <n v="2471"/>
    <d v="2021-08-28T06:09:00"/>
    <d v="2021-08-28T06:21:00"/>
    <d v="2021-08-28T06:35:00"/>
    <d v="2021-08-28T07:18:00"/>
    <x v="0"/>
    <x v="0"/>
  </r>
  <r>
    <x v="1180"/>
    <n v="4846"/>
    <d v="2021-08-26T07:05:00"/>
    <d v="2021-08-26T07:21:00"/>
    <d v="2021-08-26T07:24:00"/>
    <d v="2021-08-26T07:46:00"/>
    <x v="1"/>
    <x v="1"/>
  </r>
  <r>
    <x v="1181"/>
    <n v="517"/>
    <d v="2021-08-25T19:21:00"/>
    <d v="2021-08-25T19:29:00"/>
    <d v="2021-08-25T19:43:00"/>
    <d v="2021-08-25T20:22:00"/>
    <x v="0"/>
    <x v="1"/>
  </r>
  <r>
    <x v="1182"/>
    <n v="2832"/>
    <d v="2021-08-06T19:15:00"/>
    <d v="2021-08-06T19:29:00"/>
    <d v="2021-08-06T19:40:00"/>
    <d v="2021-08-06T20:34:00"/>
    <x v="0"/>
    <x v="0"/>
  </r>
  <r>
    <x v="1183"/>
    <n v="4166"/>
    <d v="2021-08-14T19:31:00"/>
    <d v="2021-08-14T19:41:00"/>
    <m/>
    <m/>
    <x v="0"/>
    <x v="0"/>
  </r>
  <r>
    <x v="1184"/>
    <n v="1131"/>
    <d v="2021-08-08T22:37:00"/>
    <d v="2021-08-08T22:42:00"/>
    <d v="2021-08-08T22:51:00"/>
    <d v="2021-08-08T23:00:00"/>
    <x v="1"/>
    <x v="0"/>
  </r>
  <r>
    <x v="1185"/>
    <n v="3321"/>
    <d v="2021-08-02T20:13:00"/>
    <d v="2021-08-02T20:21:00"/>
    <m/>
    <m/>
    <x v="1"/>
    <x v="1"/>
  </r>
  <r>
    <x v="1186"/>
    <n v="4675"/>
    <d v="2021-08-30T07:31:00"/>
    <d v="2021-08-30T07:39:00"/>
    <m/>
    <m/>
    <x v="0"/>
    <x v="0"/>
  </r>
  <r>
    <x v="1187"/>
    <n v="2153"/>
    <d v="2021-08-26T03:08:00"/>
    <d v="2021-08-26T03:18:00"/>
    <d v="2021-08-26T03:31:00"/>
    <m/>
    <x v="1"/>
    <x v="0"/>
  </r>
  <r>
    <x v="1188"/>
    <n v="903"/>
    <d v="2021-08-16T03:51:00"/>
    <d v="2021-08-16T04:01:00"/>
    <d v="2021-08-16T04:07:00"/>
    <m/>
    <x v="0"/>
    <x v="0"/>
  </r>
  <r>
    <x v="1189"/>
    <n v="4300"/>
    <d v="2021-08-25T16:03:00"/>
    <d v="2021-08-25T16:07:00"/>
    <d v="2021-08-25T16:09:00"/>
    <d v="2021-08-25T16:55:00"/>
    <x v="0"/>
    <x v="0"/>
  </r>
  <r>
    <x v="1190"/>
    <n v="638"/>
    <d v="2021-08-25T23:28:00"/>
    <d v="2021-08-25T23:42:00"/>
    <d v="2021-08-25T23:55:00"/>
    <d v="2021-08-26T00:05:00"/>
    <x v="0"/>
    <x v="0"/>
  </r>
  <r>
    <x v="1191"/>
    <m/>
    <d v="2021-08-21T05:02:00"/>
    <m/>
    <m/>
    <m/>
    <x v="0"/>
    <x v="1"/>
  </r>
  <r>
    <x v="1192"/>
    <n v="1885"/>
    <d v="2021-08-05T15:32:00"/>
    <d v="2021-08-05T15:43:00"/>
    <d v="2021-08-05T15:49:00"/>
    <d v="2021-08-05T16:40:00"/>
    <x v="1"/>
    <x v="1"/>
  </r>
  <r>
    <x v="1193"/>
    <n v="3130"/>
    <d v="2021-08-22T09:55:00"/>
    <d v="2021-08-22T10:04:00"/>
    <d v="2021-08-22T10:07:00"/>
    <d v="2021-08-22T10:39:00"/>
    <x v="1"/>
    <x v="0"/>
  </r>
  <r>
    <x v="1194"/>
    <n v="4910"/>
    <d v="2021-08-11T17:34:00"/>
    <d v="2021-08-11T17:39:00"/>
    <d v="2021-08-11T17:41:00"/>
    <d v="2021-08-11T17:58:00"/>
    <x v="1"/>
    <x v="0"/>
  </r>
  <r>
    <x v="1195"/>
    <m/>
    <d v="2021-08-20T13:16:00"/>
    <m/>
    <m/>
    <m/>
    <x v="0"/>
    <x v="0"/>
  </r>
  <r>
    <x v="1196"/>
    <n v="1058"/>
    <d v="2021-08-09T04:22:00"/>
    <d v="2021-08-09T04:37:00"/>
    <d v="2021-08-09T04:39:00"/>
    <d v="2021-08-09T04:58:00"/>
    <x v="1"/>
    <x v="0"/>
  </r>
  <r>
    <x v="1197"/>
    <m/>
    <d v="2021-08-01T15:09:00"/>
    <m/>
    <m/>
    <m/>
    <x v="1"/>
    <x v="0"/>
  </r>
  <r>
    <x v="1198"/>
    <n v="2035"/>
    <d v="2021-08-16T16:23:00"/>
    <d v="2021-08-16T16:27:00"/>
    <d v="2021-08-16T16:42:00"/>
    <d v="2021-08-16T17:27:00"/>
    <x v="0"/>
    <x v="0"/>
  </r>
  <r>
    <x v="1199"/>
    <n v="3486"/>
    <d v="2021-08-22T02:37:00"/>
    <d v="2021-08-22T02:43:00"/>
    <m/>
    <m/>
    <x v="0"/>
    <x v="1"/>
  </r>
  <r>
    <x v="1200"/>
    <n v="1306"/>
    <d v="2021-08-25T05:33:00"/>
    <d v="2021-08-25T05:40:00"/>
    <m/>
    <m/>
    <x v="0"/>
    <x v="0"/>
  </r>
  <r>
    <x v="1201"/>
    <n v="149"/>
    <d v="2021-08-21T10:01:00"/>
    <m/>
    <m/>
    <m/>
    <x v="0"/>
    <x v="1"/>
  </r>
  <r>
    <x v="1202"/>
    <n v="2397"/>
    <d v="2021-08-09T14:21:00"/>
    <d v="2021-08-09T14:27:00"/>
    <m/>
    <m/>
    <x v="0"/>
    <x v="0"/>
  </r>
  <r>
    <x v="1203"/>
    <n v="1606"/>
    <d v="2021-08-26T18:38:00"/>
    <d v="2021-08-26T18:46:00"/>
    <d v="2021-08-26T18:53:00"/>
    <d v="2021-08-26T19:23:00"/>
    <x v="1"/>
    <x v="0"/>
  </r>
  <r>
    <x v="1204"/>
    <n v="22"/>
    <d v="2021-08-12T18:54:00"/>
    <d v="2021-08-12T18:59:00"/>
    <d v="2021-08-12T19:10:00"/>
    <d v="2021-08-12T19:25:00"/>
    <x v="0"/>
    <x v="1"/>
  </r>
  <r>
    <x v="1205"/>
    <n v="4000"/>
    <d v="2021-08-21T04:02:00"/>
    <d v="2021-08-21T04:06:00"/>
    <m/>
    <m/>
    <x v="0"/>
    <x v="0"/>
  </r>
  <r>
    <x v="1206"/>
    <n v="1462"/>
    <d v="2021-08-13T14:29:00"/>
    <d v="2021-08-13T14:44:00"/>
    <d v="2021-08-13T14:56:00"/>
    <d v="2021-08-13T15:49:00"/>
    <x v="0"/>
    <x v="0"/>
  </r>
  <r>
    <x v="1207"/>
    <n v="1208"/>
    <d v="2021-08-01T04:31:00"/>
    <d v="2021-08-01T04:36:00"/>
    <m/>
    <m/>
    <x v="1"/>
    <x v="0"/>
  </r>
  <r>
    <x v="1208"/>
    <n v="4960"/>
    <d v="2021-08-30T07:34:00"/>
    <d v="2021-08-30T07:36:00"/>
    <d v="2021-08-30T07:43:00"/>
    <d v="2021-08-30T08:06:00"/>
    <x v="0"/>
    <x v="1"/>
  </r>
  <r>
    <x v="1209"/>
    <n v="2145"/>
    <d v="2021-08-13T12:51:00"/>
    <d v="2021-08-13T12:54:00"/>
    <d v="2021-08-13T12:58:00"/>
    <d v="2021-08-13T13:54:00"/>
    <x v="0"/>
    <x v="0"/>
  </r>
  <r>
    <x v="1210"/>
    <n v="2504"/>
    <d v="2021-08-18T12:33:00"/>
    <d v="2021-08-18T12:48:00"/>
    <d v="2021-08-18T13:02:00"/>
    <d v="2021-08-18T13:37:00"/>
    <x v="0"/>
    <x v="0"/>
  </r>
  <r>
    <x v="1211"/>
    <n v="3203"/>
    <d v="2021-08-20T07:25:00"/>
    <m/>
    <m/>
    <m/>
    <x v="0"/>
    <x v="1"/>
  </r>
  <r>
    <x v="1212"/>
    <n v="4055"/>
    <d v="2021-08-07T04:07:00"/>
    <d v="2021-08-07T04:23:00"/>
    <d v="2021-08-07T04:27:00"/>
    <d v="2021-08-07T04:44:00"/>
    <x v="0"/>
    <x v="0"/>
  </r>
  <r>
    <x v="1213"/>
    <m/>
    <d v="2021-08-29T07:37:00"/>
    <m/>
    <m/>
    <m/>
    <x v="0"/>
    <x v="0"/>
  </r>
  <r>
    <x v="1214"/>
    <n v="2830"/>
    <d v="2021-08-10T11:51:00"/>
    <d v="2021-08-10T11:59:00"/>
    <d v="2021-08-10T12:14:00"/>
    <m/>
    <x v="0"/>
    <x v="0"/>
  </r>
  <r>
    <x v="1215"/>
    <n v="4645"/>
    <d v="2021-08-23T00:13:00"/>
    <d v="2021-08-23T00:20:00"/>
    <d v="2021-08-23T00:28:00"/>
    <d v="2021-08-23T00:41:00"/>
    <x v="1"/>
    <x v="0"/>
  </r>
  <r>
    <x v="1216"/>
    <n v="4238"/>
    <d v="2021-08-16T09:51:00"/>
    <d v="2021-08-16T10:00:00"/>
    <d v="2021-08-16T10:08:00"/>
    <d v="2021-08-16T11:07:00"/>
    <x v="1"/>
    <x v="1"/>
  </r>
  <r>
    <x v="1217"/>
    <n v="1333"/>
    <d v="2021-08-10T07:10:00"/>
    <d v="2021-08-10T07:13:00"/>
    <m/>
    <m/>
    <x v="0"/>
    <x v="0"/>
  </r>
  <r>
    <x v="1218"/>
    <m/>
    <d v="2021-08-23T08:18:00"/>
    <m/>
    <m/>
    <m/>
    <x v="0"/>
    <x v="0"/>
  </r>
  <r>
    <x v="1219"/>
    <n v="132"/>
    <d v="2021-08-26T20:56:00"/>
    <d v="2021-08-26T21:03:00"/>
    <d v="2021-08-26T21:11:00"/>
    <d v="2021-08-26T22:00:00"/>
    <x v="0"/>
    <x v="1"/>
  </r>
  <r>
    <x v="1220"/>
    <n v="408"/>
    <d v="2021-08-02T13:04:00"/>
    <m/>
    <m/>
    <m/>
    <x v="0"/>
    <x v="0"/>
  </r>
  <r>
    <x v="1221"/>
    <m/>
    <d v="2021-08-03T11:19:00"/>
    <m/>
    <m/>
    <m/>
    <x v="0"/>
    <x v="0"/>
  </r>
  <r>
    <x v="1222"/>
    <n v="4451"/>
    <d v="2021-08-06T03:15:00"/>
    <d v="2021-08-06T03:27:00"/>
    <d v="2021-08-06T03:39:00"/>
    <d v="2021-08-06T04:16:00"/>
    <x v="0"/>
    <x v="0"/>
  </r>
  <r>
    <x v="1223"/>
    <n v="1709"/>
    <d v="2021-08-02T17:31:00"/>
    <d v="2021-08-02T17:40:00"/>
    <d v="2021-08-02T17:45:00"/>
    <m/>
    <x v="0"/>
    <x v="0"/>
  </r>
  <r>
    <x v="1224"/>
    <n v="2481"/>
    <d v="2021-08-11T13:49:00"/>
    <d v="2021-08-11T14:04:00"/>
    <d v="2021-08-11T14:13:00"/>
    <d v="2021-08-11T14:50:00"/>
    <x v="0"/>
    <x v="0"/>
  </r>
  <r>
    <x v="1225"/>
    <n v="4017"/>
    <d v="2021-08-19T18:23:00"/>
    <d v="2021-08-19T18:36:00"/>
    <m/>
    <m/>
    <x v="1"/>
    <x v="0"/>
  </r>
  <r>
    <x v="1226"/>
    <n v="2464"/>
    <d v="2021-08-13T09:45:00"/>
    <d v="2021-08-13T09:55:00"/>
    <d v="2021-08-13T10:01:00"/>
    <d v="2021-08-13T10:43:00"/>
    <x v="1"/>
    <x v="0"/>
  </r>
  <r>
    <x v="1227"/>
    <n v="4017"/>
    <d v="2021-08-19T06:44:00"/>
    <d v="2021-08-19T06:54:00"/>
    <m/>
    <m/>
    <x v="0"/>
    <x v="0"/>
  </r>
  <r>
    <x v="1228"/>
    <n v="3735"/>
    <d v="2021-08-29T10:13:00"/>
    <d v="2021-08-29T10:23:00"/>
    <d v="2021-08-29T10:32:00"/>
    <d v="2021-08-29T11:32:00"/>
    <x v="0"/>
    <x v="0"/>
  </r>
  <r>
    <x v="1229"/>
    <n v="2867"/>
    <d v="2021-08-13T01:20:00"/>
    <d v="2021-08-13T01:32:00"/>
    <d v="2021-08-13T01:36:00"/>
    <d v="2021-08-13T02:14:00"/>
    <x v="0"/>
    <x v="1"/>
  </r>
  <r>
    <x v="1230"/>
    <n v="4405"/>
    <d v="2021-08-11T00:19:00"/>
    <d v="2021-08-11T00:22:00"/>
    <d v="2021-08-11T00:33:00"/>
    <d v="2021-08-11T00:59:00"/>
    <x v="0"/>
    <x v="1"/>
  </r>
  <r>
    <x v="1231"/>
    <m/>
    <d v="2021-08-19T16:47:00"/>
    <m/>
    <m/>
    <m/>
    <x v="1"/>
    <x v="0"/>
  </r>
  <r>
    <x v="1232"/>
    <n v="160"/>
    <d v="2021-08-31T00:13:00"/>
    <d v="2021-08-31T00:25:00"/>
    <d v="2021-08-31T00:40:00"/>
    <d v="2021-08-31T01:18:00"/>
    <x v="0"/>
    <x v="0"/>
  </r>
  <r>
    <x v="1233"/>
    <n v="2076"/>
    <d v="2021-08-22T14:09:00"/>
    <d v="2021-08-22T14:12:00"/>
    <d v="2021-08-22T14:27:00"/>
    <d v="2021-08-22T14:39:00"/>
    <x v="1"/>
    <x v="0"/>
  </r>
  <r>
    <x v="1234"/>
    <n v="1448"/>
    <d v="2021-08-30T23:18:00"/>
    <d v="2021-08-30T23:27:00"/>
    <m/>
    <m/>
    <x v="1"/>
    <x v="0"/>
  </r>
  <r>
    <x v="1235"/>
    <n v="1352"/>
    <d v="2021-08-07T21:46:00"/>
    <d v="2021-08-07T21:55:00"/>
    <d v="2021-08-07T22:08:00"/>
    <d v="2021-08-07T22:23:00"/>
    <x v="0"/>
    <x v="0"/>
  </r>
  <r>
    <x v="1236"/>
    <n v="4786"/>
    <d v="2021-08-10T05:55:00"/>
    <d v="2021-08-10T06:09:00"/>
    <d v="2021-08-10T06:16:00"/>
    <d v="2021-08-10T07:07:00"/>
    <x v="0"/>
    <x v="0"/>
  </r>
  <r>
    <x v="1237"/>
    <m/>
    <d v="2021-08-07T12:55:00"/>
    <m/>
    <m/>
    <m/>
    <x v="1"/>
    <x v="1"/>
  </r>
  <r>
    <x v="1238"/>
    <n v="1701"/>
    <d v="2021-08-02T12:23:00"/>
    <m/>
    <m/>
    <m/>
    <x v="1"/>
    <x v="1"/>
  </r>
  <r>
    <x v="1239"/>
    <n v="1727"/>
    <d v="2021-08-14T10:26:00"/>
    <d v="2021-08-14T10:30:00"/>
    <d v="2021-08-14T10:38:00"/>
    <d v="2021-08-14T11:26:00"/>
    <x v="0"/>
    <x v="0"/>
  </r>
  <r>
    <x v="1240"/>
    <n v="1788"/>
    <d v="2021-08-22T00:51:00"/>
    <m/>
    <m/>
    <m/>
    <x v="0"/>
    <x v="0"/>
  </r>
  <r>
    <x v="1241"/>
    <n v="2957"/>
    <d v="2021-08-21T01:37:00"/>
    <d v="2021-08-21T01:43:00"/>
    <d v="2021-08-21T01:58:00"/>
    <d v="2021-08-21T02:42:00"/>
    <x v="0"/>
    <x v="0"/>
  </r>
  <r>
    <x v="1242"/>
    <n v="708"/>
    <d v="2021-08-01T22:38:00"/>
    <d v="2021-08-01T22:49:00"/>
    <d v="2021-08-01T22:51:00"/>
    <d v="2021-08-01T23:02:00"/>
    <x v="0"/>
    <x v="0"/>
  </r>
  <r>
    <x v="1243"/>
    <n v="315"/>
    <d v="2021-08-04T17:42:00"/>
    <m/>
    <m/>
    <m/>
    <x v="1"/>
    <x v="0"/>
  </r>
  <r>
    <x v="1244"/>
    <n v="2156"/>
    <d v="2021-08-30T22:51:00"/>
    <m/>
    <m/>
    <m/>
    <x v="0"/>
    <x v="1"/>
  </r>
  <r>
    <x v="1245"/>
    <n v="893"/>
    <d v="2021-08-23T06:58:00"/>
    <d v="2021-08-23T07:12:00"/>
    <d v="2021-08-23T07:19:00"/>
    <d v="2021-08-23T07:37:00"/>
    <x v="1"/>
    <x v="0"/>
  </r>
  <r>
    <x v="1246"/>
    <n v="4162"/>
    <d v="2021-08-08T04:52:00"/>
    <d v="2021-08-08T05:06:00"/>
    <d v="2021-08-08T05:20:00"/>
    <d v="2021-08-08T05:56:00"/>
    <x v="0"/>
    <x v="0"/>
  </r>
  <r>
    <x v="1247"/>
    <n v="889"/>
    <d v="2021-08-10T17:50:00"/>
    <d v="2021-08-10T18:02:00"/>
    <d v="2021-08-10T18:15:00"/>
    <m/>
    <x v="0"/>
    <x v="0"/>
  </r>
  <r>
    <x v="1248"/>
    <n v="3979"/>
    <d v="2021-08-30T00:01:00"/>
    <d v="2021-08-30T00:09:00"/>
    <d v="2021-08-30T00:21:00"/>
    <d v="2021-08-30T01:13:00"/>
    <x v="0"/>
    <x v="0"/>
  </r>
  <r>
    <x v="1249"/>
    <n v="107"/>
    <d v="2021-08-18T09:01:00"/>
    <d v="2021-08-18T09:08:00"/>
    <d v="2021-08-18T09:10:00"/>
    <d v="2021-08-18T09:59:00"/>
    <x v="0"/>
    <x v="0"/>
  </r>
  <r>
    <x v="1250"/>
    <n v="4516"/>
    <d v="2021-08-14T17:37:00"/>
    <d v="2021-08-14T17:51:00"/>
    <d v="2021-08-14T18:02:00"/>
    <d v="2021-08-14T19:02:00"/>
    <x v="0"/>
    <x v="0"/>
  </r>
  <r>
    <x v="1251"/>
    <n v="3198"/>
    <d v="2021-08-17T16:15:00"/>
    <d v="2021-08-17T16:31:00"/>
    <d v="2021-08-17T16:37:00"/>
    <d v="2021-08-17T16:44:00"/>
    <x v="0"/>
    <x v="1"/>
  </r>
  <r>
    <x v="1252"/>
    <m/>
    <d v="2021-08-02T20:28:00"/>
    <m/>
    <m/>
    <m/>
    <x v="0"/>
    <x v="1"/>
  </r>
  <r>
    <x v="1253"/>
    <n v="39"/>
    <d v="2021-08-24T23:20:00"/>
    <d v="2021-08-24T23:32:00"/>
    <d v="2021-08-24T23:44:00"/>
    <d v="2021-08-25T00:15:00"/>
    <x v="0"/>
    <x v="1"/>
  </r>
  <r>
    <x v="1254"/>
    <m/>
    <d v="2021-08-02T21:17:00"/>
    <m/>
    <m/>
    <m/>
    <x v="1"/>
    <x v="0"/>
  </r>
  <r>
    <x v="1255"/>
    <m/>
    <d v="2021-08-04T12:42:00"/>
    <m/>
    <m/>
    <m/>
    <x v="0"/>
    <x v="0"/>
  </r>
  <r>
    <x v="1256"/>
    <n v="1103"/>
    <d v="2021-08-28T15:14:00"/>
    <d v="2021-08-28T15:23:00"/>
    <d v="2021-08-28T15:27:00"/>
    <d v="2021-08-28T15:50:00"/>
    <x v="1"/>
    <x v="0"/>
  </r>
  <r>
    <x v="1257"/>
    <n v="986"/>
    <d v="2021-08-25T04:27:00"/>
    <d v="2021-08-25T04:32:00"/>
    <d v="2021-08-25T04:45:00"/>
    <d v="2021-08-25T04:52:00"/>
    <x v="1"/>
    <x v="0"/>
  </r>
  <r>
    <x v="1258"/>
    <n v="2544"/>
    <d v="2021-08-20T19:43:00"/>
    <d v="2021-08-20T19:55:00"/>
    <d v="2021-08-20T20:05:00"/>
    <d v="2021-08-20T20:14:00"/>
    <x v="0"/>
    <x v="1"/>
  </r>
  <r>
    <x v="1259"/>
    <m/>
    <d v="2021-08-17T05:33:00"/>
    <m/>
    <m/>
    <m/>
    <x v="0"/>
    <x v="0"/>
  </r>
  <r>
    <x v="1260"/>
    <n v="2666"/>
    <d v="2021-08-01T16:57:00"/>
    <d v="2021-08-01T17:06:00"/>
    <d v="2021-08-01T17:18:00"/>
    <d v="2021-08-01T17:32:00"/>
    <x v="0"/>
    <x v="0"/>
  </r>
  <r>
    <x v="1261"/>
    <n v="1712"/>
    <d v="2021-08-13T14:30:00"/>
    <d v="2021-08-13T14:41:00"/>
    <d v="2021-08-13T14:55:00"/>
    <d v="2021-08-13T15:52:00"/>
    <x v="0"/>
    <x v="0"/>
  </r>
  <r>
    <x v="1262"/>
    <n v="1591"/>
    <d v="2021-08-17T20:44:00"/>
    <d v="2021-08-17T20:50:00"/>
    <d v="2021-08-17T20:53:00"/>
    <d v="2021-08-17T21:16:00"/>
    <x v="0"/>
    <x v="1"/>
  </r>
  <r>
    <x v="1263"/>
    <m/>
    <d v="2021-08-16T15:31:00"/>
    <m/>
    <m/>
    <m/>
    <x v="0"/>
    <x v="1"/>
  </r>
  <r>
    <x v="1264"/>
    <m/>
    <d v="2021-08-12T07:18:00"/>
    <m/>
    <m/>
    <m/>
    <x v="0"/>
    <x v="1"/>
  </r>
  <r>
    <x v="1265"/>
    <n v="3561"/>
    <d v="2021-08-11T05:15:00"/>
    <d v="2021-08-11T05:31:00"/>
    <d v="2021-08-11T05:40:00"/>
    <d v="2021-08-11T06:00:00"/>
    <x v="0"/>
    <x v="0"/>
  </r>
  <r>
    <x v="1266"/>
    <n v="1510"/>
    <d v="2021-08-19T12:52:00"/>
    <d v="2021-08-19T13:04:00"/>
    <d v="2021-08-19T13:06:00"/>
    <d v="2021-08-19T13:34:00"/>
    <x v="0"/>
    <x v="1"/>
  </r>
  <r>
    <x v="1267"/>
    <n v="2813"/>
    <d v="2021-08-03T23:09:00"/>
    <d v="2021-08-03T23:16:00"/>
    <d v="2021-08-03T23:23:00"/>
    <d v="2021-08-04T00:19:00"/>
    <x v="0"/>
    <x v="1"/>
  </r>
  <r>
    <x v="1268"/>
    <m/>
    <d v="2021-08-19T22:42:00"/>
    <m/>
    <m/>
    <m/>
    <x v="1"/>
    <x v="1"/>
  </r>
  <r>
    <x v="1269"/>
    <n v="1881"/>
    <d v="2021-08-19T16:18:00"/>
    <d v="2021-08-19T16:28:00"/>
    <d v="2021-08-19T16:36:00"/>
    <d v="2021-08-19T17:07:00"/>
    <x v="0"/>
    <x v="0"/>
  </r>
  <r>
    <x v="1270"/>
    <m/>
    <d v="2021-08-22T08:27:00"/>
    <m/>
    <m/>
    <m/>
    <x v="1"/>
    <x v="1"/>
  </r>
  <r>
    <x v="1271"/>
    <n v="169"/>
    <d v="2021-08-12T15:37:00"/>
    <d v="2021-08-12T15:41:00"/>
    <d v="2021-08-12T15:50:00"/>
    <d v="2021-08-12T16:52:00"/>
    <x v="0"/>
    <x v="0"/>
  </r>
  <r>
    <x v="1272"/>
    <n v="401"/>
    <d v="2021-08-03T23:44:00"/>
    <m/>
    <m/>
    <m/>
    <x v="1"/>
    <x v="0"/>
  </r>
  <r>
    <x v="1273"/>
    <m/>
    <d v="2021-08-15T07:55:00"/>
    <m/>
    <m/>
    <m/>
    <x v="0"/>
    <x v="1"/>
  </r>
  <r>
    <x v="1274"/>
    <n v="3551"/>
    <d v="2021-08-11T17:11:00"/>
    <d v="2021-08-11T17:13:00"/>
    <d v="2021-08-11T17:17:00"/>
    <d v="2021-08-11T17:37:00"/>
    <x v="0"/>
    <x v="1"/>
  </r>
  <r>
    <x v="1275"/>
    <n v="3195"/>
    <d v="2021-08-19T06:13:00"/>
    <m/>
    <m/>
    <m/>
    <x v="0"/>
    <x v="1"/>
  </r>
  <r>
    <x v="1276"/>
    <n v="3461"/>
    <d v="2021-08-20T20:08:00"/>
    <d v="2021-08-20T20:24:00"/>
    <d v="2021-08-20T20:28:00"/>
    <d v="2021-08-20T20:39:00"/>
    <x v="0"/>
    <x v="1"/>
  </r>
  <r>
    <x v="1277"/>
    <n v="1697"/>
    <d v="2021-08-06T21:52:00"/>
    <d v="2021-08-06T21:56:00"/>
    <d v="2021-08-06T22:00:00"/>
    <d v="2021-08-06T22:43:00"/>
    <x v="0"/>
    <x v="1"/>
  </r>
  <r>
    <x v="1278"/>
    <m/>
    <d v="2021-08-25T03:10:00"/>
    <m/>
    <m/>
    <m/>
    <x v="1"/>
    <x v="0"/>
  </r>
  <r>
    <x v="1279"/>
    <n v="857"/>
    <d v="2021-08-06T01:03:00"/>
    <d v="2021-08-06T01:08:00"/>
    <d v="2021-08-06T01:11:00"/>
    <d v="2021-08-06T01:39:00"/>
    <x v="0"/>
    <x v="0"/>
  </r>
  <r>
    <x v="1280"/>
    <n v="1710"/>
    <d v="2021-08-18T03:39:00"/>
    <d v="2021-08-18T03:45:00"/>
    <m/>
    <m/>
    <x v="0"/>
    <x v="0"/>
  </r>
  <r>
    <x v="1281"/>
    <n v="3289"/>
    <d v="2021-08-09T02:40:00"/>
    <d v="2021-08-09T02:45:00"/>
    <d v="2021-08-09T03:00:00"/>
    <d v="2021-08-09T03:09:00"/>
    <x v="0"/>
    <x v="0"/>
  </r>
  <r>
    <x v="1282"/>
    <n v="423"/>
    <d v="2021-08-28T12:05:00"/>
    <d v="2021-08-28T12:12:00"/>
    <d v="2021-08-28T12:20:00"/>
    <d v="2021-08-28T13:10:00"/>
    <x v="1"/>
    <x v="0"/>
  </r>
  <r>
    <x v="1283"/>
    <n v="3188"/>
    <d v="2021-08-18T13:13:00"/>
    <d v="2021-08-18T13:16:00"/>
    <m/>
    <m/>
    <x v="0"/>
    <x v="0"/>
  </r>
  <r>
    <x v="1284"/>
    <n v="1039"/>
    <d v="2021-08-15T01:31:00"/>
    <d v="2021-08-15T01:39:00"/>
    <d v="2021-08-15T01:52:00"/>
    <d v="2021-08-15T02:49:00"/>
    <x v="0"/>
    <x v="0"/>
  </r>
  <r>
    <x v="1285"/>
    <n v="3540"/>
    <d v="2021-08-07T22:10:00"/>
    <d v="2021-08-07T22:18:00"/>
    <d v="2021-08-07T22:28:00"/>
    <d v="2021-08-07T23:14:00"/>
    <x v="0"/>
    <x v="0"/>
  </r>
  <r>
    <x v="1286"/>
    <n v="4280"/>
    <d v="2021-08-14T11:01:00"/>
    <d v="2021-08-14T11:16:00"/>
    <d v="2021-08-14T11:20:00"/>
    <d v="2021-08-14T11:57:00"/>
    <x v="0"/>
    <x v="1"/>
  </r>
  <r>
    <x v="1287"/>
    <n v="3640"/>
    <d v="2021-08-27T15:12:00"/>
    <d v="2021-08-27T15:20:00"/>
    <d v="2021-08-27T15:24:00"/>
    <d v="2021-08-27T15:34:00"/>
    <x v="1"/>
    <x v="1"/>
  </r>
  <r>
    <x v="1288"/>
    <n v="940"/>
    <d v="2021-08-01T20:01:00"/>
    <d v="2021-08-01T20:16:00"/>
    <d v="2021-08-01T20:22:00"/>
    <d v="2021-08-01T21:08:00"/>
    <x v="0"/>
    <x v="1"/>
  </r>
  <r>
    <x v="1289"/>
    <n v="3127"/>
    <d v="2021-08-07T17:57:00"/>
    <d v="2021-08-07T18:09:00"/>
    <d v="2021-08-07T18:12:00"/>
    <d v="2021-08-07T18:39:00"/>
    <x v="1"/>
    <x v="0"/>
  </r>
  <r>
    <x v="1290"/>
    <n v="3011"/>
    <d v="2021-08-02T20:32:00"/>
    <d v="2021-08-02T20:40:00"/>
    <m/>
    <m/>
    <x v="0"/>
    <x v="0"/>
  </r>
  <r>
    <x v="1291"/>
    <m/>
    <d v="2021-08-28T07:41:00"/>
    <m/>
    <m/>
    <m/>
    <x v="0"/>
    <x v="1"/>
  </r>
  <r>
    <x v="1292"/>
    <n v="1036"/>
    <d v="2021-08-13T23:03:00"/>
    <d v="2021-08-13T23:12:00"/>
    <d v="2021-08-13T23:18:00"/>
    <d v="2021-08-13T23:54:00"/>
    <x v="0"/>
    <x v="1"/>
  </r>
  <r>
    <x v="1293"/>
    <m/>
    <d v="2021-08-01T23:17:00"/>
    <m/>
    <m/>
    <m/>
    <x v="0"/>
    <x v="1"/>
  </r>
  <r>
    <x v="1294"/>
    <n v="963"/>
    <d v="2021-08-26T18:27:00"/>
    <d v="2021-08-26T18:35:00"/>
    <d v="2021-08-26T18:38:00"/>
    <d v="2021-08-26T19:33:00"/>
    <x v="0"/>
    <x v="0"/>
  </r>
  <r>
    <x v="1295"/>
    <n v="4427"/>
    <d v="2021-08-23T01:02:00"/>
    <d v="2021-08-23T01:14:00"/>
    <d v="2021-08-23T01:19:00"/>
    <d v="2021-08-23T01:50:00"/>
    <x v="1"/>
    <x v="1"/>
  </r>
  <r>
    <x v="1296"/>
    <m/>
    <d v="2021-08-22T14:51:00"/>
    <m/>
    <m/>
    <m/>
    <x v="0"/>
    <x v="1"/>
  </r>
  <r>
    <x v="1297"/>
    <n v="571"/>
    <d v="2021-08-23T02:12:00"/>
    <d v="2021-08-23T02:17:00"/>
    <m/>
    <m/>
    <x v="0"/>
    <x v="1"/>
  </r>
  <r>
    <x v="1298"/>
    <n v="4894"/>
    <d v="2021-08-12T07:26:00"/>
    <d v="2021-08-12T07:39:00"/>
    <d v="2021-08-12T07:41:00"/>
    <d v="2021-08-12T07:51:00"/>
    <x v="1"/>
    <x v="1"/>
  </r>
  <r>
    <x v="1299"/>
    <n v="4180"/>
    <d v="2021-08-23T20:31:00"/>
    <d v="2021-08-23T20:36:00"/>
    <d v="2021-08-23T20:44:00"/>
    <d v="2021-08-23T20:59:00"/>
    <x v="1"/>
    <x v="0"/>
  </r>
  <r>
    <x v="1300"/>
    <n v="1993"/>
    <d v="2021-08-17T08:10:00"/>
    <d v="2021-08-17T08:26:00"/>
    <d v="2021-08-17T08:36:00"/>
    <d v="2021-08-17T08:45:00"/>
    <x v="0"/>
    <x v="0"/>
  </r>
  <r>
    <x v="1301"/>
    <n v="2277"/>
    <d v="2021-08-19T12:42:00"/>
    <d v="2021-08-19T12:49:00"/>
    <d v="2021-08-19T13:04:00"/>
    <d v="2021-08-19T13:20:00"/>
    <x v="0"/>
    <x v="1"/>
  </r>
  <r>
    <x v="1302"/>
    <n v="1075"/>
    <d v="2021-08-16T12:58:00"/>
    <d v="2021-08-16T13:14:00"/>
    <d v="2021-08-16T13:20:00"/>
    <d v="2021-08-16T13:35:00"/>
    <x v="0"/>
    <x v="0"/>
  </r>
  <r>
    <x v="1303"/>
    <n v="3264"/>
    <d v="2021-08-25T18:37:00"/>
    <d v="2021-08-25T18:47:00"/>
    <d v="2021-08-25T19:02:00"/>
    <d v="2021-08-25T19:14:00"/>
    <x v="1"/>
    <x v="1"/>
  </r>
  <r>
    <x v="1304"/>
    <n v="4487"/>
    <d v="2021-08-17T19:52:00"/>
    <d v="2021-08-17T20:03:00"/>
    <d v="2021-08-17T20:09:00"/>
    <d v="2021-08-17T21:03:00"/>
    <x v="1"/>
    <x v="1"/>
  </r>
  <r>
    <x v="1305"/>
    <n v="1070"/>
    <d v="2021-08-14T21:14:00"/>
    <d v="2021-08-14T21:21:00"/>
    <d v="2021-08-14T21:29:00"/>
    <d v="2021-08-14T21:38:00"/>
    <x v="0"/>
    <x v="0"/>
  </r>
  <r>
    <x v="1306"/>
    <n v="2730"/>
    <d v="2021-08-13T10:10:00"/>
    <d v="2021-08-13T10:16:00"/>
    <m/>
    <m/>
    <x v="0"/>
    <x v="0"/>
  </r>
  <r>
    <x v="1307"/>
    <n v="1440"/>
    <d v="2021-08-13T16:47:00"/>
    <d v="2021-08-13T17:02:00"/>
    <d v="2021-08-13T17:10:00"/>
    <d v="2021-08-13T17:52:00"/>
    <x v="1"/>
    <x v="0"/>
  </r>
  <r>
    <x v="1308"/>
    <m/>
    <d v="2021-08-09T07:07:00"/>
    <m/>
    <m/>
    <m/>
    <x v="0"/>
    <x v="1"/>
  </r>
  <r>
    <x v="1309"/>
    <n v="752"/>
    <d v="2021-08-09T05:44:00"/>
    <d v="2021-08-09T05:54:00"/>
    <m/>
    <m/>
    <x v="1"/>
    <x v="0"/>
  </r>
  <r>
    <x v="1310"/>
    <n v="2047"/>
    <d v="2021-08-20T11:38:00"/>
    <d v="2021-08-20T11:53:00"/>
    <m/>
    <m/>
    <x v="0"/>
    <x v="0"/>
  </r>
  <r>
    <x v="1311"/>
    <n v="1725"/>
    <d v="2021-08-13T08:57:00"/>
    <d v="2021-08-13T08:59:00"/>
    <d v="2021-08-13T09:12:00"/>
    <d v="2021-08-13T09:32:00"/>
    <x v="1"/>
    <x v="1"/>
  </r>
  <r>
    <x v="1312"/>
    <n v="1117"/>
    <d v="2021-08-17T10:40:00"/>
    <d v="2021-08-17T10:48:00"/>
    <m/>
    <m/>
    <x v="0"/>
    <x v="0"/>
  </r>
  <r>
    <x v="1313"/>
    <n v="1586"/>
    <d v="2021-08-30T19:49:00"/>
    <d v="2021-08-30T20:00:00"/>
    <d v="2021-08-30T20:03:00"/>
    <m/>
    <x v="0"/>
    <x v="1"/>
  </r>
  <r>
    <x v="1314"/>
    <n v="3390"/>
    <d v="2021-08-21T05:41:00"/>
    <d v="2021-08-21T05:43:00"/>
    <d v="2021-08-21T05:49:00"/>
    <d v="2021-08-21T06:33:00"/>
    <x v="0"/>
    <x v="1"/>
  </r>
  <r>
    <x v="1315"/>
    <n v="2931"/>
    <d v="2021-08-20T04:20:00"/>
    <m/>
    <m/>
    <m/>
    <x v="0"/>
    <x v="1"/>
  </r>
  <r>
    <x v="1316"/>
    <m/>
    <d v="2021-08-22T04:37:00"/>
    <m/>
    <m/>
    <m/>
    <x v="0"/>
    <x v="1"/>
  </r>
  <r>
    <x v="1317"/>
    <m/>
    <d v="2021-08-26T00:57:00"/>
    <m/>
    <m/>
    <m/>
    <x v="0"/>
    <x v="1"/>
  </r>
  <r>
    <x v="1318"/>
    <m/>
    <d v="2021-08-16T03:40:00"/>
    <m/>
    <m/>
    <m/>
    <x v="0"/>
    <x v="0"/>
  </r>
  <r>
    <x v="1319"/>
    <m/>
    <d v="2021-08-23T16:11:00"/>
    <m/>
    <m/>
    <m/>
    <x v="0"/>
    <x v="1"/>
  </r>
  <r>
    <x v="1320"/>
    <n v="830"/>
    <d v="2021-08-17T10:54:00"/>
    <d v="2021-08-17T11:10:00"/>
    <m/>
    <m/>
    <x v="1"/>
    <x v="0"/>
  </r>
  <r>
    <x v="1321"/>
    <m/>
    <d v="2021-08-22T19:50:00"/>
    <m/>
    <m/>
    <m/>
    <x v="0"/>
    <x v="1"/>
  </r>
  <r>
    <x v="1322"/>
    <n v="723"/>
    <d v="2021-08-06T08:09:00"/>
    <d v="2021-08-06T08:21:00"/>
    <d v="2021-08-06T08:32:00"/>
    <d v="2021-08-06T09:27:00"/>
    <x v="0"/>
    <x v="0"/>
  </r>
  <r>
    <x v="1323"/>
    <n v="3028"/>
    <d v="2021-08-04T04:41:00"/>
    <d v="2021-08-04T04:48:00"/>
    <d v="2021-08-04T04:50:00"/>
    <d v="2021-08-04T05:44:00"/>
    <x v="0"/>
    <x v="1"/>
  </r>
  <r>
    <x v="1324"/>
    <n v="4546"/>
    <d v="2021-08-18T10:02:00"/>
    <d v="2021-08-18T10:09:00"/>
    <m/>
    <m/>
    <x v="1"/>
    <x v="0"/>
  </r>
  <r>
    <x v="1325"/>
    <n v="4436"/>
    <d v="2021-08-16T22:25:00"/>
    <d v="2021-08-16T22:35:00"/>
    <d v="2021-08-16T22:47:00"/>
    <d v="2021-08-16T23:37:00"/>
    <x v="0"/>
    <x v="0"/>
  </r>
  <r>
    <x v="1326"/>
    <n v="2201"/>
    <d v="2021-08-20T06:09:00"/>
    <d v="2021-08-20T06:11:00"/>
    <d v="2021-08-20T06:22:00"/>
    <d v="2021-08-20T07:04:00"/>
    <x v="1"/>
    <x v="1"/>
  </r>
  <r>
    <x v="1327"/>
    <n v="2603"/>
    <d v="2021-08-10T22:12:00"/>
    <d v="2021-08-10T22:25:00"/>
    <d v="2021-08-10T22:34:00"/>
    <d v="2021-08-10T23:25:00"/>
    <x v="1"/>
    <x v="0"/>
  </r>
  <r>
    <x v="1328"/>
    <m/>
    <d v="2021-08-27T12:54:00"/>
    <m/>
    <m/>
    <m/>
    <x v="1"/>
    <x v="0"/>
  </r>
  <r>
    <x v="1329"/>
    <n v="2834"/>
    <d v="2021-08-19T06:34:00"/>
    <d v="2021-08-19T06:37:00"/>
    <d v="2021-08-19T06:44:00"/>
    <d v="2021-08-19T07:13:00"/>
    <x v="1"/>
    <x v="0"/>
  </r>
  <r>
    <x v="1330"/>
    <n v="3058"/>
    <d v="2021-08-05T16:11:00"/>
    <d v="2021-08-05T16:21:00"/>
    <d v="2021-08-05T16:23:00"/>
    <d v="2021-08-05T16:32:00"/>
    <x v="0"/>
    <x v="0"/>
  </r>
  <r>
    <x v="1331"/>
    <n v="4267"/>
    <d v="2021-08-18T22:44:00"/>
    <d v="2021-08-18T22:52:00"/>
    <d v="2021-08-18T22:54:00"/>
    <d v="2021-08-18T23:44:00"/>
    <x v="1"/>
    <x v="0"/>
  </r>
  <r>
    <x v="1332"/>
    <n v="2577"/>
    <d v="2021-08-14T02:30:00"/>
    <d v="2021-08-14T02:41:00"/>
    <m/>
    <m/>
    <x v="0"/>
    <x v="1"/>
  </r>
  <r>
    <x v="1333"/>
    <n v="4122"/>
    <d v="2021-08-11T09:32:00"/>
    <d v="2021-08-11T09:43:00"/>
    <d v="2021-08-11T09:56:00"/>
    <d v="2021-08-11T10:49:00"/>
    <x v="0"/>
    <x v="0"/>
  </r>
  <r>
    <x v="1334"/>
    <n v="115"/>
    <d v="2021-08-02T20:39:00"/>
    <d v="2021-08-02T20:49:00"/>
    <m/>
    <m/>
    <x v="0"/>
    <x v="1"/>
  </r>
  <r>
    <x v="1335"/>
    <n v="3427"/>
    <d v="2021-08-17T16:22:00"/>
    <m/>
    <m/>
    <m/>
    <x v="0"/>
    <x v="0"/>
  </r>
  <r>
    <x v="1336"/>
    <n v="1136"/>
    <d v="2021-08-30T02:35:00"/>
    <d v="2021-08-30T02:43:00"/>
    <d v="2021-08-30T02:55:00"/>
    <d v="2021-08-30T03:18:00"/>
    <x v="1"/>
    <x v="0"/>
  </r>
  <r>
    <x v="1337"/>
    <n v="1153"/>
    <d v="2021-08-04T04:38:00"/>
    <d v="2021-08-04T04:48:00"/>
    <d v="2021-08-04T04:59:00"/>
    <d v="2021-08-04T05:47:00"/>
    <x v="0"/>
    <x v="0"/>
  </r>
  <r>
    <x v="1338"/>
    <n v="641"/>
    <d v="2021-08-20T06:11:00"/>
    <d v="2021-08-20T06:25:00"/>
    <d v="2021-08-20T06:36:00"/>
    <d v="2021-08-20T07:15:00"/>
    <x v="0"/>
    <x v="0"/>
  </r>
  <r>
    <x v="1339"/>
    <n v="4355"/>
    <d v="2021-08-29T01:17:00"/>
    <d v="2021-08-29T01:25:00"/>
    <d v="2021-08-29T01:36:00"/>
    <d v="2021-08-29T02:05:00"/>
    <x v="1"/>
    <x v="1"/>
  </r>
  <r>
    <x v="1340"/>
    <m/>
    <d v="2021-08-24T13:14:00"/>
    <m/>
    <m/>
    <m/>
    <x v="0"/>
    <x v="0"/>
  </r>
  <r>
    <x v="1341"/>
    <n v="393"/>
    <d v="2021-08-12T22:23:00"/>
    <d v="2021-08-12T22:39:00"/>
    <d v="2021-08-12T22:50:00"/>
    <d v="2021-08-12T23:35:00"/>
    <x v="0"/>
    <x v="0"/>
  </r>
  <r>
    <x v="1342"/>
    <n v="3488"/>
    <d v="2021-08-02T13:30:00"/>
    <d v="2021-08-02T13:40:00"/>
    <m/>
    <m/>
    <x v="0"/>
    <x v="0"/>
  </r>
  <r>
    <x v="1343"/>
    <n v="433"/>
    <d v="2021-08-18T20:06:00"/>
    <d v="2021-08-18T20:17:00"/>
    <d v="2021-08-18T20:21:00"/>
    <d v="2021-08-18T21:19:00"/>
    <x v="1"/>
    <x v="0"/>
  </r>
  <r>
    <x v="1344"/>
    <n v="2164"/>
    <d v="2021-08-27T20:17:00"/>
    <d v="2021-08-27T20:30:00"/>
    <d v="2021-08-27T20:39:00"/>
    <d v="2021-08-27T20:52:00"/>
    <x v="0"/>
    <x v="0"/>
  </r>
  <r>
    <x v="1345"/>
    <n v="635"/>
    <d v="2021-08-26T12:15:00"/>
    <d v="2021-08-26T12:17:00"/>
    <d v="2021-08-26T12:22:00"/>
    <d v="2021-08-26T12:50:00"/>
    <x v="1"/>
    <x v="0"/>
  </r>
  <r>
    <x v="1346"/>
    <n v="4390"/>
    <d v="2021-08-11T01:29:00"/>
    <d v="2021-08-11T01:42:00"/>
    <m/>
    <m/>
    <x v="1"/>
    <x v="1"/>
  </r>
  <r>
    <x v="1347"/>
    <n v="4246"/>
    <d v="2021-08-29T17:55:00"/>
    <d v="2021-08-29T18:00:00"/>
    <d v="2021-08-29T18:05:00"/>
    <d v="2021-08-29T18:14:00"/>
    <x v="0"/>
    <x v="0"/>
  </r>
  <r>
    <x v="1348"/>
    <n v="2805"/>
    <d v="2021-08-02T08:29:00"/>
    <d v="2021-08-02T08:43:00"/>
    <d v="2021-08-02T08:57:00"/>
    <d v="2021-08-02T09:04:00"/>
    <x v="1"/>
    <x v="1"/>
  </r>
  <r>
    <x v="1349"/>
    <m/>
    <d v="2021-08-29T10:54:00"/>
    <m/>
    <m/>
    <m/>
    <x v="0"/>
    <x v="0"/>
  </r>
  <r>
    <x v="1350"/>
    <n v="3698"/>
    <d v="2021-08-19T09:59:00"/>
    <d v="2021-08-19T10:11:00"/>
    <d v="2021-08-19T10:16:00"/>
    <d v="2021-08-19T10:47:00"/>
    <x v="0"/>
    <x v="1"/>
  </r>
  <r>
    <x v="1351"/>
    <n v="2287"/>
    <d v="2021-08-21T03:53:00"/>
    <d v="2021-08-21T04:05:00"/>
    <m/>
    <m/>
    <x v="1"/>
    <x v="0"/>
  </r>
  <r>
    <x v="1352"/>
    <m/>
    <d v="2021-08-28T17:08:00"/>
    <m/>
    <m/>
    <m/>
    <x v="0"/>
    <x v="0"/>
  </r>
  <r>
    <x v="1353"/>
    <n v="4544"/>
    <d v="2021-08-14T01:17:00"/>
    <d v="2021-08-14T01:28:00"/>
    <d v="2021-08-14T01:36:00"/>
    <d v="2021-08-14T02:30:00"/>
    <x v="0"/>
    <x v="1"/>
  </r>
  <r>
    <x v="1354"/>
    <n v="1741"/>
    <d v="2021-08-23T14:16:00"/>
    <d v="2021-08-23T14:26:00"/>
    <d v="2021-08-23T14:38:00"/>
    <m/>
    <x v="0"/>
    <x v="1"/>
  </r>
  <r>
    <x v="1355"/>
    <n v="602"/>
    <d v="2021-08-03T15:57:00"/>
    <d v="2021-08-03T16:02:00"/>
    <d v="2021-08-03T16:08:00"/>
    <d v="2021-08-03T16:44:00"/>
    <x v="0"/>
    <x v="0"/>
  </r>
  <r>
    <x v="1356"/>
    <n v="1836"/>
    <d v="2021-08-13T09:54:00"/>
    <d v="2021-08-13T09:59:00"/>
    <d v="2021-08-13T10:04:00"/>
    <d v="2021-08-13T10:42:00"/>
    <x v="1"/>
    <x v="0"/>
  </r>
  <r>
    <x v="1357"/>
    <n v="476"/>
    <d v="2021-08-15T05:14:00"/>
    <d v="2021-08-15T05:21:00"/>
    <d v="2021-08-15T05:30:00"/>
    <d v="2021-08-15T06:20:00"/>
    <x v="0"/>
    <x v="0"/>
  </r>
  <r>
    <x v="1358"/>
    <n v="2124"/>
    <d v="2021-08-23T05:44:00"/>
    <d v="2021-08-23T05:53:00"/>
    <m/>
    <m/>
    <x v="0"/>
    <x v="1"/>
  </r>
  <r>
    <x v="1359"/>
    <n v="660"/>
    <d v="2021-08-07T20:49:00"/>
    <d v="2021-08-07T20:52:00"/>
    <d v="2021-08-07T21:03:00"/>
    <d v="2021-08-07T21:53:00"/>
    <x v="0"/>
    <x v="0"/>
  </r>
  <r>
    <x v="1360"/>
    <n v="2484"/>
    <d v="2021-08-20T09:41:00"/>
    <d v="2021-08-20T09:53:00"/>
    <d v="2021-08-20T10:02:00"/>
    <d v="2021-08-20T10:46:00"/>
    <x v="0"/>
    <x v="0"/>
  </r>
  <r>
    <x v="1361"/>
    <n v="4528"/>
    <d v="2021-08-26T07:17:00"/>
    <d v="2021-08-26T07:30:00"/>
    <d v="2021-08-26T07:32:00"/>
    <d v="2021-08-26T08:16:00"/>
    <x v="0"/>
    <x v="0"/>
  </r>
  <r>
    <x v="1362"/>
    <n v="4160"/>
    <d v="2021-08-16T23:40:00"/>
    <d v="2021-08-16T23:42:00"/>
    <m/>
    <m/>
    <x v="0"/>
    <x v="0"/>
  </r>
  <r>
    <x v="1363"/>
    <n v="3094"/>
    <d v="2021-08-30T08:22:00"/>
    <d v="2021-08-30T08:26:00"/>
    <m/>
    <m/>
    <x v="0"/>
    <x v="0"/>
  </r>
  <r>
    <x v="1364"/>
    <n v="4364"/>
    <d v="2021-08-20T21:22:00"/>
    <d v="2021-08-20T21:33:00"/>
    <d v="2021-08-20T21:37:00"/>
    <d v="2021-08-20T22:33:00"/>
    <x v="0"/>
    <x v="0"/>
  </r>
  <r>
    <x v="1365"/>
    <n v="4051"/>
    <d v="2021-08-22T20:05:00"/>
    <d v="2021-08-22T20:19:00"/>
    <d v="2021-08-22T20:31:00"/>
    <d v="2021-08-22T20:46:00"/>
    <x v="1"/>
    <x v="0"/>
  </r>
  <r>
    <x v="1366"/>
    <m/>
    <d v="2021-08-10T16:56:00"/>
    <m/>
    <m/>
    <m/>
    <x v="1"/>
    <x v="0"/>
  </r>
  <r>
    <x v="1367"/>
    <n v="4305"/>
    <d v="2021-08-22T20:45:00"/>
    <d v="2021-08-22T20:48:00"/>
    <d v="2021-08-22T20:53:00"/>
    <d v="2021-08-22T21:08:00"/>
    <x v="0"/>
    <x v="0"/>
  </r>
  <r>
    <x v="1368"/>
    <n v="77"/>
    <d v="2021-08-07T17:27:00"/>
    <d v="2021-08-07T17:31:00"/>
    <d v="2021-08-07T17:33:00"/>
    <m/>
    <x v="0"/>
    <x v="1"/>
  </r>
  <r>
    <x v="1369"/>
    <n v="3312"/>
    <d v="2021-08-13T23:42:00"/>
    <d v="2021-08-13T23:56:00"/>
    <d v="2021-08-14T00:05:00"/>
    <d v="2021-08-14T00:59:00"/>
    <x v="0"/>
    <x v="1"/>
  </r>
  <r>
    <x v="1370"/>
    <n v="4074"/>
    <d v="2021-08-06T13:06:00"/>
    <d v="2021-08-06T13:13:00"/>
    <d v="2021-08-06T13:17:00"/>
    <d v="2021-08-06T14:03:00"/>
    <x v="0"/>
    <x v="0"/>
  </r>
  <r>
    <x v="1371"/>
    <n v="2419"/>
    <d v="2021-08-09T10:12:00"/>
    <d v="2021-08-09T10:18:00"/>
    <m/>
    <m/>
    <x v="1"/>
    <x v="0"/>
  </r>
  <r>
    <x v="1372"/>
    <m/>
    <d v="2021-08-12T16:13:00"/>
    <m/>
    <m/>
    <m/>
    <x v="1"/>
    <x v="0"/>
  </r>
  <r>
    <x v="1373"/>
    <m/>
    <d v="2021-08-30T16:47:00"/>
    <m/>
    <m/>
    <m/>
    <x v="1"/>
    <x v="0"/>
  </r>
  <r>
    <x v="1374"/>
    <n v="148"/>
    <d v="2021-08-07T11:38:00"/>
    <d v="2021-08-07T11:40:00"/>
    <m/>
    <m/>
    <x v="0"/>
    <x v="0"/>
  </r>
  <r>
    <x v="1375"/>
    <m/>
    <d v="2021-08-06T02:07:00"/>
    <m/>
    <m/>
    <m/>
    <x v="0"/>
    <x v="1"/>
  </r>
  <r>
    <x v="1376"/>
    <m/>
    <d v="2021-08-13T00:22:00"/>
    <m/>
    <m/>
    <m/>
    <x v="1"/>
    <x v="0"/>
  </r>
  <r>
    <x v="1377"/>
    <n v="2879"/>
    <d v="2021-08-30T03:58:00"/>
    <d v="2021-08-30T04:06:00"/>
    <d v="2021-08-30T04:21:00"/>
    <d v="2021-08-30T04:53:00"/>
    <x v="1"/>
    <x v="1"/>
  </r>
  <r>
    <x v="1378"/>
    <m/>
    <d v="2021-08-19T00:37:00"/>
    <m/>
    <m/>
    <m/>
    <x v="0"/>
    <x v="1"/>
  </r>
  <r>
    <x v="1379"/>
    <n v="4133"/>
    <d v="2021-08-27T12:01:00"/>
    <d v="2021-08-27T12:16:00"/>
    <d v="2021-08-27T12:28:00"/>
    <m/>
    <x v="0"/>
    <x v="1"/>
  </r>
  <r>
    <x v="1380"/>
    <n v="2884"/>
    <d v="2021-08-25T02:19:00"/>
    <d v="2021-08-25T02:26:00"/>
    <d v="2021-08-25T02:38:00"/>
    <d v="2021-08-25T03:04:00"/>
    <x v="1"/>
    <x v="0"/>
  </r>
  <r>
    <x v="1381"/>
    <n v="262"/>
    <d v="2021-08-04T06:05:00"/>
    <d v="2021-08-04T06:10:00"/>
    <d v="2021-08-04T06:22:00"/>
    <d v="2021-08-04T06:42:00"/>
    <x v="0"/>
    <x v="1"/>
  </r>
  <r>
    <x v="1382"/>
    <m/>
    <d v="2021-08-10T14:56:00"/>
    <m/>
    <m/>
    <m/>
    <x v="0"/>
    <x v="0"/>
  </r>
  <r>
    <x v="1383"/>
    <m/>
    <d v="2021-08-19T22:55:00"/>
    <m/>
    <m/>
    <m/>
    <x v="0"/>
    <x v="0"/>
  </r>
  <r>
    <x v="1384"/>
    <n v="1598"/>
    <d v="2021-08-13T11:31:00"/>
    <d v="2021-08-13T11:43:00"/>
    <d v="2021-08-13T11:58:00"/>
    <d v="2021-08-13T12:32:00"/>
    <x v="0"/>
    <x v="1"/>
  </r>
  <r>
    <x v="1385"/>
    <n v="1533"/>
    <d v="2021-08-15T13:04:00"/>
    <d v="2021-08-15T13:17:00"/>
    <d v="2021-08-15T13:19:00"/>
    <d v="2021-08-15T13:46:00"/>
    <x v="0"/>
    <x v="1"/>
  </r>
  <r>
    <x v="1386"/>
    <n v="3377"/>
    <d v="2021-08-01T05:45:00"/>
    <d v="2021-08-01T05:48:00"/>
    <d v="2021-08-01T05:50:00"/>
    <m/>
    <x v="1"/>
    <x v="0"/>
  </r>
  <r>
    <x v="1387"/>
    <n v="594"/>
    <d v="2021-08-16T12:12:00"/>
    <d v="2021-08-16T12:26:00"/>
    <d v="2021-08-16T12:41:00"/>
    <d v="2021-08-16T13:29:00"/>
    <x v="0"/>
    <x v="0"/>
  </r>
  <r>
    <x v="1388"/>
    <n v="360"/>
    <d v="2021-08-22T16:53:00"/>
    <m/>
    <m/>
    <m/>
    <x v="1"/>
    <x v="1"/>
  </r>
  <r>
    <x v="1389"/>
    <n v="2216"/>
    <d v="2021-08-11T04:39:00"/>
    <d v="2021-08-11T04:51:00"/>
    <d v="2021-08-11T04:56:00"/>
    <d v="2021-08-11T05:32:00"/>
    <x v="0"/>
    <x v="0"/>
  </r>
  <r>
    <x v="1390"/>
    <m/>
    <d v="2021-08-30T06:40:00"/>
    <m/>
    <m/>
    <m/>
    <x v="0"/>
    <x v="1"/>
  </r>
  <r>
    <x v="1391"/>
    <n v="4650"/>
    <d v="2021-08-12T01:39:00"/>
    <d v="2021-08-12T01:55:00"/>
    <m/>
    <m/>
    <x v="0"/>
    <x v="1"/>
  </r>
  <r>
    <x v="1392"/>
    <n v="2002"/>
    <d v="2021-08-31T00:14:00"/>
    <d v="2021-08-31T00:17:00"/>
    <d v="2021-08-31T00:30:00"/>
    <d v="2021-08-31T00:40:00"/>
    <x v="0"/>
    <x v="0"/>
  </r>
  <r>
    <x v="1393"/>
    <n v="4585"/>
    <d v="2021-08-07T00:40:00"/>
    <d v="2021-08-07T00:55:00"/>
    <d v="2021-08-07T01:02:00"/>
    <d v="2021-08-07T01:35:00"/>
    <x v="1"/>
    <x v="1"/>
  </r>
  <r>
    <x v="1394"/>
    <n v="2006"/>
    <d v="2021-08-18T13:29:00"/>
    <d v="2021-08-18T13:42:00"/>
    <d v="2021-08-18T13:44:00"/>
    <d v="2021-08-18T14:37:00"/>
    <x v="0"/>
    <x v="1"/>
  </r>
  <r>
    <x v="1395"/>
    <m/>
    <d v="2021-08-10T15:15:00"/>
    <m/>
    <m/>
    <m/>
    <x v="1"/>
    <x v="0"/>
  </r>
  <r>
    <x v="1396"/>
    <n v="2128"/>
    <d v="2021-08-17T17:45:00"/>
    <d v="2021-08-17T17:50:00"/>
    <m/>
    <m/>
    <x v="0"/>
    <x v="0"/>
  </r>
  <r>
    <x v="1397"/>
    <m/>
    <d v="2021-08-24T20:28:00"/>
    <m/>
    <m/>
    <m/>
    <x v="0"/>
    <x v="0"/>
  </r>
  <r>
    <x v="1398"/>
    <n v="4473"/>
    <d v="2021-08-14T21:49:00"/>
    <d v="2021-08-14T21:53:00"/>
    <d v="2021-08-14T21:58:00"/>
    <d v="2021-08-14T22:55:00"/>
    <x v="1"/>
    <x v="1"/>
  </r>
  <r>
    <x v="1399"/>
    <m/>
    <d v="2021-08-29T06:30:00"/>
    <m/>
    <m/>
    <m/>
    <x v="0"/>
    <x v="0"/>
  </r>
  <r>
    <x v="1400"/>
    <n v="988"/>
    <d v="2021-08-30T17:41:00"/>
    <d v="2021-08-30T17:57:00"/>
    <d v="2021-08-30T18:00:00"/>
    <d v="2021-08-30T18:46:00"/>
    <x v="0"/>
    <x v="0"/>
  </r>
  <r>
    <x v="1401"/>
    <n v="96"/>
    <d v="2021-08-12T01:11:00"/>
    <d v="2021-08-12T01:22:00"/>
    <m/>
    <m/>
    <x v="1"/>
    <x v="0"/>
  </r>
  <r>
    <x v="1402"/>
    <n v="2474"/>
    <d v="2021-08-01T10:14:00"/>
    <d v="2021-08-01T10:23:00"/>
    <m/>
    <m/>
    <x v="0"/>
    <x v="0"/>
  </r>
  <r>
    <x v="1403"/>
    <n v="1799"/>
    <d v="2021-08-14T01:56:00"/>
    <m/>
    <m/>
    <m/>
    <x v="0"/>
    <x v="0"/>
  </r>
  <r>
    <x v="1404"/>
    <n v="1849"/>
    <d v="2021-08-06T01:38:00"/>
    <d v="2021-08-06T01:44:00"/>
    <d v="2021-08-06T01:55:00"/>
    <d v="2021-08-06T02:14:00"/>
    <x v="0"/>
    <x v="0"/>
  </r>
  <r>
    <x v="1405"/>
    <n v="2477"/>
    <d v="2021-08-27T14:11:00"/>
    <d v="2021-08-27T14:20:00"/>
    <d v="2021-08-27T14:24:00"/>
    <d v="2021-08-27T14:41:00"/>
    <x v="0"/>
    <x v="0"/>
  </r>
  <r>
    <x v="1406"/>
    <n v="1718"/>
    <d v="2021-08-16T21:55:00"/>
    <d v="2021-08-16T22:01:00"/>
    <d v="2021-08-16T22:16:00"/>
    <d v="2021-08-16T23:19:00"/>
    <x v="0"/>
    <x v="0"/>
  </r>
  <r>
    <x v="1407"/>
    <n v="3521"/>
    <d v="2021-08-11T16:21:00"/>
    <d v="2021-08-11T16:25:00"/>
    <d v="2021-08-11T16:31:00"/>
    <d v="2021-08-11T16:56:00"/>
    <x v="0"/>
    <x v="1"/>
  </r>
  <r>
    <x v="1408"/>
    <m/>
    <d v="2021-08-24T09:03:00"/>
    <m/>
    <m/>
    <m/>
    <x v="0"/>
    <x v="1"/>
  </r>
  <r>
    <x v="1409"/>
    <m/>
    <d v="2021-08-06T06:55:00"/>
    <m/>
    <m/>
    <m/>
    <x v="0"/>
    <x v="1"/>
  </r>
  <r>
    <x v="1410"/>
    <n v="1235"/>
    <d v="2021-08-18T11:18:00"/>
    <d v="2021-08-18T11:22:00"/>
    <d v="2021-08-18T11:36:00"/>
    <d v="2021-08-18T12:33:00"/>
    <x v="1"/>
    <x v="0"/>
  </r>
  <r>
    <x v="1411"/>
    <n v="4299"/>
    <d v="2021-08-04T03:12:00"/>
    <d v="2021-08-04T03:20:00"/>
    <d v="2021-08-04T03:25:00"/>
    <d v="2021-08-04T03:43:00"/>
    <x v="1"/>
    <x v="1"/>
  </r>
  <r>
    <x v="1412"/>
    <n v="3043"/>
    <d v="2021-08-06T11:24:00"/>
    <d v="2021-08-06T11:26:00"/>
    <d v="2021-08-06T11:35:00"/>
    <m/>
    <x v="0"/>
    <x v="0"/>
  </r>
  <r>
    <x v="1413"/>
    <m/>
    <d v="2021-08-06T02:02:00"/>
    <m/>
    <m/>
    <m/>
    <x v="0"/>
    <x v="1"/>
  </r>
  <r>
    <x v="1414"/>
    <n v="682"/>
    <d v="2021-08-13T12:40:00"/>
    <m/>
    <m/>
    <m/>
    <x v="0"/>
    <x v="1"/>
  </r>
  <r>
    <x v="1415"/>
    <n v="766"/>
    <d v="2021-08-01T22:56:00"/>
    <d v="2021-08-01T23:02:00"/>
    <d v="2021-08-01T23:04:00"/>
    <d v="2021-08-01T23:48:00"/>
    <x v="0"/>
    <x v="0"/>
  </r>
  <r>
    <x v="1416"/>
    <n v="3670"/>
    <d v="2021-08-26T12:17:00"/>
    <d v="2021-08-26T12:23:00"/>
    <m/>
    <m/>
    <x v="0"/>
    <x v="0"/>
  </r>
  <r>
    <x v="1417"/>
    <n v="2783"/>
    <d v="2021-08-19T21:01:00"/>
    <d v="2021-08-19T21:08:00"/>
    <d v="2021-08-19T21:17:00"/>
    <d v="2021-08-19T21:59:00"/>
    <x v="0"/>
    <x v="1"/>
  </r>
  <r>
    <x v="1418"/>
    <n v="339"/>
    <d v="2021-08-20T12:23:00"/>
    <d v="2021-08-20T12:37:00"/>
    <d v="2021-08-20T12:44:00"/>
    <d v="2021-08-20T12:51:00"/>
    <x v="1"/>
    <x v="0"/>
  </r>
  <r>
    <x v="1419"/>
    <n v="4493"/>
    <d v="2021-08-24T11:55:00"/>
    <d v="2021-08-24T12:05:00"/>
    <m/>
    <m/>
    <x v="1"/>
    <x v="0"/>
  </r>
  <r>
    <x v="1420"/>
    <m/>
    <d v="2021-08-14T02:22:00"/>
    <m/>
    <m/>
    <m/>
    <x v="1"/>
    <x v="0"/>
  </r>
  <r>
    <x v="1421"/>
    <n v="1299"/>
    <d v="2021-08-18T03:19:00"/>
    <d v="2021-08-18T03:23:00"/>
    <m/>
    <m/>
    <x v="0"/>
    <x v="0"/>
  </r>
  <r>
    <x v="1422"/>
    <n v="2841"/>
    <d v="2021-08-28T08:27:00"/>
    <d v="2021-08-28T08:30:00"/>
    <d v="2021-08-28T08:33:00"/>
    <d v="2021-08-28T09:16:00"/>
    <x v="1"/>
    <x v="0"/>
  </r>
  <r>
    <x v="1423"/>
    <n v="3931"/>
    <d v="2021-08-06T05:39:00"/>
    <d v="2021-08-06T05:48:00"/>
    <d v="2021-08-06T06:01:00"/>
    <d v="2021-08-06T06:14:00"/>
    <x v="1"/>
    <x v="1"/>
  </r>
  <r>
    <x v="1424"/>
    <m/>
    <d v="2021-08-11T05:33:00"/>
    <m/>
    <m/>
    <m/>
    <x v="0"/>
    <x v="0"/>
  </r>
  <r>
    <x v="1425"/>
    <n v="3678"/>
    <d v="2021-08-30T18:56:00"/>
    <d v="2021-08-30T18:59:00"/>
    <m/>
    <m/>
    <x v="0"/>
    <x v="0"/>
  </r>
  <r>
    <x v="1426"/>
    <m/>
    <d v="2021-08-06T04:20:00"/>
    <m/>
    <m/>
    <m/>
    <x v="1"/>
    <x v="0"/>
  </r>
  <r>
    <x v="1427"/>
    <n v="1971"/>
    <d v="2021-08-01T18:16:00"/>
    <d v="2021-08-01T18:31:00"/>
    <m/>
    <m/>
    <x v="1"/>
    <x v="1"/>
  </r>
  <r>
    <x v="1428"/>
    <n v="1862"/>
    <d v="2021-08-09T08:52:00"/>
    <d v="2021-08-09T09:00:00"/>
    <d v="2021-08-09T09:08:00"/>
    <d v="2021-08-09T09:17:00"/>
    <x v="0"/>
    <x v="0"/>
  </r>
  <r>
    <x v="1429"/>
    <n v="877"/>
    <d v="2021-08-10T15:33:00"/>
    <d v="2021-08-10T15:38:00"/>
    <m/>
    <m/>
    <x v="0"/>
    <x v="0"/>
  </r>
  <r>
    <x v="1430"/>
    <m/>
    <d v="2021-08-30T04:46:00"/>
    <m/>
    <m/>
    <m/>
    <x v="1"/>
    <x v="0"/>
  </r>
  <r>
    <x v="1431"/>
    <n v="2822"/>
    <d v="2021-08-06T23:27:00"/>
    <d v="2021-08-06T23:31:00"/>
    <m/>
    <m/>
    <x v="0"/>
    <x v="0"/>
  </r>
  <r>
    <x v="1432"/>
    <n v="3249"/>
    <d v="2021-08-14T15:36:00"/>
    <d v="2021-08-14T15:44:00"/>
    <d v="2021-08-14T15:59:00"/>
    <d v="2021-08-14T16:32:00"/>
    <x v="1"/>
    <x v="0"/>
  </r>
  <r>
    <x v="1433"/>
    <n v="4591"/>
    <d v="2021-08-22T20:34:00"/>
    <d v="2021-08-22T20:41:00"/>
    <d v="2021-08-22T20:44:00"/>
    <d v="2021-08-22T21:32:00"/>
    <x v="1"/>
    <x v="0"/>
  </r>
  <r>
    <x v="1434"/>
    <n v="4899"/>
    <d v="2021-08-12T14:06:00"/>
    <m/>
    <m/>
    <m/>
    <x v="0"/>
    <x v="1"/>
  </r>
  <r>
    <x v="1435"/>
    <n v="2345"/>
    <d v="2021-08-15T12:38:00"/>
    <d v="2021-08-15T12:51:00"/>
    <d v="2021-08-15T13:02:00"/>
    <d v="2021-08-15T13:29:00"/>
    <x v="0"/>
    <x v="1"/>
  </r>
  <r>
    <x v="1436"/>
    <n v="4745"/>
    <d v="2021-08-08T09:32:00"/>
    <d v="2021-08-08T09:37:00"/>
    <d v="2021-08-08T09:48:00"/>
    <d v="2021-08-08T10:43:00"/>
    <x v="0"/>
    <x v="0"/>
  </r>
  <r>
    <x v="1437"/>
    <n v="3593"/>
    <d v="2021-08-28T11:14:00"/>
    <d v="2021-08-28T11:20:00"/>
    <d v="2021-08-28T11:34:00"/>
    <d v="2021-08-28T12:25:00"/>
    <x v="0"/>
    <x v="0"/>
  </r>
  <r>
    <x v="1438"/>
    <n v="709"/>
    <d v="2021-08-28T01:59:00"/>
    <d v="2021-08-28T02:08:00"/>
    <d v="2021-08-28T02:23:00"/>
    <m/>
    <x v="0"/>
    <x v="1"/>
  </r>
  <r>
    <x v="1439"/>
    <n v="3981"/>
    <d v="2021-08-12T22:41:00"/>
    <d v="2021-08-12T22:53:00"/>
    <d v="2021-08-12T22:59:00"/>
    <m/>
    <x v="0"/>
    <x v="1"/>
  </r>
  <r>
    <x v="1440"/>
    <n v="1474"/>
    <d v="2021-08-08T15:12:00"/>
    <d v="2021-08-08T15:19:00"/>
    <d v="2021-08-08T15:30:00"/>
    <d v="2021-08-08T16:04:00"/>
    <x v="1"/>
    <x v="0"/>
  </r>
  <r>
    <x v="1441"/>
    <n v="1425"/>
    <d v="2021-08-05T17:34:00"/>
    <d v="2021-08-05T17:42:00"/>
    <m/>
    <m/>
    <x v="1"/>
    <x v="0"/>
  </r>
  <r>
    <x v="1442"/>
    <m/>
    <d v="2021-08-30T02:24:00"/>
    <m/>
    <m/>
    <m/>
    <x v="1"/>
    <x v="0"/>
  </r>
  <r>
    <x v="1443"/>
    <n v="4571"/>
    <d v="2021-08-05T05:56:00"/>
    <d v="2021-08-05T06:05:00"/>
    <d v="2021-08-05T06:11:00"/>
    <d v="2021-08-05T07:01:00"/>
    <x v="0"/>
    <x v="0"/>
  </r>
  <r>
    <x v="1444"/>
    <n v="457"/>
    <d v="2021-08-12T03:06:00"/>
    <d v="2021-08-12T03:13:00"/>
    <d v="2021-08-12T03:22:00"/>
    <d v="2021-08-12T03:30:00"/>
    <x v="1"/>
    <x v="0"/>
  </r>
  <r>
    <x v="1445"/>
    <n v="391"/>
    <d v="2021-08-12T17:23:00"/>
    <d v="2021-08-12T17:38:00"/>
    <m/>
    <m/>
    <x v="1"/>
    <x v="1"/>
  </r>
  <r>
    <x v="1446"/>
    <n v="572"/>
    <d v="2021-08-09T07:09:00"/>
    <d v="2021-08-09T07:20:00"/>
    <d v="2021-08-09T07:27:00"/>
    <d v="2021-08-09T08:17:00"/>
    <x v="0"/>
    <x v="0"/>
  </r>
  <r>
    <x v="1447"/>
    <n v="951"/>
    <d v="2021-08-24T06:34:00"/>
    <d v="2021-08-24T06:50:00"/>
    <d v="2021-08-24T06:58:00"/>
    <d v="2021-08-24T07:53:00"/>
    <x v="0"/>
    <x v="1"/>
  </r>
  <r>
    <x v="1448"/>
    <n v="1961"/>
    <d v="2021-08-22T08:48:00"/>
    <m/>
    <m/>
    <m/>
    <x v="1"/>
    <x v="0"/>
  </r>
  <r>
    <x v="1449"/>
    <n v="1132"/>
    <d v="2021-08-06T06:28:00"/>
    <d v="2021-08-06T06:36:00"/>
    <d v="2021-08-06T06:48:00"/>
    <d v="2021-08-06T07:04:00"/>
    <x v="0"/>
    <x v="0"/>
  </r>
  <r>
    <x v="1450"/>
    <n v="2314"/>
    <d v="2021-08-29T17:24:00"/>
    <d v="2021-08-29T17:40:00"/>
    <d v="2021-08-29T17:49:00"/>
    <d v="2021-08-29T18:16:00"/>
    <x v="0"/>
    <x v="1"/>
  </r>
  <r>
    <x v="1451"/>
    <n v="2954"/>
    <d v="2021-08-25T12:43:00"/>
    <d v="2021-08-25T12:53:00"/>
    <d v="2021-08-25T12:58:00"/>
    <d v="2021-08-25T13:13:00"/>
    <x v="0"/>
    <x v="0"/>
  </r>
  <r>
    <x v="1452"/>
    <n v="4823"/>
    <d v="2021-08-25T01:29:00"/>
    <d v="2021-08-25T01:43:00"/>
    <m/>
    <m/>
    <x v="0"/>
    <x v="0"/>
  </r>
  <r>
    <x v="1453"/>
    <n v="4647"/>
    <d v="2021-08-17T00:02:00"/>
    <d v="2021-08-17T00:11:00"/>
    <d v="2021-08-17T00:14:00"/>
    <d v="2021-08-17T01:10:00"/>
    <x v="0"/>
    <x v="1"/>
  </r>
  <r>
    <x v="1454"/>
    <n v="3563"/>
    <d v="2021-08-05T15:03:00"/>
    <d v="2021-08-05T15:10:00"/>
    <d v="2021-08-05T15:23:00"/>
    <d v="2021-08-05T16:00:00"/>
    <x v="0"/>
    <x v="0"/>
  </r>
  <r>
    <x v="1455"/>
    <n v="748"/>
    <d v="2021-08-28T12:36:00"/>
    <d v="2021-08-28T12:44:00"/>
    <d v="2021-08-28T12:59:00"/>
    <d v="2021-08-28T13:12:00"/>
    <x v="0"/>
    <x v="0"/>
  </r>
  <r>
    <x v="1456"/>
    <m/>
    <d v="2021-08-20T09:21:00"/>
    <m/>
    <m/>
    <m/>
    <x v="0"/>
    <x v="0"/>
  </r>
  <r>
    <x v="1457"/>
    <n v="1820"/>
    <d v="2021-08-06T11:55:00"/>
    <d v="2021-08-06T11:58:00"/>
    <d v="2021-08-06T12:03:00"/>
    <d v="2021-08-06T12:25:00"/>
    <x v="1"/>
    <x v="1"/>
  </r>
  <r>
    <x v="1458"/>
    <n v="1596"/>
    <d v="2021-08-23T13:11:00"/>
    <d v="2021-08-23T13:15:00"/>
    <d v="2021-08-23T13:24:00"/>
    <d v="2021-08-23T13:35:00"/>
    <x v="0"/>
    <x v="0"/>
  </r>
  <r>
    <x v="1459"/>
    <m/>
    <d v="2021-08-20T03:36:00"/>
    <m/>
    <m/>
    <m/>
    <x v="0"/>
    <x v="1"/>
  </r>
  <r>
    <x v="1460"/>
    <n v="3270"/>
    <d v="2021-08-27T21:36:00"/>
    <d v="2021-08-27T21:51:00"/>
    <d v="2021-08-27T21:58:00"/>
    <d v="2021-08-27T22:44:00"/>
    <x v="0"/>
    <x v="0"/>
  </r>
  <r>
    <x v="1461"/>
    <m/>
    <d v="2021-08-02T03:22:00"/>
    <m/>
    <m/>
    <m/>
    <x v="0"/>
    <x v="1"/>
  </r>
  <r>
    <x v="1462"/>
    <n v="455"/>
    <d v="2021-08-12T10:12:00"/>
    <d v="2021-08-12T10:27:00"/>
    <d v="2021-08-12T10:31:00"/>
    <d v="2021-08-12T11:16:00"/>
    <x v="0"/>
    <x v="0"/>
  </r>
  <r>
    <x v="1463"/>
    <n v="1316"/>
    <d v="2021-08-17T17:57:00"/>
    <d v="2021-08-17T18:05:00"/>
    <m/>
    <m/>
    <x v="1"/>
    <x v="1"/>
  </r>
  <r>
    <x v="1464"/>
    <n v="2022"/>
    <d v="2021-08-05T02:31:00"/>
    <d v="2021-08-05T02:47:00"/>
    <d v="2021-08-05T02:58:00"/>
    <d v="2021-08-05T03:22:00"/>
    <x v="0"/>
    <x v="1"/>
  </r>
  <r>
    <x v="1465"/>
    <m/>
    <d v="2021-08-08T00:32:00"/>
    <m/>
    <m/>
    <m/>
    <x v="1"/>
    <x v="0"/>
  </r>
  <r>
    <x v="1466"/>
    <m/>
    <d v="2021-08-03T20:42:00"/>
    <m/>
    <m/>
    <m/>
    <x v="0"/>
    <x v="0"/>
  </r>
  <r>
    <x v="1467"/>
    <m/>
    <d v="2021-08-16T21:01:00"/>
    <m/>
    <m/>
    <m/>
    <x v="0"/>
    <x v="0"/>
  </r>
  <r>
    <x v="1468"/>
    <m/>
    <d v="2021-08-28T16:13:00"/>
    <m/>
    <m/>
    <m/>
    <x v="0"/>
    <x v="0"/>
  </r>
  <r>
    <x v="1469"/>
    <m/>
    <d v="2021-08-04T02:44:00"/>
    <m/>
    <m/>
    <m/>
    <x v="0"/>
    <x v="0"/>
  </r>
  <r>
    <x v="1470"/>
    <m/>
    <d v="2021-08-13T15:03:00"/>
    <m/>
    <m/>
    <m/>
    <x v="0"/>
    <x v="0"/>
  </r>
  <r>
    <x v="1471"/>
    <n v="3404"/>
    <d v="2021-08-03T13:22:00"/>
    <d v="2021-08-03T13:30:00"/>
    <d v="2021-08-03T13:34:00"/>
    <d v="2021-08-03T14:34:00"/>
    <x v="1"/>
    <x v="0"/>
  </r>
  <r>
    <x v="1472"/>
    <n v="1789"/>
    <d v="2021-08-06T06:58:00"/>
    <d v="2021-08-06T07:01:00"/>
    <m/>
    <m/>
    <x v="0"/>
    <x v="0"/>
  </r>
  <r>
    <x v="1473"/>
    <n v="1859"/>
    <d v="2021-08-04T22:53:00"/>
    <d v="2021-08-04T23:06:00"/>
    <d v="2021-08-04T23:08:00"/>
    <d v="2021-08-05T00:00:00"/>
    <x v="0"/>
    <x v="0"/>
  </r>
  <r>
    <x v="1474"/>
    <n v="2203"/>
    <d v="2021-08-30T11:05:00"/>
    <d v="2021-08-30T11:16:00"/>
    <m/>
    <m/>
    <x v="0"/>
    <x v="0"/>
  </r>
  <r>
    <x v="1475"/>
    <n v="1227"/>
    <d v="2021-08-30T02:33:00"/>
    <d v="2021-08-30T02:43:00"/>
    <d v="2021-08-30T02:47:00"/>
    <d v="2021-08-30T03:38:00"/>
    <x v="0"/>
    <x v="1"/>
  </r>
  <r>
    <x v="1476"/>
    <m/>
    <d v="2021-08-06T01:56:00"/>
    <m/>
    <m/>
    <m/>
    <x v="0"/>
    <x v="0"/>
  </r>
  <r>
    <x v="1477"/>
    <m/>
    <d v="2021-08-04T21:06:00"/>
    <m/>
    <m/>
    <m/>
    <x v="0"/>
    <x v="0"/>
  </r>
  <r>
    <x v="1478"/>
    <n v="2050"/>
    <d v="2021-08-28T21:44:00"/>
    <d v="2021-08-28T21:47:00"/>
    <d v="2021-08-28T21:55:00"/>
    <d v="2021-08-28T22:11:00"/>
    <x v="0"/>
    <x v="0"/>
  </r>
  <r>
    <x v="1479"/>
    <n v="1441"/>
    <d v="2021-08-28T16:25:00"/>
    <d v="2021-08-28T16:31:00"/>
    <m/>
    <m/>
    <x v="0"/>
    <x v="0"/>
  </r>
  <r>
    <x v="1480"/>
    <n v="573"/>
    <d v="2021-08-20T01:56:00"/>
    <d v="2021-08-20T02:08:00"/>
    <m/>
    <m/>
    <x v="1"/>
    <x v="0"/>
  </r>
  <r>
    <x v="1481"/>
    <n v="1491"/>
    <d v="2021-08-25T01:52:00"/>
    <m/>
    <m/>
    <m/>
    <x v="0"/>
    <x v="1"/>
  </r>
  <r>
    <x v="1482"/>
    <n v="1868"/>
    <d v="2021-08-07T03:47:00"/>
    <d v="2021-08-07T03:55:00"/>
    <d v="2021-08-07T04:04:00"/>
    <d v="2021-08-07T04:17:00"/>
    <x v="0"/>
    <x v="0"/>
  </r>
  <r>
    <x v="1483"/>
    <n v="4930"/>
    <d v="2021-08-02T09:21:00"/>
    <d v="2021-08-02T09:35:00"/>
    <d v="2021-08-02T09:45:00"/>
    <d v="2021-08-02T10:09:00"/>
    <x v="1"/>
    <x v="1"/>
  </r>
  <r>
    <x v="1484"/>
    <n v="596"/>
    <d v="2021-08-16T13:10:00"/>
    <d v="2021-08-16T13:17:00"/>
    <d v="2021-08-16T13:25:00"/>
    <m/>
    <x v="0"/>
    <x v="0"/>
  </r>
  <r>
    <x v="1485"/>
    <n v="1174"/>
    <d v="2021-08-11T17:38:00"/>
    <d v="2021-08-11T17:43:00"/>
    <d v="2021-08-11T17:57:00"/>
    <d v="2021-08-11T18:11:00"/>
    <x v="0"/>
    <x v="1"/>
  </r>
  <r>
    <x v="1486"/>
    <m/>
    <d v="2021-08-08T04:30:00"/>
    <m/>
    <m/>
    <m/>
    <x v="1"/>
    <x v="0"/>
  </r>
  <r>
    <x v="1487"/>
    <n v="2689"/>
    <d v="2021-08-11T00:30:00"/>
    <d v="2021-08-11T00:33:00"/>
    <d v="2021-08-11T00:35:00"/>
    <d v="2021-08-11T01:30:00"/>
    <x v="1"/>
    <x v="0"/>
  </r>
  <r>
    <x v="1488"/>
    <n v="34"/>
    <d v="2021-08-13T23:49:00"/>
    <d v="2021-08-13T23:52:00"/>
    <m/>
    <m/>
    <x v="0"/>
    <x v="1"/>
  </r>
  <r>
    <x v="1489"/>
    <n v="3126"/>
    <d v="2021-08-12T03:45:00"/>
    <d v="2021-08-12T04:00:00"/>
    <d v="2021-08-12T04:08:00"/>
    <d v="2021-08-12T04:29:00"/>
    <x v="1"/>
    <x v="1"/>
  </r>
  <r>
    <x v="1490"/>
    <n v="3990"/>
    <d v="2021-08-10T04:57:00"/>
    <d v="2021-08-10T05:00:00"/>
    <m/>
    <m/>
    <x v="1"/>
    <x v="1"/>
  </r>
  <r>
    <x v="1491"/>
    <n v="1527"/>
    <d v="2021-08-18T16:54:00"/>
    <d v="2021-08-18T17:06:00"/>
    <d v="2021-08-18T17:18:00"/>
    <d v="2021-08-18T17:54:00"/>
    <x v="0"/>
    <x v="1"/>
  </r>
  <r>
    <x v="1492"/>
    <n v="113"/>
    <d v="2021-08-12T11:07:00"/>
    <d v="2021-08-12T11:15:00"/>
    <d v="2021-08-12T11:26:00"/>
    <d v="2021-08-12T11:59:00"/>
    <x v="0"/>
    <x v="0"/>
  </r>
  <r>
    <x v="1493"/>
    <n v="1448"/>
    <d v="2021-08-19T07:14:00"/>
    <d v="2021-08-19T07:25:00"/>
    <d v="2021-08-19T07:33:00"/>
    <d v="2021-08-19T08:33:00"/>
    <x v="0"/>
    <x v="0"/>
  </r>
  <r>
    <x v="1494"/>
    <n v="687"/>
    <d v="2021-08-09T00:43:00"/>
    <d v="2021-08-09T00:54:00"/>
    <d v="2021-08-09T01:03:00"/>
    <d v="2021-08-09T01:20:00"/>
    <x v="0"/>
    <x v="1"/>
  </r>
  <r>
    <x v="1495"/>
    <n v="1293"/>
    <d v="2021-08-10T03:20:00"/>
    <m/>
    <m/>
    <m/>
    <x v="0"/>
    <x v="1"/>
  </r>
  <r>
    <x v="1496"/>
    <n v="3433"/>
    <d v="2021-08-16T08:56:00"/>
    <d v="2021-08-16T09:01:00"/>
    <d v="2021-08-16T09:12:00"/>
    <d v="2021-08-16T09:40:00"/>
    <x v="0"/>
    <x v="1"/>
  </r>
  <r>
    <x v="1497"/>
    <n v="1537"/>
    <d v="2021-08-26T03:56:00"/>
    <d v="2021-08-26T04:07:00"/>
    <m/>
    <m/>
    <x v="1"/>
    <x v="1"/>
  </r>
  <r>
    <x v="1498"/>
    <m/>
    <d v="2021-08-14T07:49:00"/>
    <m/>
    <m/>
    <m/>
    <x v="0"/>
    <x v="0"/>
  </r>
  <r>
    <x v="1499"/>
    <n v="71"/>
    <d v="2021-08-10T17:15:00"/>
    <d v="2021-08-10T17:22:00"/>
    <d v="2021-08-10T17:26:00"/>
    <d v="2021-08-10T18:20:00"/>
    <x v="1"/>
    <x v="1"/>
  </r>
  <r>
    <x v="1500"/>
    <n v="4966"/>
    <d v="2021-08-05T00:51:00"/>
    <d v="2021-08-05T00:59:00"/>
    <m/>
    <m/>
    <x v="0"/>
    <x v="0"/>
  </r>
  <r>
    <x v="1501"/>
    <n v="2643"/>
    <d v="2021-08-03T02:12:00"/>
    <d v="2021-08-03T02:24:00"/>
    <d v="2021-08-03T02:37:00"/>
    <d v="2021-08-03T03:25:00"/>
    <x v="0"/>
    <x v="1"/>
  </r>
  <r>
    <x v="1502"/>
    <n v="937"/>
    <d v="2021-08-20T09:27:00"/>
    <d v="2021-08-20T09:43:00"/>
    <d v="2021-08-20T09:46:00"/>
    <d v="2021-08-20T10:06:00"/>
    <x v="0"/>
    <x v="0"/>
  </r>
  <r>
    <x v="1503"/>
    <n v="2489"/>
    <d v="2021-08-08T12:13:00"/>
    <d v="2021-08-08T12:20:00"/>
    <d v="2021-08-08T12:25:00"/>
    <d v="2021-08-08T13:21:00"/>
    <x v="0"/>
    <x v="1"/>
  </r>
  <r>
    <x v="1504"/>
    <n v="4222"/>
    <d v="2021-08-02T21:20:00"/>
    <d v="2021-08-02T21:22:00"/>
    <d v="2021-08-02T21:24:00"/>
    <d v="2021-08-02T22:12:00"/>
    <x v="0"/>
    <x v="0"/>
  </r>
  <r>
    <x v="1505"/>
    <m/>
    <d v="2021-08-18T07:37:00"/>
    <m/>
    <m/>
    <m/>
    <x v="0"/>
    <x v="1"/>
  </r>
  <r>
    <x v="1506"/>
    <m/>
    <d v="2021-08-10T15:06:00"/>
    <m/>
    <m/>
    <m/>
    <x v="1"/>
    <x v="0"/>
  </r>
  <r>
    <x v="1507"/>
    <n v="3804"/>
    <d v="2021-08-13T15:46:00"/>
    <m/>
    <m/>
    <m/>
    <x v="1"/>
    <x v="1"/>
  </r>
  <r>
    <x v="1508"/>
    <n v="4449"/>
    <d v="2021-08-26T06:44:00"/>
    <d v="2021-08-26T07:00:00"/>
    <d v="2021-08-26T07:04:00"/>
    <d v="2021-08-26T07:11:00"/>
    <x v="0"/>
    <x v="1"/>
  </r>
  <r>
    <x v="1509"/>
    <n v="2954"/>
    <d v="2021-08-17T12:54:00"/>
    <d v="2021-08-17T12:56:00"/>
    <m/>
    <m/>
    <x v="1"/>
    <x v="0"/>
  </r>
  <r>
    <x v="1510"/>
    <n v="3476"/>
    <d v="2021-08-12T19:14:00"/>
    <m/>
    <m/>
    <m/>
    <x v="0"/>
    <x v="1"/>
  </r>
  <r>
    <x v="1511"/>
    <n v="4242"/>
    <d v="2021-08-17T15:09:00"/>
    <d v="2021-08-17T15:16:00"/>
    <d v="2021-08-17T15:29:00"/>
    <d v="2021-08-17T16:11:00"/>
    <x v="1"/>
    <x v="0"/>
  </r>
  <r>
    <x v="1512"/>
    <n v="566"/>
    <d v="2021-08-23T00:41:00"/>
    <d v="2021-08-23T00:52:00"/>
    <m/>
    <m/>
    <x v="0"/>
    <x v="0"/>
  </r>
  <r>
    <x v="1513"/>
    <n v="1464"/>
    <d v="2021-08-17T12:49:00"/>
    <d v="2021-08-17T12:59:00"/>
    <d v="2021-08-17T13:05:00"/>
    <d v="2021-08-17T13:49:00"/>
    <x v="0"/>
    <x v="0"/>
  </r>
  <r>
    <x v="1514"/>
    <n v="2648"/>
    <d v="2021-08-14T08:15:00"/>
    <d v="2021-08-14T08:22:00"/>
    <d v="2021-08-14T08:28:00"/>
    <d v="2021-08-14T09:02:00"/>
    <x v="0"/>
    <x v="0"/>
  </r>
  <r>
    <x v="1515"/>
    <n v="3741"/>
    <d v="2021-08-21T20:51:00"/>
    <d v="2021-08-21T20:57:00"/>
    <d v="2021-08-21T21:06:00"/>
    <d v="2021-08-21T21:29:00"/>
    <x v="0"/>
    <x v="1"/>
  </r>
  <r>
    <x v="1516"/>
    <n v="4434"/>
    <d v="2021-08-04T12:32:00"/>
    <d v="2021-08-04T12:46:00"/>
    <d v="2021-08-04T12:58:00"/>
    <d v="2021-08-04T13:21:00"/>
    <x v="0"/>
    <x v="1"/>
  </r>
  <r>
    <x v="1517"/>
    <n v="2468"/>
    <d v="2021-08-10T09:25:00"/>
    <d v="2021-08-10T09:28:00"/>
    <d v="2021-08-10T09:39:00"/>
    <m/>
    <x v="0"/>
    <x v="0"/>
  </r>
  <r>
    <x v="1518"/>
    <m/>
    <d v="2021-08-05T17:26:00"/>
    <m/>
    <m/>
    <m/>
    <x v="0"/>
    <x v="0"/>
  </r>
  <r>
    <x v="1519"/>
    <n v="1609"/>
    <d v="2021-08-07T09:36:00"/>
    <d v="2021-08-07T09:48:00"/>
    <m/>
    <m/>
    <x v="0"/>
    <x v="1"/>
  </r>
  <r>
    <x v="1520"/>
    <n v="2476"/>
    <d v="2021-08-05T10:35:00"/>
    <d v="2021-08-05T10:46:00"/>
    <d v="2021-08-05T10:54:00"/>
    <d v="2021-08-05T11:06:00"/>
    <x v="0"/>
    <x v="0"/>
  </r>
  <r>
    <x v="1521"/>
    <n v="4955"/>
    <d v="2021-08-03T01:50:00"/>
    <d v="2021-08-03T01:57:00"/>
    <d v="2021-08-03T02:06:00"/>
    <d v="2021-08-03T02:51:00"/>
    <x v="1"/>
    <x v="1"/>
  </r>
  <r>
    <x v="1522"/>
    <n v="102"/>
    <d v="2021-08-04T02:35:00"/>
    <d v="2021-08-04T02:41:00"/>
    <m/>
    <m/>
    <x v="1"/>
    <x v="0"/>
  </r>
  <r>
    <x v="1523"/>
    <n v="320"/>
    <d v="2021-08-24T12:41:00"/>
    <d v="2021-08-24T12:56:00"/>
    <d v="2021-08-24T13:01:00"/>
    <d v="2021-08-24T13:11:00"/>
    <x v="1"/>
    <x v="0"/>
  </r>
  <r>
    <x v="1524"/>
    <n v="2834"/>
    <d v="2021-08-18T02:05:00"/>
    <d v="2021-08-18T02:08:00"/>
    <d v="2021-08-18T02:15:00"/>
    <d v="2021-08-18T02:52:00"/>
    <x v="1"/>
    <x v="1"/>
  </r>
  <r>
    <x v="1525"/>
    <n v="1672"/>
    <d v="2021-08-04T01:19:00"/>
    <d v="2021-08-04T01:24:00"/>
    <m/>
    <m/>
    <x v="0"/>
    <x v="1"/>
  </r>
  <r>
    <x v="1526"/>
    <n v="3836"/>
    <d v="2021-08-14T18:38:00"/>
    <d v="2021-08-14T18:48:00"/>
    <d v="2021-08-14T19:00:00"/>
    <d v="2021-08-14T19:26:00"/>
    <x v="0"/>
    <x v="1"/>
  </r>
  <r>
    <x v="1527"/>
    <n v="4828"/>
    <d v="2021-08-06T11:03:00"/>
    <d v="2021-08-06T11:09:00"/>
    <d v="2021-08-06T11:16:00"/>
    <d v="2021-08-06T11:42:00"/>
    <x v="0"/>
    <x v="0"/>
  </r>
  <r>
    <x v="1528"/>
    <n v="4667"/>
    <d v="2021-08-12T21:42:00"/>
    <m/>
    <m/>
    <m/>
    <x v="0"/>
    <x v="1"/>
  </r>
  <r>
    <x v="1529"/>
    <m/>
    <d v="2021-08-09T05:06:00"/>
    <m/>
    <m/>
    <m/>
    <x v="0"/>
    <x v="1"/>
  </r>
  <r>
    <x v="1530"/>
    <n v="201"/>
    <d v="2021-08-06T19:02:00"/>
    <d v="2021-08-06T19:04:00"/>
    <d v="2021-08-06T19:15:00"/>
    <d v="2021-08-06T20:20:00"/>
    <x v="0"/>
    <x v="0"/>
  </r>
  <r>
    <x v="1531"/>
    <n v="1269"/>
    <d v="2021-08-21T00:54:00"/>
    <d v="2021-08-21T00:56:00"/>
    <d v="2021-08-21T01:00:00"/>
    <d v="2021-08-21T01:52:00"/>
    <x v="1"/>
    <x v="0"/>
  </r>
  <r>
    <x v="1532"/>
    <n v="231"/>
    <d v="2021-08-16T19:45:00"/>
    <m/>
    <m/>
    <m/>
    <x v="0"/>
    <x v="1"/>
  </r>
  <r>
    <x v="1533"/>
    <n v="2233"/>
    <d v="2021-08-14T17:37:00"/>
    <d v="2021-08-14T17:45:00"/>
    <d v="2021-08-14T17:49:00"/>
    <m/>
    <x v="0"/>
    <x v="0"/>
  </r>
  <r>
    <x v="1534"/>
    <n v="1320"/>
    <d v="2021-08-30T00:34:00"/>
    <d v="2021-08-30T00:40:00"/>
    <d v="2021-08-30T00:47:00"/>
    <m/>
    <x v="1"/>
    <x v="0"/>
  </r>
  <r>
    <x v="1535"/>
    <m/>
    <d v="2021-08-23T15:50:00"/>
    <m/>
    <m/>
    <m/>
    <x v="0"/>
    <x v="1"/>
  </r>
  <r>
    <x v="1536"/>
    <n v="4540"/>
    <d v="2021-08-13T15:44:00"/>
    <d v="2021-08-13T15:46:00"/>
    <d v="2021-08-13T15:56:00"/>
    <m/>
    <x v="0"/>
    <x v="1"/>
  </r>
  <r>
    <x v="1537"/>
    <n v="2955"/>
    <d v="2021-08-07T15:02:00"/>
    <d v="2021-08-07T15:12:00"/>
    <d v="2021-08-07T15:17:00"/>
    <d v="2021-08-07T15:50:00"/>
    <x v="0"/>
    <x v="0"/>
  </r>
  <r>
    <x v="1538"/>
    <n v="606"/>
    <d v="2021-08-22T19:57:00"/>
    <d v="2021-08-22T20:07:00"/>
    <d v="2021-08-22T20:09:00"/>
    <d v="2021-08-22T20:40:00"/>
    <x v="1"/>
    <x v="0"/>
  </r>
  <r>
    <x v="1539"/>
    <n v="4014"/>
    <d v="2021-08-04T19:04:00"/>
    <d v="2021-08-04T19:19:00"/>
    <d v="2021-08-04T19:21:00"/>
    <d v="2021-08-04T19:52:00"/>
    <x v="0"/>
    <x v="1"/>
  </r>
  <r>
    <x v="1540"/>
    <n v="2964"/>
    <d v="2021-08-24T14:24:00"/>
    <d v="2021-08-24T14:30:00"/>
    <d v="2021-08-24T14:33:00"/>
    <d v="2021-08-24T14:41:00"/>
    <x v="0"/>
    <x v="1"/>
  </r>
  <r>
    <x v="1541"/>
    <n v="1283"/>
    <d v="2021-08-10T02:34:00"/>
    <d v="2021-08-10T02:49:00"/>
    <d v="2021-08-10T03:02:00"/>
    <d v="2021-08-10T03:34:00"/>
    <x v="0"/>
    <x v="0"/>
  </r>
  <r>
    <x v="1542"/>
    <n v="1368"/>
    <d v="2021-08-21T05:49:00"/>
    <d v="2021-08-21T06:03:00"/>
    <d v="2021-08-21T06:09:00"/>
    <d v="2021-08-21T06:24:00"/>
    <x v="0"/>
    <x v="0"/>
  </r>
  <r>
    <x v="1543"/>
    <n v="369"/>
    <d v="2021-08-18T09:23:00"/>
    <d v="2021-08-18T09:29:00"/>
    <d v="2021-08-18T09:33:00"/>
    <d v="2021-08-18T09:48:00"/>
    <x v="0"/>
    <x v="0"/>
  </r>
  <r>
    <x v="1544"/>
    <m/>
    <d v="2021-08-04T10:47:00"/>
    <m/>
    <m/>
    <m/>
    <x v="0"/>
    <x v="0"/>
  </r>
  <r>
    <x v="1545"/>
    <n v="432"/>
    <d v="2021-08-24T15:03:00"/>
    <d v="2021-08-24T15:07:00"/>
    <m/>
    <m/>
    <x v="1"/>
    <x v="0"/>
  </r>
  <r>
    <x v="1546"/>
    <m/>
    <d v="2021-08-10T00:32:00"/>
    <m/>
    <m/>
    <m/>
    <x v="1"/>
    <x v="0"/>
  </r>
  <r>
    <x v="1547"/>
    <n v="3653"/>
    <d v="2021-08-07T14:24:00"/>
    <d v="2021-08-07T14:38:00"/>
    <m/>
    <m/>
    <x v="0"/>
    <x v="0"/>
  </r>
  <r>
    <x v="1548"/>
    <m/>
    <d v="2021-08-12T19:44:00"/>
    <m/>
    <m/>
    <m/>
    <x v="1"/>
    <x v="0"/>
  </r>
  <r>
    <x v="1549"/>
    <n v="4926"/>
    <d v="2021-08-30T23:11:00"/>
    <d v="2021-08-30T23:26:00"/>
    <m/>
    <m/>
    <x v="0"/>
    <x v="0"/>
  </r>
  <r>
    <x v="1550"/>
    <n v="3432"/>
    <d v="2021-08-11T21:16:00"/>
    <d v="2021-08-11T21:25:00"/>
    <d v="2021-08-11T21:34:00"/>
    <d v="2021-08-11T22:38:00"/>
    <x v="0"/>
    <x v="0"/>
  </r>
  <r>
    <x v="1551"/>
    <m/>
    <d v="2021-08-18T06:44:00"/>
    <m/>
    <m/>
    <m/>
    <x v="1"/>
    <x v="1"/>
  </r>
  <r>
    <x v="1552"/>
    <m/>
    <d v="2021-08-23T22:56:00"/>
    <m/>
    <m/>
    <m/>
    <x v="1"/>
    <x v="1"/>
  </r>
  <r>
    <x v="1553"/>
    <m/>
    <d v="2021-08-21T04:21:00"/>
    <m/>
    <m/>
    <m/>
    <x v="0"/>
    <x v="0"/>
  </r>
  <r>
    <x v="1554"/>
    <n v="1060"/>
    <d v="2021-08-19T09:16:00"/>
    <d v="2021-08-19T09:18:00"/>
    <d v="2021-08-19T09:27:00"/>
    <d v="2021-08-19T09:52:00"/>
    <x v="0"/>
    <x v="0"/>
  </r>
  <r>
    <x v="1555"/>
    <n v="3125"/>
    <d v="2021-08-13T03:59:00"/>
    <m/>
    <m/>
    <m/>
    <x v="1"/>
    <x v="1"/>
  </r>
  <r>
    <x v="1556"/>
    <m/>
    <d v="2021-08-25T09:35:00"/>
    <m/>
    <m/>
    <m/>
    <x v="1"/>
    <x v="0"/>
  </r>
  <r>
    <x v="1557"/>
    <n v="3756"/>
    <d v="2021-08-08T19:11:00"/>
    <d v="2021-08-08T19:22:00"/>
    <d v="2021-08-08T19:36:00"/>
    <d v="2021-08-08T19:50:00"/>
    <x v="0"/>
    <x v="0"/>
  </r>
  <r>
    <x v="1558"/>
    <n v="1740"/>
    <d v="2021-08-18T15:39:00"/>
    <d v="2021-08-18T15:44:00"/>
    <d v="2021-08-18T15:59:00"/>
    <d v="2021-08-18T16:39:00"/>
    <x v="0"/>
    <x v="0"/>
  </r>
  <r>
    <x v="1559"/>
    <n v="425"/>
    <d v="2021-08-05T16:50:00"/>
    <d v="2021-08-05T17:02:00"/>
    <d v="2021-08-05T17:09:00"/>
    <d v="2021-08-05T17:24:00"/>
    <x v="0"/>
    <x v="0"/>
  </r>
  <r>
    <x v="1560"/>
    <n v="2705"/>
    <d v="2021-08-12T18:03:00"/>
    <d v="2021-08-12T18:14:00"/>
    <d v="2021-08-12T18:26:00"/>
    <d v="2021-08-12T19:19:00"/>
    <x v="0"/>
    <x v="1"/>
  </r>
  <r>
    <x v="1561"/>
    <n v="1292"/>
    <d v="2021-08-20T15:33:00"/>
    <d v="2021-08-20T15:36:00"/>
    <d v="2021-08-20T15:39:00"/>
    <d v="2021-08-20T16:40:00"/>
    <x v="0"/>
    <x v="0"/>
  </r>
  <r>
    <x v="1562"/>
    <n v="4202"/>
    <d v="2021-08-12T17:17:00"/>
    <d v="2021-08-12T17:22:00"/>
    <d v="2021-08-12T17:30:00"/>
    <m/>
    <x v="0"/>
    <x v="0"/>
  </r>
  <r>
    <x v="1563"/>
    <n v="1105"/>
    <d v="2021-08-29T10:43:00"/>
    <d v="2021-08-29T10:45:00"/>
    <d v="2021-08-29T10:51:00"/>
    <d v="2021-08-29T11:17:00"/>
    <x v="0"/>
    <x v="1"/>
  </r>
  <r>
    <x v="1564"/>
    <n v="4348"/>
    <d v="2021-08-12T11:13:00"/>
    <d v="2021-08-12T11:29:00"/>
    <d v="2021-08-12T11:43:00"/>
    <m/>
    <x v="0"/>
    <x v="1"/>
  </r>
  <r>
    <x v="1565"/>
    <n v="3828"/>
    <d v="2021-08-07T02:43:00"/>
    <d v="2021-08-07T02:57:00"/>
    <d v="2021-08-07T02:59:00"/>
    <d v="2021-08-07T03:28:00"/>
    <x v="1"/>
    <x v="0"/>
  </r>
  <r>
    <x v="1566"/>
    <n v="902"/>
    <d v="2021-08-27T22:13:00"/>
    <d v="2021-08-27T22:20:00"/>
    <d v="2021-08-27T22:34:00"/>
    <d v="2021-08-27T22:57:00"/>
    <x v="0"/>
    <x v="0"/>
  </r>
  <r>
    <x v="1567"/>
    <n v="3029"/>
    <d v="2021-08-08T08:35:00"/>
    <m/>
    <m/>
    <m/>
    <x v="0"/>
    <x v="1"/>
  </r>
  <r>
    <x v="1568"/>
    <n v="318"/>
    <d v="2021-08-22T14:11:00"/>
    <d v="2021-08-22T14:20:00"/>
    <d v="2021-08-22T14:31:00"/>
    <d v="2021-08-22T15:31:00"/>
    <x v="1"/>
    <x v="0"/>
  </r>
  <r>
    <x v="1569"/>
    <n v="1683"/>
    <d v="2021-08-22T00:55:00"/>
    <d v="2021-08-22T01:04:00"/>
    <m/>
    <m/>
    <x v="0"/>
    <x v="1"/>
  </r>
  <r>
    <x v="1570"/>
    <n v="2560"/>
    <d v="2021-08-28T18:22:00"/>
    <d v="2021-08-28T18:35:00"/>
    <d v="2021-08-28T18:43:00"/>
    <d v="2021-08-28T19:06:00"/>
    <x v="0"/>
    <x v="0"/>
  </r>
  <r>
    <x v="1571"/>
    <m/>
    <d v="2021-08-05T16:02:00"/>
    <m/>
    <m/>
    <m/>
    <x v="0"/>
    <x v="0"/>
  </r>
  <r>
    <x v="1572"/>
    <n v="3255"/>
    <d v="2021-08-25T18:15:00"/>
    <d v="2021-08-25T18:28:00"/>
    <d v="2021-08-25T18:36:00"/>
    <d v="2021-08-25T19:22:00"/>
    <x v="1"/>
    <x v="0"/>
  </r>
  <r>
    <x v="1573"/>
    <n v="3196"/>
    <d v="2021-08-01T06:19:00"/>
    <d v="2021-08-01T06:28:00"/>
    <m/>
    <m/>
    <x v="1"/>
    <x v="1"/>
  </r>
  <r>
    <x v="1574"/>
    <n v="3124"/>
    <d v="2021-08-15T01:29:00"/>
    <d v="2021-08-15T01:32:00"/>
    <d v="2021-08-15T01:44:00"/>
    <m/>
    <x v="0"/>
    <x v="0"/>
  </r>
  <r>
    <x v="1575"/>
    <n v="1126"/>
    <d v="2021-08-04T00:49:00"/>
    <m/>
    <m/>
    <m/>
    <x v="0"/>
    <x v="1"/>
  </r>
  <r>
    <x v="1576"/>
    <n v="24"/>
    <d v="2021-08-14T19:54:00"/>
    <d v="2021-08-14T20:03:00"/>
    <m/>
    <m/>
    <x v="0"/>
    <x v="0"/>
  </r>
  <r>
    <x v="1577"/>
    <n v="1646"/>
    <d v="2021-08-08T07:53:00"/>
    <d v="2021-08-08T07:56:00"/>
    <d v="2021-08-08T08:01:00"/>
    <d v="2021-08-08T08:45:00"/>
    <x v="0"/>
    <x v="1"/>
  </r>
  <r>
    <x v="1578"/>
    <n v="1220"/>
    <d v="2021-08-10T09:50:00"/>
    <d v="2021-08-10T09:59:00"/>
    <d v="2021-08-10T10:10:00"/>
    <d v="2021-08-10T11:03:00"/>
    <x v="0"/>
    <x v="1"/>
  </r>
  <r>
    <x v="1579"/>
    <m/>
    <d v="2021-08-16T22:09:00"/>
    <m/>
    <m/>
    <m/>
    <x v="0"/>
    <x v="1"/>
  </r>
  <r>
    <x v="1580"/>
    <n v="1200"/>
    <d v="2021-08-23T16:31:00"/>
    <d v="2021-08-23T16:47:00"/>
    <d v="2021-08-23T16:55:00"/>
    <d v="2021-08-23T17:26:00"/>
    <x v="0"/>
    <x v="0"/>
  </r>
  <r>
    <x v="1581"/>
    <n v="1885"/>
    <d v="2021-08-15T04:19:00"/>
    <d v="2021-08-15T04:27:00"/>
    <m/>
    <m/>
    <x v="0"/>
    <x v="0"/>
  </r>
  <r>
    <x v="1582"/>
    <n v="3172"/>
    <d v="2021-08-11T06:52:00"/>
    <d v="2021-08-11T07:03:00"/>
    <d v="2021-08-11T07:08:00"/>
    <d v="2021-08-11T07:33:00"/>
    <x v="1"/>
    <x v="0"/>
  </r>
  <r>
    <x v="1583"/>
    <n v="1809"/>
    <d v="2021-08-19T17:12:00"/>
    <d v="2021-08-19T17:16:00"/>
    <d v="2021-08-19T17:19:00"/>
    <m/>
    <x v="1"/>
    <x v="0"/>
  </r>
  <r>
    <x v="1584"/>
    <n v="3596"/>
    <d v="2021-08-14T23:49:00"/>
    <d v="2021-08-14T23:55:00"/>
    <d v="2021-08-14T23:59:00"/>
    <d v="2021-08-15T00:44:00"/>
    <x v="0"/>
    <x v="1"/>
  </r>
  <r>
    <x v="1585"/>
    <n v="609"/>
    <d v="2021-08-26T05:34:00"/>
    <d v="2021-08-26T05:49:00"/>
    <d v="2021-08-26T05:54:00"/>
    <d v="2021-08-26T06:08:00"/>
    <x v="0"/>
    <x v="1"/>
  </r>
  <r>
    <x v="1586"/>
    <n v="3108"/>
    <d v="2021-08-20T00:22:00"/>
    <d v="2021-08-20T00:29:00"/>
    <d v="2021-08-20T00:34:00"/>
    <d v="2021-08-20T01:02:00"/>
    <x v="1"/>
    <x v="1"/>
  </r>
  <r>
    <x v="1587"/>
    <n v="4550"/>
    <d v="2021-08-12T07:07:00"/>
    <d v="2021-08-12T07:16:00"/>
    <m/>
    <m/>
    <x v="1"/>
    <x v="1"/>
  </r>
  <r>
    <x v="1588"/>
    <n v="1208"/>
    <d v="2021-08-25T22:55:00"/>
    <d v="2021-08-25T23:10:00"/>
    <d v="2021-08-25T23:21:00"/>
    <d v="2021-08-26T00:21:00"/>
    <x v="0"/>
    <x v="1"/>
  </r>
  <r>
    <x v="1589"/>
    <n v="3724"/>
    <d v="2021-08-22T10:01:00"/>
    <d v="2021-08-22T10:05:00"/>
    <d v="2021-08-22T10:08:00"/>
    <d v="2021-08-22T10:28:00"/>
    <x v="0"/>
    <x v="0"/>
  </r>
  <r>
    <x v="1590"/>
    <m/>
    <d v="2021-08-14T16:59:00"/>
    <m/>
    <m/>
    <m/>
    <x v="0"/>
    <x v="1"/>
  </r>
  <r>
    <x v="1591"/>
    <n v="1565"/>
    <d v="2021-08-02T00:34:00"/>
    <d v="2021-08-02T00:49:00"/>
    <d v="2021-08-02T01:00:00"/>
    <d v="2021-08-02T01:34:00"/>
    <x v="0"/>
    <x v="1"/>
  </r>
  <r>
    <x v="1592"/>
    <m/>
    <d v="2021-08-18T22:38:00"/>
    <m/>
    <m/>
    <m/>
    <x v="1"/>
    <x v="1"/>
  </r>
  <r>
    <x v="1593"/>
    <n v="701"/>
    <d v="2021-08-23T12:44:00"/>
    <d v="2021-08-23T12:56:00"/>
    <d v="2021-08-23T13:06:00"/>
    <d v="2021-08-23T13:22:00"/>
    <x v="0"/>
    <x v="0"/>
  </r>
  <r>
    <x v="1594"/>
    <n v="4509"/>
    <d v="2021-08-02T16:22:00"/>
    <d v="2021-08-02T16:37:00"/>
    <d v="2021-08-02T16:49:00"/>
    <d v="2021-08-02T17:15:00"/>
    <x v="0"/>
    <x v="0"/>
  </r>
  <r>
    <x v="1595"/>
    <n v="2329"/>
    <d v="2021-08-11T19:39:00"/>
    <d v="2021-08-11T19:54:00"/>
    <d v="2021-08-11T20:00:00"/>
    <d v="2021-08-11T20:51:00"/>
    <x v="1"/>
    <x v="1"/>
  </r>
  <r>
    <x v="1596"/>
    <n v="4691"/>
    <d v="2021-08-25T14:17:00"/>
    <d v="2021-08-25T14:28:00"/>
    <d v="2021-08-25T14:37:00"/>
    <d v="2021-08-25T14:53:00"/>
    <x v="0"/>
    <x v="0"/>
  </r>
  <r>
    <x v="1597"/>
    <n v="2217"/>
    <d v="2021-08-01T19:47:00"/>
    <d v="2021-08-01T19:52:00"/>
    <d v="2021-08-01T19:56:00"/>
    <d v="2021-08-01T20:16:00"/>
    <x v="0"/>
    <x v="0"/>
  </r>
  <r>
    <x v="1598"/>
    <n v="159"/>
    <d v="2021-08-22T21:30:00"/>
    <d v="2021-08-22T21:34:00"/>
    <d v="2021-08-22T21:48:00"/>
    <d v="2021-08-22T22:43:00"/>
    <x v="0"/>
    <x v="0"/>
  </r>
  <r>
    <x v="1599"/>
    <n v="1011"/>
    <d v="2021-08-27T10:23:00"/>
    <d v="2021-08-27T10:30:00"/>
    <d v="2021-08-27T10:39:00"/>
    <d v="2021-08-27T11:31:00"/>
    <x v="1"/>
    <x v="1"/>
  </r>
  <r>
    <x v="1600"/>
    <m/>
    <d v="2021-08-17T03:10:00"/>
    <m/>
    <m/>
    <m/>
    <x v="0"/>
    <x v="1"/>
  </r>
  <r>
    <x v="1601"/>
    <m/>
    <d v="2021-08-11T17:32:00"/>
    <m/>
    <m/>
    <m/>
    <x v="0"/>
    <x v="0"/>
  </r>
  <r>
    <x v="1602"/>
    <n v="4809"/>
    <d v="2021-08-04T08:21:00"/>
    <d v="2021-08-04T08:25:00"/>
    <m/>
    <m/>
    <x v="1"/>
    <x v="0"/>
  </r>
  <r>
    <x v="1603"/>
    <n v="1511"/>
    <d v="2021-08-12T22:38:00"/>
    <d v="2021-08-12T22:46:00"/>
    <m/>
    <m/>
    <x v="0"/>
    <x v="0"/>
  </r>
  <r>
    <x v="1604"/>
    <m/>
    <d v="2021-08-01T09:42:00"/>
    <m/>
    <m/>
    <m/>
    <x v="0"/>
    <x v="0"/>
  </r>
  <r>
    <x v="1605"/>
    <n v="4283"/>
    <d v="2021-08-18T01:50:00"/>
    <d v="2021-08-18T02:02:00"/>
    <d v="2021-08-18T02:06:00"/>
    <d v="2021-08-18T03:02:00"/>
    <x v="1"/>
    <x v="0"/>
  </r>
  <r>
    <x v="1606"/>
    <m/>
    <d v="2021-08-28T01:25:00"/>
    <m/>
    <m/>
    <m/>
    <x v="1"/>
    <x v="0"/>
  </r>
  <r>
    <x v="1607"/>
    <n v="3820"/>
    <d v="2021-08-21T01:27:00"/>
    <d v="2021-08-21T01:29:00"/>
    <m/>
    <m/>
    <x v="0"/>
    <x v="1"/>
  </r>
  <r>
    <x v="1608"/>
    <n v="2856"/>
    <d v="2021-08-11T06:18:00"/>
    <d v="2021-08-11T06:29:00"/>
    <m/>
    <m/>
    <x v="0"/>
    <x v="0"/>
  </r>
  <r>
    <x v="1609"/>
    <m/>
    <d v="2021-08-05T06:36:00"/>
    <m/>
    <m/>
    <m/>
    <x v="0"/>
    <x v="0"/>
  </r>
  <r>
    <x v="1610"/>
    <n v="1643"/>
    <d v="2021-08-13T21:29:00"/>
    <d v="2021-08-13T21:33:00"/>
    <m/>
    <m/>
    <x v="0"/>
    <x v="1"/>
  </r>
  <r>
    <x v="1611"/>
    <m/>
    <d v="2021-08-10T07:16:00"/>
    <m/>
    <m/>
    <m/>
    <x v="1"/>
    <x v="0"/>
  </r>
  <r>
    <x v="1612"/>
    <m/>
    <d v="2021-08-14T02:25:00"/>
    <m/>
    <m/>
    <m/>
    <x v="1"/>
    <x v="1"/>
  </r>
  <r>
    <x v="1613"/>
    <n v="1287"/>
    <d v="2021-08-02T01:18:00"/>
    <m/>
    <m/>
    <m/>
    <x v="1"/>
    <x v="1"/>
  </r>
  <r>
    <x v="1614"/>
    <m/>
    <d v="2021-08-14T12:05:00"/>
    <m/>
    <m/>
    <m/>
    <x v="0"/>
    <x v="0"/>
  </r>
  <r>
    <x v="1615"/>
    <n v="1474"/>
    <d v="2021-08-12T10:11:00"/>
    <d v="2021-08-12T10:23:00"/>
    <d v="2021-08-12T10:29:00"/>
    <d v="2021-08-12T10:57:00"/>
    <x v="0"/>
    <x v="1"/>
  </r>
  <r>
    <x v="1616"/>
    <n v="364"/>
    <d v="2021-08-05T05:25:00"/>
    <d v="2021-08-05T05:39:00"/>
    <d v="2021-08-05T05:53:00"/>
    <m/>
    <x v="0"/>
    <x v="0"/>
  </r>
  <r>
    <x v="1617"/>
    <m/>
    <d v="2021-08-15T18:03:00"/>
    <m/>
    <m/>
    <m/>
    <x v="0"/>
    <x v="1"/>
  </r>
  <r>
    <x v="1618"/>
    <n v="4917"/>
    <d v="2021-08-02T20:10:00"/>
    <m/>
    <m/>
    <m/>
    <x v="0"/>
    <x v="0"/>
  </r>
  <r>
    <x v="1619"/>
    <m/>
    <d v="2021-08-01T21:48:00"/>
    <m/>
    <m/>
    <m/>
    <x v="0"/>
    <x v="0"/>
  </r>
  <r>
    <x v="1620"/>
    <n v="847"/>
    <d v="2021-08-20T13:53:00"/>
    <d v="2021-08-20T14:01:00"/>
    <d v="2021-08-20T14:07:00"/>
    <d v="2021-08-20T14:53:00"/>
    <x v="1"/>
    <x v="0"/>
  </r>
  <r>
    <x v="1621"/>
    <n v="4719"/>
    <d v="2021-08-23T16:58:00"/>
    <m/>
    <m/>
    <m/>
    <x v="0"/>
    <x v="1"/>
  </r>
  <r>
    <x v="1622"/>
    <n v="1703"/>
    <d v="2021-08-22T18:37:00"/>
    <d v="2021-08-22T18:43:00"/>
    <d v="2021-08-22T18:53:00"/>
    <d v="2021-08-22T19:08:00"/>
    <x v="0"/>
    <x v="0"/>
  </r>
  <r>
    <x v="1623"/>
    <m/>
    <d v="2021-08-08T14:31:00"/>
    <m/>
    <m/>
    <m/>
    <x v="0"/>
    <x v="0"/>
  </r>
  <r>
    <x v="1624"/>
    <n v="1012"/>
    <d v="2021-08-13T07:54:00"/>
    <d v="2021-08-13T07:57:00"/>
    <m/>
    <m/>
    <x v="0"/>
    <x v="0"/>
  </r>
  <r>
    <x v="1625"/>
    <n v="3499"/>
    <d v="2021-08-14T08:13:00"/>
    <d v="2021-08-14T08:22:00"/>
    <d v="2021-08-14T08:31:00"/>
    <m/>
    <x v="0"/>
    <x v="1"/>
  </r>
  <r>
    <x v="1626"/>
    <n v="262"/>
    <d v="2021-08-16T06:48:00"/>
    <d v="2021-08-16T06:54:00"/>
    <d v="2021-08-16T07:02:00"/>
    <d v="2021-08-16T07:29:00"/>
    <x v="0"/>
    <x v="1"/>
  </r>
  <r>
    <x v="1627"/>
    <m/>
    <d v="2021-08-23T18:37:00"/>
    <m/>
    <m/>
    <m/>
    <x v="0"/>
    <x v="0"/>
  </r>
  <r>
    <x v="1628"/>
    <n v="1423"/>
    <d v="2021-08-03T17:51:00"/>
    <d v="2021-08-03T18:04:00"/>
    <d v="2021-08-03T18:08:00"/>
    <d v="2021-08-03T18:57:00"/>
    <x v="0"/>
    <x v="1"/>
  </r>
  <r>
    <x v="1629"/>
    <n v="1186"/>
    <d v="2021-08-01T10:33:00"/>
    <d v="2021-08-01T10:45:00"/>
    <d v="2021-08-01T10:59:00"/>
    <d v="2021-08-01T11:40:00"/>
    <x v="0"/>
    <x v="0"/>
  </r>
  <r>
    <x v="1630"/>
    <m/>
    <d v="2021-08-08T09:32:00"/>
    <m/>
    <m/>
    <m/>
    <x v="0"/>
    <x v="0"/>
  </r>
  <r>
    <x v="1631"/>
    <m/>
    <d v="2021-08-25T14:11:00"/>
    <m/>
    <m/>
    <m/>
    <x v="1"/>
    <x v="1"/>
  </r>
  <r>
    <x v="1632"/>
    <m/>
    <d v="2021-08-15T20:44:00"/>
    <m/>
    <m/>
    <m/>
    <x v="0"/>
    <x v="0"/>
  </r>
  <r>
    <x v="1633"/>
    <n v="1751"/>
    <d v="2021-08-11T13:57:00"/>
    <d v="2021-08-11T14:06:00"/>
    <d v="2021-08-11T14:10:00"/>
    <d v="2021-08-11T14:43:00"/>
    <x v="1"/>
    <x v="1"/>
  </r>
  <r>
    <x v="1634"/>
    <m/>
    <d v="2021-08-24T04:26:00"/>
    <m/>
    <m/>
    <m/>
    <x v="0"/>
    <x v="0"/>
  </r>
  <r>
    <x v="1635"/>
    <m/>
    <d v="2021-08-17T01:55:00"/>
    <m/>
    <m/>
    <m/>
    <x v="0"/>
    <x v="0"/>
  </r>
  <r>
    <x v="1636"/>
    <n v="2367"/>
    <d v="2021-08-02T21:21:00"/>
    <d v="2021-08-02T21:32:00"/>
    <m/>
    <m/>
    <x v="0"/>
    <x v="0"/>
  </r>
  <r>
    <x v="1637"/>
    <n v="4120"/>
    <d v="2021-08-11T20:40:00"/>
    <d v="2021-08-11T20:50:00"/>
    <d v="2021-08-11T20:53:00"/>
    <d v="2021-08-11T21:47:00"/>
    <x v="0"/>
    <x v="1"/>
  </r>
  <r>
    <x v="1638"/>
    <m/>
    <d v="2021-08-26T03:34:00"/>
    <m/>
    <m/>
    <m/>
    <x v="0"/>
    <x v="0"/>
  </r>
  <r>
    <x v="1639"/>
    <n v="4650"/>
    <d v="2021-08-01T07:45:00"/>
    <d v="2021-08-01T07:47:00"/>
    <m/>
    <m/>
    <x v="0"/>
    <x v="0"/>
  </r>
  <r>
    <x v="1640"/>
    <n v="1164"/>
    <d v="2021-08-22T16:23:00"/>
    <d v="2021-08-22T16:25:00"/>
    <d v="2021-08-22T16:31:00"/>
    <d v="2021-08-22T17:04:00"/>
    <x v="1"/>
    <x v="0"/>
  </r>
  <r>
    <x v="1641"/>
    <n v="2512"/>
    <d v="2021-08-03T18:11:00"/>
    <d v="2021-08-03T18:21:00"/>
    <d v="2021-08-03T18:33:00"/>
    <d v="2021-08-03T19:14:00"/>
    <x v="0"/>
    <x v="0"/>
  </r>
  <r>
    <x v="1642"/>
    <n v="700"/>
    <d v="2021-08-18T12:17:00"/>
    <d v="2021-08-18T12:27:00"/>
    <d v="2021-08-18T12:32:00"/>
    <d v="2021-08-18T13:10:00"/>
    <x v="0"/>
    <x v="1"/>
  </r>
  <r>
    <x v="1643"/>
    <n v="1406"/>
    <d v="2021-08-25T02:26:00"/>
    <d v="2021-08-25T02:29:00"/>
    <d v="2021-08-25T02:35:00"/>
    <m/>
    <x v="0"/>
    <x v="0"/>
  </r>
  <r>
    <x v="1644"/>
    <n v="204"/>
    <d v="2021-08-12T12:37:00"/>
    <d v="2021-08-12T12:40:00"/>
    <d v="2021-08-12T12:48:00"/>
    <d v="2021-08-12T13:12:00"/>
    <x v="0"/>
    <x v="1"/>
  </r>
  <r>
    <x v="1645"/>
    <n v="950"/>
    <d v="2021-08-01T14:46:00"/>
    <d v="2021-08-01T14:53:00"/>
    <d v="2021-08-01T15:02:00"/>
    <d v="2021-08-01T15:59:00"/>
    <x v="1"/>
    <x v="0"/>
  </r>
  <r>
    <x v="1646"/>
    <n v="3267"/>
    <d v="2021-08-13T11:40:00"/>
    <d v="2021-08-13T11:43:00"/>
    <d v="2021-08-13T11:47:00"/>
    <d v="2021-08-13T12:17:00"/>
    <x v="1"/>
    <x v="0"/>
  </r>
  <r>
    <x v="1647"/>
    <n v="3656"/>
    <d v="2021-08-07T00:02:00"/>
    <d v="2021-08-07T00:09:00"/>
    <d v="2021-08-07T00:22:00"/>
    <d v="2021-08-07T01:12:00"/>
    <x v="1"/>
    <x v="0"/>
  </r>
  <r>
    <x v="1648"/>
    <n v="1169"/>
    <d v="2021-08-19T02:13:00"/>
    <d v="2021-08-19T02:17:00"/>
    <d v="2021-08-19T02:25:00"/>
    <d v="2021-08-19T02:59:00"/>
    <x v="1"/>
    <x v="0"/>
  </r>
  <r>
    <x v="1649"/>
    <n v="4211"/>
    <d v="2021-08-19T18:52:00"/>
    <d v="2021-08-19T19:07:00"/>
    <d v="2021-08-19T19:12:00"/>
    <d v="2021-08-19T19:25:00"/>
    <x v="1"/>
    <x v="0"/>
  </r>
  <r>
    <x v="1650"/>
    <n v="1700"/>
    <d v="2021-08-26T18:32:00"/>
    <d v="2021-08-26T18:46:00"/>
    <d v="2021-08-26T18:53:00"/>
    <d v="2021-08-26T19:14:00"/>
    <x v="0"/>
    <x v="0"/>
  </r>
  <r>
    <x v="1651"/>
    <n v="2434"/>
    <d v="2021-08-09T09:14:00"/>
    <d v="2021-08-09T09:19:00"/>
    <m/>
    <m/>
    <x v="1"/>
    <x v="0"/>
  </r>
  <r>
    <x v="1652"/>
    <m/>
    <d v="2021-08-13T12:22:00"/>
    <m/>
    <m/>
    <m/>
    <x v="0"/>
    <x v="1"/>
  </r>
  <r>
    <x v="1653"/>
    <n v="1547"/>
    <d v="2021-08-20T17:52:00"/>
    <d v="2021-08-20T18:07:00"/>
    <d v="2021-08-20T18:09:00"/>
    <d v="2021-08-20T18:16:00"/>
    <x v="1"/>
    <x v="1"/>
  </r>
  <r>
    <x v="1654"/>
    <n v="2621"/>
    <d v="2021-08-20T12:34:00"/>
    <d v="2021-08-20T12:38:00"/>
    <d v="2021-08-20T12:53:00"/>
    <d v="2021-08-20T13:08:00"/>
    <x v="1"/>
    <x v="1"/>
  </r>
  <r>
    <x v="1655"/>
    <m/>
    <d v="2021-08-21T09:42:00"/>
    <m/>
    <m/>
    <m/>
    <x v="0"/>
    <x v="1"/>
  </r>
  <r>
    <x v="1656"/>
    <n v="1964"/>
    <d v="2021-08-28T14:24:00"/>
    <d v="2021-08-28T14:30:00"/>
    <d v="2021-08-28T14:39:00"/>
    <d v="2021-08-28T15:05:00"/>
    <x v="0"/>
    <x v="1"/>
  </r>
  <r>
    <x v="1657"/>
    <n v="4477"/>
    <d v="2021-08-03T17:15:00"/>
    <d v="2021-08-03T17:21:00"/>
    <d v="2021-08-03T17:23:00"/>
    <d v="2021-08-03T17:45:00"/>
    <x v="0"/>
    <x v="0"/>
  </r>
  <r>
    <x v="1658"/>
    <n v="4696"/>
    <d v="2021-08-08T23:40:00"/>
    <d v="2021-08-08T23:42:00"/>
    <d v="2021-08-08T23:54:00"/>
    <d v="2021-08-09T00:16:00"/>
    <x v="0"/>
    <x v="1"/>
  </r>
  <r>
    <x v="1659"/>
    <n v="457"/>
    <d v="2021-08-22T10:07:00"/>
    <d v="2021-08-22T10:12:00"/>
    <d v="2021-08-22T10:16:00"/>
    <d v="2021-08-22T10:24:00"/>
    <x v="1"/>
    <x v="0"/>
  </r>
  <r>
    <x v="1660"/>
    <n v="218"/>
    <d v="2021-08-08T20:04:00"/>
    <d v="2021-08-08T20:12:00"/>
    <d v="2021-08-08T20:14:00"/>
    <d v="2021-08-08T20:55:00"/>
    <x v="0"/>
    <x v="1"/>
  </r>
  <r>
    <x v="1661"/>
    <m/>
    <d v="2021-08-04T20:18:00"/>
    <m/>
    <m/>
    <m/>
    <x v="1"/>
    <x v="1"/>
  </r>
  <r>
    <x v="1662"/>
    <m/>
    <d v="2021-08-15T10:43:00"/>
    <m/>
    <m/>
    <m/>
    <x v="1"/>
    <x v="1"/>
  </r>
  <r>
    <x v="1663"/>
    <n v="3676"/>
    <d v="2021-08-22T02:22:00"/>
    <d v="2021-08-22T02:34:00"/>
    <d v="2021-08-22T02:44:00"/>
    <d v="2021-08-22T02:55:00"/>
    <x v="1"/>
    <x v="1"/>
  </r>
  <r>
    <x v="1664"/>
    <n v="2840"/>
    <d v="2021-08-19T00:19:00"/>
    <d v="2021-08-19T00:31:00"/>
    <d v="2021-08-19T00:36:00"/>
    <d v="2021-08-19T01:32:00"/>
    <x v="0"/>
    <x v="1"/>
  </r>
  <r>
    <x v="1665"/>
    <n v="1001"/>
    <d v="2021-08-23T04:50:00"/>
    <d v="2021-08-23T04:56:00"/>
    <d v="2021-08-23T05:05:00"/>
    <d v="2021-08-23T06:05:00"/>
    <x v="0"/>
    <x v="1"/>
  </r>
  <r>
    <x v="1666"/>
    <n v="3723"/>
    <d v="2021-08-05T09:05:00"/>
    <d v="2021-08-05T09:10:00"/>
    <d v="2021-08-05T09:17:00"/>
    <d v="2021-08-05T09:33:00"/>
    <x v="0"/>
    <x v="0"/>
  </r>
  <r>
    <x v="1667"/>
    <n v="117"/>
    <d v="2021-08-24T09:48:00"/>
    <m/>
    <m/>
    <m/>
    <x v="0"/>
    <x v="1"/>
  </r>
  <r>
    <x v="1668"/>
    <n v="3220"/>
    <d v="2021-08-29T06:20:00"/>
    <d v="2021-08-29T06:26:00"/>
    <d v="2021-08-29T06:35:00"/>
    <d v="2021-08-29T07:14:00"/>
    <x v="0"/>
    <x v="0"/>
  </r>
  <r>
    <x v="1669"/>
    <n v="4888"/>
    <d v="2021-08-12T18:38:00"/>
    <d v="2021-08-12T18:46:00"/>
    <d v="2021-08-12T18:51:00"/>
    <d v="2021-08-12T19:51:00"/>
    <x v="0"/>
    <x v="1"/>
  </r>
  <r>
    <x v="1670"/>
    <n v="21"/>
    <d v="2021-08-08T16:28:00"/>
    <d v="2021-08-08T16:40:00"/>
    <d v="2021-08-08T16:48:00"/>
    <d v="2021-08-08T17:09:00"/>
    <x v="0"/>
    <x v="0"/>
  </r>
  <r>
    <x v="1671"/>
    <n v="4320"/>
    <d v="2021-08-02T04:51:00"/>
    <d v="2021-08-02T05:05:00"/>
    <d v="2021-08-02T05:07:00"/>
    <d v="2021-08-02T05:15:00"/>
    <x v="1"/>
    <x v="1"/>
  </r>
  <r>
    <x v="1672"/>
    <n v="3105"/>
    <d v="2021-08-27T04:49:00"/>
    <d v="2021-08-27T04:59:00"/>
    <d v="2021-08-27T05:02:00"/>
    <d v="2021-08-27T05:30:00"/>
    <x v="0"/>
    <x v="0"/>
  </r>
  <r>
    <x v="1673"/>
    <m/>
    <d v="2021-08-30T13:18:00"/>
    <m/>
    <m/>
    <m/>
    <x v="0"/>
    <x v="0"/>
  </r>
  <r>
    <x v="1674"/>
    <m/>
    <d v="2021-08-14T03:10:00"/>
    <m/>
    <m/>
    <m/>
    <x v="0"/>
    <x v="0"/>
  </r>
  <r>
    <x v="1675"/>
    <n v="136"/>
    <d v="2021-08-11T14:03:00"/>
    <m/>
    <m/>
    <m/>
    <x v="1"/>
    <x v="1"/>
  </r>
  <r>
    <x v="1676"/>
    <n v="3643"/>
    <d v="2021-08-13T18:43:00"/>
    <d v="2021-08-13T18:58:00"/>
    <d v="2021-08-13T19:03:00"/>
    <d v="2021-08-13T19:10:00"/>
    <x v="0"/>
    <x v="1"/>
  </r>
  <r>
    <x v="1677"/>
    <n v="4540"/>
    <d v="2021-08-27T01:50:00"/>
    <d v="2021-08-27T01:56:00"/>
    <d v="2021-08-27T02:09:00"/>
    <d v="2021-08-27T02:32:00"/>
    <x v="0"/>
    <x v="0"/>
  </r>
  <r>
    <x v="1678"/>
    <n v="2709"/>
    <d v="2021-08-27T14:56:00"/>
    <d v="2021-08-27T15:10:00"/>
    <d v="2021-08-27T15:16:00"/>
    <m/>
    <x v="1"/>
    <x v="1"/>
  </r>
  <r>
    <x v="1679"/>
    <n v="319"/>
    <d v="2021-08-30T23:33:00"/>
    <d v="2021-08-30T23:44:00"/>
    <m/>
    <m/>
    <x v="0"/>
    <x v="1"/>
  </r>
  <r>
    <x v="1680"/>
    <n v="334"/>
    <d v="2021-08-24T23:15:00"/>
    <d v="2021-08-24T23:20:00"/>
    <d v="2021-08-24T23:23:00"/>
    <d v="2021-08-25T00:19:00"/>
    <x v="0"/>
    <x v="0"/>
  </r>
  <r>
    <x v="1681"/>
    <n v="2217"/>
    <d v="2021-08-21T16:49:00"/>
    <d v="2021-08-21T17:04:00"/>
    <d v="2021-08-21T17:08:00"/>
    <d v="2021-08-21T17:38:00"/>
    <x v="1"/>
    <x v="0"/>
  </r>
  <r>
    <x v="1682"/>
    <n v="2013"/>
    <d v="2021-08-30T05:39:00"/>
    <m/>
    <m/>
    <m/>
    <x v="1"/>
    <x v="1"/>
  </r>
  <r>
    <x v="1683"/>
    <n v="1007"/>
    <d v="2021-08-28T01:08:00"/>
    <d v="2021-08-28T01:17:00"/>
    <d v="2021-08-28T01:19:00"/>
    <d v="2021-08-28T01:28:00"/>
    <x v="0"/>
    <x v="1"/>
  </r>
  <r>
    <x v="1684"/>
    <n v="4458"/>
    <d v="2021-08-27T13:54:00"/>
    <d v="2021-08-27T13:58:00"/>
    <d v="2021-08-27T14:02:00"/>
    <d v="2021-08-27T14:44:00"/>
    <x v="0"/>
    <x v="0"/>
  </r>
  <r>
    <x v="1685"/>
    <n v="3619"/>
    <d v="2021-08-05T17:56:00"/>
    <d v="2021-08-05T18:06:00"/>
    <d v="2021-08-05T18:09:00"/>
    <d v="2021-08-05T18:41:00"/>
    <x v="1"/>
    <x v="0"/>
  </r>
  <r>
    <x v="1686"/>
    <n v="4387"/>
    <d v="2021-08-07T23:09:00"/>
    <d v="2021-08-07T23:11:00"/>
    <d v="2021-08-07T23:13:00"/>
    <d v="2021-08-08T00:00:00"/>
    <x v="0"/>
    <x v="0"/>
  </r>
  <r>
    <x v="1687"/>
    <n v="2975"/>
    <d v="2021-08-30T21:15:00"/>
    <d v="2021-08-30T21:23:00"/>
    <d v="2021-08-30T21:25:00"/>
    <d v="2021-08-30T22:04:00"/>
    <x v="0"/>
    <x v="1"/>
  </r>
  <r>
    <x v="1688"/>
    <m/>
    <d v="2021-08-26T20:20:00"/>
    <m/>
    <m/>
    <m/>
    <x v="1"/>
    <x v="1"/>
  </r>
  <r>
    <x v="1689"/>
    <n v="2080"/>
    <d v="2021-08-27T20:50:00"/>
    <m/>
    <m/>
    <m/>
    <x v="1"/>
    <x v="0"/>
  </r>
  <r>
    <x v="1690"/>
    <n v="2304"/>
    <d v="2021-08-29T22:36:00"/>
    <d v="2021-08-29T22:40:00"/>
    <d v="2021-08-29T22:43:00"/>
    <d v="2021-08-29T23:20:00"/>
    <x v="0"/>
    <x v="0"/>
  </r>
  <r>
    <x v="1691"/>
    <m/>
    <d v="2021-08-12T23:12:00"/>
    <m/>
    <m/>
    <m/>
    <x v="0"/>
    <x v="0"/>
  </r>
  <r>
    <x v="1692"/>
    <n v="1465"/>
    <d v="2021-08-07T18:19:00"/>
    <d v="2021-08-07T18:22:00"/>
    <d v="2021-08-07T18:26:00"/>
    <d v="2021-08-07T19:19:00"/>
    <x v="1"/>
    <x v="1"/>
  </r>
  <r>
    <x v="1693"/>
    <n v="3434"/>
    <d v="2021-08-14T10:52:00"/>
    <d v="2021-08-14T10:56:00"/>
    <d v="2021-08-14T11:09:00"/>
    <d v="2021-08-14T11:59:00"/>
    <x v="0"/>
    <x v="0"/>
  </r>
  <r>
    <x v="1694"/>
    <m/>
    <d v="2021-08-06T06:58:00"/>
    <m/>
    <m/>
    <m/>
    <x v="0"/>
    <x v="0"/>
  </r>
  <r>
    <x v="1695"/>
    <m/>
    <d v="2021-08-29T22:49:00"/>
    <m/>
    <m/>
    <m/>
    <x v="0"/>
    <x v="1"/>
  </r>
  <r>
    <x v="1696"/>
    <n v="1994"/>
    <d v="2021-08-19T06:29:00"/>
    <d v="2021-08-19T06:37:00"/>
    <d v="2021-08-19T06:51:00"/>
    <m/>
    <x v="1"/>
    <x v="0"/>
  </r>
  <r>
    <x v="1697"/>
    <n v="4234"/>
    <d v="2021-08-26T15:22:00"/>
    <d v="2021-08-26T15:29:00"/>
    <d v="2021-08-26T15:31:00"/>
    <d v="2021-08-26T16:19:00"/>
    <x v="0"/>
    <x v="0"/>
  </r>
  <r>
    <x v="1698"/>
    <m/>
    <d v="2021-08-21T07:28:00"/>
    <m/>
    <m/>
    <m/>
    <x v="0"/>
    <x v="1"/>
  </r>
  <r>
    <x v="1699"/>
    <n v="537"/>
    <d v="2021-08-15T14:08:00"/>
    <d v="2021-08-15T14:21:00"/>
    <d v="2021-08-15T14:31:00"/>
    <d v="2021-08-15T14:40:00"/>
    <x v="0"/>
    <x v="0"/>
  </r>
  <r>
    <x v="1700"/>
    <n v="87"/>
    <d v="2021-08-13T15:04:00"/>
    <d v="2021-08-13T15:12:00"/>
    <m/>
    <m/>
    <x v="0"/>
    <x v="0"/>
  </r>
  <r>
    <x v="1701"/>
    <n v="3230"/>
    <d v="2021-08-25T21:08:00"/>
    <d v="2021-08-25T21:16:00"/>
    <d v="2021-08-25T21:26:00"/>
    <m/>
    <x v="1"/>
    <x v="0"/>
  </r>
  <r>
    <x v="1702"/>
    <n v="74"/>
    <d v="2021-08-10T04:37:00"/>
    <d v="2021-08-10T04:43:00"/>
    <d v="2021-08-10T04:57:00"/>
    <d v="2021-08-10T05:25:00"/>
    <x v="0"/>
    <x v="0"/>
  </r>
  <r>
    <x v="1703"/>
    <n v="1734"/>
    <d v="2021-08-29T03:04:00"/>
    <d v="2021-08-29T03:07:00"/>
    <d v="2021-08-29T03:20:00"/>
    <d v="2021-08-29T03:48:00"/>
    <x v="0"/>
    <x v="1"/>
  </r>
  <r>
    <x v="1704"/>
    <n v="515"/>
    <d v="2021-08-15T22:38:00"/>
    <d v="2021-08-15T22:44:00"/>
    <m/>
    <m/>
    <x v="1"/>
    <x v="0"/>
  </r>
  <r>
    <x v="1705"/>
    <m/>
    <d v="2021-08-24T14:43:00"/>
    <m/>
    <m/>
    <m/>
    <x v="0"/>
    <x v="1"/>
  </r>
  <r>
    <x v="1706"/>
    <n v="457"/>
    <d v="2021-08-27T04:50:00"/>
    <d v="2021-08-27T04:55:00"/>
    <d v="2021-08-27T05:01:00"/>
    <d v="2021-08-27T05:48:00"/>
    <x v="1"/>
    <x v="0"/>
  </r>
  <r>
    <x v="1707"/>
    <n v="4479"/>
    <d v="2021-08-01T12:58:00"/>
    <d v="2021-08-01T13:04:00"/>
    <d v="2021-08-01T13:07:00"/>
    <d v="2021-08-01T13:31:00"/>
    <x v="0"/>
    <x v="0"/>
  </r>
  <r>
    <x v="1708"/>
    <n v="1754"/>
    <d v="2021-08-05T21:31:00"/>
    <d v="2021-08-05T21:34:00"/>
    <d v="2021-08-05T21:41:00"/>
    <d v="2021-08-05T22:11:00"/>
    <x v="0"/>
    <x v="0"/>
  </r>
  <r>
    <x v="1709"/>
    <n v="186"/>
    <d v="2021-08-06T12:13:00"/>
    <d v="2021-08-06T12:25:00"/>
    <d v="2021-08-06T12:38:00"/>
    <d v="2021-08-06T13:26:00"/>
    <x v="0"/>
    <x v="1"/>
  </r>
  <r>
    <x v="1710"/>
    <n v="4597"/>
    <d v="2021-08-11T07:18:00"/>
    <m/>
    <m/>
    <m/>
    <x v="0"/>
    <x v="0"/>
  </r>
  <r>
    <x v="1711"/>
    <n v="4997"/>
    <d v="2021-08-11T05:47:00"/>
    <d v="2021-08-11T06:01:00"/>
    <d v="2021-08-11T06:04:00"/>
    <d v="2021-08-11T07:06:00"/>
    <x v="0"/>
    <x v="0"/>
  </r>
  <r>
    <x v="1712"/>
    <n v="4176"/>
    <d v="2021-08-04T15:51:00"/>
    <d v="2021-08-04T16:07:00"/>
    <d v="2021-08-04T16:14:00"/>
    <d v="2021-08-04T16:51:00"/>
    <x v="0"/>
    <x v="1"/>
  </r>
  <r>
    <x v="1713"/>
    <n v="3613"/>
    <d v="2021-08-12T00:50:00"/>
    <d v="2021-08-12T00:52:00"/>
    <d v="2021-08-12T01:03:00"/>
    <d v="2021-08-12T01:59:00"/>
    <x v="0"/>
    <x v="0"/>
  </r>
  <r>
    <x v="1714"/>
    <n v="1145"/>
    <d v="2021-08-25T08:43:00"/>
    <d v="2021-08-25T08:46:00"/>
    <d v="2021-08-25T08:58:00"/>
    <d v="2021-08-25T09:16:00"/>
    <x v="0"/>
    <x v="0"/>
  </r>
  <r>
    <x v="1715"/>
    <n v="3659"/>
    <d v="2021-08-18T20:40:00"/>
    <d v="2021-08-18T20:47:00"/>
    <d v="2021-08-18T21:02:00"/>
    <d v="2021-08-18T22:04:00"/>
    <x v="1"/>
    <x v="0"/>
  </r>
  <r>
    <x v="1716"/>
    <n v="3305"/>
    <d v="2021-08-26T01:09:00"/>
    <d v="2021-08-26T01:17:00"/>
    <d v="2021-08-26T01:22:00"/>
    <d v="2021-08-26T01:42:00"/>
    <x v="0"/>
    <x v="0"/>
  </r>
  <r>
    <x v="1717"/>
    <m/>
    <d v="2021-08-16T13:34:00"/>
    <m/>
    <m/>
    <m/>
    <x v="0"/>
    <x v="0"/>
  </r>
  <r>
    <x v="1718"/>
    <n v="2124"/>
    <d v="2021-08-04T22:07:00"/>
    <d v="2021-08-04T22:18:00"/>
    <d v="2021-08-04T22:24:00"/>
    <d v="2021-08-04T23:00:00"/>
    <x v="0"/>
    <x v="0"/>
  </r>
  <r>
    <x v="1719"/>
    <n v="3082"/>
    <d v="2021-08-18T14:38:00"/>
    <d v="2021-08-18T14:41:00"/>
    <d v="2021-08-18T14:51:00"/>
    <d v="2021-08-18T15:14:00"/>
    <x v="0"/>
    <x v="0"/>
  </r>
  <r>
    <x v="1720"/>
    <n v="1877"/>
    <d v="2021-08-14T13:07:00"/>
    <d v="2021-08-14T13:20:00"/>
    <d v="2021-08-14T13:35:00"/>
    <d v="2021-08-14T14:17:00"/>
    <x v="0"/>
    <x v="1"/>
  </r>
  <r>
    <x v="1721"/>
    <n v="4468"/>
    <d v="2021-08-25T11:47:00"/>
    <d v="2021-08-25T11:49:00"/>
    <d v="2021-08-25T11:51:00"/>
    <d v="2021-08-25T12:32:00"/>
    <x v="0"/>
    <x v="1"/>
  </r>
  <r>
    <x v="1722"/>
    <n v="2861"/>
    <d v="2021-08-10T16:41:00"/>
    <d v="2021-08-10T16:57:00"/>
    <d v="2021-08-10T17:11:00"/>
    <d v="2021-08-10T18:01:00"/>
    <x v="0"/>
    <x v="0"/>
  </r>
  <r>
    <x v="1723"/>
    <m/>
    <d v="2021-08-16T08:31:00"/>
    <m/>
    <m/>
    <m/>
    <x v="0"/>
    <x v="0"/>
  </r>
  <r>
    <x v="1724"/>
    <n v="1224"/>
    <d v="2021-08-27T13:44:00"/>
    <d v="2021-08-27T13:49:00"/>
    <d v="2021-08-27T13:53:00"/>
    <d v="2021-08-27T14:26:00"/>
    <x v="0"/>
    <x v="1"/>
  </r>
  <r>
    <x v="1725"/>
    <n v="4161"/>
    <d v="2021-08-08T12:47:00"/>
    <d v="2021-08-08T13:02:00"/>
    <d v="2021-08-08T13:17:00"/>
    <d v="2021-08-08T14:00:00"/>
    <x v="0"/>
    <x v="1"/>
  </r>
  <r>
    <x v="1726"/>
    <n v="4351"/>
    <d v="2021-08-03T06:46:00"/>
    <d v="2021-08-03T06:58:00"/>
    <d v="2021-08-03T07:02:00"/>
    <d v="2021-08-03T07:59:00"/>
    <x v="0"/>
    <x v="0"/>
  </r>
  <r>
    <x v="1727"/>
    <m/>
    <d v="2021-08-16T11:13:00"/>
    <m/>
    <m/>
    <m/>
    <x v="0"/>
    <x v="1"/>
  </r>
  <r>
    <x v="1728"/>
    <n v="1564"/>
    <d v="2021-08-29T12:19:00"/>
    <d v="2021-08-29T12:34:00"/>
    <d v="2021-08-29T12:44:00"/>
    <d v="2021-08-29T13:03:00"/>
    <x v="0"/>
    <x v="0"/>
  </r>
  <r>
    <x v="1729"/>
    <n v="4339"/>
    <d v="2021-08-28T07:20:00"/>
    <d v="2021-08-28T07:32:00"/>
    <d v="2021-08-28T07:40:00"/>
    <d v="2021-08-28T08:09:00"/>
    <x v="0"/>
    <x v="0"/>
  </r>
  <r>
    <x v="1730"/>
    <n v="1185"/>
    <d v="2021-08-03T00:27:00"/>
    <d v="2021-08-03T00:43:00"/>
    <m/>
    <m/>
    <x v="0"/>
    <x v="0"/>
  </r>
  <r>
    <x v="1731"/>
    <m/>
    <d v="2021-08-26T02:05:00"/>
    <m/>
    <m/>
    <m/>
    <x v="1"/>
    <x v="0"/>
  </r>
  <r>
    <x v="1732"/>
    <n v="3947"/>
    <d v="2021-08-13T00:55:00"/>
    <d v="2021-08-13T01:05:00"/>
    <d v="2021-08-13T01:07:00"/>
    <d v="2021-08-13T02:05:00"/>
    <x v="1"/>
    <x v="1"/>
  </r>
  <r>
    <x v="1733"/>
    <n v="3133"/>
    <d v="2021-08-29T22:04:00"/>
    <d v="2021-08-29T22:07:00"/>
    <d v="2021-08-29T22:18:00"/>
    <d v="2021-08-29T22:47:00"/>
    <x v="0"/>
    <x v="0"/>
  </r>
  <r>
    <x v="1734"/>
    <n v="2597"/>
    <d v="2021-08-05T11:23:00"/>
    <d v="2021-08-05T11:34:00"/>
    <d v="2021-08-05T11:48:00"/>
    <d v="2021-08-05T11:59:00"/>
    <x v="0"/>
    <x v="0"/>
  </r>
  <r>
    <x v="1735"/>
    <n v="3515"/>
    <d v="2021-08-18T01:03:00"/>
    <d v="2021-08-18T01:16:00"/>
    <d v="2021-08-18T01:28:00"/>
    <d v="2021-08-18T02:13:00"/>
    <x v="0"/>
    <x v="0"/>
  </r>
  <r>
    <x v="1736"/>
    <n v="3857"/>
    <d v="2021-08-05T00:10:00"/>
    <d v="2021-08-05T00:16:00"/>
    <d v="2021-08-05T00:20:00"/>
    <d v="2021-08-05T01:05:00"/>
    <x v="1"/>
    <x v="0"/>
  </r>
  <r>
    <x v="1737"/>
    <n v="4623"/>
    <d v="2021-08-14T11:48:00"/>
    <d v="2021-08-14T11:51:00"/>
    <d v="2021-08-14T12:06:00"/>
    <d v="2021-08-14T12:33:00"/>
    <x v="0"/>
    <x v="1"/>
  </r>
  <r>
    <x v="1738"/>
    <n v="2066"/>
    <d v="2021-08-15T03:17:00"/>
    <d v="2021-08-15T03:23:00"/>
    <d v="2021-08-15T03:30:00"/>
    <d v="2021-08-15T03:42:00"/>
    <x v="0"/>
    <x v="1"/>
  </r>
  <r>
    <x v="1739"/>
    <n v="1960"/>
    <d v="2021-08-28T01:19:00"/>
    <d v="2021-08-28T01:33:00"/>
    <d v="2021-08-28T01:36:00"/>
    <d v="2021-08-28T02:19:00"/>
    <x v="1"/>
    <x v="0"/>
  </r>
  <r>
    <x v="1740"/>
    <n v="3088"/>
    <d v="2021-08-12T12:24:00"/>
    <d v="2021-08-12T12:37:00"/>
    <d v="2021-08-12T12:46:00"/>
    <d v="2021-08-12T13:03:00"/>
    <x v="0"/>
    <x v="1"/>
  </r>
  <r>
    <x v="1741"/>
    <n v="4063"/>
    <d v="2021-08-20T17:44:00"/>
    <d v="2021-08-20T17:49:00"/>
    <d v="2021-08-20T17:54:00"/>
    <d v="2021-08-20T18:24:00"/>
    <x v="0"/>
    <x v="1"/>
  </r>
  <r>
    <x v="1742"/>
    <n v="276"/>
    <d v="2021-08-12T05:22:00"/>
    <d v="2021-08-12T05:32:00"/>
    <m/>
    <m/>
    <x v="0"/>
    <x v="0"/>
  </r>
  <r>
    <x v="1743"/>
    <n v="3957"/>
    <d v="2021-08-16T18:56:00"/>
    <d v="2021-08-16T18:58:00"/>
    <d v="2021-08-16T19:09:00"/>
    <d v="2021-08-16T19:58:00"/>
    <x v="0"/>
    <x v="0"/>
  </r>
  <r>
    <x v="1744"/>
    <n v="4267"/>
    <d v="2021-08-21T09:54:00"/>
    <m/>
    <m/>
    <m/>
    <x v="0"/>
    <x v="1"/>
  </r>
  <r>
    <x v="1745"/>
    <n v="1098"/>
    <d v="2021-08-13T23:47:00"/>
    <d v="2021-08-13T23:54:00"/>
    <d v="2021-08-13T23:56:00"/>
    <d v="2021-08-14T00:04:00"/>
    <x v="0"/>
    <x v="0"/>
  </r>
  <r>
    <x v="1746"/>
    <n v="1030"/>
    <d v="2021-08-09T23:16:00"/>
    <d v="2021-08-09T23:25:00"/>
    <m/>
    <m/>
    <x v="0"/>
    <x v="0"/>
  </r>
  <r>
    <x v="1747"/>
    <m/>
    <d v="2021-08-14T15:45:00"/>
    <m/>
    <m/>
    <m/>
    <x v="1"/>
    <x v="0"/>
  </r>
  <r>
    <x v="1748"/>
    <n v="608"/>
    <d v="2021-08-30T23:52:00"/>
    <d v="2021-08-31T00:02:00"/>
    <d v="2021-08-31T00:07:00"/>
    <d v="2021-08-31T00:21:00"/>
    <x v="0"/>
    <x v="1"/>
  </r>
  <r>
    <x v="1749"/>
    <m/>
    <d v="2021-08-25T05:20:00"/>
    <m/>
    <m/>
    <m/>
    <x v="0"/>
    <x v="1"/>
  </r>
  <r>
    <x v="1750"/>
    <n v="116"/>
    <d v="2021-08-20T10:49:00"/>
    <d v="2021-08-20T10:55:00"/>
    <m/>
    <m/>
    <x v="0"/>
    <x v="0"/>
  </r>
  <r>
    <x v="1751"/>
    <m/>
    <d v="2021-08-04T06:39:00"/>
    <m/>
    <m/>
    <m/>
    <x v="0"/>
    <x v="1"/>
  </r>
  <r>
    <x v="1752"/>
    <n v="4237"/>
    <d v="2021-08-13T00:39:00"/>
    <m/>
    <m/>
    <m/>
    <x v="0"/>
    <x v="0"/>
  </r>
  <r>
    <x v="1753"/>
    <m/>
    <d v="2021-08-12T11:41:00"/>
    <m/>
    <m/>
    <m/>
    <x v="0"/>
    <x v="0"/>
  </r>
  <r>
    <x v="1754"/>
    <n v="4555"/>
    <d v="2021-08-22T17:50:00"/>
    <d v="2021-08-22T18:02:00"/>
    <m/>
    <m/>
    <x v="0"/>
    <x v="0"/>
  </r>
  <r>
    <x v="1755"/>
    <n v="2852"/>
    <d v="2021-08-24T18:26:00"/>
    <m/>
    <m/>
    <m/>
    <x v="0"/>
    <x v="0"/>
  </r>
  <r>
    <x v="1756"/>
    <n v="1086"/>
    <d v="2021-08-10T22:05:00"/>
    <d v="2021-08-10T22:10:00"/>
    <d v="2021-08-10T22:22:00"/>
    <d v="2021-08-10T23:08:00"/>
    <x v="0"/>
    <x v="1"/>
  </r>
  <r>
    <x v="1757"/>
    <m/>
    <d v="2021-08-24T11:54:00"/>
    <m/>
    <m/>
    <m/>
    <x v="0"/>
    <x v="0"/>
  </r>
  <r>
    <x v="1758"/>
    <n v="344"/>
    <d v="2021-08-09T04:13:00"/>
    <d v="2021-08-09T04:27:00"/>
    <d v="2021-08-09T04:35:00"/>
    <d v="2021-08-09T05:10:00"/>
    <x v="0"/>
    <x v="0"/>
  </r>
  <r>
    <x v="1759"/>
    <n v="1406"/>
    <d v="2021-08-01T13:04:00"/>
    <d v="2021-08-01T13:07:00"/>
    <d v="2021-08-01T13:16:00"/>
    <d v="2021-08-01T13:51:00"/>
    <x v="1"/>
    <x v="0"/>
  </r>
  <r>
    <x v="1760"/>
    <n v="2421"/>
    <d v="2021-08-12T17:15:00"/>
    <m/>
    <m/>
    <m/>
    <x v="0"/>
    <x v="1"/>
  </r>
  <r>
    <x v="1761"/>
    <n v="2425"/>
    <d v="2021-08-03T12:50:00"/>
    <d v="2021-08-03T12:53:00"/>
    <d v="2021-08-03T12:59:00"/>
    <d v="2021-08-03T13:14:00"/>
    <x v="0"/>
    <x v="1"/>
  </r>
  <r>
    <x v="1762"/>
    <n v="858"/>
    <d v="2021-08-26T20:01:00"/>
    <d v="2021-08-26T20:11:00"/>
    <d v="2021-08-26T20:17:00"/>
    <d v="2021-08-26T21:04:00"/>
    <x v="0"/>
    <x v="1"/>
  </r>
  <r>
    <x v="1763"/>
    <m/>
    <d v="2021-08-01T20:53:00"/>
    <m/>
    <m/>
    <m/>
    <x v="0"/>
    <x v="1"/>
  </r>
  <r>
    <x v="1764"/>
    <m/>
    <d v="2021-08-11T02:48:00"/>
    <m/>
    <m/>
    <m/>
    <x v="0"/>
    <x v="1"/>
  </r>
  <r>
    <x v="1765"/>
    <n v="4999"/>
    <d v="2021-08-07T11:52:00"/>
    <d v="2021-08-07T11:59:00"/>
    <d v="2021-08-07T12:09:00"/>
    <d v="2021-08-07T12:21:00"/>
    <x v="0"/>
    <x v="0"/>
  </r>
  <r>
    <x v="1766"/>
    <m/>
    <d v="2021-08-08T01:07:00"/>
    <m/>
    <m/>
    <m/>
    <x v="1"/>
    <x v="0"/>
  </r>
  <r>
    <x v="1767"/>
    <n v="4440"/>
    <d v="2021-08-23T23:28:00"/>
    <d v="2021-08-23T23:35:00"/>
    <d v="2021-08-23T23:42:00"/>
    <d v="2021-08-24T00:25:00"/>
    <x v="1"/>
    <x v="0"/>
  </r>
  <r>
    <x v="1768"/>
    <m/>
    <d v="2021-08-24T01:54:00"/>
    <m/>
    <m/>
    <m/>
    <x v="0"/>
    <x v="0"/>
  </r>
  <r>
    <x v="1769"/>
    <m/>
    <d v="2021-08-29T02:40:00"/>
    <m/>
    <m/>
    <m/>
    <x v="1"/>
    <x v="0"/>
  </r>
  <r>
    <x v="1770"/>
    <m/>
    <d v="2021-08-12T23:21:00"/>
    <m/>
    <m/>
    <m/>
    <x v="1"/>
    <x v="0"/>
  </r>
  <r>
    <x v="1771"/>
    <n v="1614"/>
    <d v="2021-08-24T08:22:00"/>
    <d v="2021-08-24T08:27:00"/>
    <d v="2021-08-24T08:38:00"/>
    <d v="2021-08-24T09:06:00"/>
    <x v="0"/>
    <x v="1"/>
  </r>
  <r>
    <x v="1772"/>
    <n v="3585"/>
    <d v="2021-08-06T23:31:00"/>
    <d v="2021-08-06T23:34:00"/>
    <m/>
    <m/>
    <x v="0"/>
    <x v="0"/>
  </r>
  <r>
    <x v="1773"/>
    <m/>
    <d v="2021-08-28T11:14:00"/>
    <m/>
    <m/>
    <m/>
    <x v="1"/>
    <x v="1"/>
  </r>
  <r>
    <x v="1774"/>
    <n v="1321"/>
    <d v="2021-08-28T21:35:00"/>
    <d v="2021-08-28T21:41:00"/>
    <m/>
    <m/>
    <x v="0"/>
    <x v="0"/>
  </r>
  <r>
    <x v="1775"/>
    <n v="4857"/>
    <d v="2021-08-01T03:37:00"/>
    <d v="2021-08-01T03:42:00"/>
    <d v="2021-08-01T03:56:00"/>
    <d v="2021-08-01T04:41:00"/>
    <x v="0"/>
    <x v="1"/>
  </r>
  <r>
    <x v="1776"/>
    <n v="3306"/>
    <d v="2021-08-30T01:59:00"/>
    <d v="2021-08-30T02:09:00"/>
    <d v="2021-08-30T02:20:00"/>
    <d v="2021-08-30T03:09:00"/>
    <x v="1"/>
    <x v="0"/>
  </r>
  <r>
    <x v="1777"/>
    <n v="3292"/>
    <d v="2021-08-13T07:42:00"/>
    <d v="2021-08-13T07:44:00"/>
    <m/>
    <m/>
    <x v="0"/>
    <x v="0"/>
  </r>
  <r>
    <x v="1778"/>
    <n v="856"/>
    <d v="2021-08-01T11:27:00"/>
    <d v="2021-08-01T11:37:00"/>
    <d v="2021-08-01T11:42:00"/>
    <d v="2021-08-01T12:12:00"/>
    <x v="1"/>
    <x v="0"/>
  </r>
  <r>
    <x v="1779"/>
    <n v="4"/>
    <d v="2021-08-08T00:02:00"/>
    <d v="2021-08-08T00:13:00"/>
    <d v="2021-08-08T00:16:00"/>
    <d v="2021-08-08T00:36:00"/>
    <x v="1"/>
    <x v="1"/>
  </r>
  <r>
    <x v="1780"/>
    <n v="4433"/>
    <d v="2021-08-27T20:22:00"/>
    <d v="2021-08-27T20:28:00"/>
    <d v="2021-08-27T20:31:00"/>
    <d v="2021-08-27T21:04:00"/>
    <x v="0"/>
    <x v="1"/>
  </r>
  <r>
    <x v="1781"/>
    <m/>
    <d v="2021-08-17T11:21:00"/>
    <m/>
    <m/>
    <m/>
    <x v="0"/>
    <x v="1"/>
  </r>
  <r>
    <x v="1782"/>
    <n v="1775"/>
    <d v="2021-08-24T05:37:00"/>
    <d v="2021-08-24T05:44:00"/>
    <d v="2021-08-24T05:50:00"/>
    <d v="2021-08-24T06:14:00"/>
    <x v="0"/>
    <x v="1"/>
  </r>
  <r>
    <x v="1783"/>
    <n v="3731"/>
    <d v="2021-08-10T06:42:00"/>
    <d v="2021-08-10T06:49:00"/>
    <d v="2021-08-10T07:03:00"/>
    <d v="2021-08-10T07:57:00"/>
    <x v="0"/>
    <x v="0"/>
  </r>
  <r>
    <x v="1784"/>
    <n v="3472"/>
    <d v="2021-08-05T14:01:00"/>
    <d v="2021-08-05T14:11:00"/>
    <d v="2021-08-05T14:15:00"/>
    <d v="2021-08-05T14:36:00"/>
    <x v="0"/>
    <x v="1"/>
  </r>
  <r>
    <x v="1785"/>
    <n v="1706"/>
    <d v="2021-08-20T14:35:00"/>
    <d v="2021-08-20T14:41:00"/>
    <d v="2021-08-20T14:55:00"/>
    <d v="2021-08-20T15:33:00"/>
    <x v="1"/>
    <x v="0"/>
  </r>
  <r>
    <x v="1786"/>
    <n v="373"/>
    <d v="2021-08-05T22:08:00"/>
    <d v="2021-08-05T22:21:00"/>
    <d v="2021-08-05T22:28:00"/>
    <d v="2021-08-05T23:25:00"/>
    <x v="1"/>
    <x v="0"/>
  </r>
  <r>
    <x v="1787"/>
    <n v="2570"/>
    <d v="2021-08-24T00:16:00"/>
    <d v="2021-08-24T00:22:00"/>
    <m/>
    <m/>
    <x v="0"/>
    <x v="0"/>
  </r>
  <r>
    <x v="1788"/>
    <n v="1675"/>
    <d v="2021-08-01T21:44:00"/>
    <d v="2021-08-01T21:48:00"/>
    <m/>
    <m/>
    <x v="1"/>
    <x v="0"/>
  </r>
  <r>
    <x v="1789"/>
    <m/>
    <d v="2021-08-10T03:29:00"/>
    <m/>
    <m/>
    <m/>
    <x v="1"/>
    <x v="0"/>
  </r>
  <r>
    <x v="1790"/>
    <n v="3180"/>
    <d v="2021-08-05T00:44:00"/>
    <d v="2021-08-05T00:48:00"/>
    <d v="2021-08-05T01:03:00"/>
    <d v="2021-08-05T01:45:00"/>
    <x v="1"/>
    <x v="0"/>
  </r>
  <r>
    <x v="1791"/>
    <n v="3115"/>
    <d v="2021-08-17T07:55:00"/>
    <d v="2021-08-17T08:11:00"/>
    <d v="2021-08-17T08:25:00"/>
    <d v="2021-08-17T09:20:00"/>
    <x v="1"/>
    <x v="0"/>
  </r>
  <r>
    <x v="1792"/>
    <m/>
    <d v="2021-08-21T15:51:00"/>
    <m/>
    <m/>
    <m/>
    <x v="0"/>
    <x v="0"/>
  </r>
  <r>
    <x v="1793"/>
    <n v="3402"/>
    <d v="2021-08-04T16:45:00"/>
    <m/>
    <m/>
    <m/>
    <x v="0"/>
    <x v="1"/>
  </r>
  <r>
    <x v="1794"/>
    <n v="2584"/>
    <d v="2021-08-22T13:40:00"/>
    <d v="2021-08-22T13:47:00"/>
    <d v="2021-08-22T13:59:00"/>
    <d v="2021-08-22T14:34:00"/>
    <x v="0"/>
    <x v="0"/>
  </r>
  <r>
    <x v="1795"/>
    <n v="2455"/>
    <d v="2021-08-16T21:06:00"/>
    <d v="2021-08-16T21:14:00"/>
    <d v="2021-08-16T21:19:00"/>
    <d v="2021-08-16T21:46:00"/>
    <x v="1"/>
    <x v="0"/>
  </r>
  <r>
    <x v="1796"/>
    <n v="614"/>
    <d v="2021-08-08T13:01:00"/>
    <d v="2021-08-08T13:14:00"/>
    <d v="2021-08-08T13:25:00"/>
    <d v="2021-08-08T14:04:00"/>
    <x v="0"/>
    <x v="1"/>
  </r>
  <r>
    <x v="1797"/>
    <n v="4329"/>
    <d v="2021-08-27T10:25:00"/>
    <d v="2021-08-27T10:38:00"/>
    <d v="2021-08-27T10:44:00"/>
    <d v="2021-08-27T10:59:00"/>
    <x v="0"/>
    <x v="0"/>
  </r>
  <r>
    <x v="1798"/>
    <n v="2287"/>
    <d v="2021-08-05T10:12:00"/>
    <m/>
    <m/>
    <m/>
    <x v="0"/>
    <x v="0"/>
  </r>
  <r>
    <x v="1799"/>
    <n v="1585"/>
    <d v="2021-08-29T02:38:00"/>
    <d v="2021-08-29T02:40:00"/>
    <m/>
    <m/>
    <x v="0"/>
    <x v="0"/>
  </r>
  <r>
    <x v="1800"/>
    <n v="3239"/>
    <d v="2021-08-15T02:04:00"/>
    <d v="2021-08-15T02:10:00"/>
    <d v="2021-08-15T02:17:00"/>
    <d v="2021-08-15T03:08:00"/>
    <x v="0"/>
    <x v="1"/>
  </r>
  <r>
    <x v="1801"/>
    <m/>
    <d v="2021-08-22T15:50:00"/>
    <m/>
    <m/>
    <m/>
    <x v="0"/>
    <x v="0"/>
  </r>
  <r>
    <x v="1802"/>
    <n v="818"/>
    <d v="2021-08-24T17:52:00"/>
    <d v="2021-08-24T18:00:00"/>
    <d v="2021-08-24T18:11:00"/>
    <d v="2021-08-24T18:24:00"/>
    <x v="1"/>
    <x v="0"/>
  </r>
  <r>
    <x v="1803"/>
    <n v="3373"/>
    <d v="2021-08-07T03:37:00"/>
    <m/>
    <m/>
    <m/>
    <x v="0"/>
    <x v="1"/>
  </r>
  <r>
    <x v="1804"/>
    <n v="754"/>
    <d v="2021-08-11T16:41:00"/>
    <d v="2021-08-11T16:44:00"/>
    <d v="2021-08-11T16:51:00"/>
    <d v="2021-08-11T17:50:00"/>
    <x v="1"/>
    <x v="0"/>
  </r>
  <r>
    <x v="1805"/>
    <n v="829"/>
    <d v="2021-08-07T00:57:00"/>
    <d v="2021-08-07T01:03:00"/>
    <d v="2021-08-07T01:17:00"/>
    <d v="2021-08-07T01:43:00"/>
    <x v="1"/>
    <x v="0"/>
  </r>
  <r>
    <x v="1806"/>
    <n v="3457"/>
    <d v="2021-08-17T15:23:00"/>
    <d v="2021-08-17T15:29:00"/>
    <d v="2021-08-17T15:43:00"/>
    <d v="2021-08-17T16:26:00"/>
    <x v="0"/>
    <x v="1"/>
  </r>
  <r>
    <x v="1807"/>
    <n v="2966"/>
    <d v="2021-08-05T00:17:00"/>
    <d v="2021-08-05T00:28:00"/>
    <m/>
    <m/>
    <x v="0"/>
    <x v="0"/>
  </r>
  <r>
    <x v="1808"/>
    <n v="4180"/>
    <d v="2021-08-09T17:10:00"/>
    <d v="2021-08-09T17:15:00"/>
    <d v="2021-08-09T17:29:00"/>
    <d v="2021-08-09T18:13:00"/>
    <x v="1"/>
    <x v="1"/>
  </r>
  <r>
    <x v="1809"/>
    <m/>
    <d v="2021-08-11T05:21:00"/>
    <m/>
    <m/>
    <m/>
    <x v="0"/>
    <x v="0"/>
  </r>
  <r>
    <x v="1810"/>
    <m/>
    <d v="2021-08-11T11:14:00"/>
    <m/>
    <m/>
    <m/>
    <x v="0"/>
    <x v="0"/>
  </r>
  <r>
    <x v="1811"/>
    <n v="85"/>
    <d v="2021-08-19T02:12:00"/>
    <d v="2021-08-19T02:25:00"/>
    <m/>
    <m/>
    <x v="0"/>
    <x v="0"/>
  </r>
  <r>
    <x v="1812"/>
    <m/>
    <d v="2021-08-05T03:08:00"/>
    <m/>
    <m/>
    <m/>
    <x v="0"/>
    <x v="1"/>
  </r>
  <r>
    <x v="1813"/>
    <n v="2988"/>
    <d v="2021-08-06T06:25:00"/>
    <d v="2021-08-06T06:35:00"/>
    <d v="2021-08-06T06:40:00"/>
    <d v="2021-08-06T06:51:00"/>
    <x v="0"/>
    <x v="1"/>
  </r>
  <r>
    <x v="1814"/>
    <m/>
    <d v="2021-08-07T06:35:00"/>
    <m/>
    <m/>
    <m/>
    <x v="0"/>
    <x v="0"/>
  </r>
  <r>
    <x v="1815"/>
    <n v="2440"/>
    <d v="2021-08-09T08:20:00"/>
    <m/>
    <m/>
    <m/>
    <x v="0"/>
    <x v="1"/>
  </r>
  <r>
    <x v="1816"/>
    <n v="4593"/>
    <d v="2021-08-02T20:41:00"/>
    <d v="2021-08-02T20:52:00"/>
    <d v="2021-08-02T20:57:00"/>
    <m/>
    <x v="0"/>
    <x v="0"/>
  </r>
  <r>
    <x v="1817"/>
    <n v="4110"/>
    <d v="2021-08-11T19:20:00"/>
    <d v="2021-08-11T19:29:00"/>
    <d v="2021-08-11T19:38:00"/>
    <d v="2021-08-11T20:21:00"/>
    <x v="1"/>
    <x v="1"/>
  </r>
  <r>
    <x v="1818"/>
    <m/>
    <d v="2021-08-10T00:04:00"/>
    <m/>
    <m/>
    <m/>
    <x v="0"/>
    <x v="0"/>
  </r>
  <r>
    <x v="1819"/>
    <m/>
    <d v="2021-08-11T05:01:00"/>
    <m/>
    <m/>
    <m/>
    <x v="0"/>
    <x v="0"/>
  </r>
  <r>
    <x v="1820"/>
    <n v="4188"/>
    <d v="2021-08-15T00:36:00"/>
    <d v="2021-08-15T00:51:00"/>
    <m/>
    <m/>
    <x v="0"/>
    <x v="0"/>
  </r>
  <r>
    <x v="1821"/>
    <n v="3092"/>
    <d v="2021-08-30T08:26:00"/>
    <d v="2021-08-30T08:28:00"/>
    <d v="2021-08-30T08:35:00"/>
    <d v="2021-08-30T08:51:00"/>
    <x v="0"/>
    <x v="0"/>
  </r>
  <r>
    <x v="1822"/>
    <m/>
    <d v="2021-08-14T07:01:00"/>
    <m/>
    <m/>
    <m/>
    <x v="0"/>
    <x v="0"/>
  </r>
  <r>
    <x v="1823"/>
    <n v="2704"/>
    <d v="2021-08-17T08:52:00"/>
    <d v="2021-08-17T09:03:00"/>
    <m/>
    <m/>
    <x v="1"/>
    <x v="1"/>
  </r>
  <r>
    <x v="1824"/>
    <n v="1789"/>
    <d v="2021-08-25T02:45:00"/>
    <d v="2021-08-25T02:58:00"/>
    <d v="2021-08-25T03:04:00"/>
    <d v="2021-08-25T03:37:00"/>
    <x v="0"/>
    <x v="0"/>
  </r>
  <r>
    <x v="1825"/>
    <n v="3660"/>
    <d v="2021-08-12T19:50:00"/>
    <d v="2021-08-12T20:01:00"/>
    <d v="2021-08-12T20:11:00"/>
    <d v="2021-08-12T20:37:00"/>
    <x v="1"/>
    <x v="1"/>
  </r>
  <r>
    <x v="1826"/>
    <m/>
    <d v="2021-08-30T04:32:00"/>
    <m/>
    <m/>
    <m/>
    <x v="0"/>
    <x v="0"/>
  </r>
  <r>
    <x v="1827"/>
    <n v="4004"/>
    <d v="2021-08-09T22:39:00"/>
    <d v="2021-08-09T22:53:00"/>
    <m/>
    <m/>
    <x v="0"/>
    <x v="0"/>
  </r>
  <r>
    <x v="1828"/>
    <m/>
    <d v="2021-08-27T21:04:00"/>
    <m/>
    <m/>
    <m/>
    <x v="0"/>
    <x v="0"/>
  </r>
  <r>
    <x v="1829"/>
    <m/>
    <d v="2021-08-13T22:56:00"/>
    <m/>
    <m/>
    <m/>
    <x v="0"/>
    <x v="0"/>
  </r>
  <r>
    <x v="1830"/>
    <n v="4450"/>
    <d v="2021-08-14T02:40:00"/>
    <m/>
    <m/>
    <m/>
    <x v="0"/>
    <x v="0"/>
  </r>
  <r>
    <x v="1831"/>
    <n v="1559"/>
    <d v="2021-08-26T10:02:00"/>
    <m/>
    <m/>
    <m/>
    <x v="1"/>
    <x v="1"/>
  </r>
  <r>
    <x v="1832"/>
    <n v="1458"/>
    <d v="2021-08-29T10:40:00"/>
    <d v="2021-08-29T10:45:00"/>
    <d v="2021-08-29T10:53:00"/>
    <d v="2021-08-29T11:41:00"/>
    <x v="1"/>
    <x v="0"/>
  </r>
  <r>
    <x v="1833"/>
    <m/>
    <d v="2021-08-02T18:49:00"/>
    <m/>
    <m/>
    <m/>
    <x v="0"/>
    <x v="1"/>
  </r>
  <r>
    <x v="1834"/>
    <n v="3903"/>
    <d v="2021-08-20T02:08:00"/>
    <d v="2021-08-20T02:18:00"/>
    <m/>
    <m/>
    <x v="0"/>
    <x v="1"/>
  </r>
  <r>
    <x v="1835"/>
    <n v="3933"/>
    <d v="2021-08-30T16:29:00"/>
    <d v="2021-08-30T16:38:00"/>
    <m/>
    <m/>
    <x v="0"/>
    <x v="1"/>
  </r>
  <r>
    <x v="1836"/>
    <n v="2991"/>
    <d v="2021-08-02T17:27:00"/>
    <d v="2021-08-02T17:32:00"/>
    <d v="2021-08-02T17:40:00"/>
    <d v="2021-08-02T18:33:00"/>
    <x v="0"/>
    <x v="0"/>
  </r>
  <r>
    <x v="1837"/>
    <n v="2933"/>
    <d v="2021-08-04T09:20:00"/>
    <d v="2021-08-04T09:29:00"/>
    <d v="2021-08-04T09:31:00"/>
    <d v="2021-08-04T09:42:00"/>
    <x v="0"/>
    <x v="1"/>
  </r>
  <r>
    <x v="1838"/>
    <n v="733"/>
    <d v="2021-08-23T09:37:00"/>
    <d v="2021-08-23T09:53:00"/>
    <d v="2021-08-23T10:04:00"/>
    <d v="2021-08-23T10:18:00"/>
    <x v="0"/>
    <x v="0"/>
  </r>
  <r>
    <x v="1839"/>
    <n v="508"/>
    <d v="2021-08-28T19:37:00"/>
    <d v="2021-08-28T19:42:00"/>
    <d v="2021-08-28T19:48:00"/>
    <d v="2021-08-28T20:26:00"/>
    <x v="0"/>
    <x v="1"/>
  </r>
  <r>
    <x v="1840"/>
    <n v="1321"/>
    <d v="2021-08-30T16:43:00"/>
    <d v="2021-08-30T16:46:00"/>
    <d v="2021-08-30T17:01:00"/>
    <d v="2021-08-30T17:38:00"/>
    <x v="0"/>
    <x v="1"/>
  </r>
  <r>
    <x v="1841"/>
    <n v="4817"/>
    <d v="2021-08-20T20:04:00"/>
    <d v="2021-08-20T20:19:00"/>
    <d v="2021-08-20T20:29:00"/>
    <d v="2021-08-20T21:20:00"/>
    <x v="1"/>
    <x v="1"/>
  </r>
  <r>
    <x v="1842"/>
    <n v="1839"/>
    <d v="2021-08-18T07:52:00"/>
    <d v="2021-08-18T08:01:00"/>
    <m/>
    <m/>
    <x v="1"/>
    <x v="0"/>
  </r>
  <r>
    <x v="1843"/>
    <n v="3784"/>
    <d v="2021-08-16T04:16:00"/>
    <d v="2021-08-16T04:18:00"/>
    <d v="2021-08-16T04:33:00"/>
    <d v="2021-08-16T05:16:00"/>
    <x v="0"/>
    <x v="0"/>
  </r>
  <r>
    <x v="1844"/>
    <n v="2225"/>
    <d v="2021-08-27T19:40:00"/>
    <d v="2021-08-27T19:48:00"/>
    <m/>
    <m/>
    <x v="0"/>
    <x v="0"/>
  </r>
  <r>
    <x v="1845"/>
    <m/>
    <d v="2021-08-30T01:13:00"/>
    <m/>
    <m/>
    <m/>
    <x v="1"/>
    <x v="0"/>
  </r>
  <r>
    <x v="1846"/>
    <n v="4217"/>
    <d v="2021-08-26T13:34:00"/>
    <d v="2021-08-26T13:38:00"/>
    <d v="2021-08-26T13:45:00"/>
    <d v="2021-08-26T14:45:00"/>
    <x v="0"/>
    <x v="0"/>
  </r>
  <r>
    <x v="1847"/>
    <n v="3967"/>
    <d v="2021-08-08T19:18:00"/>
    <d v="2021-08-08T19:20:00"/>
    <d v="2021-08-08T19:33:00"/>
    <d v="2021-08-08T19:54:00"/>
    <x v="0"/>
    <x v="1"/>
  </r>
  <r>
    <x v="1848"/>
    <m/>
    <d v="2021-08-20T02:24:00"/>
    <m/>
    <m/>
    <m/>
    <x v="0"/>
    <x v="1"/>
  </r>
  <r>
    <x v="1849"/>
    <n v="4677"/>
    <d v="2021-08-06T01:28:00"/>
    <d v="2021-08-06T01:37:00"/>
    <m/>
    <m/>
    <x v="0"/>
    <x v="1"/>
  </r>
  <r>
    <x v="1850"/>
    <m/>
    <d v="2021-08-20T09:39:00"/>
    <m/>
    <m/>
    <m/>
    <x v="0"/>
    <x v="0"/>
  </r>
  <r>
    <x v="1851"/>
    <m/>
    <d v="2021-08-18T06:56:00"/>
    <m/>
    <m/>
    <m/>
    <x v="1"/>
    <x v="1"/>
  </r>
  <r>
    <x v="1852"/>
    <n v="2671"/>
    <d v="2021-08-18T03:59:00"/>
    <d v="2021-08-18T04:01:00"/>
    <m/>
    <m/>
    <x v="0"/>
    <x v="1"/>
  </r>
  <r>
    <x v="1853"/>
    <n v="4826"/>
    <d v="2021-08-29T11:09:00"/>
    <d v="2021-08-29T11:14:00"/>
    <d v="2021-08-29T11:19:00"/>
    <d v="2021-08-29T12:06:00"/>
    <x v="1"/>
    <x v="0"/>
  </r>
  <r>
    <x v="1854"/>
    <m/>
    <d v="2021-08-10T07:31:00"/>
    <m/>
    <m/>
    <m/>
    <x v="0"/>
    <x v="0"/>
  </r>
  <r>
    <x v="1855"/>
    <n v="3025"/>
    <d v="2021-08-15T13:25:00"/>
    <d v="2021-08-15T13:41:00"/>
    <d v="2021-08-15T13:50:00"/>
    <d v="2021-08-15T14:50:00"/>
    <x v="0"/>
    <x v="0"/>
  </r>
  <r>
    <x v="1856"/>
    <n v="2151"/>
    <d v="2021-08-08T11:04:00"/>
    <d v="2021-08-08T11:07:00"/>
    <d v="2021-08-08T11:16:00"/>
    <d v="2021-08-08T12:10:00"/>
    <x v="0"/>
    <x v="0"/>
  </r>
  <r>
    <x v="1857"/>
    <m/>
    <d v="2021-08-18T10:30:00"/>
    <m/>
    <m/>
    <m/>
    <x v="1"/>
    <x v="1"/>
  </r>
  <r>
    <x v="1858"/>
    <n v="2231"/>
    <d v="2021-08-17T21:55:00"/>
    <d v="2021-08-17T22:03:00"/>
    <m/>
    <m/>
    <x v="0"/>
    <x v="0"/>
  </r>
  <r>
    <x v="1859"/>
    <n v="1461"/>
    <d v="2021-08-28T03:25:00"/>
    <d v="2021-08-28T03:30:00"/>
    <m/>
    <m/>
    <x v="0"/>
    <x v="0"/>
  </r>
  <r>
    <x v="1860"/>
    <n v="1012"/>
    <d v="2021-08-29T07:26:00"/>
    <d v="2021-08-29T07:35:00"/>
    <d v="2021-08-29T07:49:00"/>
    <d v="2021-08-29T08:16:00"/>
    <x v="0"/>
    <x v="1"/>
  </r>
  <r>
    <x v="1861"/>
    <n v="4164"/>
    <d v="2021-08-07T01:21:00"/>
    <d v="2021-08-07T01:31:00"/>
    <d v="2021-08-07T01:43:00"/>
    <d v="2021-08-07T02:33:00"/>
    <x v="0"/>
    <x v="0"/>
  </r>
  <r>
    <x v="1862"/>
    <n v="888"/>
    <d v="2021-08-04T11:06:00"/>
    <d v="2021-08-04T11:13:00"/>
    <d v="2021-08-04T11:27:00"/>
    <d v="2021-08-04T12:07:00"/>
    <x v="0"/>
    <x v="1"/>
  </r>
  <r>
    <x v="1863"/>
    <n v="181"/>
    <d v="2021-08-26T07:14:00"/>
    <m/>
    <m/>
    <m/>
    <x v="1"/>
    <x v="1"/>
  </r>
  <r>
    <x v="1864"/>
    <m/>
    <d v="2021-08-22T06:52:00"/>
    <m/>
    <m/>
    <m/>
    <x v="0"/>
    <x v="1"/>
  </r>
  <r>
    <x v="1865"/>
    <n v="2762"/>
    <d v="2021-08-06T07:16:00"/>
    <d v="2021-08-06T07:29:00"/>
    <d v="2021-08-06T07:35:00"/>
    <d v="2021-08-06T07:47:00"/>
    <x v="0"/>
    <x v="1"/>
  </r>
  <r>
    <x v="1866"/>
    <n v="658"/>
    <d v="2021-08-29T10:43:00"/>
    <d v="2021-08-29T10:53:00"/>
    <d v="2021-08-29T10:59:00"/>
    <d v="2021-08-29T11:59:00"/>
    <x v="0"/>
    <x v="0"/>
  </r>
  <r>
    <x v="1867"/>
    <n v="2331"/>
    <d v="2021-08-21T11:19:00"/>
    <d v="2021-08-21T11:27:00"/>
    <d v="2021-08-21T11:33:00"/>
    <d v="2021-08-21T12:19:00"/>
    <x v="1"/>
    <x v="0"/>
  </r>
  <r>
    <x v="1868"/>
    <n v="3448"/>
    <d v="2021-08-19T02:40:00"/>
    <d v="2021-08-19T02:43:00"/>
    <m/>
    <m/>
    <x v="1"/>
    <x v="0"/>
  </r>
  <r>
    <x v="1869"/>
    <n v="441"/>
    <d v="2021-08-08T21:54:00"/>
    <d v="2021-08-08T21:59:00"/>
    <d v="2021-08-08T22:06:00"/>
    <d v="2021-08-08T22:19:00"/>
    <x v="1"/>
    <x v="0"/>
  </r>
  <r>
    <x v="1870"/>
    <n v="3703"/>
    <d v="2021-08-10T02:02:00"/>
    <d v="2021-08-10T02:04:00"/>
    <d v="2021-08-10T02:17:00"/>
    <d v="2021-08-10T02:37:00"/>
    <x v="0"/>
    <x v="1"/>
  </r>
  <r>
    <x v="1871"/>
    <n v="3654"/>
    <d v="2021-08-14T09:33:00"/>
    <d v="2021-08-14T09:38:00"/>
    <d v="2021-08-14T09:40:00"/>
    <d v="2021-08-14T10:04:00"/>
    <x v="0"/>
    <x v="0"/>
  </r>
  <r>
    <x v="1872"/>
    <n v="4539"/>
    <d v="2021-08-16T03:55:00"/>
    <m/>
    <m/>
    <m/>
    <x v="0"/>
    <x v="0"/>
  </r>
  <r>
    <x v="1873"/>
    <n v="3758"/>
    <d v="2021-08-24T05:52:00"/>
    <m/>
    <m/>
    <m/>
    <x v="1"/>
    <x v="1"/>
  </r>
  <r>
    <x v="1874"/>
    <m/>
    <d v="2021-08-05T12:25:00"/>
    <m/>
    <m/>
    <m/>
    <x v="1"/>
    <x v="0"/>
  </r>
  <r>
    <x v="1875"/>
    <n v="4592"/>
    <d v="2021-08-08T05:42:00"/>
    <d v="2021-08-08T05:56:00"/>
    <d v="2021-08-08T06:04:00"/>
    <d v="2021-08-08T06:23:00"/>
    <x v="0"/>
    <x v="1"/>
  </r>
  <r>
    <x v="1876"/>
    <n v="4787"/>
    <d v="2021-08-05T23:25:00"/>
    <d v="2021-08-05T23:37:00"/>
    <d v="2021-08-05T23:43:00"/>
    <m/>
    <x v="0"/>
    <x v="1"/>
  </r>
  <r>
    <x v="1877"/>
    <n v="123"/>
    <d v="2021-08-05T23:08:00"/>
    <d v="2021-08-05T23:17:00"/>
    <d v="2021-08-05T23:25:00"/>
    <d v="2021-08-06T00:04:00"/>
    <x v="1"/>
    <x v="0"/>
  </r>
  <r>
    <x v="1878"/>
    <n v="11"/>
    <d v="2021-08-26T09:51:00"/>
    <d v="2021-08-26T09:54:00"/>
    <d v="2021-08-26T10:06:00"/>
    <d v="2021-08-26T11:06:00"/>
    <x v="1"/>
    <x v="1"/>
  </r>
  <r>
    <x v="1879"/>
    <n v="4297"/>
    <d v="2021-08-13T01:02:00"/>
    <d v="2021-08-13T01:07:00"/>
    <d v="2021-08-13T01:13:00"/>
    <d v="2021-08-13T01:33:00"/>
    <x v="0"/>
    <x v="0"/>
  </r>
  <r>
    <x v="1880"/>
    <n v="2586"/>
    <d v="2021-08-04T23:19:00"/>
    <d v="2021-08-04T23:27:00"/>
    <d v="2021-08-04T23:30:00"/>
    <d v="2021-08-05T00:27:00"/>
    <x v="0"/>
    <x v="0"/>
  </r>
  <r>
    <x v="1881"/>
    <n v="3375"/>
    <d v="2021-08-21T10:32:00"/>
    <d v="2021-08-21T10:38:00"/>
    <d v="2021-08-21T10:48:00"/>
    <d v="2021-08-21T11:18:00"/>
    <x v="0"/>
    <x v="1"/>
  </r>
  <r>
    <x v="1882"/>
    <m/>
    <d v="2021-08-24T01:19:00"/>
    <m/>
    <m/>
    <m/>
    <x v="0"/>
    <x v="1"/>
  </r>
  <r>
    <x v="1883"/>
    <n v="4260"/>
    <d v="2021-08-21T21:50:00"/>
    <d v="2021-08-21T21:55:00"/>
    <d v="2021-08-21T21:59:00"/>
    <d v="2021-08-21T22:06:00"/>
    <x v="1"/>
    <x v="0"/>
  </r>
  <r>
    <x v="1884"/>
    <n v="4926"/>
    <d v="2021-08-26T17:38:00"/>
    <d v="2021-08-26T17:43:00"/>
    <d v="2021-08-26T17:57:00"/>
    <d v="2021-08-26T18:58:00"/>
    <x v="1"/>
    <x v="0"/>
  </r>
  <r>
    <x v="1885"/>
    <n v="463"/>
    <d v="2021-08-13T06:28:00"/>
    <d v="2021-08-13T06:41:00"/>
    <d v="2021-08-13T06:46:00"/>
    <d v="2021-08-13T07:38:00"/>
    <x v="0"/>
    <x v="0"/>
  </r>
  <r>
    <x v="1886"/>
    <n v="1832"/>
    <d v="2021-08-28T06:06:00"/>
    <d v="2021-08-28T06:15:00"/>
    <d v="2021-08-28T06:19:00"/>
    <d v="2021-08-28T06:27:00"/>
    <x v="1"/>
    <x v="1"/>
  </r>
  <r>
    <x v="1887"/>
    <m/>
    <d v="2021-08-12T12:21:00"/>
    <m/>
    <m/>
    <m/>
    <x v="0"/>
    <x v="0"/>
  </r>
  <r>
    <x v="1888"/>
    <n v="4697"/>
    <d v="2021-08-02T17:19:00"/>
    <d v="2021-08-02T17:27:00"/>
    <d v="2021-08-02T17:30:00"/>
    <d v="2021-08-02T18:22:00"/>
    <x v="1"/>
    <x v="0"/>
  </r>
  <r>
    <x v="1889"/>
    <n v="4555"/>
    <d v="2021-08-06T15:07:00"/>
    <d v="2021-08-06T15:13:00"/>
    <d v="2021-08-06T15:16:00"/>
    <d v="2021-08-06T15:47:00"/>
    <x v="1"/>
    <x v="0"/>
  </r>
  <r>
    <x v="1890"/>
    <n v="2912"/>
    <d v="2021-08-27T15:59:00"/>
    <m/>
    <m/>
    <m/>
    <x v="1"/>
    <x v="1"/>
  </r>
  <r>
    <x v="1891"/>
    <n v="1759"/>
    <d v="2021-08-26T10:41:00"/>
    <d v="2021-08-26T10:50:00"/>
    <d v="2021-08-26T10:53:00"/>
    <d v="2021-08-26T11:47:00"/>
    <x v="0"/>
    <x v="1"/>
  </r>
  <r>
    <x v="1892"/>
    <n v="1884"/>
    <d v="2021-08-24T11:04:00"/>
    <d v="2021-08-24T11:06:00"/>
    <m/>
    <m/>
    <x v="0"/>
    <x v="0"/>
  </r>
  <r>
    <x v="1893"/>
    <n v="1472"/>
    <d v="2021-08-13T02:45:00"/>
    <d v="2021-08-13T02:47:00"/>
    <m/>
    <m/>
    <x v="1"/>
    <x v="0"/>
  </r>
  <r>
    <x v="1894"/>
    <m/>
    <d v="2021-08-18T11:33:00"/>
    <m/>
    <m/>
    <m/>
    <x v="0"/>
    <x v="0"/>
  </r>
  <r>
    <x v="1895"/>
    <m/>
    <d v="2021-08-25T20:49:00"/>
    <m/>
    <m/>
    <m/>
    <x v="1"/>
    <x v="0"/>
  </r>
  <r>
    <x v="1896"/>
    <m/>
    <d v="2021-08-07T03:40:00"/>
    <m/>
    <m/>
    <m/>
    <x v="1"/>
    <x v="1"/>
  </r>
  <r>
    <x v="1897"/>
    <n v="1447"/>
    <d v="2021-08-29T11:55:00"/>
    <d v="2021-08-29T12:03:00"/>
    <d v="2021-08-29T12:16:00"/>
    <d v="2021-08-29T12:23:00"/>
    <x v="1"/>
    <x v="0"/>
  </r>
  <r>
    <x v="1898"/>
    <n v="1932"/>
    <d v="2021-08-06T09:19:00"/>
    <d v="2021-08-06T09:26:00"/>
    <m/>
    <m/>
    <x v="1"/>
    <x v="0"/>
  </r>
  <r>
    <x v="1899"/>
    <n v="3868"/>
    <d v="2021-08-25T14:04:00"/>
    <d v="2021-08-25T14:11:00"/>
    <d v="2021-08-25T14:24:00"/>
    <d v="2021-08-25T15:03:00"/>
    <x v="0"/>
    <x v="0"/>
  </r>
  <r>
    <x v="1900"/>
    <m/>
    <d v="2021-08-09T17:47:00"/>
    <m/>
    <m/>
    <m/>
    <x v="0"/>
    <x v="0"/>
  </r>
  <r>
    <x v="1901"/>
    <n v="3179"/>
    <d v="2021-08-06T10:43:00"/>
    <d v="2021-08-06T10:58:00"/>
    <m/>
    <m/>
    <x v="1"/>
    <x v="0"/>
  </r>
  <r>
    <x v="1902"/>
    <m/>
    <d v="2021-08-17T06:05:00"/>
    <m/>
    <m/>
    <m/>
    <x v="0"/>
    <x v="1"/>
  </r>
  <r>
    <x v="1903"/>
    <n v="2505"/>
    <d v="2021-08-06T06:49:00"/>
    <d v="2021-08-06T06:53:00"/>
    <d v="2021-08-06T07:08:00"/>
    <d v="2021-08-06T07:40:00"/>
    <x v="0"/>
    <x v="1"/>
  </r>
  <r>
    <x v="1904"/>
    <m/>
    <d v="2021-08-08T10:43:00"/>
    <m/>
    <m/>
    <m/>
    <x v="0"/>
    <x v="0"/>
  </r>
  <r>
    <x v="1905"/>
    <n v="1608"/>
    <d v="2021-08-20T10:03:00"/>
    <m/>
    <m/>
    <m/>
    <x v="1"/>
    <x v="1"/>
  </r>
  <r>
    <x v="1906"/>
    <n v="1673"/>
    <d v="2021-08-26T06:38:00"/>
    <d v="2021-08-26T06:40:00"/>
    <d v="2021-08-26T06:44:00"/>
    <d v="2021-08-26T07:15:00"/>
    <x v="0"/>
    <x v="0"/>
  </r>
  <r>
    <x v="1907"/>
    <m/>
    <d v="2021-08-08T20:19:00"/>
    <m/>
    <m/>
    <m/>
    <x v="0"/>
    <x v="0"/>
  </r>
  <r>
    <x v="1908"/>
    <m/>
    <d v="2021-08-19T07:26:00"/>
    <m/>
    <m/>
    <m/>
    <x v="1"/>
    <x v="1"/>
  </r>
  <r>
    <x v="1909"/>
    <n v="1506"/>
    <d v="2021-08-02T02:58:00"/>
    <d v="2021-08-02T03:04:00"/>
    <d v="2021-08-02T03:09:00"/>
    <d v="2021-08-02T03:26:00"/>
    <x v="0"/>
    <x v="1"/>
  </r>
  <r>
    <x v="1910"/>
    <m/>
    <d v="2021-08-15T13:20:00"/>
    <m/>
    <m/>
    <m/>
    <x v="1"/>
    <x v="0"/>
  </r>
  <r>
    <x v="1911"/>
    <n v="4708"/>
    <d v="2021-08-01T13:35:00"/>
    <m/>
    <m/>
    <m/>
    <x v="0"/>
    <x v="1"/>
  </r>
  <r>
    <x v="1912"/>
    <n v="3494"/>
    <d v="2021-08-08T03:07:00"/>
    <d v="2021-08-08T03:10:00"/>
    <d v="2021-08-08T03:19:00"/>
    <d v="2021-08-08T04:18:00"/>
    <x v="0"/>
    <x v="0"/>
  </r>
  <r>
    <x v="1913"/>
    <n v="3088"/>
    <d v="2021-08-30T00:40:00"/>
    <d v="2021-08-30T00:49:00"/>
    <d v="2021-08-30T01:04:00"/>
    <d v="2021-08-30T01:20:00"/>
    <x v="0"/>
    <x v="0"/>
  </r>
  <r>
    <x v="1914"/>
    <n v="3390"/>
    <d v="2021-08-13T21:58:00"/>
    <d v="2021-08-13T22:04:00"/>
    <d v="2021-08-13T22:09:00"/>
    <m/>
    <x v="0"/>
    <x v="0"/>
  </r>
  <r>
    <x v="1915"/>
    <n v="4907"/>
    <d v="2021-08-09T00:15:00"/>
    <m/>
    <m/>
    <m/>
    <x v="1"/>
    <x v="1"/>
  </r>
  <r>
    <x v="1916"/>
    <n v="1232"/>
    <d v="2021-08-16T01:50:00"/>
    <d v="2021-08-16T01:55:00"/>
    <m/>
    <m/>
    <x v="1"/>
    <x v="0"/>
  </r>
  <r>
    <x v="1917"/>
    <n v="96"/>
    <d v="2021-08-01T12:45:00"/>
    <d v="2021-08-01T12:53:00"/>
    <d v="2021-08-01T12:58:00"/>
    <d v="2021-08-01T13:51:00"/>
    <x v="0"/>
    <x v="1"/>
  </r>
  <r>
    <x v="1918"/>
    <n v="950"/>
    <d v="2021-08-15T01:11:00"/>
    <d v="2021-08-15T01:21:00"/>
    <d v="2021-08-15T01:29:00"/>
    <d v="2021-08-15T02:17:00"/>
    <x v="0"/>
    <x v="0"/>
  </r>
  <r>
    <x v="1919"/>
    <m/>
    <d v="2021-08-24T17:08:00"/>
    <m/>
    <m/>
    <m/>
    <x v="0"/>
    <x v="1"/>
  </r>
  <r>
    <x v="1920"/>
    <n v="4268"/>
    <d v="2021-08-26T16:55:00"/>
    <d v="2021-08-26T16:57:00"/>
    <d v="2021-08-26T17:11:00"/>
    <d v="2021-08-26T17:19:00"/>
    <x v="0"/>
    <x v="0"/>
  </r>
  <r>
    <x v="1921"/>
    <m/>
    <d v="2021-08-19T09:52:00"/>
    <m/>
    <m/>
    <m/>
    <x v="0"/>
    <x v="1"/>
  </r>
  <r>
    <x v="1922"/>
    <n v="4489"/>
    <d v="2021-08-05T01:48:00"/>
    <d v="2021-08-05T01:52:00"/>
    <d v="2021-08-05T01:57:00"/>
    <d v="2021-08-05T02:39:00"/>
    <x v="0"/>
    <x v="0"/>
  </r>
  <r>
    <x v="1923"/>
    <m/>
    <d v="2021-08-22T17:43:00"/>
    <m/>
    <m/>
    <m/>
    <x v="1"/>
    <x v="1"/>
  </r>
  <r>
    <x v="1924"/>
    <n v="2526"/>
    <d v="2021-08-20T18:45:00"/>
    <d v="2021-08-20T18:47:00"/>
    <m/>
    <m/>
    <x v="0"/>
    <x v="0"/>
  </r>
  <r>
    <x v="1925"/>
    <m/>
    <d v="2021-08-19T10:37:00"/>
    <m/>
    <m/>
    <m/>
    <x v="0"/>
    <x v="1"/>
  </r>
  <r>
    <x v="1926"/>
    <n v="3543"/>
    <d v="2021-08-03T02:27:00"/>
    <d v="2021-08-03T02:33:00"/>
    <m/>
    <m/>
    <x v="0"/>
    <x v="0"/>
  </r>
  <r>
    <x v="1927"/>
    <n v="1362"/>
    <d v="2021-08-23T22:07:00"/>
    <d v="2021-08-23T22:19:00"/>
    <d v="2021-08-23T22:25:00"/>
    <d v="2021-08-23T23:11:00"/>
    <x v="1"/>
    <x v="0"/>
  </r>
  <r>
    <x v="1928"/>
    <n v="2572"/>
    <d v="2021-08-04T06:25:00"/>
    <d v="2021-08-04T06:34:00"/>
    <d v="2021-08-04T06:38:00"/>
    <d v="2021-08-04T06:50:00"/>
    <x v="1"/>
    <x v="0"/>
  </r>
  <r>
    <x v="1929"/>
    <n v="681"/>
    <d v="2021-08-02T20:29:00"/>
    <d v="2021-08-02T20:41:00"/>
    <m/>
    <m/>
    <x v="0"/>
    <x v="0"/>
  </r>
  <r>
    <x v="1930"/>
    <n v="2051"/>
    <d v="2021-08-09T03:58:00"/>
    <m/>
    <m/>
    <m/>
    <x v="0"/>
    <x v="1"/>
  </r>
  <r>
    <x v="1931"/>
    <n v="3061"/>
    <d v="2021-08-16T22:16:00"/>
    <d v="2021-08-16T22:30:00"/>
    <d v="2021-08-16T22:41:00"/>
    <d v="2021-08-16T23:30:00"/>
    <x v="0"/>
    <x v="0"/>
  </r>
  <r>
    <x v="1932"/>
    <n v="3281"/>
    <d v="2021-08-20T06:03:00"/>
    <d v="2021-08-20T06:08:00"/>
    <d v="2021-08-20T06:19:00"/>
    <m/>
    <x v="1"/>
    <x v="1"/>
  </r>
  <r>
    <x v="1933"/>
    <m/>
    <d v="2021-08-15T02:13:00"/>
    <m/>
    <m/>
    <m/>
    <x v="0"/>
    <x v="1"/>
  </r>
  <r>
    <x v="1934"/>
    <n v="1472"/>
    <d v="2021-08-03T15:53:00"/>
    <d v="2021-08-03T15:59:00"/>
    <d v="2021-08-03T16:04:00"/>
    <d v="2021-08-03T16:34:00"/>
    <x v="0"/>
    <x v="0"/>
  </r>
  <r>
    <x v="1935"/>
    <n v="4407"/>
    <d v="2021-08-02T21:47:00"/>
    <m/>
    <m/>
    <m/>
    <x v="0"/>
    <x v="1"/>
  </r>
  <r>
    <x v="1936"/>
    <n v="3491"/>
    <d v="2021-08-21T16:24:00"/>
    <d v="2021-08-21T16:38:00"/>
    <d v="2021-08-21T16:50:00"/>
    <d v="2021-08-21T17:24:00"/>
    <x v="0"/>
    <x v="1"/>
  </r>
  <r>
    <x v="1937"/>
    <n v="3761"/>
    <d v="2021-08-09T06:46:00"/>
    <d v="2021-08-09T06:57:00"/>
    <d v="2021-08-09T07:02:00"/>
    <m/>
    <x v="0"/>
    <x v="1"/>
  </r>
  <r>
    <x v="1938"/>
    <n v="2767"/>
    <d v="2021-08-20T08:26:00"/>
    <d v="2021-08-20T08:32:00"/>
    <d v="2021-08-20T08:43:00"/>
    <d v="2021-08-20T09:34:00"/>
    <x v="1"/>
    <x v="1"/>
  </r>
  <r>
    <x v="1939"/>
    <n v="2972"/>
    <d v="2021-08-08T09:32:00"/>
    <d v="2021-08-08T09:41:00"/>
    <d v="2021-08-08T09:45:00"/>
    <d v="2021-08-08T10:04:00"/>
    <x v="1"/>
    <x v="1"/>
  </r>
  <r>
    <x v="1940"/>
    <n v="4454"/>
    <d v="2021-08-29T10:15:00"/>
    <d v="2021-08-29T10:18:00"/>
    <d v="2021-08-29T10:26:00"/>
    <d v="2021-08-29T10:50:00"/>
    <x v="0"/>
    <x v="0"/>
  </r>
  <r>
    <x v="1941"/>
    <n v="2775"/>
    <d v="2021-08-09T06:24:00"/>
    <d v="2021-08-09T06:28:00"/>
    <m/>
    <m/>
    <x v="1"/>
    <x v="0"/>
  </r>
  <r>
    <x v="1942"/>
    <n v="4724"/>
    <d v="2021-08-24T15:55:00"/>
    <d v="2021-08-24T15:59:00"/>
    <d v="2021-08-24T16:14:00"/>
    <m/>
    <x v="0"/>
    <x v="0"/>
  </r>
  <r>
    <x v="1943"/>
    <m/>
    <d v="2021-08-30T10:58:00"/>
    <m/>
    <m/>
    <m/>
    <x v="0"/>
    <x v="0"/>
  </r>
  <r>
    <x v="1944"/>
    <n v="4914"/>
    <d v="2021-08-07T08:46:00"/>
    <d v="2021-08-07T08:57:00"/>
    <m/>
    <m/>
    <x v="0"/>
    <x v="0"/>
  </r>
  <r>
    <x v="1945"/>
    <m/>
    <d v="2021-08-30T13:32:00"/>
    <m/>
    <m/>
    <m/>
    <x v="1"/>
    <x v="1"/>
  </r>
  <r>
    <x v="1946"/>
    <m/>
    <d v="2021-08-28T15:57:00"/>
    <m/>
    <m/>
    <m/>
    <x v="0"/>
    <x v="1"/>
  </r>
  <r>
    <x v="1947"/>
    <n v="38"/>
    <d v="2021-08-10T13:24:00"/>
    <d v="2021-08-10T13:34:00"/>
    <d v="2021-08-10T13:44:00"/>
    <d v="2021-08-10T14:25:00"/>
    <x v="0"/>
    <x v="0"/>
  </r>
  <r>
    <x v="1948"/>
    <n v="2387"/>
    <d v="2021-08-17T12:39:00"/>
    <d v="2021-08-17T12:41:00"/>
    <d v="2021-08-17T12:56:00"/>
    <d v="2021-08-17T13:10:00"/>
    <x v="0"/>
    <x v="0"/>
  </r>
  <r>
    <x v="1949"/>
    <n v="841"/>
    <d v="2021-08-29T11:58:00"/>
    <d v="2021-08-29T12:12:00"/>
    <d v="2021-08-29T12:20:00"/>
    <d v="2021-08-29T12:27:00"/>
    <x v="1"/>
    <x v="0"/>
  </r>
  <r>
    <x v="1950"/>
    <n v="809"/>
    <d v="2021-08-17T16:42:00"/>
    <d v="2021-08-17T16:58:00"/>
    <d v="2021-08-17T17:08:00"/>
    <d v="2021-08-17T17:32:00"/>
    <x v="0"/>
    <x v="1"/>
  </r>
  <r>
    <x v="1951"/>
    <n v="1138"/>
    <d v="2021-08-05T15:22:00"/>
    <m/>
    <m/>
    <m/>
    <x v="0"/>
    <x v="1"/>
  </r>
  <r>
    <x v="1952"/>
    <n v="2685"/>
    <d v="2021-08-13T06:06:00"/>
    <d v="2021-08-13T06:14:00"/>
    <d v="2021-08-13T06:24:00"/>
    <d v="2021-08-13T06:57:00"/>
    <x v="0"/>
    <x v="0"/>
  </r>
  <r>
    <x v="1953"/>
    <n v="260"/>
    <d v="2021-08-20T06:36:00"/>
    <d v="2021-08-20T06:42:00"/>
    <m/>
    <m/>
    <x v="1"/>
    <x v="1"/>
  </r>
  <r>
    <x v="1954"/>
    <n v="1341"/>
    <d v="2021-08-21T00:39:00"/>
    <d v="2021-08-21T00:45:00"/>
    <m/>
    <m/>
    <x v="0"/>
    <x v="0"/>
  </r>
  <r>
    <x v="1955"/>
    <n v="2007"/>
    <d v="2021-08-20T06:26:00"/>
    <d v="2021-08-20T06:40:00"/>
    <d v="2021-08-20T06:52:00"/>
    <d v="2021-08-20T07:10:00"/>
    <x v="1"/>
    <x v="1"/>
  </r>
  <r>
    <x v="1956"/>
    <m/>
    <d v="2021-08-09T17:51:00"/>
    <m/>
    <m/>
    <m/>
    <x v="0"/>
    <x v="0"/>
  </r>
  <r>
    <x v="1957"/>
    <n v="2137"/>
    <d v="2021-08-04T16:16:00"/>
    <d v="2021-08-04T16:29:00"/>
    <d v="2021-08-04T16:34:00"/>
    <d v="2021-08-04T16:59:00"/>
    <x v="0"/>
    <x v="1"/>
  </r>
  <r>
    <x v="1958"/>
    <n v="3513"/>
    <d v="2021-08-15T03:01:00"/>
    <d v="2021-08-15T03:10:00"/>
    <d v="2021-08-15T03:20:00"/>
    <d v="2021-08-15T04:20:00"/>
    <x v="0"/>
    <x v="1"/>
  </r>
  <r>
    <x v="1959"/>
    <m/>
    <d v="2021-08-01T18:46:00"/>
    <m/>
    <m/>
    <m/>
    <x v="0"/>
    <x v="0"/>
  </r>
  <r>
    <x v="1960"/>
    <n v="3600"/>
    <d v="2021-08-08T19:05:00"/>
    <d v="2021-08-08T19:15:00"/>
    <d v="2021-08-08T19:18:00"/>
    <m/>
    <x v="1"/>
    <x v="0"/>
  </r>
  <r>
    <x v="1961"/>
    <n v="677"/>
    <d v="2021-08-03T16:33:00"/>
    <d v="2021-08-03T16:47:00"/>
    <d v="2021-08-03T16:51:00"/>
    <m/>
    <x v="0"/>
    <x v="0"/>
  </r>
  <r>
    <x v="1962"/>
    <n v="4419"/>
    <d v="2021-08-12T13:52:00"/>
    <d v="2021-08-12T13:56:00"/>
    <d v="2021-08-12T14:09:00"/>
    <d v="2021-08-12T14:22:00"/>
    <x v="0"/>
    <x v="0"/>
  </r>
  <r>
    <x v="1963"/>
    <n v="3868"/>
    <d v="2021-08-10T14:19:00"/>
    <d v="2021-08-10T14:30:00"/>
    <d v="2021-08-10T14:39:00"/>
    <d v="2021-08-10T15:02:00"/>
    <x v="0"/>
    <x v="0"/>
  </r>
  <r>
    <x v="1964"/>
    <n v="78"/>
    <d v="2021-08-26T20:38:00"/>
    <d v="2021-08-26T20:52:00"/>
    <d v="2021-08-26T20:58:00"/>
    <d v="2021-08-26T21:36:00"/>
    <x v="0"/>
    <x v="0"/>
  </r>
  <r>
    <x v="1965"/>
    <m/>
    <d v="2021-08-11T08:02:00"/>
    <m/>
    <m/>
    <m/>
    <x v="0"/>
    <x v="1"/>
  </r>
  <r>
    <x v="1966"/>
    <n v="4479"/>
    <d v="2021-08-30T02:33:00"/>
    <d v="2021-08-30T02:36:00"/>
    <d v="2021-08-30T02:39:00"/>
    <d v="2021-08-30T03:20:00"/>
    <x v="0"/>
    <x v="0"/>
  </r>
  <r>
    <x v="1967"/>
    <n v="2890"/>
    <d v="2021-08-02T16:21:00"/>
    <d v="2021-08-02T16:23:00"/>
    <d v="2021-08-02T16:35:00"/>
    <d v="2021-08-02T17:12:00"/>
    <x v="0"/>
    <x v="0"/>
  </r>
  <r>
    <x v="1968"/>
    <n v="3000"/>
    <d v="2021-08-25T22:26:00"/>
    <m/>
    <m/>
    <m/>
    <x v="0"/>
    <x v="1"/>
  </r>
  <r>
    <x v="1969"/>
    <n v="1313"/>
    <d v="2021-08-09T23:44:00"/>
    <d v="2021-08-09T23:50:00"/>
    <d v="2021-08-09T23:52:00"/>
    <d v="2021-08-10T00:00:00"/>
    <x v="0"/>
    <x v="1"/>
  </r>
  <r>
    <x v="1970"/>
    <n v="2633"/>
    <d v="2021-08-20T02:30:00"/>
    <d v="2021-08-20T02:38:00"/>
    <d v="2021-08-20T02:53:00"/>
    <d v="2021-08-20T03:04:00"/>
    <x v="0"/>
    <x v="0"/>
  </r>
  <r>
    <x v="1971"/>
    <n v="2537"/>
    <d v="2021-08-02T21:55:00"/>
    <d v="2021-08-02T22:05:00"/>
    <m/>
    <m/>
    <x v="0"/>
    <x v="1"/>
  </r>
  <r>
    <x v="1972"/>
    <m/>
    <d v="2021-08-03T03:03:00"/>
    <m/>
    <m/>
    <m/>
    <x v="0"/>
    <x v="0"/>
  </r>
  <r>
    <x v="1973"/>
    <n v="867"/>
    <d v="2021-08-03T22:14:00"/>
    <d v="2021-08-03T22:17:00"/>
    <d v="2021-08-03T22:24:00"/>
    <d v="2021-08-03T23:13:00"/>
    <x v="1"/>
    <x v="0"/>
  </r>
  <r>
    <x v="1974"/>
    <n v="311"/>
    <d v="2021-08-06T23:47:00"/>
    <d v="2021-08-06T23:57:00"/>
    <m/>
    <m/>
    <x v="0"/>
    <x v="1"/>
  </r>
  <r>
    <x v="1975"/>
    <n v="1321"/>
    <d v="2021-08-10T04:35:00"/>
    <d v="2021-08-10T04:37:00"/>
    <d v="2021-08-10T04:49:00"/>
    <m/>
    <x v="1"/>
    <x v="1"/>
  </r>
  <r>
    <x v="1976"/>
    <m/>
    <d v="2021-08-02T13:47:00"/>
    <m/>
    <m/>
    <m/>
    <x v="1"/>
    <x v="0"/>
  </r>
  <r>
    <x v="1977"/>
    <m/>
    <d v="2021-08-20T07:21:00"/>
    <m/>
    <m/>
    <m/>
    <x v="1"/>
    <x v="0"/>
  </r>
  <r>
    <x v="1978"/>
    <n v="1792"/>
    <d v="2021-08-27T05:59:00"/>
    <d v="2021-08-27T06:06:00"/>
    <d v="2021-08-27T06:15:00"/>
    <d v="2021-08-27T06:44:00"/>
    <x v="0"/>
    <x v="0"/>
  </r>
  <r>
    <x v="1979"/>
    <n v="3466"/>
    <d v="2021-08-28T13:26:00"/>
    <d v="2021-08-28T13:34:00"/>
    <d v="2021-08-28T13:48:00"/>
    <d v="2021-08-28T14:34:00"/>
    <x v="1"/>
    <x v="0"/>
  </r>
  <r>
    <x v="1980"/>
    <m/>
    <d v="2021-08-29T13:28:00"/>
    <m/>
    <m/>
    <m/>
    <x v="0"/>
    <x v="0"/>
  </r>
  <r>
    <x v="1981"/>
    <n v="4659"/>
    <d v="2021-08-03T03:36:00"/>
    <d v="2021-08-03T03:44:00"/>
    <m/>
    <m/>
    <x v="0"/>
    <x v="0"/>
  </r>
  <r>
    <x v="1982"/>
    <n v="3972"/>
    <d v="2021-08-18T15:14:00"/>
    <d v="2021-08-18T15:16:00"/>
    <d v="2021-08-18T15:26:00"/>
    <d v="2021-08-18T16:19:00"/>
    <x v="0"/>
    <x v="0"/>
  </r>
  <r>
    <x v="1983"/>
    <m/>
    <d v="2021-08-01T03:19:00"/>
    <m/>
    <m/>
    <m/>
    <x v="0"/>
    <x v="0"/>
  </r>
  <r>
    <x v="1984"/>
    <n v="835"/>
    <d v="2021-08-09T15:33:00"/>
    <d v="2021-08-09T15:39:00"/>
    <d v="2021-08-09T15:45:00"/>
    <d v="2021-08-09T16:21:00"/>
    <x v="0"/>
    <x v="0"/>
  </r>
  <r>
    <x v="1985"/>
    <n v="242"/>
    <d v="2021-08-07T14:34:00"/>
    <d v="2021-08-07T14:40:00"/>
    <m/>
    <m/>
    <x v="1"/>
    <x v="0"/>
  </r>
  <r>
    <x v="1986"/>
    <n v="3828"/>
    <d v="2021-08-17T05:13:00"/>
    <d v="2021-08-17T05:27:00"/>
    <d v="2021-08-17T05:40:00"/>
    <d v="2021-08-17T06:35:00"/>
    <x v="0"/>
    <x v="0"/>
  </r>
  <r>
    <x v="1987"/>
    <n v="425"/>
    <d v="2021-08-17T08:28:00"/>
    <d v="2021-08-17T08:43:00"/>
    <d v="2021-08-17T08:46:00"/>
    <d v="2021-08-17T09:02:00"/>
    <x v="0"/>
    <x v="0"/>
  </r>
  <r>
    <x v="1988"/>
    <n v="4435"/>
    <d v="2021-08-31T00:46:00"/>
    <d v="2021-08-31T00:57:00"/>
    <m/>
    <m/>
    <x v="0"/>
    <x v="1"/>
  </r>
  <r>
    <x v="1989"/>
    <n v="3207"/>
    <d v="2021-08-29T08:08:00"/>
    <d v="2021-08-29T08:18:00"/>
    <d v="2021-08-29T08:20:00"/>
    <m/>
    <x v="1"/>
    <x v="0"/>
  </r>
  <r>
    <x v="1990"/>
    <n v="4714"/>
    <d v="2021-08-05T08:38:00"/>
    <d v="2021-08-05T08:54:00"/>
    <d v="2021-08-05T09:02:00"/>
    <d v="2021-08-05T09:58:00"/>
    <x v="0"/>
    <x v="1"/>
  </r>
  <r>
    <x v="1991"/>
    <n v="531"/>
    <d v="2021-08-13T13:26:00"/>
    <m/>
    <m/>
    <m/>
    <x v="0"/>
    <x v="1"/>
  </r>
  <r>
    <x v="1992"/>
    <n v="1053"/>
    <d v="2021-08-19T01:16:00"/>
    <d v="2021-08-19T01:28:00"/>
    <d v="2021-08-19T01:30:00"/>
    <d v="2021-08-19T02:30:00"/>
    <x v="1"/>
    <x v="0"/>
  </r>
  <r>
    <x v="1993"/>
    <m/>
    <d v="2021-08-14T07:35:00"/>
    <m/>
    <m/>
    <m/>
    <x v="1"/>
    <x v="1"/>
  </r>
  <r>
    <x v="1994"/>
    <m/>
    <d v="2021-08-16T21:39:00"/>
    <m/>
    <m/>
    <m/>
    <x v="0"/>
    <x v="0"/>
  </r>
  <r>
    <x v="1995"/>
    <n v="1194"/>
    <d v="2021-08-07T01:46:00"/>
    <d v="2021-08-07T01:53:00"/>
    <d v="2021-08-07T01:55:00"/>
    <d v="2021-08-07T02:33:00"/>
    <x v="1"/>
    <x v="0"/>
  </r>
  <r>
    <x v="1996"/>
    <n v="641"/>
    <d v="2021-08-28T04:17:00"/>
    <d v="2021-08-28T04:28:00"/>
    <d v="2021-08-28T04:43:00"/>
    <d v="2021-08-28T05:39:00"/>
    <x v="0"/>
    <x v="0"/>
  </r>
  <r>
    <x v="1997"/>
    <n v="1151"/>
    <d v="2021-08-05T23:27:00"/>
    <d v="2021-08-05T23:43:00"/>
    <m/>
    <m/>
    <x v="0"/>
    <x v="1"/>
  </r>
  <r>
    <x v="1998"/>
    <n v="2558"/>
    <d v="2021-08-23T10:19:00"/>
    <d v="2021-08-23T10:34:00"/>
    <d v="2021-08-23T10:46:00"/>
    <d v="2021-08-23T11:28:00"/>
    <x v="1"/>
    <x v="1"/>
  </r>
  <r>
    <x v="1999"/>
    <n v="1724"/>
    <d v="2021-08-28T07:33:00"/>
    <d v="2021-08-28T07:46:00"/>
    <d v="2021-08-28T07:53:00"/>
    <d v="2021-08-28T08:49:00"/>
    <x v="1"/>
    <x v="1"/>
  </r>
  <r>
    <x v="2000"/>
    <n v="4495"/>
    <d v="2021-08-28T03:12:00"/>
    <d v="2021-08-28T03:16:00"/>
    <d v="2021-08-28T03:22:00"/>
    <m/>
    <x v="1"/>
    <x v="0"/>
  </r>
  <r>
    <x v="2001"/>
    <m/>
    <d v="2021-08-20T19:32:00"/>
    <m/>
    <m/>
    <m/>
    <x v="0"/>
    <x v="0"/>
  </r>
  <r>
    <x v="2002"/>
    <n v="249"/>
    <d v="2021-08-05T21:44:00"/>
    <d v="2021-08-05T21:46:00"/>
    <d v="2021-08-05T22:00:00"/>
    <d v="2021-08-05T22:24:00"/>
    <x v="0"/>
    <x v="0"/>
  </r>
  <r>
    <x v="2003"/>
    <n v="1672"/>
    <d v="2021-08-04T13:15:00"/>
    <m/>
    <m/>
    <m/>
    <x v="0"/>
    <x v="1"/>
  </r>
  <r>
    <x v="2004"/>
    <n v="2422"/>
    <d v="2021-08-27T08:26:00"/>
    <d v="2021-08-27T08:33:00"/>
    <m/>
    <m/>
    <x v="0"/>
    <x v="0"/>
  </r>
  <r>
    <x v="2005"/>
    <n v="2137"/>
    <d v="2021-08-23T15:12:00"/>
    <d v="2021-08-23T15:18:00"/>
    <d v="2021-08-23T15:27:00"/>
    <d v="2021-08-23T15:49:00"/>
    <x v="0"/>
    <x v="0"/>
  </r>
  <r>
    <x v="2006"/>
    <m/>
    <d v="2021-08-07T09:58:00"/>
    <m/>
    <m/>
    <m/>
    <x v="0"/>
    <x v="0"/>
  </r>
  <r>
    <x v="2007"/>
    <m/>
    <d v="2021-08-10T14:55:00"/>
    <m/>
    <m/>
    <m/>
    <x v="0"/>
    <x v="1"/>
  </r>
  <r>
    <x v="2008"/>
    <n v="4979"/>
    <d v="2021-08-03T05:40:00"/>
    <d v="2021-08-03T05:53:00"/>
    <d v="2021-08-03T06:02:00"/>
    <d v="2021-08-03T06:29:00"/>
    <x v="0"/>
    <x v="0"/>
  </r>
  <r>
    <x v="2009"/>
    <m/>
    <d v="2021-08-30T20:30:00"/>
    <m/>
    <m/>
    <m/>
    <x v="0"/>
    <x v="1"/>
  </r>
  <r>
    <x v="2010"/>
    <n v="4426"/>
    <d v="2021-08-22T15:19:00"/>
    <d v="2021-08-22T15:27:00"/>
    <d v="2021-08-22T15:32:00"/>
    <d v="2021-08-22T16:12:00"/>
    <x v="1"/>
    <x v="0"/>
  </r>
  <r>
    <x v="2011"/>
    <m/>
    <d v="2021-08-10T13:19:00"/>
    <m/>
    <m/>
    <m/>
    <x v="0"/>
    <x v="0"/>
  </r>
  <r>
    <x v="2012"/>
    <n v="2179"/>
    <d v="2021-08-07T22:07:00"/>
    <d v="2021-08-07T22:14:00"/>
    <d v="2021-08-07T22:20:00"/>
    <d v="2021-08-07T22:54:00"/>
    <x v="0"/>
    <x v="0"/>
  </r>
  <r>
    <x v="2013"/>
    <n v="4279"/>
    <d v="2021-08-10T12:19:00"/>
    <d v="2021-08-10T12:35:00"/>
    <d v="2021-08-10T12:39:00"/>
    <d v="2021-08-10T12:51:00"/>
    <x v="0"/>
    <x v="0"/>
  </r>
  <r>
    <x v="2014"/>
    <n v="2219"/>
    <d v="2021-08-16T06:52:00"/>
    <d v="2021-08-16T07:06:00"/>
    <d v="2021-08-16T07:15:00"/>
    <m/>
    <x v="1"/>
    <x v="0"/>
  </r>
  <r>
    <x v="2015"/>
    <n v="3819"/>
    <d v="2021-08-18T03:26:00"/>
    <d v="2021-08-18T03:38:00"/>
    <d v="2021-08-18T03:52:00"/>
    <d v="2021-08-18T04:23:00"/>
    <x v="0"/>
    <x v="0"/>
  </r>
  <r>
    <x v="2016"/>
    <n v="1064"/>
    <d v="2021-08-17T18:17:00"/>
    <d v="2021-08-17T18:27:00"/>
    <d v="2021-08-17T18:41:00"/>
    <d v="2021-08-17T19:16:00"/>
    <x v="0"/>
    <x v="0"/>
  </r>
  <r>
    <x v="2017"/>
    <n v="3644"/>
    <d v="2021-08-27T23:06:00"/>
    <d v="2021-08-27T23:13:00"/>
    <d v="2021-08-27T23:21:00"/>
    <d v="2021-08-27T23:33:0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x v="0"/>
    <n v="4306"/>
    <d v="2021-07-01T01:05:39"/>
    <d v="2021-07-01T01:11:39"/>
    <m/>
    <m/>
    <x v="0"/>
    <x v="0"/>
  </r>
  <r>
    <x v="1"/>
    <n v="1147"/>
    <d v="2021-07-01T01:25:20"/>
    <d v="2021-07-01T01:31:20"/>
    <d v="2021-07-01T01:42:20"/>
    <m/>
    <x v="0"/>
    <x v="0"/>
  </r>
  <r>
    <x v="2"/>
    <n v="1083"/>
    <d v="2021-07-01T02:40:17"/>
    <d v="2021-07-01T02:46:17"/>
    <m/>
    <m/>
    <x v="0"/>
    <x v="0"/>
  </r>
  <r>
    <x v="3"/>
    <n v="1739"/>
    <d v="2021-07-01T03:01:01"/>
    <d v="2021-07-01T03:03:01"/>
    <m/>
    <m/>
    <x v="0"/>
    <x v="1"/>
  </r>
  <r>
    <x v="4"/>
    <n v="3645"/>
    <d v="2021-07-01T04:08:58"/>
    <d v="2021-07-01T04:14:58"/>
    <d v="2021-07-01T04:17:58"/>
    <d v="2021-07-01T04:45:58"/>
    <x v="1"/>
    <x v="1"/>
  </r>
  <r>
    <x v="5"/>
    <n v="4867"/>
    <d v="2021-07-01T05:16:29"/>
    <d v="2021-07-01T05:20:29"/>
    <d v="2021-07-01T05:26:29"/>
    <d v="2021-07-01T05:44:29"/>
    <x v="0"/>
    <x v="1"/>
  </r>
  <r>
    <x v="6"/>
    <n v="230"/>
    <d v="2021-07-01T06:07:54"/>
    <m/>
    <m/>
    <m/>
    <x v="0"/>
    <x v="0"/>
  </r>
  <r>
    <x v="7"/>
    <n v="3381"/>
    <d v="2021-07-01T06:16:51"/>
    <d v="2021-07-01T06:18:51"/>
    <d v="2021-07-01T06:26:51"/>
    <d v="2021-07-01T07:08:51"/>
    <x v="0"/>
    <x v="1"/>
  </r>
  <r>
    <x v="8"/>
    <m/>
    <d v="2021-07-01T06:54:39"/>
    <m/>
    <m/>
    <m/>
    <x v="0"/>
    <x v="1"/>
  </r>
  <r>
    <x v="9"/>
    <n v="4455"/>
    <d v="2021-07-01T08:20:52"/>
    <d v="2021-07-01T08:23:52"/>
    <d v="2021-07-01T08:27:52"/>
    <d v="2021-07-01T08:40:52"/>
    <x v="0"/>
    <x v="0"/>
  </r>
  <r>
    <x v="10"/>
    <n v="4103"/>
    <d v="2021-07-01T10:33:26"/>
    <d v="2021-07-01T10:39:26"/>
    <m/>
    <m/>
    <x v="1"/>
    <x v="1"/>
  </r>
  <r>
    <x v="11"/>
    <n v="2756"/>
    <d v="2021-07-01T10:39:09"/>
    <d v="2021-07-01T10:42:09"/>
    <d v="2021-07-01T10:51:09"/>
    <d v="2021-07-01T11:30:09"/>
    <x v="0"/>
    <x v="1"/>
  </r>
  <r>
    <x v="12"/>
    <n v="2956"/>
    <d v="2021-07-01T11:10:53"/>
    <d v="2021-07-01T11:12:53"/>
    <d v="2021-07-01T11:15:53"/>
    <d v="2021-07-01T12:13:53"/>
    <x v="1"/>
    <x v="0"/>
  </r>
  <r>
    <x v="13"/>
    <n v="1071"/>
    <d v="2021-07-01T11:41:30"/>
    <d v="2021-07-01T11:43:30"/>
    <d v="2021-07-01T11:54:30"/>
    <d v="2021-07-01T12:46:30"/>
    <x v="0"/>
    <x v="1"/>
  </r>
  <r>
    <x v="14"/>
    <n v="1149"/>
    <d v="2021-07-01T11:49:22"/>
    <d v="2021-07-01T11:53:22"/>
    <d v="2021-07-01T11:55:22"/>
    <d v="2021-07-01T12:16:22"/>
    <x v="1"/>
    <x v="1"/>
  </r>
  <r>
    <x v="15"/>
    <n v="4743"/>
    <d v="2021-07-01T12:03:42"/>
    <d v="2021-07-01T12:08:42"/>
    <m/>
    <m/>
    <x v="0"/>
    <x v="0"/>
  </r>
  <r>
    <x v="16"/>
    <n v="3159"/>
    <d v="2021-07-01T13:26:29"/>
    <d v="2021-07-01T13:31:29"/>
    <d v="2021-07-01T13:35:29"/>
    <d v="2021-07-01T14:25:29"/>
    <x v="0"/>
    <x v="1"/>
  </r>
  <r>
    <x v="17"/>
    <n v="1658"/>
    <d v="2021-07-01T13:35:04"/>
    <d v="2021-07-01T13:41:04"/>
    <m/>
    <m/>
    <x v="1"/>
    <x v="1"/>
  </r>
  <r>
    <x v="18"/>
    <n v="699"/>
    <d v="2021-07-01T14:29:49"/>
    <d v="2021-07-01T14:34:49"/>
    <m/>
    <m/>
    <x v="0"/>
    <x v="1"/>
  </r>
  <r>
    <x v="19"/>
    <n v="3163"/>
    <d v="2021-07-01T14:39:50"/>
    <d v="2021-07-01T14:43:50"/>
    <d v="2021-07-01T14:48:50"/>
    <d v="2021-07-01T16:03:50"/>
    <x v="1"/>
    <x v="0"/>
  </r>
  <r>
    <x v="20"/>
    <n v="874"/>
    <d v="2021-07-01T14:54:41"/>
    <d v="2021-07-01T15:00:41"/>
    <m/>
    <m/>
    <x v="0"/>
    <x v="1"/>
  </r>
  <r>
    <x v="21"/>
    <n v="1009"/>
    <d v="2021-07-01T14:59:57"/>
    <d v="2021-07-01T15:04:57"/>
    <d v="2021-07-01T15:12:57"/>
    <d v="2021-07-01T15:30:57"/>
    <x v="0"/>
    <x v="1"/>
  </r>
  <r>
    <x v="22"/>
    <n v="1158"/>
    <d v="2021-07-01T15:32:12"/>
    <d v="2021-07-01T15:38:12"/>
    <m/>
    <m/>
    <x v="0"/>
    <x v="1"/>
  </r>
  <r>
    <x v="23"/>
    <n v="4545"/>
    <d v="2021-07-01T16:39:05"/>
    <d v="2021-07-01T16:43:05"/>
    <d v="2021-07-01T16:47:05"/>
    <d v="2021-07-01T17:49:05"/>
    <x v="0"/>
    <x v="0"/>
  </r>
  <r>
    <x v="24"/>
    <n v="2664"/>
    <d v="2021-07-01T17:17:54"/>
    <d v="2021-07-01T17:23:54"/>
    <d v="2021-07-01T17:33:54"/>
    <d v="2021-07-01T18:25:54"/>
    <x v="0"/>
    <x v="1"/>
  </r>
  <r>
    <x v="25"/>
    <n v="1657"/>
    <d v="2021-07-01T18:24:19"/>
    <d v="2021-07-01T18:29:19"/>
    <d v="2021-07-01T18:32:19"/>
    <d v="2021-07-01T19:11:19"/>
    <x v="1"/>
    <x v="1"/>
  </r>
  <r>
    <x v="26"/>
    <n v="1383"/>
    <d v="2021-07-01T19:19:04"/>
    <d v="2021-07-01T19:25:04"/>
    <d v="2021-07-01T19:34:04"/>
    <d v="2021-07-01T20:36:04"/>
    <x v="0"/>
    <x v="0"/>
  </r>
  <r>
    <x v="27"/>
    <n v="1939"/>
    <d v="2021-07-01T19:54:38"/>
    <d v="2021-07-01T19:59:38"/>
    <d v="2021-07-01T20:02:38"/>
    <d v="2021-07-01T21:06:38"/>
    <x v="0"/>
    <x v="1"/>
  </r>
  <r>
    <x v="28"/>
    <n v="311"/>
    <d v="2021-07-01T20:51:18"/>
    <m/>
    <m/>
    <m/>
    <x v="0"/>
    <x v="0"/>
  </r>
  <r>
    <x v="29"/>
    <n v="4051"/>
    <d v="2021-07-01T21:04:16"/>
    <d v="2021-07-01T21:09:16"/>
    <d v="2021-07-01T21:18:16"/>
    <d v="2021-07-01T21:47:16"/>
    <x v="0"/>
    <x v="1"/>
  </r>
  <r>
    <x v="30"/>
    <n v="3379"/>
    <d v="2021-07-01T21:41:10"/>
    <d v="2021-07-01T21:44:10"/>
    <d v="2021-07-01T21:51:10"/>
    <d v="2021-07-01T22:08:10"/>
    <x v="0"/>
    <x v="1"/>
  </r>
  <r>
    <x v="31"/>
    <n v="2039"/>
    <d v="2021-07-01T22:11:08"/>
    <d v="2021-07-01T22:14:08"/>
    <d v="2021-07-01T22:19:08"/>
    <d v="2021-07-01T22:49:08"/>
    <x v="0"/>
    <x v="0"/>
  </r>
  <r>
    <x v="32"/>
    <n v="1188"/>
    <d v="2021-07-01T22:24:32"/>
    <d v="2021-07-01T22:26:32"/>
    <d v="2021-07-01T22:32:32"/>
    <d v="2021-07-01T23:26:32"/>
    <x v="0"/>
    <x v="1"/>
  </r>
  <r>
    <x v="33"/>
    <n v="1421"/>
    <d v="2021-07-01T22:24:41"/>
    <m/>
    <m/>
    <m/>
    <x v="0"/>
    <x v="0"/>
  </r>
  <r>
    <x v="34"/>
    <n v="1945"/>
    <d v="2021-07-01T23:40:13"/>
    <d v="2021-07-01T23:44:13"/>
    <d v="2021-07-01T23:53:13"/>
    <d v="2021-07-02T00:56:13"/>
    <x v="0"/>
    <x v="1"/>
  </r>
  <r>
    <x v="35"/>
    <n v="1520"/>
    <d v="2021-07-01T23:40:49"/>
    <d v="2021-07-01T23:44:49"/>
    <d v="2021-07-01T23:53:49"/>
    <d v="2021-07-02T00:17:49"/>
    <x v="0"/>
    <x v="1"/>
  </r>
  <r>
    <x v="36"/>
    <n v="648"/>
    <d v="2021-07-01T23:59:56"/>
    <d v="2021-07-02T00:04:56"/>
    <d v="2021-07-02T00:11:56"/>
    <d v="2021-07-02T00:48:56"/>
    <x v="1"/>
    <x v="1"/>
  </r>
  <r>
    <x v="37"/>
    <n v="1857"/>
    <d v="2021-07-02T00:05:24"/>
    <d v="2021-07-02T00:06:24"/>
    <d v="2021-07-02T00:08:24"/>
    <d v="2021-07-02T01:27:24"/>
    <x v="0"/>
    <x v="1"/>
  </r>
  <r>
    <x v="38"/>
    <n v="2858"/>
    <d v="2021-07-02T00:09:46"/>
    <d v="2021-07-02T00:15:46"/>
    <m/>
    <m/>
    <x v="0"/>
    <x v="1"/>
  </r>
  <r>
    <x v="39"/>
    <n v="260"/>
    <d v="2021-07-02T00:57:15"/>
    <d v="2021-07-02T01:00:15"/>
    <d v="2021-07-02T01:03:15"/>
    <m/>
    <x v="0"/>
    <x v="0"/>
  </r>
  <r>
    <x v="40"/>
    <n v="3786"/>
    <d v="2021-07-02T01:16:30"/>
    <d v="2021-07-02T01:22:30"/>
    <d v="2021-07-02T01:29:30"/>
    <d v="2021-07-02T02:07:30"/>
    <x v="0"/>
    <x v="1"/>
  </r>
  <r>
    <x v="41"/>
    <n v="4720"/>
    <d v="2021-07-02T01:41:10"/>
    <d v="2021-07-02T01:45:10"/>
    <d v="2021-07-02T01:54:10"/>
    <d v="2021-07-02T02:29:10"/>
    <x v="0"/>
    <x v="1"/>
  </r>
  <r>
    <x v="42"/>
    <n v="2191"/>
    <d v="2021-07-02T02:22:23"/>
    <d v="2021-07-02T02:25:23"/>
    <d v="2021-07-02T02:28:23"/>
    <d v="2021-07-02T02:50:23"/>
    <x v="0"/>
    <x v="1"/>
  </r>
  <r>
    <x v="43"/>
    <n v="3191"/>
    <d v="2021-07-02T02:46:20"/>
    <d v="2021-07-02T02:48:20"/>
    <m/>
    <m/>
    <x v="0"/>
    <x v="1"/>
  </r>
  <r>
    <x v="44"/>
    <n v="2594"/>
    <d v="2021-07-02T03:09:45"/>
    <d v="2021-07-02T03:12:45"/>
    <m/>
    <m/>
    <x v="1"/>
    <x v="1"/>
  </r>
  <r>
    <x v="45"/>
    <n v="938"/>
    <d v="2021-07-02T03:35:11"/>
    <d v="2021-07-02T03:41:11"/>
    <d v="2021-07-02T03:53:11"/>
    <d v="2021-07-02T04:49:11"/>
    <x v="0"/>
    <x v="1"/>
  </r>
  <r>
    <x v="46"/>
    <n v="4339"/>
    <d v="2021-07-02T03:55:13"/>
    <d v="2021-07-02T03:57:13"/>
    <d v="2021-07-02T04:04:13"/>
    <d v="2021-07-02T04:20:13"/>
    <x v="0"/>
    <x v="1"/>
  </r>
  <r>
    <x v="47"/>
    <n v="1987"/>
    <d v="2021-07-02T04:13:31"/>
    <d v="2021-07-02T04:14:31"/>
    <m/>
    <m/>
    <x v="0"/>
    <x v="1"/>
  </r>
  <r>
    <x v="48"/>
    <n v="1254"/>
    <d v="2021-07-02T05:32:50"/>
    <m/>
    <m/>
    <m/>
    <x v="0"/>
    <x v="0"/>
  </r>
  <r>
    <x v="49"/>
    <n v="806"/>
    <d v="2021-07-02T06:04:12"/>
    <m/>
    <m/>
    <m/>
    <x v="0"/>
    <x v="0"/>
  </r>
  <r>
    <x v="50"/>
    <n v="3149"/>
    <d v="2021-07-02T06:46:35"/>
    <d v="2021-07-02T06:50:35"/>
    <d v="2021-07-02T06:59:35"/>
    <d v="2021-07-02T08:13:35"/>
    <x v="0"/>
    <x v="1"/>
  </r>
  <r>
    <x v="51"/>
    <n v="1109"/>
    <d v="2021-07-02T07:58:04"/>
    <d v="2021-07-02T08:03:04"/>
    <d v="2021-07-02T08:14:04"/>
    <m/>
    <x v="0"/>
    <x v="1"/>
  </r>
  <r>
    <x v="52"/>
    <n v="4451"/>
    <d v="2021-07-02T08:20:16"/>
    <d v="2021-07-02T08:23:16"/>
    <d v="2021-07-02T08:27:16"/>
    <d v="2021-07-02T09:30:16"/>
    <x v="0"/>
    <x v="1"/>
  </r>
  <r>
    <x v="53"/>
    <n v="476"/>
    <d v="2021-07-02T08:33:01"/>
    <d v="2021-07-02T08:35:01"/>
    <d v="2021-07-02T08:42:01"/>
    <d v="2021-07-02T09:10:01"/>
    <x v="1"/>
    <x v="1"/>
  </r>
  <r>
    <x v="54"/>
    <n v="3859"/>
    <d v="2021-07-02T09:47:23"/>
    <d v="2021-07-02T09:52:23"/>
    <d v="2021-07-02T09:58:23"/>
    <d v="2021-07-02T10:46:23"/>
    <x v="0"/>
    <x v="1"/>
  </r>
  <r>
    <x v="55"/>
    <n v="1790"/>
    <d v="2021-07-02T09:54:01"/>
    <m/>
    <m/>
    <m/>
    <x v="0"/>
    <x v="0"/>
  </r>
  <r>
    <x v="56"/>
    <n v="1876"/>
    <d v="2021-07-02T10:22:44"/>
    <d v="2021-07-02T10:23:44"/>
    <d v="2021-07-02T10:25:44"/>
    <d v="2021-07-02T10:38:44"/>
    <x v="0"/>
    <x v="1"/>
  </r>
  <r>
    <x v="57"/>
    <n v="1574"/>
    <d v="2021-07-02T10:38:51"/>
    <m/>
    <m/>
    <m/>
    <x v="0"/>
    <x v="0"/>
  </r>
  <r>
    <x v="58"/>
    <n v="1314"/>
    <d v="2021-07-02T10:51:08"/>
    <d v="2021-07-02T10:54:08"/>
    <m/>
    <m/>
    <x v="0"/>
    <x v="0"/>
  </r>
  <r>
    <x v="59"/>
    <n v="3322"/>
    <d v="2021-07-02T10:56:54"/>
    <d v="2021-07-02T10:57:54"/>
    <d v="2021-07-02T11:04:54"/>
    <d v="2021-07-02T12:12:54"/>
    <x v="0"/>
    <x v="0"/>
  </r>
  <r>
    <x v="60"/>
    <n v="3156"/>
    <d v="2021-07-02T11:37:43"/>
    <d v="2021-07-02T11:38:43"/>
    <d v="2021-07-02T11:44:43"/>
    <d v="2021-07-02T12:25:43"/>
    <x v="0"/>
    <x v="1"/>
  </r>
  <r>
    <x v="61"/>
    <n v="2343"/>
    <d v="2021-07-02T12:43:11"/>
    <d v="2021-07-02T12:46:11"/>
    <d v="2021-07-02T12:55:11"/>
    <d v="2021-07-02T13:29:11"/>
    <x v="0"/>
    <x v="1"/>
  </r>
  <r>
    <x v="62"/>
    <n v="1522"/>
    <d v="2021-07-02T12:50:39"/>
    <d v="2021-07-02T12:53:39"/>
    <d v="2021-07-02T13:01:39"/>
    <d v="2021-07-02T13:52:39"/>
    <x v="0"/>
    <x v="1"/>
  </r>
  <r>
    <x v="63"/>
    <n v="1313"/>
    <d v="2021-07-02T12:57:42"/>
    <d v="2021-07-02T12:59:42"/>
    <d v="2021-07-02T13:04:42"/>
    <d v="2021-07-02T13:52:42"/>
    <x v="0"/>
    <x v="1"/>
  </r>
  <r>
    <x v="64"/>
    <n v="1183"/>
    <d v="2021-07-02T13:08:39"/>
    <d v="2021-07-02T13:10:39"/>
    <m/>
    <m/>
    <x v="0"/>
    <x v="0"/>
  </r>
  <r>
    <x v="65"/>
    <n v="1071"/>
    <d v="2021-07-02T14:15:10"/>
    <d v="2021-07-02T14:20:10"/>
    <d v="2021-07-02T14:24:10"/>
    <d v="2021-07-02T15:28:10"/>
    <x v="0"/>
    <x v="1"/>
  </r>
  <r>
    <x v="66"/>
    <n v="2044"/>
    <d v="2021-07-02T14:16:42"/>
    <d v="2021-07-02T14:22:42"/>
    <d v="2021-07-02T14:26:42"/>
    <d v="2021-07-02T15:24:42"/>
    <x v="0"/>
    <x v="1"/>
  </r>
  <r>
    <x v="67"/>
    <n v="4854"/>
    <d v="2021-07-02T14:25:20"/>
    <d v="2021-07-02T14:28:20"/>
    <d v="2021-07-02T14:30:20"/>
    <d v="2021-07-02T15:13:20"/>
    <x v="0"/>
    <x v="0"/>
  </r>
  <r>
    <x v="68"/>
    <n v="4606"/>
    <d v="2021-07-02T14:33:39"/>
    <d v="2021-07-02T14:35:39"/>
    <m/>
    <m/>
    <x v="0"/>
    <x v="1"/>
  </r>
  <r>
    <x v="69"/>
    <n v="250"/>
    <d v="2021-07-02T15:00:34"/>
    <d v="2021-07-02T15:02:34"/>
    <d v="2021-07-02T15:09:34"/>
    <d v="2021-07-02T16:13:34"/>
    <x v="1"/>
    <x v="1"/>
  </r>
  <r>
    <x v="70"/>
    <n v="3068"/>
    <d v="2021-07-02T15:12:29"/>
    <d v="2021-07-02T15:18:29"/>
    <d v="2021-07-02T15:30:29"/>
    <d v="2021-07-02T16:06:29"/>
    <x v="0"/>
    <x v="1"/>
  </r>
  <r>
    <x v="71"/>
    <n v="2294"/>
    <d v="2021-07-02T15:32:08"/>
    <d v="2021-07-02T15:36:08"/>
    <m/>
    <m/>
    <x v="0"/>
    <x v="0"/>
  </r>
  <r>
    <x v="72"/>
    <n v="4294"/>
    <d v="2021-07-02T15:48:54"/>
    <d v="2021-07-02T15:51:54"/>
    <d v="2021-07-02T15:59:54"/>
    <d v="2021-07-02T16:23:54"/>
    <x v="0"/>
    <x v="1"/>
  </r>
  <r>
    <x v="73"/>
    <n v="3844"/>
    <d v="2021-07-02T17:04:35"/>
    <d v="2021-07-02T17:10:35"/>
    <d v="2021-07-02T17:12:35"/>
    <d v="2021-07-02T18:24:35"/>
    <x v="0"/>
    <x v="1"/>
  </r>
  <r>
    <x v="74"/>
    <n v="3552"/>
    <d v="2021-07-02T17:13:12"/>
    <d v="2021-07-02T17:15:12"/>
    <d v="2021-07-02T17:21:12"/>
    <d v="2021-07-02T18:34:12"/>
    <x v="0"/>
    <x v="1"/>
  </r>
  <r>
    <x v="75"/>
    <n v="4640"/>
    <d v="2021-07-02T17:36:55"/>
    <d v="2021-07-02T17:39:55"/>
    <d v="2021-07-02T17:44:55"/>
    <d v="2021-07-02T18:32:55"/>
    <x v="0"/>
    <x v="1"/>
  </r>
  <r>
    <x v="76"/>
    <n v="2548"/>
    <d v="2021-07-02T17:47:35"/>
    <d v="2021-07-02T17:52:35"/>
    <d v="2021-07-02T18:00:35"/>
    <m/>
    <x v="0"/>
    <x v="1"/>
  </r>
  <r>
    <x v="77"/>
    <n v="4584"/>
    <d v="2021-07-02T18:15:13"/>
    <d v="2021-07-02T18:16:13"/>
    <m/>
    <m/>
    <x v="0"/>
    <x v="1"/>
  </r>
  <r>
    <x v="78"/>
    <n v="1807"/>
    <d v="2021-07-02T18:58:37"/>
    <d v="2021-07-02T19:03:37"/>
    <d v="2021-07-02T19:08:37"/>
    <m/>
    <x v="0"/>
    <x v="0"/>
  </r>
  <r>
    <x v="79"/>
    <n v="4833"/>
    <d v="2021-07-02T19:19:07"/>
    <d v="2021-07-02T19:20:07"/>
    <m/>
    <m/>
    <x v="0"/>
    <x v="1"/>
  </r>
  <r>
    <x v="80"/>
    <n v="3927"/>
    <d v="2021-07-02T19:19:21"/>
    <d v="2021-07-02T19:23:21"/>
    <d v="2021-07-02T19:32:21"/>
    <d v="2021-07-02T20:43:21"/>
    <x v="0"/>
    <x v="1"/>
  </r>
  <r>
    <x v="81"/>
    <n v="1827"/>
    <d v="2021-07-02T19:53:07"/>
    <d v="2021-07-02T19:56:07"/>
    <d v="2021-07-02T19:58:07"/>
    <d v="2021-07-02T21:18:07"/>
    <x v="1"/>
    <x v="1"/>
  </r>
  <r>
    <x v="82"/>
    <n v="1091"/>
    <d v="2021-07-02T20:38:06"/>
    <d v="2021-07-02T20:44:06"/>
    <m/>
    <m/>
    <x v="0"/>
    <x v="0"/>
  </r>
  <r>
    <x v="83"/>
    <n v="4176"/>
    <d v="2021-07-02T20:53:44"/>
    <m/>
    <m/>
    <m/>
    <x v="0"/>
    <x v="0"/>
  </r>
  <r>
    <x v="84"/>
    <n v="4172"/>
    <d v="2021-07-02T21:16:54"/>
    <d v="2021-07-02T21:22:54"/>
    <d v="2021-07-02T21:26:54"/>
    <d v="2021-07-02T21:53:54"/>
    <x v="0"/>
    <x v="1"/>
  </r>
  <r>
    <x v="85"/>
    <n v="2800"/>
    <d v="2021-07-02T21:39:16"/>
    <d v="2021-07-02T21:43:16"/>
    <m/>
    <m/>
    <x v="0"/>
    <x v="0"/>
  </r>
  <r>
    <x v="86"/>
    <n v="3520"/>
    <d v="2021-07-02T21:39:45"/>
    <d v="2021-07-02T21:45:45"/>
    <d v="2021-07-02T21:54:45"/>
    <d v="2021-07-02T22:06:45"/>
    <x v="0"/>
    <x v="0"/>
  </r>
  <r>
    <x v="87"/>
    <n v="931"/>
    <d v="2021-07-02T22:46:14"/>
    <d v="2021-07-02T22:48:14"/>
    <d v="2021-07-02T22:55:14"/>
    <m/>
    <x v="0"/>
    <x v="1"/>
  </r>
  <r>
    <x v="88"/>
    <n v="1271"/>
    <d v="2021-07-03T00:46:11"/>
    <d v="2021-07-03T00:50:11"/>
    <d v="2021-07-03T00:54:11"/>
    <d v="2021-07-03T01:53:11"/>
    <x v="0"/>
    <x v="1"/>
  </r>
  <r>
    <x v="89"/>
    <n v="3319"/>
    <d v="2021-07-03T00:48:05"/>
    <d v="2021-07-03T00:52:05"/>
    <d v="2021-07-03T00:54:05"/>
    <d v="2021-07-03T01:40:05"/>
    <x v="1"/>
    <x v="1"/>
  </r>
  <r>
    <x v="90"/>
    <n v="1249"/>
    <d v="2021-07-03T01:08:20"/>
    <d v="2021-07-03T01:10:20"/>
    <d v="2021-07-03T01:13:20"/>
    <d v="2021-07-03T02:02:20"/>
    <x v="0"/>
    <x v="1"/>
  </r>
  <r>
    <x v="91"/>
    <n v="431"/>
    <d v="2021-07-03T01:09:26"/>
    <d v="2021-07-03T01:15:26"/>
    <d v="2021-07-03T01:26:26"/>
    <d v="2021-07-03T01:51:26"/>
    <x v="0"/>
    <x v="1"/>
  </r>
  <r>
    <x v="92"/>
    <n v="313"/>
    <d v="2021-07-03T02:07:14"/>
    <d v="2021-07-03T02:13:14"/>
    <d v="2021-07-03T02:15:14"/>
    <d v="2021-07-03T03:26:14"/>
    <x v="0"/>
    <x v="0"/>
  </r>
  <r>
    <x v="93"/>
    <n v="446"/>
    <d v="2021-07-03T03:52:17"/>
    <d v="2021-07-03T03:56:17"/>
    <d v="2021-07-03T04:08:17"/>
    <d v="2021-07-03T04:33:17"/>
    <x v="1"/>
    <x v="1"/>
  </r>
  <r>
    <x v="94"/>
    <n v="4979"/>
    <d v="2021-07-03T03:54:39"/>
    <d v="2021-07-03T03:59:39"/>
    <d v="2021-07-03T04:07:39"/>
    <d v="2021-07-03T05:19:39"/>
    <x v="0"/>
    <x v="1"/>
  </r>
  <r>
    <x v="95"/>
    <n v="4854"/>
    <d v="2021-07-03T03:57:19"/>
    <d v="2021-07-03T04:01:19"/>
    <m/>
    <m/>
    <x v="0"/>
    <x v="1"/>
  </r>
  <r>
    <x v="96"/>
    <n v="1755"/>
    <d v="2021-07-03T05:00:25"/>
    <d v="2021-07-03T05:06:25"/>
    <d v="2021-07-03T05:13:25"/>
    <d v="2021-07-03T06:32:25"/>
    <x v="0"/>
    <x v="0"/>
  </r>
  <r>
    <x v="97"/>
    <n v="1736"/>
    <d v="2021-07-03T05:58:34"/>
    <m/>
    <m/>
    <m/>
    <x v="0"/>
    <x v="0"/>
  </r>
  <r>
    <x v="98"/>
    <n v="2089"/>
    <d v="2021-07-03T07:10:44"/>
    <d v="2021-07-03T07:12:44"/>
    <d v="2021-07-03T07:18:44"/>
    <d v="2021-07-03T07:36:44"/>
    <x v="0"/>
    <x v="1"/>
  </r>
  <r>
    <x v="99"/>
    <n v="2475"/>
    <d v="2021-07-03T07:24:45"/>
    <d v="2021-07-03T07:26:45"/>
    <d v="2021-07-03T07:38:45"/>
    <d v="2021-07-03T08:26:45"/>
    <x v="0"/>
    <x v="1"/>
  </r>
  <r>
    <x v="100"/>
    <n v="4018"/>
    <d v="2021-07-03T08:18:33"/>
    <d v="2021-07-03T08:20:33"/>
    <d v="2021-07-03T08:22:33"/>
    <d v="2021-07-03T08:45:33"/>
    <x v="1"/>
    <x v="1"/>
  </r>
  <r>
    <x v="101"/>
    <n v="2375"/>
    <d v="2021-07-03T09:05:08"/>
    <d v="2021-07-03T09:07:08"/>
    <d v="2021-07-03T09:16:08"/>
    <d v="2021-07-03T10:14:08"/>
    <x v="1"/>
    <x v="1"/>
  </r>
  <r>
    <x v="102"/>
    <n v="2228"/>
    <d v="2021-07-03T09:15:27"/>
    <d v="2021-07-03T09:16:27"/>
    <d v="2021-07-03T09:26:27"/>
    <d v="2021-07-03T09:38:27"/>
    <x v="0"/>
    <x v="0"/>
  </r>
  <r>
    <x v="103"/>
    <n v="3184"/>
    <d v="2021-07-03T09:26:32"/>
    <d v="2021-07-03T09:27:32"/>
    <d v="2021-07-03T09:29:32"/>
    <d v="2021-07-03T10:25:32"/>
    <x v="0"/>
    <x v="1"/>
  </r>
  <r>
    <x v="104"/>
    <n v="958"/>
    <d v="2021-07-03T09:40:20"/>
    <d v="2021-07-03T09:45:20"/>
    <m/>
    <m/>
    <x v="0"/>
    <x v="1"/>
  </r>
  <r>
    <x v="105"/>
    <n v="3390"/>
    <d v="2021-07-03T10:06:20"/>
    <d v="2021-07-03T10:11:20"/>
    <d v="2021-07-03T10:20:20"/>
    <d v="2021-07-03T10:53:20"/>
    <x v="1"/>
    <x v="1"/>
  </r>
  <r>
    <x v="106"/>
    <n v="1341"/>
    <d v="2021-07-03T10:12:38"/>
    <d v="2021-07-03T10:13:38"/>
    <d v="2021-07-03T10:17:38"/>
    <d v="2021-07-03T11:25:38"/>
    <x v="1"/>
    <x v="1"/>
  </r>
  <r>
    <x v="107"/>
    <n v="1795"/>
    <d v="2021-07-03T10:34:22"/>
    <d v="2021-07-03T10:35:22"/>
    <d v="2021-07-03T10:45:22"/>
    <d v="2021-07-03T11:45:22"/>
    <x v="0"/>
    <x v="1"/>
  </r>
  <r>
    <x v="108"/>
    <n v="528"/>
    <d v="2021-07-03T10:39:16"/>
    <d v="2021-07-03T10:45:16"/>
    <d v="2021-07-03T10:55:16"/>
    <d v="2021-07-03T11:05:16"/>
    <x v="1"/>
    <x v="1"/>
  </r>
  <r>
    <x v="109"/>
    <m/>
    <d v="2021-07-03T11:21:07"/>
    <m/>
    <m/>
    <m/>
    <x v="0"/>
    <x v="0"/>
  </r>
  <r>
    <x v="110"/>
    <n v="428"/>
    <d v="2021-07-03T11:27:15"/>
    <d v="2021-07-03T11:30:15"/>
    <m/>
    <m/>
    <x v="0"/>
    <x v="1"/>
  </r>
  <r>
    <x v="111"/>
    <n v="4677"/>
    <d v="2021-07-03T12:48:23"/>
    <d v="2021-07-03T12:50:23"/>
    <d v="2021-07-03T12:57:23"/>
    <d v="2021-07-03T13:15:23"/>
    <x v="0"/>
    <x v="1"/>
  </r>
  <r>
    <x v="112"/>
    <n v="1089"/>
    <d v="2021-07-03T12:57:52"/>
    <d v="2021-07-03T13:01:52"/>
    <d v="2021-07-03T13:08:52"/>
    <d v="2021-07-03T14:08:52"/>
    <x v="0"/>
    <x v="1"/>
  </r>
  <r>
    <x v="113"/>
    <n v="3408"/>
    <d v="2021-07-03T14:07:45"/>
    <d v="2021-07-03T14:11:45"/>
    <m/>
    <m/>
    <x v="1"/>
    <x v="1"/>
  </r>
  <r>
    <x v="114"/>
    <n v="959"/>
    <d v="2021-07-03T14:07:52"/>
    <d v="2021-07-03T14:12:52"/>
    <d v="2021-07-03T14:23:52"/>
    <d v="2021-07-03T14:43:52"/>
    <x v="0"/>
    <x v="1"/>
  </r>
  <r>
    <x v="115"/>
    <n v="25"/>
    <d v="2021-07-03T14:30:08"/>
    <d v="2021-07-03T14:34:08"/>
    <d v="2021-07-03T14:40:08"/>
    <d v="2021-07-03T15:22:08"/>
    <x v="0"/>
    <x v="0"/>
  </r>
  <r>
    <x v="116"/>
    <n v="4282"/>
    <d v="2021-07-03T14:50:30"/>
    <d v="2021-07-03T14:54:30"/>
    <d v="2021-07-03T15:06:30"/>
    <d v="2021-07-03T15:25:30"/>
    <x v="0"/>
    <x v="0"/>
  </r>
  <r>
    <x v="117"/>
    <n v="4362"/>
    <d v="2021-07-03T15:25:53"/>
    <d v="2021-07-03T15:29:53"/>
    <d v="2021-07-03T15:39:53"/>
    <d v="2021-07-03T16:34:53"/>
    <x v="0"/>
    <x v="1"/>
  </r>
  <r>
    <x v="118"/>
    <n v="2833"/>
    <d v="2021-07-03T15:33:07"/>
    <d v="2021-07-03T15:38:07"/>
    <d v="2021-07-03T15:40:07"/>
    <d v="2021-07-03T16:41:07"/>
    <x v="0"/>
    <x v="0"/>
  </r>
  <r>
    <x v="119"/>
    <n v="1374"/>
    <d v="2021-07-03T16:59:13"/>
    <m/>
    <m/>
    <m/>
    <x v="1"/>
    <x v="0"/>
  </r>
  <r>
    <x v="120"/>
    <n v="1051"/>
    <d v="2021-07-03T17:19:35"/>
    <d v="2021-07-03T17:21:35"/>
    <d v="2021-07-03T17:28:35"/>
    <d v="2021-07-03T18:31:35"/>
    <x v="1"/>
    <x v="1"/>
  </r>
  <r>
    <x v="121"/>
    <n v="15"/>
    <d v="2021-07-03T17:30:02"/>
    <d v="2021-07-03T17:36:02"/>
    <d v="2021-07-03T17:48:02"/>
    <d v="2021-07-03T18:37:02"/>
    <x v="0"/>
    <x v="1"/>
  </r>
  <r>
    <x v="122"/>
    <n v="2718"/>
    <d v="2021-07-03T17:35:44"/>
    <d v="2021-07-03T17:41:44"/>
    <d v="2021-07-03T17:44:44"/>
    <d v="2021-07-03T18:45:44"/>
    <x v="0"/>
    <x v="1"/>
  </r>
  <r>
    <x v="123"/>
    <n v="2275"/>
    <d v="2021-07-03T18:21:54"/>
    <d v="2021-07-03T18:23:54"/>
    <d v="2021-07-03T18:31:54"/>
    <d v="2021-07-03T18:52:54"/>
    <x v="0"/>
    <x v="1"/>
  </r>
  <r>
    <x v="124"/>
    <n v="663"/>
    <d v="2021-07-03T18:46:43"/>
    <d v="2021-07-03T18:50:43"/>
    <m/>
    <m/>
    <x v="0"/>
    <x v="0"/>
  </r>
  <r>
    <x v="125"/>
    <n v="3232"/>
    <d v="2021-07-03T20:02:43"/>
    <d v="2021-07-03T20:04:43"/>
    <m/>
    <m/>
    <x v="0"/>
    <x v="0"/>
  </r>
  <r>
    <x v="126"/>
    <n v="1969"/>
    <d v="2021-07-03T20:09:35"/>
    <d v="2021-07-03T20:10:35"/>
    <d v="2021-07-03T20:17:35"/>
    <d v="2021-07-03T21:15:35"/>
    <x v="1"/>
    <x v="1"/>
  </r>
  <r>
    <x v="127"/>
    <n v="675"/>
    <d v="2021-07-03T20:41:22"/>
    <d v="2021-07-03T20:43:22"/>
    <d v="2021-07-03T20:46:22"/>
    <d v="2021-07-03T21:54:22"/>
    <x v="0"/>
    <x v="0"/>
  </r>
  <r>
    <x v="128"/>
    <n v="361"/>
    <d v="2021-07-03T20:44:41"/>
    <d v="2021-07-03T20:48:41"/>
    <d v="2021-07-03T20:51:41"/>
    <d v="2021-07-03T22:09:41"/>
    <x v="0"/>
    <x v="0"/>
  </r>
  <r>
    <x v="129"/>
    <n v="239"/>
    <d v="2021-07-03T21:38:37"/>
    <d v="2021-07-03T21:43:37"/>
    <d v="2021-07-03T21:47:37"/>
    <d v="2021-07-03T22:46:37"/>
    <x v="0"/>
    <x v="1"/>
  </r>
  <r>
    <x v="130"/>
    <n v="644"/>
    <d v="2021-07-03T21:49:56"/>
    <d v="2021-07-03T21:53:56"/>
    <d v="2021-07-03T22:03:56"/>
    <d v="2021-07-03T22:40:56"/>
    <x v="0"/>
    <x v="1"/>
  </r>
  <r>
    <x v="131"/>
    <n v="359"/>
    <d v="2021-07-03T22:16:39"/>
    <d v="2021-07-03T22:22:39"/>
    <m/>
    <m/>
    <x v="0"/>
    <x v="0"/>
  </r>
  <r>
    <x v="132"/>
    <n v="1738"/>
    <d v="2021-07-03T22:18:45"/>
    <d v="2021-07-03T22:24:45"/>
    <m/>
    <m/>
    <x v="0"/>
    <x v="0"/>
  </r>
  <r>
    <x v="133"/>
    <n v="2013"/>
    <d v="2021-07-03T22:29:41"/>
    <d v="2021-07-03T22:31:41"/>
    <m/>
    <m/>
    <x v="0"/>
    <x v="0"/>
  </r>
  <r>
    <x v="134"/>
    <n v="1148"/>
    <d v="2021-07-03T22:29:56"/>
    <d v="2021-07-03T22:33:56"/>
    <d v="2021-07-03T22:40:56"/>
    <d v="2021-07-03T23:15:56"/>
    <x v="0"/>
    <x v="1"/>
  </r>
  <r>
    <x v="135"/>
    <n v="377"/>
    <d v="2021-07-03T22:38:19"/>
    <d v="2021-07-03T22:43:19"/>
    <d v="2021-07-03T22:50:19"/>
    <d v="2021-07-03T23:39:19"/>
    <x v="0"/>
    <x v="0"/>
  </r>
  <r>
    <x v="136"/>
    <n v="4102"/>
    <d v="2021-07-03T22:49:57"/>
    <d v="2021-07-03T22:55:57"/>
    <d v="2021-07-03T23:03:57"/>
    <d v="2021-07-03T23:45:57"/>
    <x v="0"/>
    <x v="0"/>
  </r>
  <r>
    <x v="137"/>
    <n v="2797"/>
    <d v="2021-07-03T23:20:30"/>
    <d v="2021-07-03T23:25:30"/>
    <m/>
    <m/>
    <x v="0"/>
    <x v="0"/>
  </r>
  <r>
    <x v="138"/>
    <n v="4359"/>
    <d v="2021-07-04T00:56:33"/>
    <m/>
    <m/>
    <m/>
    <x v="0"/>
    <x v="0"/>
  </r>
  <r>
    <x v="139"/>
    <n v="1616"/>
    <d v="2021-07-04T01:15:52"/>
    <d v="2021-07-04T01:16:52"/>
    <m/>
    <m/>
    <x v="0"/>
    <x v="1"/>
  </r>
  <r>
    <x v="140"/>
    <n v="4441"/>
    <d v="2021-07-04T01:51:09"/>
    <d v="2021-07-04T01:54:09"/>
    <d v="2021-07-04T02:01:09"/>
    <d v="2021-07-04T02:30:09"/>
    <x v="0"/>
    <x v="1"/>
  </r>
  <r>
    <x v="141"/>
    <n v="3892"/>
    <d v="2021-07-04T02:04:01"/>
    <d v="2021-07-04T02:09:01"/>
    <m/>
    <m/>
    <x v="0"/>
    <x v="1"/>
  </r>
  <r>
    <x v="142"/>
    <n v="3072"/>
    <d v="2021-07-04T02:10:43"/>
    <d v="2021-07-04T02:16:43"/>
    <m/>
    <m/>
    <x v="0"/>
    <x v="0"/>
  </r>
  <r>
    <x v="143"/>
    <n v="3974"/>
    <d v="2021-07-04T02:22:47"/>
    <d v="2021-07-04T02:24:47"/>
    <d v="2021-07-04T02:27:47"/>
    <d v="2021-07-04T03:04:47"/>
    <x v="1"/>
    <x v="1"/>
  </r>
  <r>
    <x v="144"/>
    <n v="1463"/>
    <d v="2021-07-04T03:01:12"/>
    <d v="2021-07-04T03:07:12"/>
    <d v="2021-07-04T03:17:12"/>
    <d v="2021-07-04T04:02:12"/>
    <x v="0"/>
    <x v="1"/>
  </r>
  <r>
    <x v="145"/>
    <n v="4334"/>
    <d v="2021-07-04T03:02:48"/>
    <d v="2021-07-04T03:04:48"/>
    <d v="2021-07-04T03:10:48"/>
    <d v="2021-07-04T04:05:48"/>
    <x v="0"/>
    <x v="1"/>
  </r>
  <r>
    <x v="146"/>
    <n v="2852"/>
    <d v="2021-07-04T03:33:35"/>
    <d v="2021-07-04T03:38:35"/>
    <d v="2021-07-04T03:41:35"/>
    <d v="2021-07-04T04:36:35"/>
    <x v="0"/>
    <x v="1"/>
  </r>
  <r>
    <x v="147"/>
    <n v="2414"/>
    <d v="2021-07-04T04:46:11"/>
    <d v="2021-07-04T04:49:11"/>
    <d v="2021-07-04T05:00:11"/>
    <d v="2021-07-04T05:27:11"/>
    <x v="0"/>
    <x v="1"/>
  </r>
  <r>
    <x v="148"/>
    <m/>
    <d v="2021-07-04T05:08:46"/>
    <m/>
    <m/>
    <m/>
    <x v="0"/>
    <x v="0"/>
  </r>
  <r>
    <x v="149"/>
    <n v="2490"/>
    <d v="2021-07-04T05:09:18"/>
    <d v="2021-07-04T05:13:18"/>
    <d v="2021-07-04T05:20:18"/>
    <d v="2021-07-04T06:22:18"/>
    <x v="0"/>
    <x v="1"/>
  </r>
  <r>
    <x v="150"/>
    <n v="2649"/>
    <d v="2021-07-04T05:11:03"/>
    <d v="2021-07-04T05:15:03"/>
    <d v="2021-07-04T05:19:03"/>
    <m/>
    <x v="0"/>
    <x v="1"/>
  </r>
  <r>
    <x v="151"/>
    <n v="3935"/>
    <d v="2021-07-04T05:20:26"/>
    <d v="2021-07-04T05:26:26"/>
    <d v="2021-07-04T05:37:26"/>
    <d v="2021-07-04T06:46:26"/>
    <x v="0"/>
    <x v="1"/>
  </r>
  <r>
    <x v="152"/>
    <n v="58"/>
    <d v="2021-07-04T05:43:10"/>
    <d v="2021-07-04T05:48:10"/>
    <m/>
    <m/>
    <x v="0"/>
    <x v="1"/>
  </r>
  <r>
    <x v="153"/>
    <n v="3390"/>
    <d v="2021-07-04T06:25:51"/>
    <d v="2021-07-04T06:26:51"/>
    <m/>
    <m/>
    <x v="1"/>
    <x v="0"/>
  </r>
  <r>
    <x v="154"/>
    <n v="283"/>
    <d v="2021-07-04T07:40:22"/>
    <d v="2021-07-04T07:45:22"/>
    <m/>
    <m/>
    <x v="0"/>
    <x v="1"/>
  </r>
  <r>
    <x v="155"/>
    <n v="4575"/>
    <d v="2021-07-04T08:04:29"/>
    <d v="2021-07-04T08:07:29"/>
    <d v="2021-07-04T08:10:29"/>
    <d v="2021-07-04T09:06:29"/>
    <x v="0"/>
    <x v="1"/>
  </r>
  <r>
    <x v="156"/>
    <n v="1792"/>
    <d v="2021-07-04T08:10:14"/>
    <d v="2021-07-04T08:14:14"/>
    <d v="2021-07-04T08:24:14"/>
    <d v="2021-07-04T09:20:14"/>
    <x v="0"/>
    <x v="1"/>
  </r>
  <r>
    <x v="157"/>
    <n v="660"/>
    <d v="2021-07-04T08:44:40"/>
    <d v="2021-07-04T08:47:40"/>
    <m/>
    <m/>
    <x v="0"/>
    <x v="1"/>
  </r>
  <r>
    <x v="158"/>
    <n v="1977"/>
    <d v="2021-07-04T08:59:57"/>
    <d v="2021-07-04T09:05:57"/>
    <d v="2021-07-04T09:16:57"/>
    <d v="2021-07-04T10:32:57"/>
    <x v="0"/>
    <x v="1"/>
  </r>
  <r>
    <x v="159"/>
    <n v="3703"/>
    <d v="2021-07-04T10:11:35"/>
    <d v="2021-07-04T10:16:35"/>
    <m/>
    <m/>
    <x v="0"/>
    <x v="1"/>
  </r>
  <r>
    <x v="160"/>
    <n v="1002"/>
    <d v="2021-07-04T10:12:48"/>
    <d v="2021-07-04T10:17:48"/>
    <d v="2021-07-04T10:29:48"/>
    <d v="2021-07-04T11:05:48"/>
    <x v="0"/>
    <x v="1"/>
  </r>
  <r>
    <x v="161"/>
    <n v="2118"/>
    <d v="2021-07-04T10:12:56"/>
    <m/>
    <m/>
    <m/>
    <x v="0"/>
    <x v="0"/>
  </r>
  <r>
    <x v="162"/>
    <n v="2896"/>
    <d v="2021-07-04T10:31:33"/>
    <d v="2021-07-04T10:35:33"/>
    <d v="2021-07-04T10:46:33"/>
    <d v="2021-07-04T11:17:33"/>
    <x v="1"/>
    <x v="1"/>
  </r>
  <r>
    <x v="163"/>
    <m/>
    <d v="2021-07-04T10:32:27"/>
    <m/>
    <m/>
    <m/>
    <x v="0"/>
    <x v="0"/>
  </r>
  <r>
    <x v="164"/>
    <n v="1331"/>
    <d v="2021-07-04T11:43:24"/>
    <d v="2021-07-04T11:48:24"/>
    <m/>
    <m/>
    <x v="0"/>
    <x v="0"/>
  </r>
  <r>
    <x v="165"/>
    <n v="1157"/>
    <d v="2021-07-04T12:05:18"/>
    <m/>
    <m/>
    <m/>
    <x v="0"/>
    <x v="0"/>
  </r>
  <r>
    <x v="166"/>
    <m/>
    <d v="2021-07-04T12:55:54"/>
    <m/>
    <m/>
    <m/>
    <x v="0"/>
    <x v="0"/>
  </r>
  <r>
    <x v="167"/>
    <n v="3106"/>
    <d v="2021-07-04T13:48:10"/>
    <d v="2021-07-04T13:54:10"/>
    <m/>
    <m/>
    <x v="0"/>
    <x v="1"/>
  </r>
  <r>
    <x v="168"/>
    <n v="878"/>
    <d v="2021-07-04T14:10:39"/>
    <d v="2021-07-04T14:16:39"/>
    <d v="2021-07-04T14:23:39"/>
    <d v="2021-07-04T15:09:39"/>
    <x v="1"/>
    <x v="1"/>
  </r>
  <r>
    <x v="169"/>
    <n v="3097"/>
    <d v="2021-07-04T14:24:57"/>
    <d v="2021-07-04T14:30:57"/>
    <m/>
    <m/>
    <x v="0"/>
    <x v="0"/>
  </r>
  <r>
    <x v="170"/>
    <n v="2704"/>
    <d v="2021-07-04T14:44:45"/>
    <d v="2021-07-04T14:48:45"/>
    <d v="2021-07-04T14:56:45"/>
    <d v="2021-07-04T15:41:45"/>
    <x v="1"/>
    <x v="0"/>
  </r>
  <r>
    <x v="171"/>
    <n v="848"/>
    <d v="2021-07-04T15:39:00"/>
    <d v="2021-07-04T15:42:00"/>
    <d v="2021-07-04T15:46:00"/>
    <d v="2021-07-04T16:14:00"/>
    <x v="0"/>
    <x v="1"/>
  </r>
  <r>
    <x v="172"/>
    <n v="576"/>
    <d v="2021-07-04T15:45:50"/>
    <m/>
    <m/>
    <m/>
    <x v="0"/>
    <x v="0"/>
  </r>
  <r>
    <x v="173"/>
    <n v="956"/>
    <d v="2021-07-04T15:46:57"/>
    <m/>
    <m/>
    <m/>
    <x v="0"/>
    <x v="0"/>
  </r>
  <r>
    <x v="174"/>
    <n v="1299"/>
    <d v="2021-07-04T15:50:29"/>
    <d v="2021-07-04T15:52:29"/>
    <d v="2021-07-04T16:02:29"/>
    <d v="2021-07-04T16:51:29"/>
    <x v="0"/>
    <x v="0"/>
  </r>
  <r>
    <x v="175"/>
    <n v="1107"/>
    <d v="2021-07-04T15:54:25"/>
    <d v="2021-07-04T15:59:25"/>
    <d v="2021-07-04T16:08:25"/>
    <d v="2021-07-04T16:29:25"/>
    <x v="0"/>
    <x v="1"/>
  </r>
  <r>
    <x v="176"/>
    <n v="4196"/>
    <d v="2021-07-04T16:28:36"/>
    <d v="2021-07-04T16:30:36"/>
    <m/>
    <m/>
    <x v="0"/>
    <x v="1"/>
  </r>
  <r>
    <x v="177"/>
    <n v="2664"/>
    <d v="2021-07-04T17:17:13"/>
    <d v="2021-07-04T17:23:13"/>
    <d v="2021-07-04T17:32:13"/>
    <m/>
    <x v="1"/>
    <x v="1"/>
  </r>
  <r>
    <x v="178"/>
    <n v="1130"/>
    <d v="2021-07-04T17:41:18"/>
    <d v="2021-07-04T17:44:18"/>
    <d v="2021-07-04T17:51:18"/>
    <d v="2021-07-04T18:50:18"/>
    <x v="1"/>
    <x v="1"/>
  </r>
  <r>
    <x v="179"/>
    <n v="1280"/>
    <d v="2021-07-04T18:53:25"/>
    <d v="2021-07-04T18:54:25"/>
    <m/>
    <m/>
    <x v="0"/>
    <x v="0"/>
  </r>
  <r>
    <x v="180"/>
    <n v="4788"/>
    <d v="2021-07-04T19:01:35"/>
    <d v="2021-07-04T19:07:35"/>
    <d v="2021-07-04T19:09:35"/>
    <d v="2021-07-04T19:19:35"/>
    <x v="0"/>
    <x v="0"/>
  </r>
  <r>
    <x v="181"/>
    <n v="569"/>
    <d v="2021-07-04T20:02:50"/>
    <d v="2021-07-04T20:04:50"/>
    <d v="2021-07-04T20:14:50"/>
    <d v="2021-07-04T20:28:50"/>
    <x v="0"/>
    <x v="1"/>
  </r>
  <r>
    <x v="182"/>
    <n v="4122"/>
    <d v="2021-07-04T20:12:19"/>
    <d v="2021-07-04T20:16:19"/>
    <d v="2021-07-04T20:23:19"/>
    <d v="2021-07-04T20:54:19"/>
    <x v="0"/>
    <x v="1"/>
  </r>
  <r>
    <x v="183"/>
    <n v="3820"/>
    <d v="2021-07-04T20:50:25"/>
    <d v="2021-07-04T20:55:25"/>
    <d v="2021-07-04T20:58:25"/>
    <d v="2021-07-04T21:13:25"/>
    <x v="0"/>
    <x v="1"/>
  </r>
  <r>
    <x v="184"/>
    <n v="2016"/>
    <d v="2021-07-04T21:07:56"/>
    <d v="2021-07-04T21:09:56"/>
    <m/>
    <m/>
    <x v="0"/>
    <x v="0"/>
  </r>
  <r>
    <x v="185"/>
    <m/>
    <d v="2021-07-04T21:57:13"/>
    <m/>
    <m/>
    <m/>
    <x v="1"/>
    <x v="1"/>
  </r>
  <r>
    <x v="186"/>
    <n v="1818"/>
    <d v="2021-07-04T22:11:54"/>
    <d v="2021-07-04T22:13:54"/>
    <d v="2021-07-04T22:22:54"/>
    <d v="2021-07-04T22:46:54"/>
    <x v="0"/>
    <x v="1"/>
  </r>
  <r>
    <x v="187"/>
    <n v="19"/>
    <d v="2021-07-04T22:53:44"/>
    <d v="2021-07-04T22:59:44"/>
    <d v="2021-07-04T23:11:44"/>
    <d v="2021-07-04T23:45:44"/>
    <x v="0"/>
    <x v="1"/>
  </r>
  <r>
    <x v="188"/>
    <n v="3857"/>
    <d v="2021-07-04T23:19:43"/>
    <d v="2021-07-04T23:22:43"/>
    <d v="2021-07-04T23:33:43"/>
    <d v="2021-07-05T00:01:43"/>
    <x v="0"/>
    <x v="0"/>
  </r>
  <r>
    <x v="189"/>
    <n v="3171"/>
    <d v="2021-07-05T00:36:04"/>
    <d v="2021-07-05T00:37:04"/>
    <d v="2021-07-05T00:39:04"/>
    <d v="2021-07-05T01:38:04"/>
    <x v="0"/>
    <x v="1"/>
  </r>
  <r>
    <x v="190"/>
    <n v="3930"/>
    <d v="2021-07-05T00:56:01"/>
    <d v="2021-07-05T01:00:01"/>
    <m/>
    <m/>
    <x v="0"/>
    <x v="0"/>
  </r>
  <r>
    <x v="191"/>
    <n v="4571"/>
    <d v="2021-07-05T01:21:30"/>
    <d v="2021-07-05T01:22:30"/>
    <d v="2021-07-05T01:32:30"/>
    <d v="2021-07-05T01:54:30"/>
    <x v="0"/>
    <x v="1"/>
  </r>
  <r>
    <x v="192"/>
    <n v="40"/>
    <d v="2021-07-05T02:12:14"/>
    <d v="2021-07-05T02:15:14"/>
    <d v="2021-07-05T02:25:14"/>
    <d v="2021-07-05T02:36:14"/>
    <x v="1"/>
    <x v="0"/>
  </r>
  <r>
    <x v="193"/>
    <n v="2443"/>
    <d v="2021-07-05T02:15:00"/>
    <d v="2021-07-05T02:19:00"/>
    <d v="2021-07-05T02:22:00"/>
    <d v="2021-07-05T02:56:00"/>
    <x v="0"/>
    <x v="0"/>
  </r>
  <r>
    <x v="194"/>
    <m/>
    <d v="2021-07-05T02:38:17"/>
    <m/>
    <m/>
    <m/>
    <x v="0"/>
    <x v="0"/>
  </r>
  <r>
    <x v="195"/>
    <n v="355"/>
    <d v="2021-07-05T02:57:56"/>
    <d v="2021-07-05T02:58:56"/>
    <d v="2021-07-05T03:04:56"/>
    <d v="2021-07-05T03:16:56"/>
    <x v="0"/>
    <x v="0"/>
  </r>
  <r>
    <x v="196"/>
    <n v="975"/>
    <d v="2021-07-05T03:14:58"/>
    <d v="2021-07-05T03:18:58"/>
    <m/>
    <m/>
    <x v="0"/>
    <x v="1"/>
  </r>
  <r>
    <x v="197"/>
    <m/>
    <d v="2021-07-05T03:47:55"/>
    <m/>
    <m/>
    <m/>
    <x v="0"/>
    <x v="0"/>
  </r>
  <r>
    <x v="198"/>
    <n v="4334"/>
    <d v="2021-07-05T04:48:25"/>
    <d v="2021-07-05T04:52:25"/>
    <m/>
    <m/>
    <x v="0"/>
    <x v="0"/>
  </r>
  <r>
    <x v="199"/>
    <n v="3186"/>
    <d v="2021-07-05T05:05:29"/>
    <d v="2021-07-05T05:09:29"/>
    <d v="2021-07-05T05:18:29"/>
    <d v="2021-07-05T05:59:29"/>
    <x v="0"/>
    <x v="1"/>
  </r>
  <r>
    <x v="200"/>
    <n v="4661"/>
    <d v="2021-07-05T05:06:01"/>
    <d v="2021-07-05T05:10:01"/>
    <m/>
    <m/>
    <x v="0"/>
    <x v="1"/>
  </r>
  <r>
    <x v="201"/>
    <n v="4973"/>
    <d v="2021-07-05T05:33:13"/>
    <d v="2021-07-05T05:34:13"/>
    <d v="2021-07-05T05:42:13"/>
    <d v="2021-07-05T06:15:13"/>
    <x v="0"/>
    <x v="1"/>
  </r>
  <r>
    <x v="202"/>
    <n v="2649"/>
    <d v="2021-07-05T05:46:33"/>
    <d v="2021-07-05T05:50:33"/>
    <d v="2021-07-05T05:59:33"/>
    <d v="2021-07-05T07:15:33"/>
    <x v="0"/>
    <x v="0"/>
  </r>
  <r>
    <x v="203"/>
    <n v="2209"/>
    <d v="2021-07-05T05:57:45"/>
    <d v="2021-07-05T05:58:45"/>
    <d v="2021-07-05T06:06:45"/>
    <d v="2021-07-05T06:26:45"/>
    <x v="0"/>
    <x v="0"/>
  </r>
  <r>
    <x v="204"/>
    <n v="568"/>
    <d v="2021-07-05T06:25:26"/>
    <d v="2021-07-05T06:26:26"/>
    <m/>
    <m/>
    <x v="0"/>
    <x v="1"/>
  </r>
  <r>
    <x v="205"/>
    <n v="4528"/>
    <d v="2021-07-05T06:29:58"/>
    <d v="2021-07-05T06:34:58"/>
    <d v="2021-07-05T06:38:58"/>
    <d v="2021-07-05T07:58:58"/>
    <x v="0"/>
    <x v="1"/>
  </r>
  <r>
    <x v="206"/>
    <n v="1117"/>
    <d v="2021-07-05T06:37:58"/>
    <d v="2021-07-05T06:41:58"/>
    <d v="2021-07-05T06:49:58"/>
    <d v="2021-07-05T08:04:58"/>
    <x v="0"/>
    <x v="0"/>
  </r>
  <r>
    <x v="207"/>
    <n v="2647"/>
    <d v="2021-07-05T06:41:24"/>
    <d v="2021-07-05T06:42:24"/>
    <m/>
    <m/>
    <x v="1"/>
    <x v="1"/>
  </r>
  <r>
    <x v="208"/>
    <n v="1910"/>
    <d v="2021-07-05T07:29:43"/>
    <d v="2021-07-05T07:30:43"/>
    <d v="2021-07-05T07:37:43"/>
    <d v="2021-07-05T08:22:43"/>
    <x v="0"/>
    <x v="1"/>
  </r>
  <r>
    <x v="209"/>
    <n v="2943"/>
    <d v="2021-07-05T07:41:57"/>
    <d v="2021-07-05T07:43:57"/>
    <m/>
    <m/>
    <x v="1"/>
    <x v="1"/>
  </r>
  <r>
    <x v="210"/>
    <n v="4680"/>
    <d v="2021-07-05T07:55:08"/>
    <m/>
    <m/>
    <m/>
    <x v="0"/>
    <x v="0"/>
  </r>
  <r>
    <x v="211"/>
    <n v="2608"/>
    <d v="2021-07-05T08:24:03"/>
    <m/>
    <m/>
    <m/>
    <x v="0"/>
    <x v="0"/>
  </r>
  <r>
    <x v="212"/>
    <n v="1293"/>
    <d v="2021-07-05T08:25:43"/>
    <d v="2021-07-05T08:30:43"/>
    <d v="2021-07-05T08:40:43"/>
    <m/>
    <x v="0"/>
    <x v="0"/>
  </r>
  <r>
    <x v="213"/>
    <n v="1057"/>
    <d v="2021-07-05T08:42:25"/>
    <d v="2021-07-05T08:47:25"/>
    <m/>
    <m/>
    <x v="0"/>
    <x v="1"/>
  </r>
  <r>
    <x v="214"/>
    <n v="66"/>
    <d v="2021-07-05T09:31:38"/>
    <d v="2021-07-05T09:37:38"/>
    <d v="2021-07-05T09:46:38"/>
    <d v="2021-07-05T10:48:38"/>
    <x v="0"/>
    <x v="1"/>
  </r>
  <r>
    <x v="215"/>
    <n v="1481"/>
    <d v="2021-07-05T12:01:53"/>
    <d v="2021-07-05T12:07:53"/>
    <d v="2021-07-05T12:10:53"/>
    <d v="2021-07-05T13:25:53"/>
    <x v="0"/>
    <x v="1"/>
  </r>
  <r>
    <x v="216"/>
    <n v="4995"/>
    <d v="2021-07-05T12:48:45"/>
    <d v="2021-07-05T12:51:45"/>
    <m/>
    <m/>
    <x v="0"/>
    <x v="0"/>
  </r>
  <r>
    <x v="217"/>
    <n v="1607"/>
    <d v="2021-07-05T12:59:42"/>
    <d v="2021-07-05T13:04:42"/>
    <d v="2021-07-05T13:07:42"/>
    <d v="2021-07-05T13:44:42"/>
    <x v="0"/>
    <x v="0"/>
  </r>
  <r>
    <x v="218"/>
    <m/>
    <d v="2021-07-05T13:13:08"/>
    <m/>
    <m/>
    <m/>
    <x v="0"/>
    <x v="0"/>
  </r>
  <r>
    <x v="219"/>
    <n v="799"/>
    <d v="2021-07-05T13:24:30"/>
    <d v="2021-07-05T13:30:30"/>
    <m/>
    <m/>
    <x v="0"/>
    <x v="1"/>
  </r>
  <r>
    <x v="220"/>
    <n v="270"/>
    <d v="2021-07-05T13:41:21"/>
    <d v="2021-07-05T13:47:21"/>
    <d v="2021-07-05T13:57:21"/>
    <d v="2021-07-05T14:43:21"/>
    <x v="0"/>
    <x v="0"/>
  </r>
  <r>
    <x v="221"/>
    <m/>
    <d v="2021-07-05T14:36:32"/>
    <m/>
    <m/>
    <m/>
    <x v="0"/>
    <x v="0"/>
  </r>
  <r>
    <x v="222"/>
    <n v="2883"/>
    <d v="2021-07-05T14:37:22"/>
    <d v="2021-07-05T14:42:22"/>
    <m/>
    <m/>
    <x v="0"/>
    <x v="0"/>
  </r>
  <r>
    <x v="223"/>
    <n v="1629"/>
    <d v="2021-07-05T15:57:12"/>
    <d v="2021-07-05T16:02:12"/>
    <m/>
    <m/>
    <x v="1"/>
    <x v="1"/>
  </r>
  <r>
    <x v="224"/>
    <n v="3026"/>
    <d v="2021-07-05T16:04:00"/>
    <d v="2021-07-05T16:06:00"/>
    <d v="2021-07-05T16:16:00"/>
    <d v="2021-07-05T17:30:00"/>
    <x v="1"/>
    <x v="1"/>
  </r>
  <r>
    <x v="225"/>
    <n v="1318"/>
    <d v="2021-07-05T16:18:17"/>
    <d v="2021-07-05T16:21:17"/>
    <d v="2021-07-05T16:24:17"/>
    <d v="2021-07-05T16:36:17"/>
    <x v="0"/>
    <x v="1"/>
  </r>
  <r>
    <x v="226"/>
    <m/>
    <d v="2021-07-05T16:30:36"/>
    <m/>
    <m/>
    <m/>
    <x v="0"/>
    <x v="0"/>
  </r>
  <r>
    <x v="227"/>
    <n v="3297"/>
    <d v="2021-07-05T16:38:02"/>
    <d v="2021-07-05T16:44:02"/>
    <d v="2021-07-05T16:46:02"/>
    <d v="2021-07-05T17:20:02"/>
    <x v="0"/>
    <x v="0"/>
  </r>
  <r>
    <x v="228"/>
    <n v="3522"/>
    <d v="2021-07-05T17:07:06"/>
    <d v="2021-07-05T17:12:06"/>
    <d v="2021-07-05T17:15:06"/>
    <d v="2021-07-05T18:06:06"/>
    <x v="0"/>
    <x v="1"/>
  </r>
  <r>
    <x v="229"/>
    <n v="2250"/>
    <d v="2021-07-05T17:10:32"/>
    <d v="2021-07-05T17:15:32"/>
    <d v="2021-07-05T17:26:32"/>
    <d v="2021-07-05T18:26:32"/>
    <x v="0"/>
    <x v="0"/>
  </r>
  <r>
    <x v="230"/>
    <n v="3471"/>
    <d v="2021-07-05T18:14:56"/>
    <d v="2021-07-05T18:15:56"/>
    <d v="2021-07-05T18:22:56"/>
    <d v="2021-07-05T19:06:56"/>
    <x v="0"/>
    <x v="1"/>
  </r>
  <r>
    <x v="231"/>
    <n v="2966"/>
    <d v="2021-07-05T19:29:05"/>
    <d v="2021-07-05T19:33:05"/>
    <d v="2021-07-05T19:35:05"/>
    <d v="2021-07-05T19:55:05"/>
    <x v="0"/>
    <x v="1"/>
  </r>
  <r>
    <x v="232"/>
    <n v="4034"/>
    <d v="2021-07-05T19:45:05"/>
    <d v="2021-07-05T19:47:05"/>
    <m/>
    <m/>
    <x v="0"/>
    <x v="1"/>
  </r>
  <r>
    <x v="233"/>
    <n v="1862"/>
    <d v="2021-07-05T20:25:15"/>
    <d v="2021-07-05T20:27:15"/>
    <m/>
    <m/>
    <x v="1"/>
    <x v="0"/>
  </r>
  <r>
    <x v="234"/>
    <n v="3815"/>
    <d v="2021-07-05T21:25:30"/>
    <d v="2021-07-05T21:29:30"/>
    <m/>
    <m/>
    <x v="0"/>
    <x v="1"/>
  </r>
  <r>
    <x v="235"/>
    <n v="110"/>
    <d v="2021-07-05T21:33:45"/>
    <d v="2021-07-05T21:37:45"/>
    <m/>
    <m/>
    <x v="0"/>
    <x v="1"/>
  </r>
  <r>
    <x v="236"/>
    <n v="3849"/>
    <d v="2021-07-05T21:34:27"/>
    <d v="2021-07-05T21:36:27"/>
    <m/>
    <m/>
    <x v="0"/>
    <x v="1"/>
  </r>
  <r>
    <x v="237"/>
    <n v="1502"/>
    <d v="2021-07-05T22:29:39"/>
    <d v="2021-07-05T22:33:39"/>
    <m/>
    <m/>
    <x v="0"/>
    <x v="0"/>
  </r>
  <r>
    <x v="238"/>
    <n v="2062"/>
    <d v="2021-07-05T23:49:08"/>
    <d v="2021-07-05T23:55:08"/>
    <m/>
    <m/>
    <x v="0"/>
    <x v="1"/>
  </r>
  <r>
    <x v="239"/>
    <n v="2784"/>
    <d v="2021-07-05T23:58:13"/>
    <m/>
    <m/>
    <m/>
    <x v="0"/>
    <x v="0"/>
  </r>
  <r>
    <x v="240"/>
    <n v="41"/>
    <d v="2021-07-06T00:11:52"/>
    <d v="2021-07-06T00:16:52"/>
    <d v="2021-07-06T00:28:52"/>
    <d v="2021-07-06T01:17:52"/>
    <x v="0"/>
    <x v="1"/>
  </r>
  <r>
    <x v="241"/>
    <n v="705"/>
    <d v="2021-07-06T00:18:19"/>
    <d v="2021-07-06T00:19:19"/>
    <d v="2021-07-06T00:23:19"/>
    <d v="2021-07-06T00:45:19"/>
    <x v="0"/>
    <x v="1"/>
  </r>
  <r>
    <x v="242"/>
    <n v="663"/>
    <d v="2021-07-06T00:33:01"/>
    <d v="2021-07-06T00:36:01"/>
    <d v="2021-07-06T00:48:01"/>
    <d v="2021-07-06T01:49:01"/>
    <x v="1"/>
    <x v="0"/>
  </r>
  <r>
    <x v="243"/>
    <n v="3213"/>
    <d v="2021-07-06T02:05:48"/>
    <d v="2021-07-06T02:06:48"/>
    <d v="2021-07-06T02:17:48"/>
    <d v="2021-07-06T02:55:48"/>
    <x v="0"/>
    <x v="1"/>
  </r>
  <r>
    <x v="244"/>
    <n v="643"/>
    <d v="2021-07-06T02:54:13"/>
    <d v="2021-07-06T02:57:13"/>
    <m/>
    <m/>
    <x v="0"/>
    <x v="1"/>
  </r>
  <r>
    <x v="245"/>
    <n v="3000"/>
    <d v="2021-07-06T03:02:32"/>
    <d v="2021-07-06T03:07:32"/>
    <m/>
    <m/>
    <x v="0"/>
    <x v="1"/>
  </r>
  <r>
    <x v="246"/>
    <n v="1097"/>
    <d v="2021-07-06T03:11:54"/>
    <d v="2021-07-06T03:17:54"/>
    <m/>
    <m/>
    <x v="1"/>
    <x v="1"/>
  </r>
  <r>
    <x v="247"/>
    <n v="3491"/>
    <d v="2021-07-06T04:19:22"/>
    <d v="2021-07-06T04:22:22"/>
    <d v="2021-07-06T04:32:22"/>
    <d v="2021-07-06T05:44:22"/>
    <x v="1"/>
    <x v="0"/>
  </r>
  <r>
    <x v="248"/>
    <n v="1652"/>
    <d v="2021-07-06T04:32:47"/>
    <d v="2021-07-06T04:38:47"/>
    <d v="2021-07-06T04:47:47"/>
    <d v="2021-07-06T05:30:47"/>
    <x v="0"/>
    <x v="0"/>
  </r>
  <r>
    <x v="249"/>
    <n v="733"/>
    <d v="2021-07-06T05:27:16"/>
    <d v="2021-07-06T05:33:16"/>
    <d v="2021-07-06T05:35:16"/>
    <d v="2021-07-06T05:50:16"/>
    <x v="1"/>
    <x v="1"/>
  </r>
  <r>
    <x v="250"/>
    <m/>
    <d v="2021-07-06T05:40:15"/>
    <m/>
    <m/>
    <m/>
    <x v="0"/>
    <x v="0"/>
  </r>
  <r>
    <x v="251"/>
    <n v="300"/>
    <d v="2021-07-06T06:04:41"/>
    <m/>
    <m/>
    <m/>
    <x v="0"/>
    <x v="0"/>
  </r>
  <r>
    <x v="252"/>
    <n v="3798"/>
    <d v="2021-07-06T06:13:59"/>
    <d v="2021-07-06T06:16:59"/>
    <d v="2021-07-06T06:26:59"/>
    <d v="2021-07-06T07:27:59"/>
    <x v="0"/>
    <x v="1"/>
  </r>
  <r>
    <x v="253"/>
    <m/>
    <d v="2021-07-06T08:19:13"/>
    <m/>
    <m/>
    <m/>
    <x v="0"/>
    <x v="0"/>
  </r>
  <r>
    <x v="254"/>
    <n v="4890"/>
    <d v="2021-07-06T08:32:09"/>
    <m/>
    <m/>
    <m/>
    <x v="0"/>
    <x v="0"/>
  </r>
  <r>
    <x v="255"/>
    <n v="4579"/>
    <d v="2021-07-06T10:12:10"/>
    <d v="2021-07-06T10:18:10"/>
    <d v="2021-07-06T10:26:10"/>
    <d v="2021-07-06T11:42:10"/>
    <x v="0"/>
    <x v="1"/>
  </r>
  <r>
    <x v="256"/>
    <n v="1846"/>
    <d v="2021-07-06T11:23:53"/>
    <d v="2021-07-06T11:28:53"/>
    <m/>
    <m/>
    <x v="0"/>
    <x v="1"/>
  </r>
  <r>
    <x v="257"/>
    <n v="4144"/>
    <d v="2021-07-06T11:54:38"/>
    <d v="2021-07-06T11:56:38"/>
    <d v="2021-07-06T12:07:38"/>
    <m/>
    <x v="1"/>
    <x v="0"/>
  </r>
  <r>
    <x v="258"/>
    <n v="2853"/>
    <d v="2021-07-06T11:55:55"/>
    <m/>
    <m/>
    <m/>
    <x v="0"/>
    <x v="0"/>
  </r>
  <r>
    <x v="259"/>
    <n v="3790"/>
    <d v="2021-07-06T12:03:13"/>
    <d v="2021-07-06T12:09:13"/>
    <m/>
    <m/>
    <x v="0"/>
    <x v="0"/>
  </r>
  <r>
    <x v="260"/>
    <n v="2981"/>
    <d v="2021-07-06T13:24:38"/>
    <d v="2021-07-06T13:29:38"/>
    <m/>
    <m/>
    <x v="1"/>
    <x v="1"/>
  </r>
  <r>
    <x v="261"/>
    <n v="4055"/>
    <d v="2021-07-06T13:42:53"/>
    <d v="2021-07-06T13:43:53"/>
    <d v="2021-07-06T13:49:53"/>
    <d v="2021-07-06T15:00:53"/>
    <x v="0"/>
    <x v="1"/>
  </r>
  <r>
    <x v="262"/>
    <n v="274"/>
    <d v="2021-07-06T14:24:48"/>
    <d v="2021-07-06T14:25:48"/>
    <d v="2021-07-06T14:34:48"/>
    <m/>
    <x v="0"/>
    <x v="1"/>
  </r>
  <r>
    <x v="263"/>
    <n v="4539"/>
    <d v="2021-07-06T14:33:17"/>
    <d v="2021-07-06T14:35:17"/>
    <d v="2021-07-06T14:40:17"/>
    <m/>
    <x v="0"/>
    <x v="0"/>
  </r>
  <r>
    <x v="264"/>
    <m/>
    <d v="2021-07-06T15:07:29"/>
    <m/>
    <m/>
    <m/>
    <x v="0"/>
    <x v="0"/>
  </r>
  <r>
    <x v="265"/>
    <m/>
    <d v="2021-07-06T15:28:14"/>
    <m/>
    <m/>
    <m/>
    <x v="0"/>
    <x v="0"/>
  </r>
  <r>
    <x v="266"/>
    <n v="4590"/>
    <d v="2021-07-06T15:29:57"/>
    <d v="2021-07-06T15:34:57"/>
    <d v="2021-07-06T15:44:57"/>
    <d v="2021-07-06T15:59:57"/>
    <x v="0"/>
    <x v="1"/>
  </r>
  <r>
    <x v="267"/>
    <m/>
    <d v="2021-07-06T15:44:34"/>
    <m/>
    <m/>
    <m/>
    <x v="0"/>
    <x v="0"/>
  </r>
  <r>
    <x v="268"/>
    <n v="123"/>
    <d v="2021-07-06T16:01:56"/>
    <d v="2021-07-06T16:05:56"/>
    <m/>
    <m/>
    <x v="0"/>
    <x v="0"/>
  </r>
  <r>
    <x v="269"/>
    <n v="4196"/>
    <d v="2021-07-06T16:16:34"/>
    <d v="2021-07-06T16:17:34"/>
    <m/>
    <m/>
    <x v="0"/>
    <x v="1"/>
  </r>
  <r>
    <x v="270"/>
    <n v="4209"/>
    <d v="2021-07-06T17:09:13"/>
    <d v="2021-07-06T17:14:13"/>
    <d v="2021-07-06T17:26:13"/>
    <d v="2021-07-06T18:24:13"/>
    <x v="0"/>
    <x v="0"/>
  </r>
  <r>
    <x v="271"/>
    <n v="2918"/>
    <d v="2021-07-06T17:50:28"/>
    <d v="2021-07-06T17:55:28"/>
    <d v="2021-07-06T18:06:28"/>
    <d v="2021-07-06T18:51:28"/>
    <x v="1"/>
    <x v="1"/>
  </r>
  <r>
    <x v="272"/>
    <n v="1830"/>
    <d v="2021-07-06T17:57:53"/>
    <d v="2021-07-06T18:01:53"/>
    <d v="2021-07-06T18:12:53"/>
    <d v="2021-07-06T19:30:53"/>
    <x v="0"/>
    <x v="0"/>
  </r>
  <r>
    <x v="273"/>
    <n v="958"/>
    <d v="2021-07-06T18:04:54"/>
    <d v="2021-07-06T18:06:54"/>
    <m/>
    <m/>
    <x v="0"/>
    <x v="0"/>
  </r>
  <r>
    <x v="274"/>
    <n v="1469"/>
    <d v="2021-07-06T18:17:45"/>
    <m/>
    <m/>
    <m/>
    <x v="0"/>
    <x v="0"/>
  </r>
  <r>
    <x v="275"/>
    <n v="3298"/>
    <d v="2021-07-06T19:09:23"/>
    <d v="2021-07-06T19:11:23"/>
    <m/>
    <m/>
    <x v="0"/>
    <x v="1"/>
  </r>
  <r>
    <x v="276"/>
    <n v="468"/>
    <d v="2021-07-06T19:29:58"/>
    <d v="2021-07-06T19:31:58"/>
    <d v="2021-07-06T19:36:58"/>
    <m/>
    <x v="0"/>
    <x v="1"/>
  </r>
  <r>
    <x v="277"/>
    <n v="1012"/>
    <d v="2021-07-06T19:34:54"/>
    <d v="2021-07-06T19:37:54"/>
    <d v="2021-07-06T19:46:54"/>
    <d v="2021-07-06T20:53:54"/>
    <x v="0"/>
    <x v="0"/>
  </r>
  <r>
    <x v="278"/>
    <n v="3114"/>
    <d v="2021-07-06T21:18:48"/>
    <d v="2021-07-06T21:19:48"/>
    <d v="2021-07-06T21:24:48"/>
    <d v="2021-07-06T22:06:48"/>
    <x v="1"/>
    <x v="1"/>
  </r>
  <r>
    <x v="279"/>
    <n v="1611"/>
    <d v="2021-07-06T21:23:51"/>
    <d v="2021-07-06T21:29:51"/>
    <d v="2021-07-06T21:39:51"/>
    <d v="2021-07-06T22:49:51"/>
    <x v="0"/>
    <x v="0"/>
  </r>
  <r>
    <x v="280"/>
    <n v="148"/>
    <d v="2021-07-06T21:56:36"/>
    <d v="2021-07-06T22:02:36"/>
    <d v="2021-07-06T22:12:36"/>
    <d v="2021-07-06T23:20:36"/>
    <x v="0"/>
    <x v="0"/>
  </r>
  <r>
    <x v="281"/>
    <n v="3802"/>
    <d v="2021-07-06T21:58:25"/>
    <d v="2021-07-06T21:59:25"/>
    <d v="2021-07-06T22:09:25"/>
    <d v="2021-07-06T23:10:25"/>
    <x v="0"/>
    <x v="1"/>
  </r>
  <r>
    <x v="282"/>
    <n v="169"/>
    <d v="2021-07-06T22:08:54"/>
    <d v="2021-07-06T22:11:54"/>
    <d v="2021-07-06T22:14:54"/>
    <d v="2021-07-06T22:41:54"/>
    <x v="0"/>
    <x v="0"/>
  </r>
  <r>
    <x v="283"/>
    <n v="2928"/>
    <d v="2021-07-06T22:43:38"/>
    <d v="2021-07-06T22:48:38"/>
    <m/>
    <m/>
    <x v="1"/>
    <x v="0"/>
  </r>
  <r>
    <x v="284"/>
    <n v="4325"/>
    <d v="2021-07-06T22:47:44"/>
    <d v="2021-07-06T22:49:44"/>
    <d v="2021-07-06T23:01:44"/>
    <d v="2021-07-07T00:18:44"/>
    <x v="1"/>
    <x v="1"/>
  </r>
  <r>
    <x v="285"/>
    <n v="3500"/>
    <d v="2021-07-06T22:53:54"/>
    <d v="2021-07-06T22:55:54"/>
    <d v="2021-07-06T23:05:54"/>
    <d v="2021-07-06T23:51:54"/>
    <x v="1"/>
    <x v="0"/>
  </r>
  <r>
    <x v="286"/>
    <n v="1089"/>
    <d v="2021-07-06T23:01:46"/>
    <d v="2021-07-06T23:03:46"/>
    <m/>
    <m/>
    <x v="1"/>
    <x v="1"/>
  </r>
  <r>
    <x v="287"/>
    <n v="826"/>
    <d v="2021-07-06T23:10:33"/>
    <d v="2021-07-06T23:12:33"/>
    <d v="2021-07-06T23:14:33"/>
    <m/>
    <x v="0"/>
    <x v="0"/>
  </r>
  <r>
    <x v="288"/>
    <n v="1090"/>
    <d v="2021-07-06T23:18:39"/>
    <d v="2021-07-06T23:22:39"/>
    <d v="2021-07-06T23:28:39"/>
    <d v="2021-07-07T00:22:39"/>
    <x v="0"/>
    <x v="1"/>
  </r>
  <r>
    <x v="289"/>
    <n v="2720"/>
    <d v="2021-07-06T23:53:23"/>
    <d v="2021-07-06T23:55:23"/>
    <m/>
    <m/>
    <x v="0"/>
    <x v="1"/>
  </r>
  <r>
    <x v="290"/>
    <n v="2000"/>
    <d v="2021-07-07T01:33:34"/>
    <d v="2021-07-07T01:38:34"/>
    <d v="2021-07-07T01:44:34"/>
    <d v="2021-07-07T02:51:34"/>
    <x v="0"/>
    <x v="1"/>
  </r>
  <r>
    <x v="291"/>
    <n v="2479"/>
    <d v="2021-07-07T01:55:55"/>
    <d v="2021-07-07T01:59:55"/>
    <d v="2021-07-07T02:06:55"/>
    <d v="2021-07-07T02:38:55"/>
    <x v="1"/>
    <x v="1"/>
  </r>
  <r>
    <x v="292"/>
    <n v="1580"/>
    <d v="2021-07-07T03:14:13"/>
    <m/>
    <m/>
    <m/>
    <x v="0"/>
    <x v="0"/>
  </r>
  <r>
    <x v="293"/>
    <n v="4104"/>
    <d v="2021-07-07T03:22:18"/>
    <d v="2021-07-07T03:26:18"/>
    <d v="2021-07-07T03:35:18"/>
    <d v="2021-07-07T03:47:18"/>
    <x v="0"/>
    <x v="1"/>
  </r>
  <r>
    <x v="294"/>
    <n v="1362"/>
    <d v="2021-07-07T04:09:24"/>
    <d v="2021-07-07T04:13:24"/>
    <d v="2021-07-07T04:17:24"/>
    <d v="2021-07-07T04:39:24"/>
    <x v="0"/>
    <x v="0"/>
  </r>
  <r>
    <x v="295"/>
    <n v="1232"/>
    <d v="2021-07-07T06:31:16"/>
    <d v="2021-07-07T06:35:16"/>
    <d v="2021-07-07T06:46:16"/>
    <d v="2021-07-07T07:24:16"/>
    <x v="0"/>
    <x v="1"/>
  </r>
  <r>
    <x v="296"/>
    <n v="820"/>
    <d v="2021-07-07T06:48:06"/>
    <m/>
    <m/>
    <m/>
    <x v="1"/>
    <x v="1"/>
  </r>
  <r>
    <x v="297"/>
    <n v="1293"/>
    <d v="2021-07-07T07:32:09"/>
    <d v="2021-07-07T07:38:09"/>
    <m/>
    <m/>
    <x v="0"/>
    <x v="0"/>
  </r>
  <r>
    <x v="298"/>
    <n v="1962"/>
    <d v="2021-07-07T08:02:56"/>
    <d v="2021-07-07T08:08:56"/>
    <d v="2021-07-07T08:16:56"/>
    <d v="2021-07-07T09:28:56"/>
    <x v="1"/>
    <x v="1"/>
  </r>
  <r>
    <x v="299"/>
    <n v="3978"/>
    <d v="2021-07-07T08:12:14"/>
    <m/>
    <m/>
    <m/>
    <x v="0"/>
    <x v="0"/>
  </r>
  <r>
    <x v="300"/>
    <n v="4838"/>
    <d v="2021-07-07T08:53:25"/>
    <d v="2021-07-07T08:57:25"/>
    <d v="2021-07-07T09:01:25"/>
    <d v="2021-07-07T09:29:25"/>
    <x v="0"/>
    <x v="1"/>
  </r>
  <r>
    <x v="301"/>
    <n v="4479"/>
    <d v="2021-07-07T10:08:17"/>
    <m/>
    <m/>
    <m/>
    <x v="0"/>
    <x v="0"/>
  </r>
  <r>
    <x v="302"/>
    <n v="2457"/>
    <d v="2021-07-07T10:52:18"/>
    <m/>
    <m/>
    <m/>
    <x v="0"/>
    <x v="0"/>
  </r>
  <r>
    <x v="303"/>
    <n v="3795"/>
    <d v="2021-07-07T12:13:06"/>
    <d v="2021-07-07T12:14:06"/>
    <m/>
    <m/>
    <x v="0"/>
    <x v="0"/>
  </r>
  <r>
    <x v="304"/>
    <m/>
    <d v="2021-07-07T13:11:31"/>
    <m/>
    <m/>
    <m/>
    <x v="0"/>
    <x v="0"/>
  </r>
  <r>
    <x v="305"/>
    <n v="839"/>
    <d v="2021-07-07T13:14:06"/>
    <d v="2021-07-07T13:16:06"/>
    <d v="2021-07-07T13:27:06"/>
    <d v="2021-07-07T14:21:06"/>
    <x v="0"/>
    <x v="1"/>
  </r>
  <r>
    <x v="306"/>
    <n v="4740"/>
    <d v="2021-07-07T13:20:01"/>
    <d v="2021-07-07T13:26:01"/>
    <d v="2021-07-07T13:33:01"/>
    <d v="2021-07-07T14:51:01"/>
    <x v="0"/>
    <x v="1"/>
  </r>
  <r>
    <x v="307"/>
    <n v="189"/>
    <d v="2021-07-07T13:31:53"/>
    <d v="2021-07-07T13:33:53"/>
    <m/>
    <m/>
    <x v="0"/>
    <x v="1"/>
  </r>
  <r>
    <x v="308"/>
    <n v="4978"/>
    <d v="2021-07-07T13:38:21"/>
    <m/>
    <m/>
    <m/>
    <x v="0"/>
    <x v="0"/>
  </r>
  <r>
    <x v="309"/>
    <n v="816"/>
    <d v="2021-07-07T13:45:11"/>
    <d v="2021-07-07T13:47:11"/>
    <d v="2021-07-07T13:50:11"/>
    <d v="2021-07-07T14:19:11"/>
    <x v="0"/>
    <x v="0"/>
  </r>
  <r>
    <x v="310"/>
    <n v="1806"/>
    <d v="2021-07-07T14:09:36"/>
    <d v="2021-07-07T14:13:36"/>
    <m/>
    <m/>
    <x v="0"/>
    <x v="1"/>
  </r>
  <r>
    <x v="311"/>
    <n v="574"/>
    <d v="2021-07-07T14:38:04"/>
    <d v="2021-07-07T14:41:04"/>
    <d v="2021-07-07T14:44:04"/>
    <d v="2021-07-07T15:38:04"/>
    <x v="1"/>
    <x v="1"/>
  </r>
  <r>
    <x v="312"/>
    <n v="1156"/>
    <d v="2021-07-07T15:10:57"/>
    <d v="2021-07-07T15:13:57"/>
    <d v="2021-07-07T15:25:57"/>
    <d v="2021-07-07T15:56:57"/>
    <x v="0"/>
    <x v="1"/>
  </r>
  <r>
    <x v="313"/>
    <n v="4155"/>
    <d v="2021-07-07T15:22:41"/>
    <d v="2021-07-07T15:26:41"/>
    <d v="2021-07-07T15:29:41"/>
    <d v="2021-07-07T16:09:41"/>
    <x v="0"/>
    <x v="0"/>
  </r>
  <r>
    <x v="314"/>
    <n v="3431"/>
    <d v="2021-07-07T15:32:33"/>
    <d v="2021-07-07T15:33:33"/>
    <d v="2021-07-07T15:39:33"/>
    <d v="2021-07-07T16:09:33"/>
    <x v="0"/>
    <x v="0"/>
  </r>
  <r>
    <x v="315"/>
    <n v="2685"/>
    <d v="2021-07-07T16:13:38"/>
    <d v="2021-07-07T16:14:38"/>
    <m/>
    <m/>
    <x v="0"/>
    <x v="1"/>
  </r>
  <r>
    <x v="316"/>
    <n v="1009"/>
    <d v="2021-07-09T04:03:46"/>
    <d v="2021-07-09T04:05:46"/>
    <m/>
    <m/>
    <x v="0"/>
    <x v="0"/>
  </r>
  <r>
    <x v="317"/>
    <n v="2418"/>
    <d v="2021-07-07T16:56:44"/>
    <d v="2021-07-07T16:59:44"/>
    <d v="2021-07-07T17:02:44"/>
    <d v="2021-07-07T18:22:44"/>
    <x v="0"/>
    <x v="0"/>
  </r>
  <r>
    <x v="318"/>
    <n v="2263"/>
    <d v="2021-07-07T17:08:26"/>
    <d v="2021-07-07T17:14:26"/>
    <d v="2021-07-07T17:18:26"/>
    <d v="2021-07-07T17:33:26"/>
    <x v="0"/>
    <x v="0"/>
  </r>
  <r>
    <x v="319"/>
    <n v="193"/>
    <d v="2021-07-07T17:17:32"/>
    <d v="2021-07-07T17:19:32"/>
    <d v="2021-07-07T17:26:32"/>
    <d v="2021-07-07T18:23:32"/>
    <x v="0"/>
    <x v="0"/>
  </r>
  <r>
    <x v="320"/>
    <n v="3514"/>
    <d v="2021-07-07T17:44:53"/>
    <d v="2021-07-07T17:46:53"/>
    <d v="2021-07-07T17:58:53"/>
    <d v="2021-07-07T19:11:53"/>
    <x v="1"/>
    <x v="1"/>
  </r>
  <r>
    <x v="321"/>
    <n v="4570"/>
    <d v="2021-07-07T19:51:29"/>
    <d v="2021-07-07T19:53:29"/>
    <d v="2021-07-07T19:55:29"/>
    <d v="2021-07-07T20:28:29"/>
    <x v="1"/>
    <x v="0"/>
  </r>
  <r>
    <x v="322"/>
    <n v="1269"/>
    <d v="2021-07-07T20:09:53"/>
    <d v="2021-07-07T20:14:53"/>
    <d v="2021-07-07T20:21:53"/>
    <m/>
    <x v="0"/>
    <x v="0"/>
  </r>
  <r>
    <x v="323"/>
    <n v="2049"/>
    <d v="2021-07-07T20:11:24"/>
    <d v="2021-07-07T20:17:24"/>
    <d v="2021-07-07T20:27:24"/>
    <m/>
    <x v="0"/>
    <x v="0"/>
  </r>
  <r>
    <x v="324"/>
    <n v="3854"/>
    <d v="2021-07-07T20:52:27"/>
    <d v="2021-07-07T20:56:27"/>
    <d v="2021-07-07T21:02:27"/>
    <d v="2021-07-07T21:16:27"/>
    <x v="1"/>
    <x v="0"/>
  </r>
  <r>
    <x v="325"/>
    <n v="2430"/>
    <d v="2021-07-07T21:15:14"/>
    <d v="2021-07-07T21:20:14"/>
    <d v="2021-07-07T21:32:14"/>
    <d v="2021-07-07T22:23:14"/>
    <x v="0"/>
    <x v="1"/>
  </r>
  <r>
    <x v="326"/>
    <n v="1348"/>
    <d v="2021-07-07T22:24:45"/>
    <d v="2021-07-07T22:30:45"/>
    <m/>
    <m/>
    <x v="0"/>
    <x v="1"/>
  </r>
  <r>
    <x v="327"/>
    <n v="1906"/>
    <d v="2021-07-07T22:30:35"/>
    <d v="2021-07-07T22:32:35"/>
    <d v="2021-07-07T22:37:35"/>
    <d v="2021-07-07T22:53:35"/>
    <x v="0"/>
    <x v="1"/>
  </r>
  <r>
    <x v="328"/>
    <n v="3388"/>
    <d v="2021-07-07T22:51:35"/>
    <d v="2021-07-07T22:57:35"/>
    <d v="2021-07-07T23:05:35"/>
    <d v="2021-07-07T23:29:35"/>
    <x v="1"/>
    <x v="0"/>
  </r>
  <r>
    <x v="329"/>
    <n v="282"/>
    <d v="2021-07-07T23:01:25"/>
    <d v="2021-07-07T23:03:25"/>
    <d v="2021-07-07T23:05:25"/>
    <m/>
    <x v="0"/>
    <x v="0"/>
  </r>
  <r>
    <x v="330"/>
    <n v="1152"/>
    <d v="2021-07-08T02:30:29"/>
    <d v="2021-07-08T02:33:29"/>
    <d v="2021-07-08T02:41:29"/>
    <d v="2021-07-08T03:15:29"/>
    <x v="1"/>
    <x v="1"/>
  </r>
  <r>
    <x v="331"/>
    <m/>
    <d v="2021-07-08T02:47:04"/>
    <m/>
    <m/>
    <m/>
    <x v="0"/>
    <x v="0"/>
  </r>
  <r>
    <x v="332"/>
    <n v="1319"/>
    <d v="2021-07-08T03:27:27"/>
    <d v="2021-07-08T03:31:27"/>
    <d v="2021-07-08T03:37:27"/>
    <d v="2021-07-08T04:28:27"/>
    <x v="0"/>
    <x v="1"/>
  </r>
  <r>
    <x v="333"/>
    <n v="4346"/>
    <d v="2021-07-08T03:45:55"/>
    <d v="2021-07-08T03:47:55"/>
    <d v="2021-07-08T03:49:55"/>
    <d v="2021-07-08T04:54:55"/>
    <x v="1"/>
    <x v="0"/>
  </r>
  <r>
    <x v="334"/>
    <n v="4476"/>
    <d v="2021-07-08T04:17:39"/>
    <d v="2021-07-08T04:19:39"/>
    <d v="2021-07-08T04:26:39"/>
    <m/>
    <x v="0"/>
    <x v="1"/>
  </r>
  <r>
    <x v="335"/>
    <n v="132"/>
    <d v="2021-07-08T04:25:11"/>
    <d v="2021-07-08T04:28:11"/>
    <d v="2021-07-08T04:37:11"/>
    <m/>
    <x v="0"/>
    <x v="1"/>
  </r>
  <r>
    <x v="336"/>
    <n v="3701"/>
    <d v="2021-07-08T05:12:50"/>
    <d v="2021-07-08T05:18:50"/>
    <d v="2021-07-08T05:28:50"/>
    <d v="2021-07-08T05:42:50"/>
    <x v="0"/>
    <x v="1"/>
  </r>
  <r>
    <x v="337"/>
    <n v="1881"/>
    <d v="2021-07-08T05:50:20"/>
    <d v="2021-07-08T05:52:20"/>
    <d v="2021-07-08T05:59:20"/>
    <d v="2021-07-08T06:21:20"/>
    <x v="1"/>
    <x v="1"/>
  </r>
  <r>
    <x v="338"/>
    <n v="1126"/>
    <d v="2021-07-08T05:55:39"/>
    <d v="2021-07-08T06:00:39"/>
    <m/>
    <m/>
    <x v="0"/>
    <x v="1"/>
  </r>
  <r>
    <x v="339"/>
    <n v="1022"/>
    <d v="2021-07-08T06:09:39"/>
    <d v="2021-07-08T06:11:39"/>
    <d v="2021-07-08T06:23:39"/>
    <d v="2021-07-08T06:48:39"/>
    <x v="0"/>
    <x v="0"/>
  </r>
  <r>
    <x v="340"/>
    <n v="1417"/>
    <d v="2021-07-08T07:05:40"/>
    <d v="2021-07-08T07:09:40"/>
    <d v="2021-07-08T07:14:40"/>
    <d v="2021-07-08T08:32:40"/>
    <x v="1"/>
    <x v="1"/>
  </r>
  <r>
    <x v="341"/>
    <n v="2064"/>
    <d v="2021-07-08T08:25:18"/>
    <d v="2021-07-08T08:30:18"/>
    <d v="2021-07-08T08:42:18"/>
    <d v="2021-07-08T09:43:18"/>
    <x v="1"/>
    <x v="1"/>
  </r>
  <r>
    <x v="342"/>
    <n v="257"/>
    <d v="2021-07-08T08:32:01"/>
    <d v="2021-07-08T08:33:01"/>
    <m/>
    <m/>
    <x v="0"/>
    <x v="1"/>
  </r>
  <r>
    <x v="343"/>
    <n v="3999"/>
    <d v="2021-07-08T08:44:11"/>
    <d v="2021-07-08T08:49:11"/>
    <d v="2021-07-08T08:54:11"/>
    <d v="2021-07-08T10:12:11"/>
    <x v="0"/>
    <x v="0"/>
  </r>
  <r>
    <x v="344"/>
    <n v="3510"/>
    <d v="2021-07-08T10:21:52"/>
    <d v="2021-07-08T10:25:52"/>
    <d v="2021-07-08T10:35:52"/>
    <d v="2021-07-08T10:51:52"/>
    <x v="0"/>
    <x v="0"/>
  </r>
  <r>
    <x v="345"/>
    <n v="576"/>
    <d v="2021-07-08T10:22:37"/>
    <d v="2021-07-08T10:25:37"/>
    <d v="2021-07-08T10:28:37"/>
    <d v="2021-07-08T10:56:37"/>
    <x v="1"/>
    <x v="1"/>
  </r>
  <r>
    <x v="346"/>
    <n v="1795"/>
    <d v="2021-07-08T10:45:28"/>
    <d v="2021-07-08T10:48:28"/>
    <d v="2021-07-08T10:52:28"/>
    <d v="2021-07-08T11:35:28"/>
    <x v="0"/>
    <x v="1"/>
  </r>
  <r>
    <x v="347"/>
    <m/>
    <d v="2021-07-08T11:12:44"/>
    <m/>
    <m/>
    <m/>
    <x v="0"/>
    <x v="0"/>
  </r>
  <r>
    <x v="348"/>
    <n v="2447"/>
    <d v="2021-07-08T11:40:32"/>
    <d v="2021-07-08T11:42:32"/>
    <m/>
    <m/>
    <x v="0"/>
    <x v="1"/>
  </r>
  <r>
    <x v="349"/>
    <n v="3674"/>
    <d v="2021-07-08T12:36:23"/>
    <d v="2021-07-08T12:42:23"/>
    <d v="2021-07-08T12:46:23"/>
    <d v="2021-07-08T13:35:23"/>
    <x v="0"/>
    <x v="0"/>
  </r>
  <r>
    <x v="350"/>
    <n v="2411"/>
    <d v="2021-07-08T12:47:13"/>
    <d v="2021-07-08T12:52:13"/>
    <m/>
    <m/>
    <x v="0"/>
    <x v="1"/>
  </r>
  <r>
    <x v="351"/>
    <n v="3616"/>
    <d v="2021-07-08T13:58:44"/>
    <d v="2021-07-08T14:01:44"/>
    <d v="2021-07-08T14:08:44"/>
    <d v="2021-07-08T14:37:44"/>
    <x v="0"/>
    <x v="1"/>
  </r>
  <r>
    <x v="352"/>
    <n v="4335"/>
    <d v="2021-07-08T14:12:12"/>
    <d v="2021-07-08T14:13:12"/>
    <m/>
    <m/>
    <x v="0"/>
    <x v="1"/>
  </r>
  <r>
    <x v="353"/>
    <n v="4689"/>
    <d v="2021-07-08T14:14:34"/>
    <d v="2021-07-08T14:17:34"/>
    <d v="2021-07-08T14:23:34"/>
    <d v="2021-07-08T15:20:34"/>
    <x v="0"/>
    <x v="1"/>
  </r>
  <r>
    <x v="354"/>
    <n v="2759"/>
    <d v="2021-07-08T14:29:02"/>
    <d v="2021-07-08T14:33:02"/>
    <m/>
    <m/>
    <x v="0"/>
    <x v="1"/>
  </r>
  <r>
    <x v="355"/>
    <n v="3565"/>
    <d v="2021-07-08T15:09:10"/>
    <d v="2021-07-08T15:13:10"/>
    <d v="2021-07-08T15:17:10"/>
    <d v="2021-07-08T15:58:10"/>
    <x v="0"/>
    <x v="1"/>
  </r>
  <r>
    <x v="356"/>
    <n v="4208"/>
    <d v="2021-07-08T17:26:10"/>
    <d v="2021-07-08T17:27:10"/>
    <d v="2021-07-08T17:36:10"/>
    <d v="2021-07-08T17:47:10"/>
    <x v="0"/>
    <x v="1"/>
  </r>
  <r>
    <x v="357"/>
    <n v="2544"/>
    <d v="2021-07-08T17:28:06"/>
    <d v="2021-07-08T17:31:06"/>
    <m/>
    <m/>
    <x v="1"/>
    <x v="0"/>
  </r>
  <r>
    <x v="358"/>
    <n v="1454"/>
    <d v="2021-07-08T17:49:46"/>
    <d v="2021-07-08T17:53:46"/>
    <d v="2021-07-08T18:01:46"/>
    <d v="2021-07-08T18:39:46"/>
    <x v="0"/>
    <x v="1"/>
  </r>
  <r>
    <x v="359"/>
    <n v="2002"/>
    <d v="2021-07-08T18:25:15"/>
    <d v="2021-07-08T18:27:15"/>
    <m/>
    <m/>
    <x v="0"/>
    <x v="1"/>
  </r>
  <r>
    <x v="360"/>
    <n v="4301"/>
    <d v="2021-07-08T18:36:09"/>
    <d v="2021-07-08T18:40:09"/>
    <d v="2021-07-08T18:45:09"/>
    <d v="2021-07-08T19:40:09"/>
    <x v="0"/>
    <x v="1"/>
  </r>
  <r>
    <x v="361"/>
    <n v="3297"/>
    <d v="2021-07-08T19:11:47"/>
    <d v="2021-07-08T19:14:47"/>
    <d v="2021-07-08T19:19:47"/>
    <d v="2021-07-08T20:11:47"/>
    <x v="0"/>
    <x v="1"/>
  </r>
  <r>
    <x v="362"/>
    <n v="794"/>
    <d v="2021-07-08T19:33:51"/>
    <d v="2021-07-08T19:38:51"/>
    <d v="2021-07-08T19:49:51"/>
    <d v="2021-07-08T21:08:51"/>
    <x v="1"/>
    <x v="1"/>
  </r>
  <r>
    <x v="363"/>
    <n v="4538"/>
    <d v="2021-07-08T19:50:04"/>
    <d v="2021-07-08T19:51:04"/>
    <m/>
    <m/>
    <x v="0"/>
    <x v="0"/>
  </r>
  <r>
    <x v="364"/>
    <n v="187"/>
    <d v="2021-07-08T19:51:27"/>
    <d v="2021-07-08T19:56:27"/>
    <d v="2021-07-08T19:59:27"/>
    <d v="2021-07-08T20:12:27"/>
    <x v="0"/>
    <x v="1"/>
  </r>
  <r>
    <x v="365"/>
    <n v="581"/>
    <d v="2021-07-08T20:01:43"/>
    <m/>
    <m/>
    <m/>
    <x v="0"/>
    <x v="0"/>
  </r>
  <r>
    <x v="366"/>
    <n v="4821"/>
    <d v="2021-07-08T21:32:34"/>
    <d v="2021-07-08T21:34:34"/>
    <d v="2021-07-08T21:41:34"/>
    <d v="2021-07-08T22:47:34"/>
    <x v="0"/>
    <x v="0"/>
  </r>
  <r>
    <x v="367"/>
    <n v="2544"/>
    <d v="2021-07-08T22:14:39"/>
    <d v="2021-07-08T22:16:39"/>
    <d v="2021-07-08T22:25:39"/>
    <d v="2021-07-08T22:36:39"/>
    <x v="1"/>
    <x v="1"/>
  </r>
  <r>
    <x v="368"/>
    <n v="2777"/>
    <d v="2021-07-08T22:16:33"/>
    <d v="2021-07-08T22:22:33"/>
    <d v="2021-07-08T22:33:33"/>
    <d v="2021-07-08T23:06:33"/>
    <x v="0"/>
    <x v="0"/>
  </r>
  <r>
    <x v="369"/>
    <n v="2574"/>
    <d v="2021-07-08T22:50:41"/>
    <d v="2021-07-08T22:55:41"/>
    <m/>
    <m/>
    <x v="0"/>
    <x v="1"/>
  </r>
  <r>
    <x v="370"/>
    <n v="202"/>
    <d v="2021-07-08T22:52:26"/>
    <d v="2021-07-08T22:54:26"/>
    <d v="2021-07-08T23:05:26"/>
    <d v="2021-07-08T23:51:26"/>
    <x v="0"/>
    <x v="0"/>
  </r>
  <r>
    <x v="371"/>
    <n v="1818"/>
    <d v="2021-07-08T22:53:30"/>
    <d v="2021-07-08T22:54:30"/>
    <d v="2021-07-08T23:05:30"/>
    <d v="2021-07-08T23:18:30"/>
    <x v="0"/>
    <x v="1"/>
  </r>
  <r>
    <x v="372"/>
    <n v="4554"/>
    <d v="2021-07-08T23:50:27"/>
    <d v="2021-07-08T23:54:27"/>
    <d v="2021-07-09T00:06:27"/>
    <d v="2021-07-09T00:56:27"/>
    <x v="0"/>
    <x v="1"/>
  </r>
  <r>
    <x v="373"/>
    <n v="2384"/>
    <d v="2021-07-09T00:33:35"/>
    <m/>
    <m/>
    <m/>
    <x v="0"/>
    <x v="0"/>
  </r>
  <r>
    <x v="374"/>
    <n v="3024"/>
    <d v="2021-07-09T00:58:15"/>
    <d v="2021-07-09T01:00:15"/>
    <d v="2021-07-09T01:03:15"/>
    <d v="2021-07-09T01:53:15"/>
    <x v="0"/>
    <x v="1"/>
  </r>
  <r>
    <x v="375"/>
    <n v="1416"/>
    <d v="2021-07-09T01:07:34"/>
    <d v="2021-07-09T01:10:34"/>
    <m/>
    <m/>
    <x v="0"/>
    <x v="0"/>
  </r>
  <r>
    <x v="376"/>
    <n v="4759"/>
    <d v="2021-07-09T02:27:07"/>
    <d v="2021-07-09T02:29:07"/>
    <d v="2021-07-09T02:37:07"/>
    <d v="2021-07-09T03:30:07"/>
    <x v="1"/>
    <x v="1"/>
  </r>
  <r>
    <x v="377"/>
    <n v="1290"/>
    <d v="2021-07-09T02:52:52"/>
    <d v="2021-07-09T02:54:52"/>
    <d v="2021-07-09T03:02:52"/>
    <m/>
    <x v="0"/>
    <x v="0"/>
  </r>
  <r>
    <x v="378"/>
    <n v="1721"/>
    <d v="2021-07-09T03:26:50"/>
    <d v="2021-07-09T03:27:50"/>
    <d v="2021-07-09T03:31:50"/>
    <d v="2021-07-09T04:43:50"/>
    <x v="0"/>
    <x v="1"/>
  </r>
  <r>
    <x v="379"/>
    <n v="1956"/>
    <d v="2021-07-09T03:29:10"/>
    <d v="2021-07-09T03:34:10"/>
    <m/>
    <m/>
    <x v="0"/>
    <x v="1"/>
  </r>
  <r>
    <x v="380"/>
    <n v="2999"/>
    <d v="2021-07-09T03:51:52"/>
    <d v="2021-07-09T03:54:52"/>
    <d v="2021-07-09T03:57:52"/>
    <d v="2021-07-09T04:37:52"/>
    <x v="0"/>
    <x v="1"/>
  </r>
  <r>
    <x v="381"/>
    <n v="2740"/>
    <d v="2021-07-09T04:16:28"/>
    <d v="2021-07-09T04:18:28"/>
    <m/>
    <m/>
    <x v="1"/>
    <x v="0"/>
  </r>
  <r>
    <x v="382"/>
    <n v="2046"/>
    <d v="2021-07-09T05:24:11"/>
    <d v="2021-07-09T05:27:11"/>
    <d v="2021-07-09T05:39:11"/>
    <d v="2021-07-09T06:06:11"/>
    <x v="0"/>
    <x v="1"/>
  </r>
  <r>
    <x v="383"/>
    <n v="2153"/>
    <d v="2021-07-09T05:33:27"/>
    <d v="2021-07-09T05:39:27"/>
    <d v="2021-07-09T05:49:27"/>
    <d v="2021-07-09T06:50:27"/>
    <x v="0"/>
    <x v="0"/>
  </r>
  <r>
    <x v="384"/>
    <n v="2903"/>
    <d v="2021-07-09T05:41:22"/>
    <d v="2021-07-09T05:45:22"/>
    <d v="2021-07-09T05:55:22"/>
    <d v="2021-07-09T06:26:22"/>
    <x v="0"/>
    <x v="1"/>
  </r>
  <r>
    <x v="385"/>
    <n v="4574"/>
    <d v="2021-07-09T05:43:32"/>
    <m/>
    <m/>
    <m/>
    <x v="0"/>
    <x v="0"/>
  </r>
  <r>
    <x v="386"/>
    <n v="3370"/>
    <d v="2021-07-09T06:02:37"/>
    <d v="2021-07-09T06:05:37"/>
    <m/>
    <m/>
    <x v="0"/>
    <x v="1"/>
  </r>
  <r>
    <x v="387"/>
    <n v="337"/>
    <d v="2021-07-09T06:26:28"/>
    <d v="2021-07-09T06:29:28"/>
    <m/>
    <m/>
    <x v="0"/>
    <x v="1"/>
  </r>
  <r>
    <x v="388"/>
    <n v="4993"/>
    <d v="2021-07-09T06:47:14"/>
    <d v="2021-07-09T06:48:14"/>
    <d v="2021-07-09T06:50:14"/>
    <d v="2021-07-09T07:21:14"/>
    <x v="1"/>
    <x v="0"/>
  </r>
  <r>
    <x v="389"/>
    <n v="3032"/>
    <d v="2021-07-09T07:01:49"/>
    <d v="2021-07-09T07:02:49"/>
    <d v="2021-07-09T07:04:49"/>
    <d v="2021-07-09T07:49:49"/>
    <x v="0"/>
    <x v="0"/>
  </r>
  <r>
    <x v="390"/>
    <n v="591"/>
    <d v="2021-07-09T07:15:32"/>
    <m/>
    <m/>
    <m/>
    <x v="0"/>
    <x v="0"/>
  </r>
  <r>
    <x v="391"/>
    <n v="2993"/>
    <d v="2021-07-09T08:11:42"/>
    <d v="2021-07-09T08:16:42"/>
    <m/>
    <m/>
    <x v="0"/>
    <x v="1"/>
  </r>
  <r>
    <x v="392"/>
    <n v="3222"/>
    <d v="2021-07-09T08:49:46"/>
    <d v="2021-07-09T08:51:46"/>
    <m/>
    <m/>
    <x v="1"/>
    <x v="1"/>
  </r>
  <r>
    <x v="393"/>
    <n v="215"/>
    <d v="2021-07-09T08:51:12"/>
    <d v="2021-07-09T08:55:12"/>
    <d v="2021-07-09T09:05:12"/>
    <d v="2021-07-09T10:15:12"/>
    <x v="0"/>
    <x v="0"/>
  </r>
  <r>
    <x v="394"/>
    <n v="4732"/>
    <d v="2021-07-09T09:15:02"/>
    <d v="2021-07-09T09:16:02"/>
    <d v="2021-07-09T09:18:02"/>
    <d v="2021-07-09T10:34:02"/>
    <x v="0"/>
    <x v="1"/>
  </r>
  <r>
    <x v="395"/>
    <n v="104"/>
    <d v="2021-07-09T09:53:10"/>
    <d v="2021-07-09T09:55:10"/>
    <d v="2021-07-09T09:58:10"/>
    <d v="2021-07-09T10:50:10"/>
    <x v="0"/>
    <x v="1"/>
  </r>
  <r>
    <x v="396"/>
    <n v="345"/>
    <d v="2021-07-09T10:48:04"/>
    <d v="2021-07-09T10:49:04"/>
    <d v="2021-07-09T10:51:04"/>
    <d v="2021-07-09T11:32:04"/>
    <x v="0"/>
    <x v="1"/>
  </r>
  <r>
    <x v="397"/>
    <n v="4172"/>
    <d v="2021-07-09T12:07:39"/>
    <d v="2021-07-09T12:13:39"/>
    <d v="2021-07-09T12:17:39"/>
    <d v="2021-07-09T13:04:39"/>
    <x v="1"/>
    <x v="1"/>
  </r>
  <r>
    <x v="398"/>
    <n v="2840"/>
    <d v="2021-07-09T12:47:53"/>
    <d v="2021-07-09T12:49:53"/>
    <m/>
    <m/>
    <x v="0"/>
    <x v="1"/>
  </r>
  <r>
    <x v="399"/>
    <n v="246"/>
    <d v="2021-07-09T12:51:48"/>
    <d v="2021-07-09T12:55:48"/>
    <d v="2021-07-09T13:07:48"/>
    <d v="2021-07-09T13:45:48"/>
    <x v="0"/>
    <x v="0"/>
  </r>
  <r>
    <x v="400"/>
    <m/>
    <d v="2021-07-09T13:47:18"/>
    <m/>
    <m/>
    <m/>
    <x v="0"/>
    <x v="0"/>
  </r>
  <r>
    <x v="401"/>
    <n v="4595"/>
    <d v="2021-07-09T15:09:52"/>
    <m/>
    <m/>
    <m/>
    <x v="0"/>
    <x v="0"/>
  </r>
  <r>
    <x v="402"/>
    <n v="746"/>
    <d v="2021-07-09T15:47:02"/>
    <d v="2021-07-09T15:48:02"/>
    <d v="2021-07-09T15:50:02"/>
    <d v="2021-07-09T16:31:02"/>
    <x v="0"/>
    <x v="1"/>
  </r>
  <r>
    <x v="403"/>
    <n v="4243"/>
    <d v="2021-07-09T16:17:36"/>
    <d v="2021-07-09T16:18:36"/>
    <m/>
    <m/>
    <x v="0"/>
    <x v="0"/>
  </r>
  <r>
    <x v="404"/>
    <n v="2358"/>
    <d v="2021-07-09T17:38:08"/>
    <d v="2021-07-09T17:40:08"/>
    <d v="2021-07-09T17:46:08"/>
    <d v="2021-07-09T18:11:08"/>
    <x v="0"/>
    <x v="1"/>
  </r>
  <r>
    <x v="405"/>
    <n v="4263"/>
    <d v="2021-07-09T17:38:15"/>
    <d v="2021-07-09T17:44:15"/>
    <d v="2021-07-09T17:48:15"/>
    <d v="2021-07-09T18:14:15"/>
    <x v="0"/>
    <x v="1"/>
  </r>
  <r>
    <x v="406"/>
    <n v="1846"/>
    <d v="2021-07-09T18:36:28"/>
    <d v="2021-07-09T18:41:28"/>
    <d v="2021-07-09T18:48:28"/>
    <d v="2021-07-09T19:14:28"/>
    <x v="0"/>
    <x v="1"/>
  </r>
  <r>
    <x v="407"/>
    <n v="988"/>
    <d v="2021-07-09T18:45:28"/>
    <d v="2021-07-09T18:49:28"/>
    <d v="2021-07-09T18:56:28"/>
    <d v="2021-07-09T19:41:28"/>
    <x v="0"/>
    <x v="1"/>
  </r>
  <r>
    <x v="408"/>
    <n v="1929"/>
    <d v="2021-07-09T18:55:36"/>
    <d v="2021-07-09T18:59:36"/>
    <d v="2021-07-09T19:05:36"/>
    <m/>
    <x v="0"/>
    <x v="1"/>
  </r>
  <r>
    <x v="409"/>
    <n v="4669"/>
    <d v="2021-07-09T18:58:28"/>
    <d v="2021-07-09T19:00:28"/>
    <d v="2021-07-09T19:04:28"/>
    <d v="2021-07-09T20:06:28"/>
    <x v="1"/>
    <x v="1"/>
  </r>
  <r>
    <x v="410"/>
    <n v="3221"/>
    <d v="2021-07-09T19:08:25"/>
    <d v="2021-07-09T19:14:25"/>
    <d v="2021-07-09T19:16:25"/>
    <d v="2021-07-09T19:52:25"/>
    <x v="1"/>
    <x v="1"/>
  </r>
  <r>
    <x v="411"/>
    <n v="896"/>
    <d v="2021-07-09T19:27:02"/>
    <m/>
    <m/>
    <m/>
    <x v="0"/>
    <x v="0"/>
  </r>
  <r>
    <x v="412"/>
    <n v="3120"/>
    <d v="2021-07-09T20:22:27"/>
    <d v="2021-07-09T20:26:27"/>
    <m/>
    <m/>
    <x v="0"/>
    <x v="1"/>
  </r>
  <r>
    <x v="413"/>
    <n v="1613"/>
    <d v="2021-07-09T20:38:52"/>
    <d v="2021-07-09T20:41:52"/>
    <m/>
    <m/>
    <x v="0"/>
    <x v="1"/>
  </r>
  <r>
    <x v="414"/>
    <n v="1280"/>
    <d v="2021-07-09T21:35:26"/>
    <d v="2021-07-09T21:39:26"/>
    <d v="2021-07-09T21:48:26"/>
    <d v="2021-07-09T22:59:26"/>
    <x v="0"/>
    <x v="0"/>
  </r>
  <r>
    <x v="415"/>
    <n v="4698"/>
    <d v="2021-07-09T22:11:32"/>
    <d v="2021-07-09T22:16:32"/>
    <d v="2021-07-09T22:28:32"/>
    <d v="2021-07-09T23:34:32"/>
    <x v="1"/>
    <x v="1"/>
  </r>
  <r>
    <x v="416"/>
    <n v="2881"/>
    <d v="2021-07-09T22:14:10"/>
    <d v="2021-07-09T22:18:10"/>
    <m/>
    <m/>
    <x v="1"/>
    <x v="1"/>
  </r>
  <r>
    <x v="417"/>
    <n v="1426"/>
    <d v="2021-07-09T22:44:09"/>
    <d v="2021-07-09T22:45:09"/>
    <d v="2021-07-09T22:53:09"/>
    <d v="2021-07-09T23:27:09"/>
    <x v="0"/>
    <x v="0"/>
  </r>
  <r>
    <x v="418"/>
    <n v="2055"/>
    <d v="2021-07-09T22:45:11"/>
    <d v="2021-07-09T22:47:11"/>
    <d v="2021-07-09T22:58:11"/>
    <d v="2021-07-09T23:52:11"/>
    <x v="0"/>
    <x v="1"/>
  </r>
  <r>
    <x v="419"/>
    <n v="2771"/>
    <d v="2021-07-09T22:49:29"/>
    <d v="2021-07-09T22:51:29"/>
    <d v="2021-07-09T22:58:29"/>
    <d v="2021-07-09T23:55:29"/>
    <x v="0"/>
    <x v="1"/>
  </r>
  <r>
    <x v="420"/>
    <n v="861"/>
    <d v="2021-07-09T23:03:18"/>
    <m/>
    <m/>
    <m/>
    <x v="0"/>
    <x v="0"/>
  </r>
  <r>
    <x v="421"/>
    <n v="2003"/>
    <d v="2021-07-10T00:16:36"/>
    <d v="2021-07-10T00:19:36"/>
    <d v="2021-07-10T00:28:36"/>
    <d v="2021-07-10T00:43:36"/>
    <x v="0"/>
    <x v="0"/>
  </r>
  <r>
    <x v="422"/>
    <n v="3685"/>
    <d v="2021-07-10T00:21:08"/>
    <d v="2021-07-10T00:23:08"/>
    <d v="2021-07-10T00:30:08"/>
    <m/>
    <x v="0"/>
    <x v="0"/>
  </r>
  <r>
    <x v="423"/>
    <n v="3986"/>
    <d v="2021-07-10T00:26:00"/>
    <d v="2021-07-10T00:27:00"/>
    <d v="2021-07-10T00:32:00"/>
    <d v="2021-07-10T00:59:00"/>
    <x v="0"/>
    <x v="1"/>
  </r>
  <r>
    <x v="424"/>
    <n v="688"/>
    <d v="2021-07-10T00:47:48"/>
    <d v="2021-07-10T00:49:48"/>
    <d v="2021-07-10T00:51:48"/>
    <d v="2021-07-10T01:17:48"/>
    <x v="1"/>
    <x v="0"/>
  </r>
  <r>
    <x v="425"/>
    <n v="4161"/>
    <d v="2021-07-10T01:34:23"/>
    <d v="2021-07-10T01:36:23"/>
    <d v="2021-07-10T01:41:23"/>
    <d v="2021-07-10T02:09:23"/>
    <x v="0"/>
    <x v="1"/>
  </r>
  <r>
    <x v="426"/>
    <n v="4050"/>
    <d v="2021-07-10T01:47:14"/>
    <d v="2021-07-10T01:52:14"/>
    <m/>
    <m/>
    <x v="0"/>
    <x v="1"/>
  </r>
  <r>
    <x v="427"/>
    <n v="2331"/>
    <d v="2021-07-10T01:55:04"/>
    <d v="2021-07-10T01:56:04"/>
    <d v="2021-07-10T01:59:04"/>
    <d v="2021-07-10T02:36:04"/>
    <x v="1"/>
    <x v="0"/>
  </r>
  <r>
    <x v="428"/>
    <n v="4851"/>
    <d v="2021-07-10T02:00:03"/>
    <d v="2021-07-10T02:03:03"/>
    <d v="2021-07-10T02:13:03"/>
    <d v="2021-07-10T03:31:03"/>
    <x v="1"/>
    <x v="1"/>
  </r>
  <r>
    <x v="429"/>
    <n v="2327"/>
    <d v="2021-07-10T02:48:27"/>
    <d v="2021-07-10T02:50:27"/>
    <d v="2021-07-10T02:57:27"/>
    <d v="2021-07-10T04:07:27"/>
    <x v="0"/>
    <x v="1"/>
  </r>
  <r>
    <x v="430"/>
    <n v="1369"/>
    <d v="2021-07-10T03:42:51"/>
    <m/>
    <m/>
    <m/>
    <x v="0"/>
    <x v="0"/>
  </r>
  <r>
    <x v="431"/>
    <n v="3033"/>
    <d v="2021-07-10T04:35:03"/>
    <d v="2021-07-10T04:36:03"/>
    <d v="2021-07-10T04:45:03"/>
    <d v="2021-07-10T05:29:03"/>
    <x v="0"/>
    <x v="1"/>
  </r>
  <r>
    <x v="432"/>
    <n v="3540"/>
    <d v="2021-07-10T04:51:06"/>
    <d v="2021-07-10T04:54:06"/>
    <d v="2021-07-10T05:05:06"/>
    <d v="2021-07-10T06:01:06"/>
    <x v="0"/>
    <x v="1"/>
  </r>
  <r>
    <x v="433"/>
    <n v="1082"/>
    <d v="2021-07-10T05:01:41"/>
    <d v="2021-07-10T05:04:41"/>
    <d v="2021-07-10T05:15:41"/>
    <d v="2021-07-10T06:35:41"/>
    <x v="0"/>
    <x v="1"/>
  </r>
  <r>
    <x v="434"/>
    <n v="4940"/>
    <d v="2021-07-10T05:31:43"/>
    <d v="2021-07-10T05:34:43"/>
    <d v="2021-07-10T05:39:43"/>
    <d v="2021-07-10T06:17:43"/>
    <x v="1"/>
    <x v="1"/>
  </r>
  <r>
    <x v="435"/>
    <n v="278"/>
    <d v="2021-07-10T06:55:33"/>
    <d v="2021-07-10T06:56:33"/>
    <d v="2021-07-10T07:00:33"/>
    <d v="2021-07-10T07:32:33"/>
    <x v="0"/>
    <x v="0"/>
  </r>
  <r>
    <x v="436"/>
    <n v="3201"/>
    <d v="2021-07-10T07:21:24"/>
    <d v="2021-07-10T07:25:24"/>
    <d v="2021-07-10T07:29:24"/>
    <d v="2021-07-10T08:36:24"/>
    <x v="0"/>
    <x v="0"/>
  </r>
  <r>
    <x v="437"/>
    <n v="709"/>
    <d v="2021-07-10T08:22:11"/>
    <d v="2021-07-10T08:26:11"/>
    <d v="2021-07-10T08:36:11"/>
    <d v="2021-07-10T09:26:11"/>
    <x v="0"/>
    <x v="1"/>
  </r>
  <r>
    <x v="438"/>
    <n v="1984"/>
    <d v="2021-07-10T08:35:29"/>
    <d v="2021-07-10T08:38:29"/>
    <d v="2021-07-10T08:40:29"/>
    <d v="2021-07-10T09:32:29"/>
    <x v="0"/>
    <x v="1"/>
  </r>
  <r>
    <x v="439"/>
    <n v="2954"/>
    <d v="2021-07-10T08:35:48"/>
    <d v="2021-07-10T08:36:48"/>
    <d v="2021-07-10T08:42:48"/>
    <d v="2021-07-10T09:47:48"/>
    <x v="0"/>
    <x v="1"/>
  </r>
  <r>
    <x v="440"/>
    <n v="3525"/>
    <d v="2021-07-10T08:50:29"/>
    <d v="2021-07-10T08:54:29"/>
    <m/>
    <m/>
    <x v="0"/>
    <x v="0"/>
  </r>
  <r>
    <x v="441"/>
    <n v="2513"/>
    <d v="2021-07-10T09:21:14"/>
    <d v="2021-07-10T09:24:14"/>
    <m/>
    <m/>
    <x v="0"/>
    <x v="0"/>
  </r>
  <r>
    <x v="442"/>
    <n v="4177"/>
    <d v="2021-07-10T10:09:22"/>
    <d v="2021-07-10T10:13:22"/>
    <d v="2021-07-10T10:22:22"/>
    <d v="2021-07-10T11:16:22"/>
    <x v="0"/>
    <x v="1"/>
  </r>
  <r>
    <x v="443"/>
    <n v="462"/>
    <d v="2021-07-10T10:57:36"/>
    <d v="2021-07-10T11:02:36"/>
    <d v="2021-07-10T11:09:36"/>
    <d v="2021-07-10T11:56:36"/>
    <x v="0"/>
    <x v="1"/>
  </r>
  <r>
    <x v="444"/>
    <n v="4096"/>
    <d v="2021-07-10T11:54:26"/>
    <d v="2021-07-10T11:55:26"/>
    <d v="2021-07-10T12:07:26"/>
    <d v="2021-07-10T12:42:26"/>
    <x v="0"/>
    <x v="1"/>
  </r>
  <r>
    <x v="445"/>
    <n v="4876"/>
    <d v="2021-07-10T12:17:35"/>
    <d v="2021-07-10T12:19:35"/>
    <m/>
    <m/>
    <x v="0"/>
    <x v="1"/>
  </r>
  <r>
    <x v="446"/>
    <n v="468"/>
    <d v="2021-07-10T12:31:29"/>
    <d v="2021-07-10T12:32:29"/>
    <m/>
    <m/>
    <x v="0"/>
    <x v="1"/>
  </r>
  <r>
    <x v="447"/>
    <n v="2733"/>
    <d v="2021-07-10T12:38:22"/>
    <d v="2021-07-10T12:39:22"/>
    <d v="2021-07-10T12:42:22"/>
    <d v="2021-07-10T13:36:22"/>
    <x v="0"/>
    <x v="1"/>
  </r>
  <r>
    <x v="448"/>
    <n v="87"/>
    <d v="2021-07-10T12:43:40"/>
    <d v="2021-07-10T12:45:40"/>
    <d v="2021-07-10T12:47:40"/>
    <d v="2021-07-10T14:06:40"/>
    <x v="0"/>
    <x v="0"/>
  </r>
  <r>
    <x v="449"/>
    <n v="660"/>
    <d v="2021-07-10T12:46:36"/>
    <d v="2021-07-10T12:48:36"/>
    <d v="2021-07-10T12:59:36"/>
    <d v="2021-07-10T14:10:36"/>
    <x v="0"/>
    <x v="1"/>
  </r>
  <r>
    <x v="450"/>
    <n v="1371"/>
    <d v="2021-07-10T13:12:31"/>
    <d v="2021-07-10T13:15:31"/>
    <m/>
    <m/>
    <x v="0"/>
    <x v="1"/>
  </r>
  <r>
    <x v="451"/>
    <n v="4247"/>
    <d v="2021-07-10T13:18:52"/>
    <m/>
    <m/>
    <m/>
    <x v="0"/>
    <x v="0"/>
  </r>
  <r>
    <x v="452"/>
    <n v="1812"/>
    <d v="2021-07-10T13:40:51"/>
    <d v="2021-07-10T13:45:51"/>
    <m/>
    <m/>
    <x v="1"/>
    <x v="1"/>
  </r>
  <r>
    <x v="453"/>
    <n v="4638"/>
    <d v="2021-07-10T14:24:36"/>
    <d v="2021-07-10T14:26:36"/>
    <d v="2021-07-10T14:29:36"/>
    <d v="2021-07-10T15:07:36"/>
    <x v="1"/>
    <x v="1"/>
  </r>
  <r>
    <x v="454"/>
    <n v="850"/>
    <d v="2021-07-10T14:54:10"/>
    <d v="2021-07-10T14:55:10"/>
    <d v="2021-07-10T14:59:10"/>
    <m/>
    <x v="0"/>
    <x v="1"/>
  </r>
  <r>
    <x v="455"/>
    <n v="423"/>
    <d v="2021-07-10T14:57:33"/>
    <d v="2021-07-10T15:00:33"/>
    <d v="2021-07-10T15:10:33"/>
    <m/>
    <x v="0"/>
    <x v="1"/>
  </r>
  <r>
    <x v="456"/>
    <n v="958"/>
    <d v="2021-07-10T17:03:00"/>
    <m/>
    <m/>
    <m/>
    <x v="0"/>
    <x v="0"/>
  </r>
  <r>
    <x v="457"/>
    <n v="128"/>
    <d v="2021-07-10T17:23:35"/>
    <d v="2021-07-10T17:27:35"/>
    <m/>
    <m/>
    <x v="0"/>
    <x v="1"/>
  </r>
  <r>
    <x v="458"/>
    <n v="1885"/>
    <d v="2021-07-10T17:46:49"/>
    <d v="2021-07-10T17:49:49"/>
    <d v="2021-07-10T17:52:49"/>
    <d v="2021-07-10T18:52:49"/>
    <x v="1"/>
    <x v="1"/>
  </r>
  <r>
    <x v="459"/>
    <n v="419"/>
    <d v="2021-07-10T17:59:29"/>
    <d v="2021-07-10T18:03:29"/>
    <d v="2021-07-10T18:07:29"/>
    <d v="2021-07-10T18:40:29"/>
    <x v="0"/>
    <x v="1"/>
  </r>
  <r>
    <x v="460"/>
    <n v="4667"/>
    <d v="2021-07-10T19:02:44"/>
    <d v="2021-07-10T19:07:44"/>
    <d v="2021-07-10T19:15:44"/>
    <d v="2021-07-10T19:58:44"/>
    <x v="0"/>
    <x v="1"/>
  </r>
  <r>
    <x v="461"/>
    <n v="3429"/>
    <d v="2021-07-10T20:03:07"/>
    <d v="2021-07-10T20:05:07"/>
    <d v="2021-07-10T20:13:07"/>
    <d v="2021-07-10T20:27:07"/>
    <x v="0"/>
    <x v="0"/>
  </r>
  <r>
    <x v="462"/>
    <n v="478"/>
    <d v="2021-07-10T20:25:09"/>
    <d v="2021-07-10T20:29:09"/>
    <d v="2021-07-10T20:36:09"/>
    <d v="2021-07-10T21:23:09"/>
    <x v="0"/>
    <x v="1"/>
  </r>
  <r>
    <x v="463"/>
    <n v="3531"/>
    <d v="2021-07-10T20:26:06"/>
    <d v="2021-07-10T20:30:06"/>
    <d v="2021-07-10T20:33:06"/>
    <d v="2021-07-10T20:48:06"/>
    <x v="1"/>
    <x v="0"/>
  </r>
  <r>
    <x v="464"/>
    <n v="183"/>
    <d v="2021-07-10T20:37:34"/>
    <d v="2021-07-10T20:41:34"/>
    <d v="2021-07-10T20:52:34"/>
    <d v="2021-07-10T22:04:34"/>
    <x v="0"/>
    <x v="1"/>
  </r>
  <r>
    <x v="465"/>
    <n v="2875"/>
    <d v="2021-07-10T21:20:28"/>
    <d v="2021-07-10T21:24:28"/>
    <d v="2021-07-10T21:26:28"/>
    <d v="2021-07-10T22:27:28"/>
    <x v="0"/>
    <x v="1"/>
  </r>
  <r>
    <x v="466"/>
    <n v="673"/>
    <d v="2021-07-10T22:03:52"/>
    <m/>
    <m/>
    <m/>
    <x v="0"/>
    <x v="0"/>
  </r>
  <r>
    <x v="467"/>
    <n v="3446"/>
    <d v="2021-07-10T22:07:09"/>
    <m/>
    <m/>
    <m/>
    <x v="0"/>
    <x v="0"/>
  </r>
  <r>
    <x v="468"/>
    <n v="1309"/>
    <d v="2021-07-10T22:27:50"/>
    <d v="2021-07-10T22:29:50"/>
    <d v="2021-07-10T22:33:50"/>
    <m/>
    <x v="1"/>
    <x v="0"/>
  </r>
  <r>
    <x v="469"/>
    <n v="3509"/>
    <d v="2021-07-10T22:30:05"/>
    <m/>
    <m/>
    <m/>
    <x v="0"/>
    <x v="0"/>
  </r>
  <r>
    <x v="470"/>
    <n v="2905"/>
    <d v="2021-07-10T22:38:26"/>
    <d v="2021-07-10T22:43:26"/>
    <d v="2021-07-10T22:49:26"/>
    <d v="2021-07-11T00:07:26"/>
    <x v="0"/>
    <x v="0"/>
  </r>
  <r>
    <x v="471"/>
    <n v="1238"/>
    <d v="2021-07-10T22:40:52"/>
    <m/>
    <m/>
    <m/>
    <x v="0"/>
    <x v="1"/>
  </r>
  <r>
    <x v="472"/>
    <n v="2925"/>
    <d v="2021-07-10T23:02:16"/>
    <m/>
    <m/>
    <m/>
    <x v="0"/>
    <x v="0"/>
  </r>
  <r>
    <x v="473"/>
    <m/>
    <d v="2021-07-11T00:05:37"/>
    <m/>
    <m/>
    <m/>
    <x v="0"/>
    <x v="0"/>
  </r>
  <r>
    <x v="474"/>
    <n v="2917"/>
    <d v="2021-07-11T00:25:41"/>
    <d v="2021-07-11T00:26:41"/>
    <d v="2021-07-11T00:32:41"/>
    <m/>
    <x v="1"/>
    <x v="1"/>
  </r>
  <r>
    <x v="475"/>
    <n v="190"/>
    <d v="2021-07-11T01:13:44"/>
    <d v="2021-07-11T01:17:44"/>
    <d v="2021-07-11T01:28:44"/>
    <m/>
    <x v="0"/>
    <x v="1"/>
  </r>
  <r>
    <x v="476"/>
    <n v="2262"/>
    <d v="2021-07-11T01:38:21"/>
    <d v="2021-07-11T01:42:21"/>
    <d v="2021-07-11T01:48:21"/>
    <d v="2021-07-11T02:48:21"/>
    <x v="1"/>
    <x v="1"/>
  </r>
  <r>
    <x v="477"/>
    <n v="3497"/>
    <d v="2021-07-11T02:10:41"/>
    <d v="2021-07-11T02:11:41"/>
    <m/>
    <m/>
    <x v="0"/>
    <x v="1"/>
  </r>
  <r>
    <x v="478"/>
    <n v="789"/>
    <d v="2021-07-11T02:26:09"/>
    <d v="2021-07-11T02:28:09"/>
    <d v="2021-07-11T02:40:09"/>
    <d v="2021-07-11T03:21:09"/>
    <x v="0"/>
    <x v="1"/>
  </r>
  <r>
    <x v="479"/>
    <n v="832"/>
    <d v="2021-07-11T02:35:16"/>
    <d v="2021-07-11T02:39:16"/>
    <d v="2021-07-11T02:49:16"/>
    <d v="2021-07-11T03:15:16"/>
    <x v="0"/>
    <x v="1"/>
  </r>
  <r>
    <x v="480"/>
    <n v="4742"/>
    <d v="2021-07-11T02:39:22"/>
    <d v="2021-07-11T02:44:22"/>
    <d v="2021-07-11T02:53:22"/>
    <d v="2021-07-11T03:43:22"/>
    <x v="0"/>
    <x v="1"/>
  </r>
  <r>
    <x v="481"/>
    <n v="1541"/>
    <d v="2021-07-11T02:57:14"/>
    <d v="2021-07-11T03:03:14"/>
    <d v="2021-07-11T03:05:14"/>
    <d v="2021-07-11T03:55:14"/>
    <x v="0"/>
    <x v="1"/>
  </r>
  <r>
    <x v="482"/>
    <m/>
    <d v="2021-07-11T03:24:43"/>
    <m/>
    <m/>
    <m/>
    <x v="0"/>
    <x v="0"/>
  </r>
  <r>
    <x v="483"/>
    <n v="2551"/>
    <d v="2021-07-11T03:35:21"/>
    <m/>
    <m/>
    <m/>
    <x v="1"/>
    <x v="0"/>
  </r>
  <r>
    <x v="484"/>
    <n v="2265"/>
    <d v="2021-07-11T04:17:48"/>
    <d v="2021-07-11T04:19:48"/>
    <d v="2021-07-11T04:24:48"/>
    <d v="2021-07-11T04:39:48"/>
    <x v="1"/>
    <x v="1"/>
  </r>
  <r>
    <x v="485"/>
    <n v="489"/>
    <d v="2021-07-11T04:39:07"/>
    <d v="2021-07-11T04:40:07"/>
    <m/>
    <m/>
    <x v="0"/>
    <x v="0"/>
  </r>
  <r>
    <x v="486"/>
    <n v="3481"/>
    <d v="2021-07-11T05:07:14"/>
    <d v="2021-07-11T05:12:14"/>
    <d v="2021-07-11T05:19:14"/>
    <d v="2021-07-11T06:03:14"/>
    <x v="0"/>
    <x v="1"/>
  </r>
  <r>
    <x v="487"/>
    <n v="2564"/>
    <d v="2021-07-11T06:03:26"/>
    <d v="2021-07-11T06:05:26"/>
    <d v="2021-07-11T06:13:26"/>
    <d v="2021-07-11T06:36:26"/>
    <x v="0"/>
    <x v="0"/>
  </r>
  <r>
    <x v="488"/>
    <m/>
    <d v="2021-07-11T06:27:40"/>
    <m/>
    <m/>
    <m/>
    <x v="0"/>
    <x v="0"/>
  </r>
  <r>
    <x v="489"/>
    <n v="3094"/>
    <d v="2021-07-11T06:34:40"/>
    <d v="2021-07-11T06:37:40"/>
    <d v="2021-07-11T06:39:40"/>
    <d v="2021-07-11T07:39:40"/>
    <x v="0"/>
    <x v="0"/>
  </r>
  <r>
    <x v="490"/>
    <n v="4564"/>
    <d v="2021-07-11T07:20:22"/>
    <d v="2021-07-11T07:25:22"/>
    <d v="2021-07-11T07:29:22"/>
    <d v="2021-07-11T07:50:22"/>
    <x v="1"/>
    <x v="1"/>
  </r>
  <r>
    <x v="491"/>
    <n v="4320"/>
    <d v="2021-07-11T07:22:12"/>
    <d v="2021-07-11T07:27:12"/>
    <d v="2021-07-11T07:31:12"/>
    <d v="2021-07-11T08:19:12"/>
    <x v="0"/>
    <x v="1"/>
  </r>
  <r>
    <x v="492"/>
    <n v="4857"/>
    <d v="2021-07-11T07:30:53"/>
    <d v="2021-07-11T07:35:53"/>
    <d v="2021-07-11T07:39:53"/>
    <d v="2021-07-11T08:07:53"/>
    <x v="0"/>
    <x v="0"/>
  </r>
  <r>
    <x v="493"/>
    <n v="1906"/>
    <d v="2021-07-11T07:36:59"/>
    <d v="2021-07-11T07:39:59"/>
    <m/>
    <m/>
    <x v="0"/>
    <x v="1"/>
  </r>
  <r>
    <x v="494"/>
    <n v="3202"/>
    <d v="2021-07-11T08:55:07"/>
    <d v="2021-07-11T09:00:07"/>
    <d v="2021-07-11T09:08:07"/>
    <d v="2021-07-11T09:23:07"/>
    <x v="0"/>
    <x v="1"/>
  </r>
  <r>
    <x v="495"/>
    <n v="1496"/>
    <d v="2021-07-11T09:06:56"/>
    <m/>
    <m/>
    <m/>
    <x v="1"/>
    <x v="0"/>
  </r>
  <r>
    <x v="496"/>
    <n v="918"/>
    <d v="2021-07-11T09:14:31"/>
    <d v="2021-07-11T09:16:31"/>
    <d v="2021-07-11T09:23:31"/>
    <d v="2021-07-11T09:35:31"/>
    <x v="1"/>
    <x v="1"/>
  </r>
  <r>
    <x v="497"/>
    <n v="1600"/>
    <d v="2021-07-11T09:48:30"/>
    <d v="2021-07-11T09:51:30"/>
    <m/>
    <m/>
    <x v="0"/>
    <x v="1"/>
  </r>
  <r>
    <x v="498"/>
    <n v="4093"/>
    <d v="2021-07-11T09:58:33"/>
    <d v="2021-07-11T09:59:33"/>
    <m/>
    <m/>
    <x v="0"/>
    <x v="0"/>
  </r>
  <r>
    <x v="499"/>
    <n v="2359"/>
    <d v="2021-07-11T11:31:58"/>
    <d v="2021-07-11T11:32:58"/>
    <d v="2021-07-11T11:35:58"/>
    <m/>
    <x v="0"/>
    <x v="0"/>
  </r>
  <r>
    <x v="500"/>
    <n v="1562"/>
    <d v="2021-07-11T12:16:42"/>
    <d v="2021-07-11T12:20:42"/>
    <d v="2021-07-11T12:22:42"/>
    <m/>
    <x v="0"/>
    <x v="0"/>
  </r>
  <r>
    <x v="501"/>
    <n v="1256"/>
    <d v="2021-07-11T12:43:55"/>
    <d v="2021-07-11T12:45:55"/>
    <d v="2021-07-11T12:50:55"/>
    <m/>
    <x v="0"/>
    <x v="0"/>
  </r>
  <r>
    <x v="502"/>
    <n v="3091"/>
    <d v="2021-07-11T13:01:27"/>
    <m/>
    <m/>
    <m/>
    <x v="0"/>
    <x v="0"/>
  </r>
  <r>
    <x v="503"/>
    <n v="3382"/>
    <d v="2021-07-11T13:26:19"/>
    <d v="2021-07-11T13:29:19"/>
    <d v="2021-07-11T13:38:19"/>
    <d v="2021-07-11T14:20:19"/>
    <x v="0"/>
    <x v="1"/>
  </r>
  <r>
    <x v="504"/>
    <n v="1171"/>
    <d v="2021-07-11T13:38:29"/>
    <d v="2021-07-11T13:40:29"/>
    <d v="2021-07-11T13:51:29"/>
    <d v="2021-07-11T15:01:29"/>
    <x v="1"/>
    <x v="0"/>
  </r>
  <r>
    <x v="505"/>
    <n v="42"/>
    <d v="2021-07-11T13:39:53"/>
    <d v="2021-07-11T13:41:53"/>
    <m/>
    <m/>
    <x v="0"/>
    <x v="1"/>
  </r>
  <r>
    <x v="506"/>
    <n v="1329"/>
    <d v="2021-07-11T14:24:31"/>
    <d v="2021-07-11T14:29:31"/>
    <d v="2021-07-11T14:34:31"/>
    <d v="2021-07-11T15:19:31"/>
    <x v="1"/>
    <x v="1"/>
  </r>
  <r>
    <x v="507"/>
    <n v="3853"/>
    <d v="2021-07-11T16:07:59"/>
    <d v="2021-07-11T16:10:59"/>
    <d v="2021-07-11T16:20:59"/>
    <d v="2021-07-11T16:43:59"/>
    <x v="0"/>
    <x v="1"/>
  </r>
  <r>
    <x v="508"/>
    <n v="451"/>
    <d v="2021-07-11T16:23:00"/>
    <d v="2021-07-11T16:26:00"/>
    <m/>
    <m/>
    <x v="0"/>
    <x v="1"/>
  </r>
  <r>
    <x v="509"/>
    <n v="2718"/>
    <d v="2021-07-11T17:21:06"/>
    <d v="2021-07-11T17:23:06"/>
    <d v="2021-07-11T17:29:06"/>
    <m/>
    <x v="0"/>
    <x v="0"/>
  </r>
  <r>
    <x v="510"/>
    <n v="4671"/>
    <d v="2021-07-11T17:27:02"/>
    <d v="2021-07-11T17:29:02"/>
    <d v="2021-07-11T17:38:02"/>
    <d v="2021-07-11T18:03:02"/>
    <x v="0"/>
    <x v="1"/>
  </r>
  <r>
    <x v="511"/>
    <n v="2181"/>
    <d v="2021-07-11T17:35:48"/>
    <d v="2021-07-11T17:40:48"/>
    <d v="2021-07-11T17:47:48"/>
    <d v="2021-07-11T18:51:48"/>
    <x v="0"/>
    <x v="1"/>
  </r>
  <r>
    <x v="512"/>
    <n v="485"/>
    <d v="2021-07-11T17:41:51"/>
    <d v="2021-07-11T17:43:51"/>
    <d v="2021-07-11T17:48:51"/>
    <d v="2021-07-11T18:39:51"/>
    <x v="0"/>
    <x v="1"/>
  </r>
  <r>
    <x v="513"/>
    <n v="1180"/>
    <d v="2021-07-11T17:42:25"/>
    <m/>
    <m/>
    <m/>
    <x v="0"/>
    <x v="0"/>
  </r>
  <r>
    <x v="514"/>
    <n v="658"/>
    <d v="2021-07-11T18:26:32"/>
    <d v="2021-07-11T18:31:32"/>
    <d v="2021-07-11T18:37:32"/>
    <d v="2021-07-11T19:16:32"/>
    <x v="0"/>
    <x v="1"/>
  </r>
  <r>
    <x v="515"/>
    <n v="3397"/>
    <d v="2021-07-11T18:55:31"/>
    <d v="2021-07-11T18:59:31"/>
    <d v="2021-07-11T19:04:31"/>
    <d v="2021-07-11T19:20:31"/>
    <x v="0"/>
    <x v="1"/>
  </r>
  <r>
    <x v="516"/>
    <n v="4899"/>
    <d v="2021-07-11T21:40:26"/>
    <m/>
    <m/>
    <m/>
    <x v="0"/>
    <x v="0"/>
  </r>
  <r>
    <x v="517"/>
    <n v="3770"/>
    <d v="2021-07-11T22:13:39"/>
    <d v="2021-07-11T22:17:39"/>
    <d v="2021-07-11T22:23:39"/>
    <m/>
    <x v="0"/>
    <x v="1"/>
  </r>
  <r>
    <x v="518"/>
    <n v="3856"/>
    <d v="2021-07-11T22:20:18"/>
    <d v="2021-07-11T22:24:18"/>
    <m/>
    <m/>
    <x v="1"/>
    <x v="1"/>
  </r>
  <r>
    <x v="519"/>
    <n v="4554"/>
    <d v="2021-07-11T22:31:40"/>
    <d v="2021-07-11T22:32:40"/>
    <m/>
    <m/>
    <x v="0"/>
    <x v="1"/>
  </r>
  <r>
    <x v="520"/>
    <n v="4141"/>
    <d v="2021-07-11T23:02:59"/>
    <d v="2021-07-11T23:04:59"/>
    <m/>
    <m/>
    <x v="0"/>
    <x v="1"/>
  </r>
  <r>
    <x v="521"/>
    <n v="2881"/>
    <d v="2021-07-11T23:14:44"/>
    <d v="2021-07-11T23:15:44"/>
    <d v="2021-07-11T23:26:44"/>
    <d v="2021-07-12T00:12:44"/>
    <x v="0"/>
    <x v="0"/>
  </r>
  <r>
    <x v="522"/>
    <n v="305"/>
    <d v="2021-07-11T23:58:31"/>
    <d v="2021-07-12T00:03:31"/>
    <d v="2021-07-12T00:12:31"/>
    <d v="2021-07-12T00:24:31"/>
    <x v="0"/>
    <x v="0"/>
  </r>
  <r>
    <x v="523"/>
    <n v="4018"/>
    <d v="2021-07-12T01:00:32"/>
    <d v="2021-07-12T01:05:32"/>
    <d v="2021-07-12T01:12:32"/>
    <d v="2021-07-12T02:27:32"/>
    <x v="1"/>
    <x v="1"/>
  </r>
  <r>
    <x v="524"/>
    <n v="611"/>
    <d v="2021-07-12T01:16:26"/>
    <d v="2021-07-12T01:22:26"/>
    <d v="2021-07-12T01:27:26"/>
    <d v="2021-07-12T02:11:26"/>
    <x v="1"/>
    <x v="1"/>
  </r>
  <r>
    <x v="525"/>
    <n v="3794"/>
    <d v="2021-07-12T01:26:38"/>
    <d v="2021-07-12T01:30:38"/>
    <m/>
    <m/>
    <x v="0"/>
    <x v="1"/>
  </r>
  <r>
    <x v="526"/>
    <n v="1468"/>
    <d v="2021-07-12T02:34:09"/>
    <d v="2021-07-12T02:36:09"/>
    <d v="2021-07-12T02:43:09"/>
    <d v="2021-07-12T02:55:09"/>
    <x v="0"/>
    <x v="0"/>
  </r>
  <r>
    <x v="527"/>
    <n v="2243"/>
    <d v="2021-07-12T02:50:13"/>
    <d v="2021-07-12T02:55:13"/>
    <d v="2021-07-12T03:06:13"/>
    <d v="2021-07-12T03:48:13"/>
    <x v="0"/>
    <x v="1"/>
  </r>
  <r>
    <x v="528"/>
    <n v="2359"/>
    <d v="2021-07-12T03:00:13"/>
    <d v="2021-07-12T03:05:13"/>
    <d v="2021-07-12T03:15:13"/>
    <d v="2021-07-12T03:27:13"/>
    <x v="1"/>
    <x v="1"/>
  </r>
  <r>
    <x v="529"/>
    <n v="2914"/>
    <d v="2021-07-12T03:04:42"/>
    <d v="2021-07-12T03:06:42"/>
    <d v="2021-07-12T03:16:42"/>
    <d v="2021-07-12T04:13:42"/>
    <x v="0"/>
    <x v="1"/>
  </r>
  <r>
    <x v="530"/>
    <n v="2487"/>
    <d v="2021-07-12T03:16:17"/>
    <d v="2021-07-12T03:19:17"/>
    <d v="2021-07-12T03:26:17"/>
    <d v="2021-07-12T04:02:17"/>
    <x v="0"/>
    <x v="1"/>
  </r>
  <r>
    <x v="531"/>
    <n v="2436"/>
    <d v="2021-07-12T03:39:57"/>
    <d v="2021-07-12T03:42:57"/>
    <d v="2021-07-12T03:44:57"/>
    <d v="2021-07-12T04:34:57"/>
    <x v="0"/>
    <x v="1"/>
  </r>
  <r>
    <x v="532"/>
    <n v="578"/>
    <d v="2021-07-12T03:50:46"/>
    <d v="2021-07-12T03:51:46"/>
    <d v="2021-07-12T03:54:46"/>
    <d v="2021-07-12T04:09:46"/>
    <x v="0"/>
    <x v="1"/>
  </r>
  <r>
    <x v="533"/>
    <n v="4611"/>
    <d v="2021-07-12T03:54:08"/>
    <d v="2021-07-12T03:56:08"/>
    <d v="2021-07-12T04:06:08"/>
    <d v="2021-07-12T05:19:08"/>
    <x v="0"/>
    <x v="1"/>
  </r>
  <r>
    <x v="534"/>
    <n v="3002"/>
    <d v="2021-07-12T04:20:40"/>
    <d v="2021-07-12T04:22:40"/>
    <m/>
    <m/>
    <x v="0"/>
    <x v="1"/>
  </r>
  <r>
    <x v="535"/>
    <n v="1971"/>
    <d v="2021-07-12T04:43:23"/>
    <d v="2021-07-12T04:45:23"/>
    <d v="2021-07-12T04:48:23"/>
    <d v="2021-07-12T05:09:23"/>
    <x v="0"/>
    <x v="0"/>
  </r>
  <r>
    <x v="536"/>
    <n v="1808"/>
    <d v="2021-07-12T05:17:48"/>
    <d v="2021-07-12T05:18:48"/>
    <d v="2021-07-12T05:27:48"/>
    <d v="2021-07-12T06:37:48"/>
    <x v="0"/>
    <x v="0"/>
  </r>
  <r>
    <x v="537"/>
    <n v="4812"/>
    <d v="2021-07-12T05:18:58"/>
    <d v="2021-07-12T05:22:58"/>
    <d v="2021-07-12T05:25:58"/>
    <d v="2021-07-12T05:58:58"/>
    <x v="0"/>
    <x v="1"/>
  </r>
  <r>
    <x v="538"/>
    <n v="3151"/>
    <d v="2021-07-12T05:37:28"/>
    <d v="2021-07-12T05:41:28"/>
    <d v="2021-07-12T05:45:28"/>
    <d v="2021-07-12T05:55:28"/>
    <x v="0"/>
    <x v="1"/>
  </r>
  <r>
    <x v="539"/>
    <n v="1208"/>
    <d v="2021-07-12T07:20:52"/>
    <d v="2021-07-12T07:26:52"/>
    <m/>
    <m/>
    <x v="0"/>
    <x v="0"/>
  </r>
  <r>
    <x v="540"/>
    <n v="4599"/>
    <d v="2021-07-12T07:48:33"/>
    <d v="2021-07-12T07:49:33"/>
    <d v="2021-07-12T08:00:33"/>
    <d v="2021-07-12T08:36:33"/>
    <x v="0"/>
    <x v="1"/>
  </r>
  <r>
    <x v="541"/>
    <n v="1381"/>
    <d v="2021-07-12T09:25:57"/>
    <m/>
    <m/>
    <m/>
    <x v="0"/>
    <x v="0"/>
  </r>
  <r>
    <x v="542"/>
    <n v="680"/>
    <d v="2021-07-12T09:38:51"/>
    <d v="2021-07-12T09:41:51"/>
    <d v="2021-07-12T09:52:51"/>
    <d v="2021-07-12T10:53:51"/>
    <x v="1"/>
    <x v="1"/>
  </r>
  <r>
    <x v="543"/>
    <n v="4155"/>
    <d v="2021-07-12T09:47:39"/>
    <d v="2021-07-12T09:50:39"/>
    <d v="2021-07-12T09:56:39"/>
    <d v="2021-07-12T10:09:39"/>
    <x v="0"/>
    <x v="1"/>
  </r>
  <r>
    <x v="544"/>
    <n v="1872"/>
    <d v="2021-07-12T10:00:20"/>
    <d v="2021-07-12T10:04:20"/>
    <m/>
    <m/>
    <x v="0"/>
    <x v="1"/>
  </r>
  <r>
    <x v="545"/>
    <n v="1478"/>
    <d v="2021-07-12T10:10:36"/>
    <d v="2021-07-12T10:13:36"/>
    <d v="2021-07-12T10:18:36"/>
    <d v="2021-07-12T10:53:36"/>
    <x v="0"/>
    <x v="0"/>
  </r>
  <r>
    <x v="546"/>
    <n v="2164"/>
    <d v="2021-07-12T10:14:09"/>
    <d v="2021-07-12T10:16:09"/>
    <d v="2021-07-12T10:20:09"/>
    <m/>
    <x v="0"/>
    <x v="1"/>
  </r>
  <r>
    <x v="547"/>
    <n v="425"/>
    <d v="2021-07-12T10:15:18"/>
    <d v="2021-07-12T10:20:18"/>
    <d v="2021-07-12T10:30:18"/>
    <d v="2021-07-12T11:06:18"/>
    <x v="0"/>
    <x v="0"/>
  </r>
  <r>
    <x v="548"/>
    <n v="547"/>
    <d v="2021-07-12T10:51:47"/>
    <d v="2021-07-12T10:54:47"/>
    <m/>
    <m/>
    <x v="0"/>
    <x v="1"/>
  </r>
  <r>
    <x v="549"/>
    <n v="939"/>
    <d v="2021-07-12T12:12:20"/>
    <d v="2021-07-12T12:16:20"/>
    <d v="2021-07-12T12:21:20"/>
    <d v="2021-07-12T13:31:20"/>
    <x v="0"/>
    <x v="1"/>
  </r>
  <r>
    <x v="550"/>
    <n v="1877"/>
    <d v="2021-07-12T13:17:45"/>
    <d v="2021-07-12T13:22:45"/>
    <m/>
    <m/>
    <x v="0"/>
    <x v="0"/>
  </r>
  <r>
    <x v="551"/>
    <n v="44"/>
    <d v="2021-07-12T13:29:36"/>
    <d v="2021-07-12T13:34:36"/>
    <d v="2021-07-12T13:36:36"/>
    <m/>
    <x v="0"/>
    <x v="1"/>
  </r>
  <r>
    <x v="552"/>
    <n v="1999"/>
    <d v="2021-07-12T13:33:24"/>
    <d v="2021-07-12T13:35:24"/>
    <d v="2021-07-12T13:40:24"/>
    <d v="2021-07-12T14:11:24"/>
    <x v="0"/>
    <x v="1"/>
  </r>
  <r>
    <x v="553"/>
    <n v="824"/>
    <d v="2021-07-12T15:18:24"/>
    <d v="2021-07-12T15:24:24"/>
    <d v="2021-07-12T15:30:24"/>
    <d v="2021-07-12T16:24:24"/>
    <x v="0"/>
    <x v="1"/>
  </r>
  <r>
    <x v="554"/>
    <n v="2385"/>
    <d v="2021-07-12T17:06:04"/>
    <d v="2021-07-12T17:07:04"/>
    <d v="2021-07-12T17:15:04"/>
    <m/>
    <x v="0"/>
    <x v="0"/>
  </r>
  <r>
    <x v="555"/>
    <n v="372"/>
    <d v="2021-07-12T17:44:43"/>
    <d v="2021-07-12T17:48:43"/>
    <m/>
    <m/>
    <x v="0"/>
    <x v="1"/>
  </r>
  <r>
    <x v="556"/>
    <n v="4009"/>
    <d v="2021-07-12T19:52:24"/>
    <d v="2021-07-12T19:58:24"/>
    <d v="2021-07-12T20:08:24"/>
    <d v="2021-07-12T21:06:24"/>
    <x v="0"/>
    <x v="1"/>
  </r>
  <r>
    <x v="557"/>
    <n v="3781"/>
    <d v="2021-07-12T21:19:15"/>
    <d v="2021-07-12T21:24:15"/>
    <m/>
    <m/>
    <x v="0"/>
    <x v="1"/>
  </r>
  <r>
    <x v="558"/>
    <n v="2108"/>
    <d v="2021-07-12T21:21:15"/>
    <d v="2021-07-12T21:24:15"/>
    <m/>
    <m/>
    <x v="0"/>
    <x v="0"/>
  </r>
  <r>
    <x v="559"/>
    <n v="191"/>
    <d v="2021-07-12T22:08:19"/>
    <m/>
    <m/>
    <m/>
    <x v="0"/>
    <x v="0"/>
  </r>
  <r>
    <x v="560"/>
    <n v="3098"/>
    <d v="2021-07-12T22:15:30"/>
    <d v="2021-07-12T22:18:30"/>
    <d v="2021-07-12T22:24:30"/>
    <d v="2021-07-12T23:07:30"/>
    <x v="0"/>
    <x v="1"/>
  </r>
  <r>
    <x v="561"/>
    <n v="568"/>
    <d v="2021-07-12T22:49:24"/>
    <d v="2021-07-12T22:54:24"/>
    <d v="2021-07-12T22:57:24"/>
    <d v="2021-07-12T23:23:24"/>
    <x v="0"/>
    <x v="0"/>
  </r>
  <r>
    <x v="562"/>
    <n v="556"/>
    <d v="2021-07-12T23:01:59"/>
    <d v="2021-07-12T23:04:59"/>
    <d v="2021-07-12T23:14:59"/>
    <d v="2021-07-13T00:01:59"/>
    <x v="1"/>
    <x v="0"/>
  </r>
  <r>
    <x v="563"/>
    <n v="4149"/>
    <d v="2021-07-12T23:21:32"/>
    <d v="2021-07-12T23:24:32"/>
    <d v="2021-07-12T23:30:32"/>
    <m/>
    <x v="0"/>
    <x v="1"/>
  </r>
  <r>
    <x v="564"/>
    <n v="4172"/>
    <d v="2021-07-12T23:24:46"/>
    <d v="2021-07-12T23:26:46"/>
    <d v="2021-07-12T23:33:46"/>
    <d v="2021-07-13T00:45:46"/>
    <x v="0"/>
    <x v="0"/>
  </r>
  <r>
    <x v="565"/>
    <n v="3832"/>
    <d v="2021-07-13T00:52:44"/>
    <d v="2021-07-13T00:56:44"/>
    <d v="2021-07-13T01:00:44"/>
    <d v="2021-07-13T01:49:44"/>
    <x v="1"/>
    <x v="0"/>
  </r>
  <r>
    <x v="566"/>
    <n v="1371"/>
    <d v="2021-07-13T00:56:54"/>
    <d v="2021-07-13T00:59:54"/>
    <d v="2021-07-13T01:02:54"/>
    <d v="2021-07-13T02:04:54"/>
    <x v="0"/>
    <x v="1"/>
  </r>
  <r>
    <x v="567"/>
    <n v="4207"/>
    <d v="2021-07-13T01:00:57"/>
    <m/>
    <m/>
    <m/>
    <x v="0"/>
    <x v="0"/>
  </r>
  <r>
    <x v="568"/>
    <n v="1221"/>
    <d v="2021-07-13T01:20:24"/>
    <d v="2021-07-13T01:23:24"/>
    <m/>
    <m/>
    <x v="0"/>
    <x v="1"/>
  </r>
  <r>
    <x v="569"/>
    <m/>
    <d v="2021-07-13T01:38:16"/>
    <m/>
    <m/>
    <m/>
    <x v="0"/>
    <x v="0"/>
  </r>
  <r>
    <x v="570"/>
    <n v="2322"/>
    <d v="2021-07-13T01:55:38"/>
    <d v="2021-07-13T01:56:38"/>
    <d v="2021-07-13T01:59:38"/>
    <d v="2021-07-13T02:39:38"/>
    <x v="0"/>
    <x v="0"/>
  </r>
  <r>
    <x v="571"/>
    <n v="2997"/>
    <d v="2021-07-13T02:43:12"/>
    <d v="2021-07-13T02:45:12"/>
    <d v="2021-07-13T02:47:12"/>
    <m/>
    <x v="0"/>
    <x v="0"/>
  </r>
  <r>
    <x v="572"/>
    <n v="1983"/>
    <d v="2021-07-13T02:46:35"/>
    <d v="2021-07-13T02:52:35"/>
    <m/>
    <m/>
    <x v="0"/>
    <x v="0"/>
  </r>
  <r>
    <x v="573"/>
    <n v="3031"/>
    <d v="2021-07-13T03:31:11"/>
    <d v="2021-07-13T03:35:11"/>
    <d v="2021-07-13T03:39:11"/>
    <d v="2021-07-13T04:59:11"/>
    <x v="0"/>
    <x v="1"/>
  </r>
  <r>
    <x v="574"/>
    <n v="4742"/>
    <d v="2021-07-13T03:34:52"/>
    <d v="2021-07-13T03:38:52"/>
    <m/>
    <m/>
    <x v="0"/>
    <x v="0"/>
  </r>
  <r>
    <x v="575"/>
    <n v="699"/>
    <d v="2021-07-13T04:58:43"/>
    <d v="2021-07-13T05:04:43"/>
    <d v="2021-07-13T05:07:43"/>
    <d v="2021-07-13T05:23:43"/>
    <x v="0"/>
    <x v="1"/>
  </r>
  <r>
    <x v="576"/>
    <n v="2881"/>
    <d v="2021-07-13T05:02:37"/>
    <d v="2021-07-13T05:04:37"/>
    <m/>
    <m/>
    <x v="0"/>
    <x v="0"/>
  </r>
  <r>
    <x v="577"/>
    <m/>
    <d v="2021-07-13T05:21:59"/>
    <m/>
    <m/>
    <m/>
    <x v="1"/>
    <x v="0"/>
  </r>
  <r>
    <x v="578"/>
    <n v="1404"/>
    <d v="2021-07-13T05:28:20"/>
    <d v="2021-07-13T05:30:20"/>
    <d v="2021-07-13T05:39:20"/>
    <d v="2021-07-13T06:38:20"/>
    <x v="0"/>
    <x v="1"/>
  </r>
  <r>
    <x v="579"/>
    <n v="4431"/>
    <d v="2021-07-13T05:40:30"/>
    <d v="2021-07-13T05:43:30"/>
    <d v="2021-07-13T05:52:30"/>
    <d v="2021-07-13T06:31:30"/>
    <x v="0"/>
    <x v="1"/>
  </r>
  <r>
    <x v="580"/>
    <n v="2138"/>
    <d v="2021-07-13T05:49:33"/>
    <m/>
    <m/>
    <m/>
    <x v="0"/>
    <x v="0"/>
  </r>
  <r>
    <x v="581"/>
    <n v="4004"/>
    <d v="2021-07-13T06:29:14"/>
    <d v="2021-07-13T06:33:14"/>
    <m/>
    <m/>
    <x v="0"/>
    <x v="0"/>
  </r>
  <r>
    <x v="582"/>
    <n v="1071"/>
    <d v="2021-07-13T06:50:29"/>
    <d v="2021-07-13T06:55:29"/>
    <d v="2021-07-13T07:00:29"/>
    <m/>
    <x v="0"/>
    <x v="0"/>
  </r>
  <r>
    <x v="583"/>
    <n v="2131"/>
    <d v="2021-07-13T06:56:14"/>
    <d v="2021-07-13T07:01:14"/>
    <d v="2021-07-13T07:12:14"/>
    <d v="2021-07-13T07:48:14"/>
    <x v="0"/>
    <x v="1"/>
  </r>
  <r>
    <x v="584"/>
    <n v="802"/>
    <d v="2021-07-13T08:14:12"/>
    <m/>
    <m/>
    <m/>
    <x v="0"/>
    <x v="0"/>
  </r>
  <r>
    <x v="585"/>
    <m/>
    <d v="2021-07-13T08:32:02"/>
    <m/>
    <m/>
    <m/>
    <x v="0"/>
    <x v="0"/>
  </r>
  <r>
    <x v="586"/>
    <n v="2158"/>
    <d v="2021-07-13T08:49:47"/>
    <d v="2021-07-13T08:54:47"/>
    <d v="2021-07-13T09:01:47"/>
    <d v="2021-07-13T09:31:47"/>
    <x v="0"/>
    <x v="0"/>
  </r>
  <r>
    <x v="587"/>
    <n v="3765"/>
    <d v="2021-07-13T08:55:34"/>
    <d v="2021-07-13T09:00:34"/>
    <d v="2021-07-13T09:02:34"/>
    <d v="2021-07-13T09:17:34"/>
    <x v="0"/>
    <x v="1"/>
  </r>
  <r>
    <x v="588"/>
    <n v="2098"/>
    <d v="2021-07-13T08:57:08"/>
    <m/>
    <m/>
    <m/>
    <x v="1"/>
    <x v="0"/>
  </r>
  <r>
    <x v="589"/>
    <n v="2547"/>
    <d v="2021-07-13T09:27:00"/>
    <d v="2021-07-13T09:32:00"/>
    <d v="2021-07-13T09:42:00"/>
    <d v="2021-07-13T10:43:00"/>
    <x v="0"/>
    <x v="0"/>
  </r>
  <r>
    <x v="590"/>
    <n v="4657"/>
    <d v="2021-07-13T09:47:21"/>
    <d v="2021-07-13T09:51:21"/>
    <d v="2021-07-13T10:01:21"/>
    <m/>
    <x v="0"/>
    <x v="1"/>
  </r>
  <r>
    <x v="591"/>
    <n v="1304"/>
    <d v="2021-07-13T10:01:08"/>
    <d v="2021-07-13T10:03:08"/>
    <d v="2021-07-13T10:14:08"/>
    <d v="2021-07-13T10:58:08"/>
    <x v="1"/>
    <x v="1"/>
  </r>
  <r>
    <x v="592"/>
    <n v="2481"/>
    <d v="2021-07-13T10:01:52"/>
    <d v="2021-07-13T10:05:52"/>
    <m/>
    <m/>
    <x v="0"/>
    <x v="1"/>
  </r>
  <r>
    <x v="593"/>
    <n v="3209"/>
    <d v="2021-07-13T11:32:49"/>
    <d v="2021-07-13T11:37:49"/>
    <d v="2021-07-13T11:40:49"/>
    <d v="2021-07-13T12:16:49"/>
    <x v="0"/>
    <x v="0"/>
  </r>
  <r>
    <x v="594"/>
    <n v="2117"/>
    <d v="2021-07-13T11:34:08"/>
    <d v="2021-07-13T11:37:08"/>
    <m/>
    <m/>
    <x v="1"/>
    <x v="1"/>
  </r>
  <r>
    <x v="595"/>
    <m/>
    <d v="2021-07-13T12:59:42"/>
    <m/>
    <m/>
    <m/>
    <x v="0"/>
    <x v="0"/>
  </r>
  <r>
    <x v="596"/>
    <n v="1089"/>
    <d v="2021-07-13T13:16:54"/>
    <d v="2021-07-13T13:22:54"/>
    <m/>
    <m/>
    <x v="0"/>
    <x v="1"/>
  </r>
  <r>
    <x v="597"/>
    <n v="3451"/>
    <d v="2021-07-13T13:46:15"/>
    <d v="2021-07-13T13:50:15"/>
    <m/>
    <m/>
    <x v="0"/>
    <x v="1"/>
  </r>
  <r>
    <x v="598"/>
    <n v="200"/>
    <d v="2021-07-13T14:11:01"/>
    <d v="2021-07-13T14:13:01"/>
    <m/>
    <m/>
    <x v="0"/>
    <x v="1"/>
  </r>
  <r>
    <x v="599"/>
    <n v="484"/>
    <d v="2021-07-13T14:24:00"/>
    <d v="2021-07-13T14:25:00"/>
    <d v="2021-07-13T14:37:00"/>
    <d v="2021-07-13T15:21:00"/>
    <x v="1"/>
    <x v="1"/>
  </r>
  <r>
    <x v="600"/>
    <n v="1562"/>
    <d v="2021-07-13T16:04:27"/>
    <d v="2021-07-13T16:10:27"/>
    <d v="2021-07-13T16:14:27"/>
    <d v="2021-07-13T16:56:27"/>
    <x v="1"/>
    <x v="0"/>
  </r>
  <r>
    <x v="601"/>
    <n v="1700"/>
    <d v="2021-07-13T16:05:42"/>
    <d v="2021-07-13T16:11:42"/>
    <d v="2021-07-13T16:21:42"/>
    <d v="2021-07-13T17:22:42"/>
    <x v="0"/>
    <x v="1"/>
  </r>
  <r>
    <x v="602"/>
    <n v="924"/>
    <d v="2021-07-13T16:58:09"/>
    <d v="2021-07-13T17:03:09"/>
    <d v="2021-07-13T17:11:09"/>
    <d v="2021-07-13T17:22:09"/>
    <x v="0"/>
    <x v="1"/>
  </r>
  <r>
    <x v="603"/>
    <n v="3849"/>
    <d v="2021-07-13T17:14:42"/>
    <d v="2021-07-13T17:18:42"/>
    <m/>
    <m/>
    <x v="0"/>
    <x v="1"/>
  </r>
  <r>
    <x v="604"/>
    <n v="779"/>
    <d v="2021-07-13T17:23:46"/>
    <d v="2021-07-13T17:28:46"/>
    <d v="2021-07-13T17:35:46"/>
    <d v="2021-07-13T18:07:46"/>
    <x v="0"/>
    <x v="1"/>
  </r>
  <r>
    <x v="605"/>
    <n v="653"/>
    <d v="2021-07-13T17:33:18"/>
    <d v="2021-07-13T17:34:18"/>
    <d v="2021-07-13T17:41:18"/>
    <d v="2021-07-13T18:38:18"/>
    <x v="0"/>
    <x v="1"/>
  </r>
  <r>
    <x v="606"/>
    <n v="160"/>
    <d v="2021-07-13T17:54:00"/>
    <d v="2021-07-13T17:59:00"/>
    <m/>
    <m/>
    <x v="0"/>
    <x v="1"/>
  </r>
  <r>
    <x v="607"/>
    <n v="1906"/>
    <d v="2021-07-13T19:12:11"/>
    <d v="2021-07-13T19:15:11"/>
    <m/>
    <m/>
    <x v="0"/>
    <x v="1"/>
  </r>
  <r>
    <x v="608"/>
    <n v="1066"/>
    <d v="2021-07-13T19:25:53"/>
    <d v="2021-07-13T19:31:53"/>
    <d v="2021-07-13T19:43:53"/>
    <d v="2021-07-13T20:19:53"/>
    <x v="0"/>
    <x v="1"/>
  </r>
  <r>
    <x v="609"/>
    <n v="1072"/>
    <d v="2021-07-13T19:30:21"/>
    <d v="2021-07-13T19:33:21"/>
    <d v="2021-07-13T19:36:21"/>
    <d v="2021-07-13T20:03:21"/>
    <x v="0"/>
    <x v="1"/>
  </r>
  <r>
    <x v="610"/>
    <n v="174"/>
    <d v="2021-07-13T20:44:30"/>
    <m/>
    <m/>
    <m/>
    <x v="0"/>
    <x v="0"/>
  </r>
  <r>
    <x v="611"/>
    <n v="3827"/>
    <d v="2021-07-13T21:58:04"/>
    <m/>
    <m/>
    <m/>
    <x v="0"/>
    <x v="1"/>
  </r>
  <r>
    <x v="612"/>
    <n v="72"/>
    <d v="2021-07-13T23:45:35"/>
    <d v="2021-07-13T23:50:35"/>
    <d v="2021-07-13T23:55:35"/>
    <d v="2021-07-14T01:09:35"/>
    <x v="0"/>
    <x v="1"/>
  </r>
  <r>
    <x v="613"/>
    <n v="4310"/>
    <d v="2021-07-13T23:50:57"/>
    <d v="2021-07-13T23:51:57"/>
    <d v="2021-07-14T00:03:57"/>
    <d v="2021-07-14T00:40:57"/>
    <x v="1"/>
    <x v="1"/>
  </r>
  <r>
    <x v="614"/>
    <n v="935"/>
    <d v="2021-07-14T00:31:49"/>
    <d v="2021-07-14T00:32:49"/>
    <d v="2021-07-14T00:37:49"/>
    <d v="2021-07-14T01:32:49"/>
    <x v="0"/>
    <x v="1"/>
  </r>
  <r>
    <x v="615"/>
    <n v="4788"/>
    <d v="2021-07-14T01:29:21"/>
    <d v="2021-07-14T01:33:21"/>
    <d v="2021-07-14T01:40:21"/>
    <d v="2021-07-14T02:30:21"/>
    <x v="0"/>
    <x v="1"/>
  </r>
  <r>
    <x v="616"/>
    <n v="1900"/>
    <d v="2021-07-14T02:03:15"/>
    <m/>
    <m/>
    <m/>
    <x v="0"/>
    <x v="0"/>
  </r>
  <r>
    <x v="617"/>
    <n v="4015"/>
    <d v="2021-07-14T02:13:20"/>
    <d v="2021-07-14T02:19:20"/>
    <d v="2021-07-14T02:27:20"/>
    <m/>
    <x v="0"/>
    <x v="1"/>
  </r>
  <r>
    <x v="618"/>
    <n v="2854"/>
    <d v="2021-07-14T02:35:51"/>
    <d v="2021-07-14T02:36:51"/>
    <m/>
    <m/>
    <x v="1"/>
    <x v="1"/>
  </r>
  <r>
    <x v="619"/>
    <n v="1485"/>
    <d v="2021-07-14T03:39:30"/>
    <d v="2021-07-14T03:42:30"/>
    <m/>
    <m/>
    <x v="1"/>
    <x v="1"/>
  </r>
  <r>
    <x v="620"/>
    <n v="3881"/>
    <d v="2021-07-14T03:59:27"/>
    <d v="2021-07-14T04:03:27"/>
    <d v="2021-07-14T04:11:27"/>
    <d v="2021-07-14T04:58:27"/>
    <x v="0"/>
    <x v="1"/>
  </r>
  <r>
    <x v="621"/>
    <n v="3356"/>
    <d v="2021-07-14T04:02:51"/>
    <d v="2021-07-14T04:06:51"/>
    <d v="2021-07-14T04:18:51"/>
    <d v="2021-07-14T05:06:51"/>
    <x v="0"/>
    <x v="1"/>
  </r>
  <r>
    <x v="622"/>
    <n v="2275"/>
    <d v="2021-07-14T04:43:43"/>
    <d v="2021-07-14T04:48:43"/>
    <m/>
    <m/>
    <x v="0"/>
    <x v="0"/>
  </r>
  <r>
    <x v="623"/>
    <n v="2056"/>
    <d v="2021-07-14T05:07:51"/>
    <d v="2021-07-14T05:11:51"/>
    <d v="2021-07-14T05:21:51"/>
    <d v="2021-07-14T06:36:51"/>
    <x v="1"/>
    <x v="1"/>
  </r>
  <r>
    <x v="624"/>
    <n v="76"/>
    <d v="2021-07-14T05:12:00"/>
    <d v="2021-07-14T05:15:00"/>
    <m/>
    <m/>
    <x v="0"/>
    <x v="0"/>
  </r>
  <r>
    <x v="625"/>
    <n v="3703"/>
    <d v="2021-07-14T05:18:30"/>
    <d v="2021-07-14T05:21:30"/>
    <m/>
    <m/>
    <x v="0"/>
    <x v="1"/>
  </r>
  <r>
    <x v="626"/>
    <n v="3370"/>
    <d v="2021-07-14T05:20:01"/>
    <d v="2021-07-14T05:24:01"/>
    <d v="2021-07-14T05:35:01"/>
    <d v="2021-07-14T06:12:01"/>
    <x v="1"/>
    <x v="1"/>
  </r>
  <r>
    <x v="627"/>
    <n v="1525"/>
    <d v="2021-07-14T05:55:37"/>
    <m/>
    <m/>
    <m/>
    <x v="1"/>
    <x v="0"/>
  </r>
  <r>
    <x v="628"/>
    <n v="2250"/>
    <d v="2021-07-14T06:11:12"/>
    <d v="2021-07-14T06:14:12"/>
    <d v="2021-07-14T06:26:12"/>
    <d v="2021-07-14T06:40:12"/>
    <x v="0"/>
    <x v="1"/>
  </r>
  <r>
    <x v="629"/>
    <n v="4577"/>
    <d v="2021-07-14T08:03:17"/>
    <d v="2021-07-14T08:06:17"/>
    <d v="2021-07-14T08:08:17"/>
    <m/>
    <x v="0"/>
    <x v="1"/>
  </r>
  <r>
    <x v="630"/>
    <n v="4418"/>
    <d v="2021-07-14T08:11:58"/>
    <m/>
    <m/>
    <m/>
    <x v="0"/>
    <x v="0"/>
  </r>
  <r>
    <x v="631"/>
    <n v="1846"/>
    <d v="2021-07-14T08:24:13"/>
    <d v="2021-07-14T08:29:13"/>
    <d v="2021-07-14T08:34:13"/>
    <d v="2021-07-14T09:31:13"/>
    <x v="0"/>
    <x v="0"/>
  </r>
  <r>
    <x v="632"/>
    <n v="3725"/>
    <d v="2021-07-14T08:40:22"/>
    <d v="2021-07-14T08:44:22"/>
    <m/>
    <m/>
    <x v="0"/>
    <x v="1"/>
  </r>
  <r>
    <x v="633"/>
    <n v="4161"/>
    <d v="2021-07-14T09:05:16"/>
    <d v="2021-07-14T09:09:16"/>
    <d v="2021-07-14T09:19:16"/>
    <d v="2021-07-14T10:37:16"/>
    <x v="0"/>
    <x v="0"/>
  </r>
  <r>
    <x v="634"/>
    <n v="1059"/>
    <d v="2021-07-14T09:11:01"/>
    <d v="2021-07-14T09:13:01"/>
    <d v="2021-07-14T09:18:01"/>
    <d v="2021-07-14T10:31:01"/>
    <x v="1"/>
    <x v="0"/>
  </r>
  <r>
    <x v="635"/>
    <n v="3888"/>
    <d v="2021-07-14T09:31:29"/>
    <d v="2021-07-14T09:32:29"/>
    <d v="2021-07-14T09:38:29"/>
    <d v="2021-07-14T10:34:29"/>
    <x v="0"/>
    <x v="1"/>
  </r>
  <r>
    <x v="636"/>
    <n v="3792"/>
    <d v="2021-07-14T09:45:53"/>
    <m/>
    <m/>
    <m/>
    <x v="1"/>
    <x v="1"/>
  </r>
  <r>
    <x v="637"/>
    <n v="4371"/>
    <d v="2021-07-14T09:52:58"/>
    <d v="2021-07-14T09:54:58"/>
    <d v="2021-07-14T10:02:58"/>
    <d v="2021-07-14T10:55:58"/>
    <x v="0"/>
    <x v="1"/>
  </r>
  <r>
    <x v="638"/>
    <n v="4408"/>
    <d v="2021-07-14T10:04:45"/>
    <d v="2021-07-14T10:10:45"/>
    <m/>
    <m/>
    <x v="1"/>
    <x v="1"/>
  </r>
  <r>
    <x v="639"/>
    <n v="208"/>
    <d v="2021-07-14T10:36:52"/>
    <d v="2021-07-14T10:38:52"/>
    <d v="2021-07-14T10:48:52"/>
    <d v="2021-07-14T11:14:52"/>
    <x v="0"/>
    <x v="1"/>
  </r>
  <r>
    <x v="640"/>
    <n v="2478"/>
    <d v="2021-07-14T11:27:04"/>
    <d v="2021-07-14T11:30:04"/>
    <m/>
    <m/>
    <x v="0"/>
    <x v="1"/>
  </r>
  <r>
    <x v="641"/>
    <n v="4356"/>
    <d v="2021-07-14T11:47:22"/>
    <m/>
    <m/>
    <m/>
    <x v="1"/>
    <x v="1"/>
  </r>
  <r>
    <x v="642"/>
    <n v="4118"/>
    <d v="2021-07-14T12:42:44"/>
    <d v="2021-07-14T12:46:44"/>
    <m/>
    <m/>
    <x v="0"/>
    <x v="1"/>
  </r>
  <r>
    <x v="643"/>
    <n v="388"/>
    <d v="2021-07-14T14:15:23"/>
    <d v="2021-07-14T14:16:23"/>
    <d v="2021-07-14T14:22:23"/>
    <d v="2021-07-14T14:37:23"/>
    <x v="1"/>
    <x v="0"/>
  </r>
  <r>
    <x v="644"/>
    <n v="3514"/>
    <d v="2021-07-14T14:32:50"/>
    <d v="2021-07-14T14:33:50"/>
    <m/>
    <m/>
    <x v="1"/>
    <x v="1"/>
  </r>
  <r>
    <x v="645"/>
    <m/>
    <d v="2021-07-14T14:34:38"/>
    <m/>
    <m/>
    <m/>
    <x v="0"/>
    <x v="0"/>
  </r>
  <r>
    <x v="646"/>
    <n v="1520"/>
    <d v="2021-07-14T14:54:43"/>
    <d v="2021-07-14T14:55:43"/>
    <d v="2021-07-14T15:03:43"/>
    <d v="2021-07-14T15:39:43"/>
    <x v="0"/>
    <x v="0"/>
  </r>
  <r>
    <x v="647"/>
    <n v="3130"/>
    <d v="2021-07-14T15:00:31"/>
    <d v="2021-07-14T15:05:31"/>
    <m/>
    <m/>
    <x v="1"/>
    <x v="0"/>
  </r>
  <r>
    <x v="648"/>
    <n v="3866"/>
    <d v="2021-07-14T15:02:43"/>
    <d v="2021-07-14T15:07:43"/>
    <d v="2021-07-14T15:09:43"/>
    <d v="2021-07-14T15:43:43"/>
    <x v="1"/>
    <x v="1"/>
  </r>
  <r>
    <x v="649"/>
    <n v="4542"/>
    <d v="2021-07-14T15:33:04"/>
    <d v="2021-07-14T15:39:04"/>
    <d v="2021-07-14T15:42:04"/>
    <d v="2021-07-14T16:58:04"/>
    <x v="0"/>
    <x v="0"/>
  </r>
  <r>
    <x v="650"/>
    <n v="4997"/>
    <d v="2021-07-14T15:39:01"/>
    <d v="2021-07-14T15:44:01"/>
    <d v="2021-07-14T15:53:01"/>
    <d v="2021-07-14T17:03:01"/>
    <x v="0"/>
    <x v="1"/>
  </r>
  <r>
    <x v="651"/>
    <n v="2312"/>
    <d v="2021-07-14T17:12:35"/>
    <d v="2021-07-14T17:14:35"/>
    <d v="2021-07-14T17:22:35"/>
    <m/>
    <x v="0"/>
    <x v="1"/>
  </r>
  <r>
    <x v="652"/>
    <n v="1225"/>
    <d v="2021-07-14T19:39:31"/>
    <d v="2021-07-14T19:40:31"/>
    <m/>
    <m/>
    <x v="0"/>
    <x v="0"/>
  </r>
  <r>
    <x v="653"/>
    <n v="4062"/>
    <d v="2021-07-14T19:52:26"/>
    <d v="2021-07-14T19:54:26"/>
    <d v="2021-07-14T19:58:26"/>
    <d v="2021-07-14T20:40:26"/>
    <x v="0"/>
    <x v="1"/>
  </r>
  <r>
    <x v="654"/>
    <n v="4122"/>
    <d v="2021-07-14T20:05:32"/>
    <d v="2021-07-14T20:10:32"/>
    <d v="2021-07-14T20:12:32"/>
    <d v="2021-07-14T20:26:32"/>
    <x v="0"/>
    <x v="1"/>
  </r>
  <r>
    <x v="655"/>
    <n v="166"/>
    <d v="2021-07-14T21:20:56"/>
    <d v="2021-07-14T21:25:56"/>
    <d v="2021-07-14T21:31:56"/>
    <d v="2021-07-14T22:14:56"/>
    <x v="0"/>
    <x v="1"/>
  </r>
  <r>
    <x v="656"/>
    <n v="4053"/>
    <d v="2021-07-14T21:33:07"/>
    <d v="2021-07-14T21:39:07"/>
    <d v="2021-07-14T21:45:07"/>
    <d v="2021-07-14T22:06:07"/>
    <x v="0"/>
    <x v="0"/>
  </r>
  <r>
    <x v="657"/>
    <n v="2855"/>
    <d v="2021-07-14T22:23:58"/>
    <d v="2021-07-14T22:24:58"/>
    <m/>
    <m/>
    <x v="0"/>
    <x v="0"/>
  </r>
  <r>
    <x v="658"/>
    <n v="4632"/>
    <d v="2021-07-14T22:27:11"/>
    <d v="2021-07-14T22:31:11"/>
    <d v="2021-07-14T22:38:11"/>
    <d v="2021-07-14T22:51:11"/>
    <x v="1"/>
    <x v="1"/>
  </r>
  <r>
    <x v="659"/>
    <n v="10"/>
    <d v="2021-07-14T22:52:28"/>
    <d v="2021-07-14T22:57:28"/>
    <d v="2021-07-14T23:00:28"/>
    <d v="2021-07-15T00:04:28"/>
    <x v="0"/>
    <x v="0"/>
  </r>
  <r>
    <x v="660"/>
    <n v="2843"/>
    <d v="2021-07-14T22:55:22"/>
    <d v="2021-07-14T22:57:22"/>
    <d v="2021-07-14T23:03:22"/>
    <d v="2021-07-14T23:21:22"/>
    <x v="0"/>
    <x v="1"/>
  </r>
  <r>
    <x v="661"/>
    <n v="4885"/>
    <d v="2021-07-14T23:11:22"/>
    <m/>
    <m/>
    <m/>
    <x v="0"/>
    <x v="0"/>
  </r>
  <r>
    <x v="662"/>
    <n v="1723"/>
    <d v="2021-07-14T23:19:14"/>
    <m/>
    <m/>
    <m/>
    <x v="0"/>
    <x v="0"/>
  </r>
  <r>
    <x v="663"/>
    <n v="2345"/>
    <d v="2021-07-15T02:34:33"/>
    <d v="2021-07-15T02:38:33"/>
    <m/>
    <m/>
    <x v="0"/>
    <x v="1"/>
  </r>
  <r>
    <x v="664"/>
    <m/>
    <d v="2021-07-15T03:25:23"/>
    <m/>
    <m/>
    <m/>
    <x v="0"/>
    <x v="0"/>
  </r>
  <r>
    <x v="665"/>
    <n v="1044"/>
    <d v="2021-07-15T03:42:53"/>
    <d v="2021-07-15T03:47:53"/>
    <m/>
    <m/>
    <x v="1"/>
    <x v="1"/>
  </r>
  <r>
    <x v="666"/>
    <n v="2625"/>
    <d v="2021-07-15T04:05:02"/>
    <d v="2021-07-15T04:09:02"/>
    <m/>
    <m/>
    <x v="0"/>
    <x v="0"/>
  </r>
  <r>
    <x v="667"/>
    <m/>
    <d v="2021-07-15T04:51:37"/>
    <m/>
    <m/>
    <m/>
    <x v="0"/>
    <x v="0"/>
  </r>
  <r>
    <x v="668"/>
    <n v="3674"/>
    <d v="2021-07-15T05:21:57"/>
    <d v="2021-07-15T05:24:57"/>
    <m/>
    <m/>
    <x v="1"/>
    <x v="0"/>
  </r>
  <r>
    <x v="669"/>
    <n v="4904"/>
    <d v="2021-07-15T06:00:48"/>
    <d v="2021-07-15T06:02:48"/>
    <d v="2021-07-15T06:07:48"/>
    <d v="2021-07-15T06:25:48"/>
    <x v="1"/>
    <x v="0"/>
  </r>
  <r>
    <x v="670"/>
    <n v="3378"/>
    <d v="2021-07-15T06:08:47"/>
    <m/>
    <m/>
    <m/>
    <x v="0"/>
    <x v="0"/>
  </r>
  <r>
    <x v="671"/>
    <n v="2175"/>
    <d v="2021-07-15T06:17:00"/>
    <d v="2021-07-15T06:20:00"/>
    <d v="2021-07-15T06:31:00"/>
    <d v="2021-07-15T06:54:00"/>
    <x v="1"/>
    <x v="1"/>
  </r>
  <r>
    <x v="672"/>
    <n v="3729"/>
    <d v="2021-07-15T07:17:52"/>
    <d v="2021-07-15T07:21:52"/>
    <d v="2021-07-15T07:23:52"/>
    <d v="2021-07-15T08:27:52"/>
    <x v="1"/>
    <x v="0"/>
  </r>
  <r>
    <x v="673"/>
    <n v="3179"/>
    <d v="2021-07-15T07:22:22"/>
    <d v="2021-07-15T07:26:22"/>
    <d v="2021-07-15T07:37:22"/>
    <d v="2021-07-15T07:48:22"/>
    <x v="1"/>
    <x v="0"/>
  </r>
  <r>
    <x v="674"/>
    <n v="1732"/>
    <d v="2021-07-15T08:00:00"/>
    <d v="2021-07-15T08:05:00"/>
    <d v="2021-07-15T08:17:00"/>
    <d v="2021-07-15T09:04:00"/>
    <x v="0"/>
    <x v="0"/>
  </r>
  <r>
    <x v="675"/>
    <n v="339"/>
    <d v="2021-07-15T08:32:40"/>
    <d v="2021-07-15T08:33:40"/>
    <m/>
    <m/>
    <x v="0"/>
    <x v="1"/>
  </r>
  <r>
    <x v="676"/>
    <n v="2481"/>
    <d v="2021-07-15T10:49:30"/>
    <d v="2021-07-15T10:55:30"/>
    <m/>
    <m/>
    <x v="1"/>
    <x v="1"/>
  </r>
  <r>
    <x v="677"/>
    <n v="3155"/>
    <d v="2021-07-15T11:37:17"/>
    <d v="2021-07-15T11:39:17"/>
    <d v="2021-07-15T11:51:17"/>
    <d v="2021-07-15T12:34:17"/>
    <x v="0"/>
    <x v="1"/>
  </r>
  <r>
    <x v="678"/>
    <n v="779"/>
    <d v="2021-07-15T13:47:09"/>
    <d v="2021-07-15T13:52:09"/>
    <d v="2021-07-15T14:03:09"/>
    <d v="2021-07-15T14:27:09"/>
    <x v="0"/>
    <x v="0"/>
  </r>
  <r>
    <x v="679"/>
    <n v="4008"/>
    <d v="2021-07-15T13:58:22"/>
    <d v="2021-07-15T14:02:22"/>
    <d v="2021-07-15T14:12:22"/>
    <d v="2021-07-15T15:01:22"/>
    <x v="0"/>
    <x v="0"/>
  </r>
  <r>
    <x v="680"/>
    <n v="1428"/>
    <d v="2021-07-15T13:59:25"/>
    <d v="2021-07-15T14:04:25"/>
    <m/>
    <m/>
    <x v="0"/>
    <x v="0"/>
  </r>
  <r>
    <x v="681"/>
    <n v="3895"/>
    <d v="2021-07-15T14:11:15"/>
    <d v="2021-07-15T14:14:15"/>
    <d v="2021-07-15T14:24:15"/>
    <d v="2021-07-15T14:52:15"/>
    <x v="0"/>
    <x v="1"/>
  </r>
  <r>
    <x v="682"/>
    <n v="3593"/>
    <d v="2021-07-15T15:05:15"/>
    <d v="2021-07-15T15:11:15"/>
    <d v="2021-07-15T15:16:15"/>
    <d v="2021-07-15T16:07:15"/>
    <x v="0"/>
    <x v="0"/>
  </r>
  <r>
    <x v="683"/>
    <n v="3087"/>
    <d v="2021-07-15T15:14:34"/>
    <d v="2021-07-15T15:17:34"/>
    <d v="2021-07-15T15:20:34"/>
    <d v="2021-07-15T15:53:34"/>
    <x v="0"/>
    <x v="1"/>
  </r>
  <r>
    <x v="684"/>
    <n v="3266"/>
    <d v="2021-07-15T15:20:03"/>
    <d v="2021-07-15T15:26:03"/>
    <d v="2021-07-15T15:33:03"/>
    <d v="2021-07-15T15:56:03"/>
    <x v="0"/>
    <x v="1"/>
  </r>
  <r>
    <x v="685"/>
    <n v="532"/>
    <d v="2021-07-15T15:20:22"/>
    <d v="2021-07-15T15:26:22"/>
    <d v="2021-07-15T15:35:22"/>
    <d v="2021-07-15T16:47:22"/>
    <x v="1"/>
    <x v="0"/>
  </r>
  <r>
    <x v="686"/>
    <n v="85"/>
    <d v="2021-07-15T16:06:24"/>
    <d v="2021-07-15T16:07:24"/>
    <m/>
    <m/>
    <x v="0"/>
    <x v="1"/>
  </r>
  <r>
    <x v="687"/>
    <n v="1251"/>
    <d v="2021-07-15T17:05:39"/>
    <d v="2021-07-15T17:09:39"/>
    <m/>
    <m/>
    <x v="0"/>
    <x v="1"/>
  </r>
  <r>
    <x v="688"/>
    <n v="482"/>
    <d v="2021-07-15T17:24:49"/>
    <d v="2021-07-15T17:29:49"/>
    <d v="2021-07-15T17:31:49"/>
    <d v="2021-07-15T17:46:49"/>
    <x v="0"/>
    <x v="0"/>
  </r>
  <r>
    <x v="689"/>
    <n v="2085"/>
    <d v="2021-07-15T17:25:24"/>
    <d v="2021-07-15T17:31:24"/>
    <m/>
    <m/>
    <x v="0"/>
    <x v="1"/>
  </r>
  <r>
    <x v="690"/>
    <n v="2456"/>
    <d v="2021-07-15T17:32:59"/>
    <d v="2021-07-15T17:35:59"/>
    <d v="2021-07-15T17:42:59"/>
    <d v="2021-07-15T18:14:59"/>
    <x v="1"/>
    <x v="1"/>
  </r>
  <r>
    <x v="691"/>
    <n v="4003"/>
    <d v="2021-07-15T17:45:38"/>
    <d v="2021-07-15T17:50:38"/>
    <d v="2021-07-15T17:53:38"/>
    <d v="2021-07-15T18:08:38"/>
    <x v="0"/>
    <x v="1"/>
  </r>
  <r>
    <x v="692"/>
    <n v="79"/>
    <d v="2021-07-15T20:03:30"/>
    <d v="2021-07-15T20:05:30"/>
    <d v="2021-07-15T20:11:30"/>
    <d v="2021-07-15T20:51:30"/>
    <x v="0"/>
    <x v="0"/>
  </r>
  <r>
    <x v="693"/>
    <n v="2928"/>
    <d v="2021-07-15T20:57:42"/>
    <d v="2021-07-15T21:00:42"/>
    <d v="2021-07-15T21:07:42"/>
    <d v="2021-07-15T21:27:42"/>
    <x v="1"/>
    <x v="0"/>
  </r>
  <r>
    <x v="694"/>
    <n v="2482"/>
    <d v="2021-07-15T20:59:49"/>
    <d v="2021-07-15T21:02:49"/>
    <d v="2021-07-15T21:04:49"/>
    <d v="2021-07-15T21:33:49"/>
    <x v="1"/>
    <x v="1"/>
  </r>
  <r>
    <x v="695"/>
    <n v="2410"/>
    <d v="2021-07-15T21:02:25"/>
    <d v="2021-07-15T21:08:25"/>
    <d v="2021-07-15T21:16:25"/>
    <m/>
    <x v="0"/>
    <x v="0"/>
  </r>
  <r>
    <x v="696"/>
    <n v="4084"/>
    <d v="2021-07-15T21:42:32"/>
    <d v="2021-07-15T21:43:32"/>
    <m/>
    <m/>
    <x v="0"/>
    <x v="1"/>
  </r>
  <r>
    <x v="697"/>
    <n v="2954"/>
    <d v="2021-07-15T22:17:51"/>
    <d v="2021-07-15T22:18:51"/>
    <d v="2021-07-15T22:20:51"/>
    <d v="2021-07-15T23:31:51"/>
    <x v="0"/>
    <x v="1"/>
  </r>
  <r>
    <x v="698"/>
    <n v="4698"/>
    <d v="2021-07-15T22:32:15"/>
    <d v="2021-07-15T22:33:15"/>
    <m/>
    <m/>
    <x v="1"/>
    <x v="1"/>
  </r>
  <r>
    <x v="699"/>
    <n v="1652"/>
    <d v="2021-07-15T22:37:15"/>
    <d v="2021-07-15T22:38:15"/>
    <d v="2021-07-15T22:44:15"/>
    <d v="2021-07-15T23:41:15"/>
    <x v="0"/>
    <x v="1"/>
  </r>
  <r>
    <x v="700"/>
    <n v="1621"/>
    <d v="2021-07-15T22:57:14"/>
    <d v="2021-07-15T23:03:14"/>
    <m/>
    <m/>
    <x v="0"/>
    <x v="0"/>
  </r>
  <r>
    <x v="701"/>
    <n v="1091"/>
    <d v="2021-07-15T23:24:47"/>
    <d v="2021-07-15T23:29:47"/>
    <d v="2021-07-15T23:35:47"/>
    <d v="2021-07-16T00:50:47"/>
    <x v="0"/>
    <x v="0"/>
  </r>
  <r>
    <x v="702"/>
    <n v="3463"/>
    <d v="2021-07-15T23:26:40"/>
    <d v="2021-07-15T23:27:40"/>
    <m/>
    <m/>
    <x v="0"/>
    <x v="1"/>
  </r>
  <r>
    <x v="703"/>
    <n v="4922"/>
    <d v="2021-07-16T01:36:00"/>
    <d v="2021-07-16T01:40:00"/>
    <m/>
    <m/>
    <x v="0"/>
    <x v="0"/>
  </r>
  <r>
    <x v="704"/>
    <n v="4902"/>
    <d v="2021-07-16T01:43:10"/>
    <d v="2021-07-16T01:45:10"/>
    <d v="2021-07-16T01:53:10"/>
    <d v="2021-07-16T03:04:10"/>
    <x v="1"/>
    <x v="1"/>
  </r>
  <r>
    <x v="705"/>
    <n v="3447"/>
    <d v="2021-07-16T04:00:56"/>
    <m/>
    <m/>
    <m/>
    <x v="0"/>
    <x v="0"/>
  </r>
  <r>
    <x v="706"/>
    <n v="4887"/>
    <d v="2021-07-16T04:34:58"/>
    <d v="2021-07-16T04:39:58"/>
    <d v="2021-07-16T04:45:58"/>
    <d v="2021-07-16T05:34:58"/>
    <x v="0"/>
    <x v="1"/>
  </r>
  <r>
    <x v="707"/>
    <n v="2666"/>
    <d v="2021-07-16T05:39:00"/>
    <d v="2021-07-16T05:42:00"/>
    <d v="2021-07-16T05:50:00"/>
    <d v="2021-07-16T06:01:00"/>
    <x v="0"/>
    <x v="1"/>
  </r>
  <r>
    <x v="708"/>
    <n v="4829"/>
    <d v="2021-07-16T07:15:09"/>
    <d v="2021-07-16T07:20:09"/>
    <d v="2021-07-16T07:31:09"/>
    <m/>
    <x v="0"/>
    <x v="1"/>
  </r>
  <r>
    <x v="709"/>
    <n v="2632"/>
    <d v="2021-07-16T07:31:31"/>
    <d v="2021-07-16T07:34:31"/>
    <d v="2021-07-16T07:44:31"/>
    <d v="2021-07-16T08:19:31"/>
    <x v="0"/>
    <x v="0"/>
  </r>
  <r>
    <x v="710"/>
    <n v="87"/>
    <d v="2021-07-16T08:40:08"/>
    <d v="2021-07-16T08:44:08"/>
    <m/>
    <m/>
    <x v="0"/>
    <x v="1"/>
  </r>
  <r>
    <x v="711"/>
    <n v="3990"/>
    <d v="2021-07-16T09:08:01"/>
    <d v="2021-07-16T09:12:01"/>
    <m/>
    <m/>
    <x v="0"/>
    <x v="0"/>
  </r>
  <r>
    <x v="712"/>
    <n v="2429"/>
    <d v="2021-07-16T09:13:49"/>
    <d v="2021-07-16T09:16:49"/>
    <d v="2021-07-16T09:21:49"/>
    <d v="2021-07-16T10:03:49"/>
    <x v="0"/>
    <x v="1"/>
  </r>
  <r>
    <x v="713"/>
    <n v="3102"/>
    <d v="2021-07-16T09:41:52"/>
    <d v="2021-07-16T09:44:52"/>
    <d v="2021-07-16T09:46:52"/>
    <d v="2021-07-16T10:24:52"/>
    <x v="0"/>
    <x v="1"/>
  </r>
  <r>
    <x v="714"/>
    <n v="1846"/>
    <d v="2021-07-16T10:45:07"/>
    <d v="2021-07-16T10:49:07"/>
    <d v="2021-07-16T11:00:07"/>
    <d v="2021-07-16T11:37:07"/>
    <x v="1"/>
    <x v="1"/>
  </r>
  <r>
    <x v="715"/>
    <n v="3158"/>
    <d v="2021-07-16T11:01:32"/>
    <d v="2021-07-16T11:06:32"/>
    <d v="2021-07-16T11:16:32"/>
    <d v="2021-07-16T11:40:32"/>
    <x v="0"/>
    <x v="1"/>
  </r>
  <r>
    <x v="716"/>
    <n v="1927"/>
    <d v="2021-07-16T11:07:45"/>
    <d v="2021-07-16T11:11:45"/>
    <d v="2021-07-16T11:13:45"/>
    <d v="2021-07-16T12:26:45"/>
    <x v="0"/>
    <x v="0"/>
  </r>
  <r>
    <x v="717"/>
    <n v="1417"/>
    <d v="2021-07-16T11:22:38"/>
    <d v="2021-07-16T11:28:38"/>
    <d v="2021-07-16T11:31:38"/>
    <d v="2021-07-16T11:58:38"/>
    <x v="0"/>
    <x v="1"/>
  </r>
  <r>
    <x v="718"/>
    <n v="4317"/>
    <d v="2021-07-16T11:44:27"/>
    <d v="2021-07-16T11:49:27"/>
    <d v="2021-07-16T11:51:27"/>
    <d v="2021-07-16T12:43:27"/>
    <x v="1"/>
    <x v="1"/>
  </r>
  <r>
    <x v="719"/>
    <n v="755"/>
    <d v="2021-07-16T11:47:22"/>
    <d v="2021-07-16T11:50:22"/>
    <d v="2021-07-16T11:56:22"/>
    <d v="2021-07-16T12:07:22"/>
    <x v="0"/>
    <x v="1"/>
  </r>
  <r>
    <x v="720"/>
    <n v="4612"/>
    <d v="2021-07-16T13:11:25"/>
    <d v="2021-07-16T13:15:25"/>
    <d v="2021-07-16T13:27:25"/>
    <d v="2021-07-16T14:15:25"/>
    <x v="0"/>
    <x v="0"/>
  </r>
  <r>
    <x v="721"/>
    <n v="387"/>
    <d v="2021-07-16T13:22:05"/>
    <d v="2021-07-16T13:26:05"/>
    <m/>
    <m/>
    <x v="0"/>
    <x v="1"/>
  </r>
  <r>
    <x v="722"/>
    <n v="2093"/>
    <d v="2021-07-16T14:33:57"/>
    <d v="2021-07-16T14:34:57"/>
    <d v="2021-07-16T14:42:57"/>
    <d v="2021-07-16T15:27:57"/>
    <x v="1"/>
    <x v="1"/>
  </r>
  <r>
    <x v="723"/>
    <n v="4796"/>
    <d v="2021-07-16T14:59:04"/>
    <d v="2021-07-16T15:03:04"/>
    <d v="2021-07-16T15:12:04"/>
    <d v="2021-07-16T15:59:04"/>
    <x v="0"/>
    <x v="1"/>
  </r>
  <r>
    <x v="724"/>
    <n v="4009"/>
    <d v="2021-07-16T15:48:57"/>
    <d v="2021-07-16T15:53:57"/>
    <d v="2021-07-16T15:58:57"/>
    <d v="2021-07-16T16:18:57"/>
    <x v="0"/>
    <x v="1"/>
  </r>
  <r>
    <x v="725"/>
    <n v="547"/>
    <d v="2021-07-16T16:01:29"/>
    <d v="2021-07-16T16:02:29"/>
    <d v="2021-07-16T16:04:29"/>
    <d v="2021-07-16T16:45:29"/>
    <x v="0"/>
    <x v="1"/>
  </r>
  <r>
    <x v="726"/>
    <n v="4661"/>
    <d v="2021-07-16T16:22:07"/>
    <d v="2021-07-16T16:25:07"/>
    <d v="2021-07-16T16:29:07"/>
    <d v="2021-07-16T17:14:07"/>
    <x v="1"/>
    <x v="0"/>
  </r>
  <r>
    <x v="727"/>
    <n v="2174"/>
    <d v="2021-07-16T16:37:32"/>
    <d v="2021-07-16T16:40:32"/>
    <d v="2021-07-16T16:45:32"/>
    <d v="2021-07-16T17:16:32"/>
    <x v="0"/>
    <x v="0"/>
  </r>
  <r>
    <x v="728"/>
    <n v="404"/>
    <d v="2021-07-16T18:18:44"/>
    <d v="2021-07-16T18:23:44"/>
    <d v="2021-07-16T18:32:44"/>
    <d v="2021-07-16T19:28:44"/>
    <x v="0"/>
    <x v="1"/>
  </r>
  <r>
    <x v="729"/>
    <n v="878"/>
    <d v="2021-07-16T19:05:31"/>
    <d v="2021-07-16T19:10:31"/>
    <d v="2021-07-16T19:13:31"/>
    <d v="2021-07-16T19:58:31"/>
    <x v="0"/>
    <x v="1"/>
  </r>
  <r>
    <x v="730"/>
    <n v="974"/>
    <d v="2021-07-16T19:20:47"/>
    <d v="2021-07-16T19:25:47"/>
    <d v="2021-07-16T19:27:47"/>
    <d v="2021-07-16T20:18:47"/>
    <x v="0"/>
    <x v="1"/>
  </r>
  <r>
    <x v="731"/>
    <n v="2622"/>
    <d v="2021-07-16T19:21:43"/>
    <d v="2021-07-16T19:26:43"/>
    <m/>
    <m/>
    <x v="1"/>
    <x v="0"/>
  </r>
  <r>
    <x v="732"/>
    <n v="212"/>
    <d v="2021-07-16T19:35:24"/>
    <m/>
    <m/>
    <m/>
    <x v="0"/>
    <x v="0"/>
  </r>
  <r>
    <x v="733"/>
    <n v="2962"/>
    <d v="2021-07-16T19:40:10"/>
    <d v="2021-07-16T19:42:10"/>
    <d v="2021-07-16T19:47:10"/>
    <d v="2021-07-16T20:20:10"/>
    <x v="1"/>
    <x v="0"/>
  </r>
  <r>
    <x v="734"/>
    <n v="119"/>
    <d v="2021-07-16T20:01:32"/>
    <d v="2021-07-16T20:07:32"/>
    <d v="2021-07-16T20:15:32"/>
    <m/>
    <x v="0"/>
    <x v="1"/>
  </r>
  <r>
    <x v="735"/>
    <n v="1060"/>
    <d v="2021-07-16T20:47:04"/>
    <d v="2021-07-16T20:49:04"/>
    <d v="2021-07-16T20:54:04"/>
    <d v="2021-07-16T21:51:04"/>
    <x v="0"/>
    <x v="1"/>
  </r>
  <r>
    <x v="736"/>
    <n v="4969"/>
    <d v="2021-07-16T20:49:20"/>
    <d v="2021-07-16T20:54:20"/>
    <m/>
    <m/>
    <x v="0"/>
    <x v="0"/>
  </r>
  <r>
    <x v="737"/>
    <n v="3338"/>
    <d v="2021-07-16T21:10:33"/>
    <d v="2021-07-16T21:12:33"/>
    <d v="2021-07-16T21:17:33"/>
    <d v="2021-07-16T22:03:33"/>
    <x v="1"/>
    <x v="1"/>
  </r>
  <r>
    <x v="738"/>
    <n v="4770"/>
    <d v="2021-07-16T21:46:30"/>
    <d v="2021-07-16T21:47:30"/>
    <d v="2021-07-16T21:56:30"/>
    <d v="2021-07-16T22:48:30"/>
    <x v="0"/>
    <x v="1"/>
  </r>
  <r>
    <x v="739"/>
    <n v="1547"/>
    <d v="2021-07-16T22:25:18"/>
    <d v="2021-07-16T22:30:18"/>
    <d v="2021-07-16T22:40:18"/>
    <d v="2021-07-16T22:52:18"/>
    <x v="0"/>
    <x v="1"/>
  </r>
  <r>
    <x v="740"/>
    <n v="3988"/>
    <d v="2021-07-16T22:29:56"/>
    <d v="2021-07-16T22:31:56"/>
    <d v="2021-07-16T22:34:56"/>
    <d v="2021-07-16T23:21:56"/>
    <x v="0"/>
    <x v="0"/>
  </r>
  <r>
    <x v="741"/>
    <n v="2902"/>
    <d v="2021-07-16T22:45:27"/>
    <d v="2021-07-16T22:50:27"/>
    <d v="2021-07-16T22:54:27"/>
    <d v="2021-07-16T23:33:27"/>
    <x v="0"/>
    <x v="0"/>
  </r>
  <r>
    <x v="742"/>
    <n v="341"/>
    <d v="2021-07-16T22:48:51"/>
    <d v="2021-07-16T22:51:51"/>
    <d v="2021-07-16T23:00:51"/>
    <d v="2021-07-16T23:50:51"/>
    <x v="1"/>
    <x v="0"/>
  </r>
  <r>
    <x v="743"/>
    <n v="3495"/>
    <d v="2021-07-16T23:20:50"/>
    <d v="2021-07-16T23:22:50"/>
    <d v="2021-07-16T23:31:50"/>
    <d v="2021-07-16T23:48:50"/>
    <x v="0"/>
    <x v="0"/>
  </r>
  <r>
    <x v="744"/>
    <n v="2886"/>
    <d v="2021-07-16T23:25:08"/>
    <d v="2021-07-16T23:30:08"/>
    <d v="2021-07-16T23:39:08"/>
    <d v="2021-07-17T00:44:08"/>
    <x v="0"/>
    <x v="1"/>
  </r>
  <r>
    <x v="745"/>
    <n v="4845"/>
    <d v="2021-07-17T00:31:13"/>
    <d v="2021-07-17T00:34:13"/>
    <d v="2021-07-17T00:43:13"/>
    <d v="2021-07-17T01:32:13"/>
    <x v="0"/>
    <x v="1"/>
  </r>
  <r>
    <x v="746"/>
    <n v="3303"/>
    <d v="2021-07-17T00:58:18"/>
    <d v="2021-07-17T01:02:18"/>
    <m/>
    <m/>
    <x v="1"/>
    <x v="0"/>
  </r>
  <r>
    <x v="747"/>
    <n v="828"/>
    <d v="2021-07-17T01:52:14"/>
    <d v="2021-07-17T01:53:14"/>
    <m/>
    <m/>
    <x v="0"/>
    <x v="1"/>
  </r>
  <r>
    <x v="748"/>
    <n v="4155"/>
    <d v="2021-07-17T02:17:54"/>
    <d v="2021-07-17T02:23:54"/>
    <m/>
    <m/>
    <x v="0"/>
    <x v="1"/>
  </r>
  <r>
    <x v="749"/>
    <n v="4018"/>
    <d v="2021-07-17T02:38:22"/>
    <d v="2021-07-17T02:41:22"/>
    <d v="2021-07-17T02:51:22"/>
    <d v="2021-07-17T04:11:22"/>
    <x v="0"/>
    <x v="1"/>
  </r>
  <r>
    <x v="750"/>
    <n v="1214"/>
    <d v="2021-07-17T02:53:35"/>
    <d v="2021-07-17T02:59:35"/>
    <d v="2021-07-17T03:05:35"/>
    <d v="2021-07-17T04:24:35"/>
    <x v="1"/>
    <x v="1"/>
  </r>
  <r>
    <x v="751"/>
    <n v="4887"/>
    <d v="2021-07-17T02:55:44"/>
    <d v="2021-07-17T02:57:44"/>
    <d v="2021-07-17T03:05:44"/>
    <d v="2021-07-17T03:40:44"/>
    <x v="0"/>
    <x v="1"/>
  </r>
  <r>
    <x v="752"/>
    <n v="49"/>
    <d v="2021-07-17T03:02:17"/>
    <d v="2021-07-17T03:04:17"/>
    <d v="2021-07-17T03:09:17"/>
    <m/>
    <x v="0"/>
    <x v="1"/>
  </r>
  <r>
    <x v="753"/>
    <n v="3448"/>
    <d v="2021-07-17T03:34:49"/>
    <d v="2021-07-17T03:38:49"/>
    <d v="2021-07-17T03:43:49"/>
    <d v="2021-07-17T04:29:49"/>
    <x v="0"/>
    <x v="1"/>
  </r>
  <r>
    <x v="754"/>
    <n v="315"/>
    <d v="2021-07-17T05:09:10"/>
    <m/>
    <m/>
    <m/>
    <x v="0"/>
    <x v="0"/>
  </r>
  <r>
    <x v="755"/>
    <n v="3527"/>
    <d v="2021-07-17T05:29:10"/>
    <d v="2021-07-17T05:35:10"/>
    <d v="2021-07-17T05:46:10"/>
    <d v="2021-07-17T06:01:10"/>
    <x v="0"/>
    <x v="1"/>
  </r>
  <r>
    <x v="756"/>
    <n v="3612"/>
    <d v="2021-07-17T05:35:59"/>
    <d v="2021-07-17T05:40:59"/>
    <d v="2021-07-17T05:44:59"/>
    <d v="2021-07-17T06:59:59"/>
    <x v="0"/>
    <x v="1"/>
  </r>
  <r>
    <x v="757"/>
    <n v="4387"/>
    <d v="2021-07-17T06:41:46"/>
    <d v="2021-07-17T06:43:46"/>
    <d v="2021-07-17T06:51:46"/>
    <d v="2021-07-17T08:03:46"/>
    <x v="0"/>
    <x v="1"/>
  </r>
  <r>
    <x v="758"/>
    <n v="527"/>
    <d v="2021-07-17T07:00:47"/>
    <d v="2021-07-17T07:03:47"/>
    <d v="2021-07-17T07:10:47"/>
    <d v="2021-07-17T07:41:47"/>
    <x v="0"/>
    <x v="1"/>
  </r>
  <r>
    <x v="759"/>
    <n v="1877"/>
    <d v="2021-07-17T07:06:42"/>
    <d v="2021-07-17T07:07:42"/>
    <d v="2021-07-17T07:19:42"/>
    <d v="2021-07-17T07:36:42"/>
    <x v="1"/>
    <x v="0"/>
  </r>
  <r>
    <x v="760"/>
    <n v="693"/>
    <d v="2021-07-17T07:37:40"/>
    <d v="2021-07-17T07:38:40"/>
    <m/>
    <m/>
    <x v="0"/>
    <x v="1"/>
  </r>
  <r>
    <x v="761"/>
    <n v="3215"/>
    <d v="2021-07-17T07:50:25"/>
    <d v="2021-07-17T07:56:25"/>
    <d v="2021-07-17T07:58:25"/>
    <d v="2021-07-17T08:55:25"/>
    <x v="1"/>
    <x v="1"/>
  </r>
  <r>
    <x v="762"/>
    <n v="4812"/>
    <d v="2021-07-17T07:58:36"/>
    <d v="2021-07-17T08:03:36"/>
    <d v="2021-07-17T08:12:36"/>
    <d v="2021-07-17T09:01:36"/>
    <x v="1"/>
    <x v="1"/>
  </r>
  <r>
    <x v="763"/>
    <n v="257"/>
    <d v="2021-07-17T08:41:02"/>
    <d v="2021-07-17T08:46:02"/>
    <d v="2021-07-17T08:54:02"/>
    <d v="2021-07-17T10:11:02"/>
    <x v="0"/>
    <x v="0"/>
  </r>
  <r>
    <x v="764"/>
    <n v="1656"/>
    <d v="2021-07-17T09:21:49"/>
    <d v="2021-07-17T09:24:49"/>
    <d v="2021-07-17T09:30:49"/>
    <d v="2021-07-17T09:45:49"/>
    <x v="0"/>
    <x v="1"/>
  </r>
  <r>
    <x v="765"/>
    <n v="234"/>
    <d v="2021-07-17T09:45:21"/>
    <d v="2021-07-17T09:48:21"/>
    <d v="2021-07-17T09:58:21"/>
    <d v="2021-07-17T10:10:21"/>
    <x v="1"/>
    <x v="1"/>
  </r>
  <r>
    <x v="766"/>
    <n v="1487"/>
    <d v="2021-07-17T10:27:29"/>
    <d v="2021-07-17T10:33:29"/>
    <d v="2021-07-17T10:37:29"/>
    <d v="2021-07-17T10:53:29"/>
    <x v="0"/>
    <x v="0"/>
  </r>
  <r>
    <x v="767"/>
    <n v="528"/>
    <d v="2021-07-17T10:45:18"/>
    <d v="2021-07-17T10:51:18"/>
    <m/>
    <m/>
    <x v="0"/>
    <x v="0"/>
  </r>
  <r>
    <x v="768"/>
    <n v="2603"/>
    <d v="2021-07-17T11:55:14"/>
    <d v="2021-07-17T11:59:14"/>
    <d v="2021-07-17T12:02:14"/>
    <d v="2021-07-17T12:14:14"/>
    <x v="0"/>
    <x v="1"/>
  </r>
  <r>
    <x v="769"/>
    <n v="766"/>
    <d v="2021-07-17T11:56:28"/>
    <d v="2021-07-17T11:57:28"/>
    <m/>
    <m/>
    <x v="0"/>
    <x v="1"/>
  </r>
  <r>
    <x v="770"/>
    <n v="2242"/>
    <d v="2021-07-17T12:53:18"/>
    <m/>
    <m/>
    <m/>
    <x v="0"/>
    <x v="0"/>
  </r>
  <r>
    <x v="771"/>
    <n v="958"/>
    <d v="2021-07-17T13:14:14"/>
    <d v="2021-07-17T13:19:14"/>
    <d v="2021-07-17T13:24:14"/>
    <d v="2021-07-17T14:00:14"/>
    <x v="1"/>
    <x v="1"/>
  </r>
  <r>
    <x v="772"/>
    <n v="1981"/>
    <d v="2021-07-17T13:56:43"/>
    <d v="2021-07-17T14:02:43"/>
    <d v="2021-07-17T14:13:43"/>
    <d v="2021-07-17T14:23:43"/>
    <x v="0"/>
    <x v="0"/>
  </r>
  <r>
    <x v="773"/>
    <n v="3483"/>
    <d v="2021-07-17T14:11:14"/>
    <d v="2021-07-17T14:13:14"/>
    <d v="2021-07-17T14:20:14"/>
    <d v="2021-07-17T15:33:14"/>
    <x v="0"/>
    <x v="1"/>
  </r>
  <r>
    <x v="774"/>
    <n v="1297"/>
    <d v="2021-07-17T14:13:01"/>
    <d v="2021-07-17T14:18:01"/>
    <m/>
    <m/>
    <x v="1"/>
    <x v="1"/>
  </r>
  <r>
    <x v="775"/>
    <n v="2064"/>
    <d v="2021-07-17T15:21:06"/>
    <d v="2021-07-17T15:27:06"/>
    <m/>
    <m/>
    <x v="1"/>
    <x v="1"/>
  </r>
  <r>
    <x v="776"/>
    <n v="2501"/>
    <d v="2021-07-17T15:34:03"/>
    <d v="2021-07-17T15:36:03"/>
    <d v="2021-07-17T15:44:03"/>
    <d v="2021-07-17T16:41:03"/>
    <x v="1"/>
    <x v="0"/>
  </r>
  <r>
    <x v="777"/>
    <n v="3212"/>
    <d v="2021-07-17T15:37:42"/>
    <d v="2021-07-17T15:38:42"/>
    <d v="2021-07-17T15:44:42"/>
    <d v="2021-07-17T16:37:42"/>
    <x v="0"/>
    <x v="0"/>
  </r>
  <r>
    <x v="778"/>
    <n v="206"/>
    <d v="2021-07-17T15:38:06"/>
    <d v="2021-07-17T15:43:06"/>
    <m/>
    <m/>
    <x v="1"/>
    <x v="1"/>
  </r>
  <r>
    <x v="779"/>
    <n v="1554"/>
    <d v="2021-07-17T16:01:20"/>
    <d v="2021-07-17T16:04:20"/>
    <d v="2021-07-17T16:07:20"/>
    <d v="2021-07-17T16:44:20"/>
    <x v="0"/>
    <x v="1"/>
  </r>
  <r>
    <x v="780"/>
    <n v="200"/>
    <d v="2021-07-17T16:11:27"/>
    <d v="2021-07-17T16:12:27"/>
    <d v="2021-07-17T16:24:27"/>
    <d v="2021-07-17T17:25:27"/>
    <x v="0"/>
    <x v="1"/>
  </r>
  <r>
    <x v="781"/>
    <n v="1473"/>
    <d v="2021-07-17T16:14:14"/>
    <d v="2021-07-17T16:16:14"/>
    <m/>
    <m/>
    <x v="0"/>
    <x v="0"/>
  </r>
  <r>
    <x v="782"/>
    <n v="2577"/>
    <d v="2021-07-17T17:28:31"/>
    <d v="2021-07-17T17:29:31"/>
    <d v="2021-07-17T17:40:31"/>
    <d v="2021-07-17T18:30:31"/>
    <x v="0"/>
    <x v="1"/>
  </r>
  <r>
    <x v="783"/>
    <n v="2513"/>
    <d v="2021-07-17T18:09:24"/>
    <d v="2021-07-17T18:15:24"/>
    <d v="2021-07-17T18:21:24"/>
    <m/>
    <x v="0"/>
    <x v="1"/>
  </r>
  <r>
    <x v="784"/>
    <n v="3960"/>
    <d v="2021-07-17T18:18:37"/>
    <d v="2021-07-17T18:24:37"/>
    <d v="2021-07-17T18:30:37"/>
    <d v="2021-07-17T18:44:37"/>
    <x v="1"/>
    <x v="0"/>
  </r>
  <r>
    <x v="785"/>
    <n v="3127"/>
    <d v="2021-07-17T18:26:55"/>
    <d v="2021-07-17T18:32:55"/>
    <d v="2021-07-17T18:36:55"/>
    <d v="2021-07-17T19:55:55"/>
    <x v="1"/>
    <x v="1"/>
  </r>
  <r>
    <x v="786"/>
    <n v="4506"/>
    <d v="2021-07-17T19:32:29"/>
    <d v="2021-07-17T19:34:29"/>
    <d v="2021-07-17T19:42:29"/>
    <d v="2021-07-17T20:18:29"/>
    <x v="0"/>
    <x v="1"/>
  </r>
  <r>
    <x v="787"/>
    <n v="2531"/>
    <d v="2021-07-17T21:14:06"/>
    <m/>
    <m/>
    <m/>
    <x v="0"/>
    <x v="0"/>
  </r>
  <r>
    <x v="788"/>
    <n v="1293"/>
    <d v="2021-07-17T21:53:30"/>
    <d v="2021-07-17T21:59:30"/>
    <d v="2021-07-17T22:06:30"/>
    <d v="2021-07-17T22:33:30"/>
    <x v="0"/>
    <x v="1"/>
  </r>
  <r>
    <x v="789"/>
    <n v="3930"/>
    <d v="2021-07-17T22:35:13"/>
    <d v="2021-07-17T22:38:13"/>
    <d v="2021-07-17T22:47:13"/>
    <d v="2021-07-17T23:59:13"/>
    <x v="0"/>
    <x v="0"/>
  </r>
  <r>
    <x v="790"/>
    <n v="3188"/>
    <d v="2021-07-17T22:55:23"/>
    <d v="2021-07-17T22:58:23"/>
    <d v="2021-07-17T23:05:23"/>
    <d v="2021-07-17T23:22:23"/>
    <x v="1"/>
    <x v="1"/>
  </r>
  <r>
    <x v="791"/>
    <n v="1799"/>
    <d v="2021-07-18T00:13:36"/>
    <d v="2021-07-18T00:14:36"/>
    <d v="2021-07-18T00:23:36"/>
    <d v="2021-07-18T00:56:36"/>
    <x v="0"/>
    <x v="1"/>
  </r>
  <r>
    <x v="792"/>
    <n v="4237"/>
    <d v="2021-07-18T01:08:00"/>
    <d v="2021-07-18T01:13:00"/>
    <m/>
    <m/>
    <x v="0"/>
    <x v="1"/>
  </r>
  <r>
    <x v="793"/>
    <n v="3833"/>
    <d v="2021-07-18T01:40:24"/>
    <d v="2021-07-18T01:44:24"/>
    <m/>
    <m/>
    <x v="0"/>
    <x v="1"/>
  </r>
  <r>
    <x v="794"/>
    <n v="3083"/>
    <d v="2021-07-18T02:00:37"/>
    <d v="2021-07-18T02:02:37"/>
    <d v="2021-07-18T02:07:37"/>
    <d v="2021-07-18T03:19:37"/>
    <x v="0"/>
    <x v="0"/>
  </r>
  <r>
    <x v="795"/>
    <n v="4357"/>
    <d v="2021-07-18T02:59:10"/>
    <d v="2021-07-18T03:05:10"/>
    <d v="2021-07-18T03:10:10"/>
    <d v="2021-07-18T04:29:10"/>
    <x v="0"/>
    <x v="0"/>
  </r>
  <r>
    <x v="796"/>
    <n v="1707"/>
    <d v="2021-07-18T03:05:02"/>
    <d v="2021-07-18T03:10:02"/>
    <d v="2021-07-18T03:12:02"/>
    <d v="2021-07-18T03:56:02"/>
    <x v="0"/>
    <x v="1"/>
  </r>
  <r>
    <x v="797"/>
    <n v="2093"/>
    <d v="2021-07-18T03:06:08"/>
    <d v="2021-07-18T03:11:08"/>
    <d v="2021-07-18T03:15:08"/>
    <d v="2021-07-18T03:57:08"/>
    <x v="0"/>
    <x v="0"/>
  </r>
  <r>
    <x v="798"/>
    <n v="3558"/>
    <d v="2021-07-18T03:24:04"/>
    <m/>
    <m/>
    <m/>
    <x v="0"/>
    <x v="0"/>
  </r>
  <r>
    <x v="799"/>
    <n v="3420"/>
    <d v="2021-07-18T03:29:39"/>
    <d v="2021-07-18T03:34:39"/>
    <m/>
    <m/>
    <x v="1"/>
    <x v="0"/>
  </r>
  <r>
    <x v="800"/>
    <n v="3929"/>
    <d v="2021-07-18T03:54:01"/>
    <m/>
    <m/>
    <m/>
    <x v="1"/>
    <x v="1"/>
  </r>
  <r>
    <x v="801"/>
    <n v="312"/>
    <d v="2021-07-18T03:55:12"/>
    <d v="2021-07-18T04:00:12"/>
    <m/>
    <m/>
    <x v="0"/>
    <x v="0"/>
  </r>
  <r>
    <x v="802"/>
    <n v="3749"/>
    <d v="2021-07-18T04:25:12"/>
    <d v="2021-07-18T04:27:12"/>
    <m/>
    <m/>
    <x v="0"/>
    <x v="0"/>
  </r>
  <r>
    <x v="803"/>
    <n v="3608"/>
    <d v="2021-07-18T04:52:34"/>
    <d v="2021-07-18T04:57:34"/>
    <d v="2021-07-18T04:59:34"/>
    <d v="2021-07-18T06:08:34"/>
    <x v="0"/>
    <x v="1"/>
  </r>
  <r>
    <x v="804"/>
    <n v="1567"/>
    <d v="2021-07-18T05:13:43"/>
    <d v="2021-07-18T05:16:43"/>
    <d v="2021-07-18T05:25:43"/>
    <d v="2021-07-18T05:46:43"/>
    <x v="0"/>
    <x v="0"/>
  </r>
  <r>
    <x v="805"/>
    <n v="34"/>
    <d v="2021-07-18T05:37:29"/>
    <d v="2021-07-18T05:42:29"/>
    <m/>
    <m/>
    <x v="1"/>
    <x v="1"/>
  </r>
  <r>
    <x v="806"/>
    <n v="1341"/>
    <d v="2021-07-18T05:53:14"/>
    <d v="2021-07-18T05:57:14"/>
    <d v="2021-07-18T06:08:14"/>
    <d v="2021-07-18T07:05:14"/>
    <x v="0"/>
    <x v="1"/>
  </r>
  <r>
    <x v="807"/>
    <n v="3045"/>
    <d v="2021-07-18T05:54:53"/>
    <d v="2021-07-18T05:59:53"/>
    <m/>
    <m/>
    <x v="1"/>
    <x v="0"/>
  </r>
  <r>
    <x v="808"/>
    <n v="4781"/>
    <d v="2021-07-18T05:59:18"/>
    <d v="2021-07-18T06:05:18"/>
    <d v="2021-07-18T06:13:18"/>
    <d v="2021-07-18T06:44:18"/>
    <x v="0"/>
    <x v="1"/>
  </r>
  <r>
    <x v="809"/>
    <n v="4627"/>
    <d v="2021-07-18T07:36:36"/>
    <d v="2021-07-18T07:40:36"/>
    <d v="2021-07-18T07:43:36"/>
    <d v="2021-07-18T07:59:36"/>
    <x v="0"/>
    <x v="0"/>
  </r>
  <r>
    <x v="810"/>
    <n v="3717"/>
    <d v="2021-07-18T07:56:03"/>
    <d v="2021-07-18T07:58:03"/>
    <d v="2021-07-18T08:00:03"/>
    <d v="2021-07-18T08:25:03"/>
    <x v="0"/>
    <x v="0"/>
  </r>
  <r>
    <x v="811"/>
    <n v="4438"/>
    <d v="2021-07-18T08:18:58"/>
    <d v="2021-07-18T08:20:58"/>
    <d v="2021-07-18T08:27:58"/>
    <d v="2021-07-18T09:37:58"/>
    <x v="0"/>
    <x v="0"/>
  </r>
  <r>
    <x v="812"/>
    <n v="621"/>
    <d v="2021-07-18T09:59:25"/>
    <d v="2021-07-18T10:00:25"/>
    <m/>
    <m/>
    <x v="0"/>
    <x v="1"/>
  </r>
  <r>
    <x v="813"/>
    <n v="1850"/>
    <d v="2021-07-18T10:21:24"/>
    <d v="2021-07-18T10:26:24"/>
    <d v="2021-07-18T10:32:24"/>
    <d v="2021-07-18T10:48:24"/>
    <x v="1"/>
    <x v="1"/>
  </r>
  <r>
    <x v="814"/>
    <n v="1785"/>
    <d v="2021-07-18T11:40:53"/>
    <d v="2021-07-18T11:43:53"/>
    <m/>
    <m/>
    <x v="1"/>
    <x v="1"/>
  </r>
  <r>
    <x v="815"/>
    <n v="4322"/>
    <d v="2021-07-18T12:00:19"/>
    <m/>
    <m/>
    <m/>
    <x v="0"/>
    <x v="1"/>
  </r>
  <r>
    <x v="816"/>
    <n v="4007"/>
    <d v="2021-07-18T12:24:03"/>
    <d v="2021-07-18T12:25:03"/>
    <d v="2021-07-18T12:30:03"/>
    <d v="2021-07-18T13:08:03"/>
    <x v="1"/>
    <x v="1"/>
  </r>
  <r>
    <x v="817"/>
    <n v="3019"/>
    <d v="2021-07-18T12:28:51"/>
    <d v="2021-07-18T12:33:51"/>
    <d v="2021-07-18T12:45:51"/>
    <d v="2021-07-18T13:25:51"/>
    <x v="1"/>
    <x v="1"/>
  </r>
  <r>
    <x v="818"/>
    <n v="3392"/>
    <d v="2021-07-18T13:05:57"/>
    <d v="2021-07-18T13:08:57"/>
    <d v="2021-07-18T13:14:57"/>
    <d v="2021-07-18T13:37:57"/>
    <x v="0"/>
    <x v="1"/>
  </r>
  <r>
    <x v="819"/>
    <n v="4918"/>
    <d v="2021-07-18T13:28:23"/>
    <d v="2021-07-18T13:30:23"/>
    <d v="2021-07-18T13:38:23"/>
    <d v="2021-07-18T14:20:23"/>
    <x v="0"/>
    <x v="1"/>
  </r>
  <r>
    <x v="820"/>
    <n v="4989"/>
    <d v="2021-07-18T13:32:48"/>
    <d v="2021-07-18T13:38:48"/>
    <d v="2021-07-18T13:40:48"/>
    <d v="2021-07-18T13:58:48"/>
    <x v="0"/>
    <x v="0"/>
  </r>
  <r>
    <x v="821"/>
    <m/>
    <d v="2021-07-18T14:13:27"/>
    <m/>
    <m/>
    <m/>
    <x v="0"/>
    <x v="0"/>
  </r>
  <r>
    <x v="822"/>
    <n v="898"/>
    <d v="2021-07-18T14:19:04"/>
    <d v="2021-07-18T14:21:04"/>
    <m/>
    <m/>
    <x v="0"/>
    <x v="0"/>
  </r>
  <r>
    <x v="823"/>
    <n v="982"/>
    <d v="2021-07-18T14:24:48"/>
    <d v="2021-07-18T14:26:48"/>
    <m/>
    <m/>
    <x v="0"/>
    <x v="1"/>
  </r>
  <r>
    <x v="824"/>
    <n v="4828"/>
    <d v="2021-07-18T15:24:43"/>
    <d v="2021-07-18T15:29:43"/>
    <m/>
    <m/>
    <x v="0"/>
    <x v="1"/>
  </r>
  <r>
    <x v="825"/>
    <n v="4342"/>
    <d v="2021-07-18T15:37:03"/>
    <d v="2021-07-18T15:42:03"/>
    <d v="2021-07-18T15:52:03"/>
    <d v="2021-07-18T16:24:03"/>
    <x v="0"/>
    <x v="0"/>
  </r>
  <r>
    <x v="826"/>
    <n v="2513"/>
    <d v="2021-07-18T16:55:40"/>
    <d v="2021-07-18T17:01:40"/>
    <d v="2021-07-18T17:04:40"/>
    <d v="2021-07-18T18:17:40"/>
    <x v="1"/>
    <x v="1"/>
  </r>
  <r>
    <x v="827"/>
    <n v="1287"/>
    <d v="2021-07-18T16:59:05"/>
    <d v="2021-07-18T17:01:05"/>
    <m/>
    <m/>
    <x v="0"/>
    <x v="0"/>
  </r>
  <r>
    <x v="828"/>
    <n v="4972"/>
    <d v="2021-07-18T18:14:37"/>
    <d v="2021-07-18T18:17:37"/>
    <d v="2021-07-18T18:21:37"/>
    <d v="2021-07-18T19:24:37"/>
    <x v="1"/>
    <x v="1"/>
  </r>
  <r>
    <x v="829"/>
    <n v="480"/>
    <d v="2021-07-18T18:18:02"/>
    <d v="2021-07-18T18:24:02"/>
    <m/>
    <m/>
    <x v="0"/>
    <x v="1"/>
  </r>
  <r>
    <x v="830"/>
    <n v="4297"/>
    <d v="2021-07-18T19:19:00"/>
    <m/>
    <m/>
    <m/>
    <x v="1"/>
    <x v="1"/>
  </r>
  <r>
    <x v="831"/>
    <n v="698"/>
    <d v="2021-07-18T19:49:05"/>
    <d v="2021-07-18T19:51:05"/>
    <d v="2021-07-18T19:57:05"/>
    <d v="2021-07-18T20:15:05"/>
    <x v="0"/>
    <x v="1"/>
  </r>
  <r>
    <x v="832"/>
    <m/>
    <d v="2021-07-18T20:53:34"/>
    <m/>
    <m/>
    <m/>
    <x v="0"/>
    <x v="0"/>
  </r>
  <r>
    <x v="833"/>
    <n v="616"/>
    <d v="2021-07-18T21:34:39"/>
    <d v="2021-07-18T21:40:39"/>
    <d v="2021-07-18T21:46:39"/>
    <d v="2021-07-18T22:02:39"/>
    <x v="0"/>
    <x v="0"/>
  </r>
  <r>
    <x v="834"/>
    <n v="1127"/>
    <d v="2021-07-18T21:38:03"/>
    <d v="2021-07-18T21:42:03"/>
    <d v="2021-07-18T21:45:03"/>
    <d v="2021-07-18T22:29:03"/>
    <x v="0"/>
    <x v="1"/>
  </r>
  <r>
    <x v="835"/>
    <n v="2789"/>
    <d v="2021-07-18T21:57:38"/>
    <d v="2021-07-18T22:03:38"/>
    <m/>
    <m/>
    <x v="1"/>
    <x v="1"/>
  </r>
  <r>
    <x v="836"/>
    <n v="1624"/>
    <d v="2021-07-18T22:12:07"/>
    <d v="2021-07-18T22:14:07"/>
    <m/>
    <m/>
    <x v="0"/>
    <x v="0"/>
  </r>
  <r>
    <x v="837"/>
    <n v="2988"/>
    <d v="2021-07-18T22:24:39"/>
    <d v="2021-07-18T22:29:39"/>
    <d v="2021-07-18T22:41:39"/>
    <d v="2021-07-19T00:01:39"/>
    <x v="0"/>
    <x v="0"/>
  </r>
  <r>
    <x v="838"/>
    <n v="4571"/>
    <d v="2021-07-18T23:18:49"/>
    <d v="2021-07-18T23:20:49"/>
    <d v="2021-07-18T23:24:49"/>
    <d v="2021-07-19T00:39:49"/>
    <x v="1"/>
    <x v="0"/>
  </r>
  <r>
    <x v="839"/>
    <n v="4862"/>
    <d v="2021-07-18T23:44:33"/>
    <d v="2021-07-18T23:46:33"/>
    <d v="2021-07-18T23:48:33"/>
    <d v="2021-07-19T01:04:33"/>
    <x v="1"/>
    <x v="1"/>
  </r>
  <r>
    <x v="840"/>
    <n v="3936"/>
    <d v="2021-07-19T00:39:44"/>
    <d v="2021-07-19T00:41:44"/>
    <d v="2021-07-19T00:49:44"/>
    <m/>
    <x v="0"/>
    <x v="1"/>
  </r>
  <r>
    <x v="841"/>
    <n v="16"/>
    <d v="2021-07-19T00:42:19"/>
    <m/>
    <m/>
    <m/>
    <x v="0"/>
    <x v="0"/>
  </r>
  <r>
    <x v="842"/>
    <n v="1124"/>
    <d v="2021-07-19T02:23:46"/>
    <d v="2021-07-19T02:29:46"/>
    <d v="2021-07-19T02:34:46"/>
    <d v="2021-07-19T03:45:46"/>
    <x v="0"/>
    <x v="1"/>
  </r>
  <r>
    <x v="843"/>
    <n v="2876"/>
    <d v="2021-07-19T03:09:12"/>
    <d v="2021-07-19T03:12:12"/>
    <d v="2021-07-19T03:24:12"/>
    <d v="2021-07-19T04:01:12"/>
    <x v="0"/>
    <x v="1"/>
  </r>
  <r>
    <x v="844"/>
    <n v="4006"/>
    <d v="2021-07-19T03:09:39"/>
    <d v="2021-07-19T03:12:39"/>
    <d v="2021-07-19T03:20:39"/>
    <d v="2021-07-19T03:50:39"/>
    <x v="1"/>
    <x v="1"/>
  </r>
  <r>
    <x v="845"/>
    <n v="176"/>
    <d v="2021-07-19T04:01:45"/>
    <d v="2021-07-19T04:03:45"/>
    <d v="2021-07-19T04:05:45"/>
    <d v="2021-07-19T04:20:45"/>
    <x v="0"/>
    <x v="1"/>
  </r>
  <r>
    <x v="846"/>
    <n v="3766"/>
    <d v="2021-07-19T04:41:02"/>
    <d v="2021-07-19T04:44:02"/>
    <d v="2021-07-19T04:47:02"/>
    <d v="2021-07-19T06:00:02"/>
    <x v="1"/>
    <x v="1"/>
  </r>
  <r>
    <x v="847"/>
    <n v="2809"/>
    <d v="2021-07-19T06:07:16"/>
    <d v="2021-07-19T06:12:16"/>
    <d v="2021-07-19T06:20:16"/>
    <d v="2021-07-19T07:13:16"/>
    <x v="1"/>
    <x v="1"/>
  </r>
  <r>
    <x v="848"/>
    <n v="2767"/>
    <d v="2021-07-19T06:33:49"/>
    <m/>
    <m/>
    <m/>
    <x v="0"/>
    <x v="0"/>
  </r>
  <r>
    <x v="849"/>
    <n v="4113"/>
    <d v="2021-07-19T06:39:39"/>
    <d v="2021-07-19T06:43:39"/>
    <d v="2021-07-19T06:48:39"/>
    <d v="2021-07-19T08:05:39"/>
    <x v="0"/>
    <x v="0"/>
  </r>
  <r>
    <x v="850"/>
    <n v="4084"/>
    <d v="2021-07-19T06:53:41"/>
    <d v="2021-07-19T06:55:41"/>
    <d v="2021-07-19T07:00:41"/>
    <d v="2021-07-19T07:19:41"/>
    <x v="0"/>
    <x v="1"/>
  </r>
  <r>
    <x v="851"/>
    <n v="208"/>
    <d v="2021-07-19T07:22:49"/>
    <d v="2021-07-19T07:25:49"/>
    <m/>
    <m/>
    <x v="1"/>
    <x v="0"/>
  </r>
  <r>
    <x v="852"/>
    <n v="2895"/>
    <d v="2021-07-19T08:11:26"/>
    <d v="2021-07-19T08:14:26"/>
    <m/>
    <m/>
    <x v="0"/>
    <x v="0"/>
  </r>
  <r>
    <x v="853"/>
    <n v="85"/>
    <d v="2021-07-19T08:27:12"/>
    <d v="2021-07-19T08:28:12"/>
    <m/>
    <m/>
    <x v="0"/>
    <x v="1"/>
  </r>
  <r>
    <x v="854"/>
    <n v="542"/>
    <d v="2021-07-19T08:54:20"/>
    <d v="2021-07-19T08:55:20"/>
    <m/>
    <m/>
    <x v="0"/>
    <x v="1"/>
  </r>
  <r>
    <x v="855"/>
    <n v="482"/>
    <d v="2021-07-19T09:12:40"/>
    <d v="2021-07-19T09:17:40"/>
    <d v="2021-07-19T09:25:40"/>
    <d v="2021-07-19T09:36:40"/>
    <x v="0"/>
    <x v="0"/>
  </r>
  <r>
    <x v="856"/>
    <n v="394"/>
    <d v="2021-07-19T09:30:15"/>
    <d v="2021-07-19T09:35:15"/>
    <d v="2021-07-19T09:46:15"/>
    <d v="2021-07-19T09:56:15"/>
    <x v="0"/>
    <x v="1"/>
  </r>
  <r>
    <x v="857"/>
    <n v="2957"/>
    <d v="2021-07-19T09:55:20"/>
    <d v="2021-07-19T09:56:20"/>
    <d v="2021-07-19T10:07:20"/>
    <d v="2021-07-19T11:25:20"/>
    <x v="0"/>
    <x v="0"/>
  </r>
  <r>
    <x v="858"/>
    <n v="2929"/>
    <d v="2021-07-19T10:26:35"/>
    <d v="2021-07-19T10:28:35"/>
    <m/>
    <m/>
    <x v="1"/>
    <x v="1"/>
  </r>
  <r>
    <x v="859"/>
    <n v="357"/>
    <d v="2021-07-19T10:42:42"/>
    <d v="2021-07-19T10:43:42"/>
    <d v="2021-07-19T10:50:42"/>
    <m/>
    <x v="1"/>
    <x v="1"/>
  </r>
  <r>
    <x v="860"/>
    <n v="289"/>
    <d v="2021-07-19T11:03:07"/>
    <d v="2021-07-19T11:04:07"/>
    <d v="2021-07-19T11:12:07"/>
    <d v="2021-07-19T12:11:07"/>
    <x v="1"/>
    <x v="1"/>
  </r>
  <r>
    <x v="861"/>
    <n v="3644"/>
    <d v="2021-07-19T11:05:28"/>
    <d v="2021-07-19T11:10:28"/>
    <d v="2021-07-19T11:17:28"/>
    <d v="2021-07-19T11:53:28"/>
    <x v="0"/>
    <x v="1"/>
  </r>
  <r>
    <x v="862"/>
    <m/>
    <d v="2021-07-19T11:06:04"/>
    <m/>
    <m/>
    <m/>
    <x v="0"/>
    <x v="0"/>
  </r>
  <r>
    <x v="863"/>
    <n v="4380"/>
    <d v="2021-07-19T11:17:23"/>
    <d v="2021-07-19T11:23:23"/>
    <d v="2021-07-19T11:25:23"/>
    <d v="2021-07-19T12:43:23"/>
    <x v="0"/>
    <x v="0"/>
  </r>
  <r>
    <x v="864"/>
    <n v="3266"/>
    <d v="2021-07-19T11:24:14"/>
    <d v="2021-07-19T11:30:14"/>
    <m/>
    <m/>
    <x v="1"/>
    <x v="0"/>
  </r>
  <r>
    <x v="865"/>
    <n v="3687"/>
    <d v="2021-07-19T11:46:01"/>
    <d v="2021-07-19T11:48:01"/>
    <d v="2021-07-19T11:55:01"/>
    <d v="2021-07-19T12:16:01"/>
    <x v="0"/>
    <x v="0"/>
  </r>
  <r>
    <x v="866"/>
    <n v="4774"/>
    <d v="2021-07-19T12:09:01"/>
    <d v="2021-07-19T12:13:01"/>
    <d v="2021-07-19T12:15:01"/>
    <d v="2021-07-19T12:26:01"/>
    <x v="0"/>
    <x v="1"/>
  </r>
  <r>
    <x v="867"/>
    <n v="2636"/>
    <d v="2021-07-19T12:37:55"/>
    <d v="2021-07-19T12:42:55"/>
    <d v="2021-07-19T12:54:55"/>
    <d v="2021-07-19T13:14:55"/>
    <x v="1"/>
    <x v="0"/>
  </r>
  <r>
    <x v="868"/>
    <n v="2772"/>
    <d v="2021-07-19T12:39:52"/>
    <d v="2021-07-19T12:42:52"/>
    <d v="2021-07-19T12:50:52"/>
    <d v="2021-07-19T13:35:52"/>
    <x v="0"/>
    <x v="0"/>
  </r>
  <r>
    <x v="869"/>
    <m/>
    <d v="2021-07-19T13:09:17"/>
    <m/>
    <m/>
    <m/>
    <x v="0"/>
    <x v="0"/>
  </r>
  <r>
    <x v="870"/>
    <n v="2136"/>
    <d v="2021-07-19T13:24:53"/>
    <d v="2021-07-19T13:28:53"/>
    <d v="2021-07-19T13:33:53"/>
    <d v="2021-07-19T14:00:53"/>
    <x v="0"/>
    <x v="1"/>
  </r>
  <r>
    <x v="871"/>
    <n v="2137"/>
    <d v="2021-07-19T13:34:54"/>
    <d v="2021-07-19T13:39:54"/>
    <d v="2021-07-19T13:45:54"/>
    <d v="2021-07-19T14:38:54"/>
    <x v="0"/>
    <x v="1"/>
  </r>
  <r>
    <x v="872"/>
    <n v="1058"/>
    <d v="2021-07-19T13:41:20"/>
    <d v="2021-07-19T13:46:20"/>
    <m/>
    <m/>
    <x v="0"/>
    <x v="1"/>
  </r>
  <r>
    <x v="873"/>
    <n v="2701"/>
    <d v="2021-07-19T13:50:43"/>
    <d v="2021-07-19T13:54:43"/>
    <d v="2021-07-19T13:58:43"/>
    <m/>
    <x v="0"/>
    <x v="1"/>
  </r>
  <r>
    <x v="874"/>
    <n v="4847"/>
    <d v="2021-07-19T14:18:31"/>
    <d v="2021-07-19T14:24:31"/>
    <m/>
    <m/>
    <x v="0"/>
    <x v="1"/>
  </r>
  <r>
    <x v="875"/>
    <n v="4422"/>
    <d v="2021-07-19T14:25:39"/>
    <d v="2021-07-19T14:27:39"/>
    <d v="2021-07-19T14:31:39"/>
    <d v="2021-07-19T14:50:39"/>
    <x v="1"/>
    <x v="1"/>
  </r>
  <r>
    <x v="876"/>
    <n v="2092"/>
    <d v="2021-07-19T15:15:04"/>
    <d v="2021-07-19T15:21:04"/>
    <d v="2021-07-19T15:26:04"/>
    <d v="2021-07-19T16:00:04"/>
    <x v="0"/>
    <x v="1"/>
  </r>
  <r>
    <x v="877"/>
    <n v="4503"/>
    <d v="2021-07-19T15:36:52"/>
    <d v="2021-07-19T15:39:52"/>
    <d v="2021-07-19T15:51:52"/>
    <d v="2021-07-19T17:10:52"/>
    <x v="0"/>
    <x v="0"/>
  </r>
  <r>
    <x v="878"/>
    <n v="1407"/>
    <d v="2021-07-19T15:55:08"/>
    <d v="2021-07-19T15:59:08"/>
    <d v="2021-07-19T16:03:08"/>
    <d v="2021-07-19T16:59:08"/>
    <x v="0"/>
    <x v="1"/>
  </r>
  <r>
    <x v="879"/>
    <n v="2232"/>
    <d v="2021-07-19T15:57:04"/>
    <d v="2021-07-19T16:03:04"/>
    <m/>
    <m/>
    <x v="0"/>
    <x v="1"/>
  </r>
  <r>
    <x v="880"/>
    <n v="4747"/>
    <d v="2021-07-19T16:13:27"/>
    <d v="2021-07-19T16:14:27"/>
    <d v="2021-07-19T16:20:27"/>
    <d v="2021-07-19T17:05:27"/>
    <x v="0"/>
    <x v="1"/>
  </r>
  <r>
    <x v="881"/>
    <n v="2420"/>
    <d v="2021-07-19T16:40:14"/>
    <d v="2021-07-19T16:44:14"/>
    <d v="2021-07-19T16:48:14"/>
    <d v="2021-07-19T17:27:14"/>
    <x v="0"/>
    <x v="0"/>
  </r>
  <r>
    <x v="882"/>
    <n v="521"/>
    <d v="2021-07-19T16:44:28"/>
    <d v="2021-07-19T16:48:28"/>
    <d v="2021-07-19T16:56:28"/>
    <d v="2021-07-19T18:15:28"/>
    <x v="0"/>
    <x v="1"/>
  </r>
  <r>
    <x v="883"/>
    <n v="720"/>
    <d v="2021-07-19T16:45:53"/>
    <d v="2021-07-19T16:48:53"/>
    <d v="2021-07-19T16:57:53"/>
    <d v="2021-07-19T17:13:53"/>
    <x v="1"/>
    <x v="1"/>
  </r>
  <r>
    <x v="884"/>
    <n v="3221"/>
    <d v="2021-07-19T17:10:09"/>
    <d v="2021-07-19T17:14:09"/>
    <d v="2021-07-19T17:16:09"/>
    <d v="2021-07-19T18:18:09"/>
    <x v="1"/>
    <x v="0"/>
  </r>
  <r>
    <x v="885"/>
    <n v="105"/>
    <d v="2021-07-19T17:10:49"/>
    <d v="2021-07-19T17:11:49"/>
    <d v="2021-07-19T17:13:49"/>
    <m/>
    <x v="1"/>
    <x v="1"/>
  </r>
  <r>
    <x v="886"/>
    <n v="2562"/>
    <d v="2021-07-19T17:59:02"/>
    <d v="2021-07-19T18:04:02"/>
    <d v="2021-07-19T18:16:02"/>
    <d v="2021-07-19T18:48:02"/>
    <x v="0"/>
    <x v="1"/>
  </r>
  <r>
    <x v="887"/>
    <n v="2446"/>
    <d v="2021-07-19T18:44:53"/>
    <d v="2021-07-19T18:48:53"/>
    <d v="2021-07-19T18:55:53"/>
    <d v="2021-07-19T19:09:53"/>
    <x v="0"/>
    <x v="0"/>
  </r>
  <r>
    <x v="888"/>
    <n v="3126"/>
    <d v="2021-07-19T19:06:19"/>
    <d v="2021-07-19T19:09:19"/>
    <d v="2021-07-19T19:14:19"/>
    <d v="2021-07-19T20:19:19"/>
    <x v="0"/>
    <x v="0"/>
  </r>
  <r>
    <x v="889"/>
    <n v="4623"/>
    <d v="2021-07-19T20:05:54"/>
    <m/>
    <m/>
    <m/>
    <x v="0"/>
    <x v="0"/>
  </r>
  <r>
    <x v="890"/>
    <n v="4074"/>
    <d v="2021-07-19T21:22:03"/>
    <d v="2021-07-19T21:24:03"/>
    <d v="2021-07-19T21:33:03"/>
    <d v="2021-07-19T22:05:03"/>
    <x v="1"/>
    <x v="1"/>
  </r>
  <r>
    <x v="891"/>
    <n v="1114"/>
    <d v="2021-07-19T21:38:57"/>
    <d v="2021-07-19T21:43:57"/>
    <m/>
    <m/>
    <x v="0"/>
    <x v="1"/>
  </r>
  <r>
    <x v="892"/>
    <n v="1704"/>
    <d v="2021-07-19T21:47:54"/>
    <d v="2021-07-19T21:53:54"/>
    <d v="2021-07-19T21:57:54"/>
    <d v="2021-07-19T23:14:54"/>
    <x v="0"/>
    <x v="0"/>
  </r>
  <r>
    <x v="893"/>
    <n v="1941"/>
    <d v="2021-07-19T21:50:29"/>
    <m/>
    <m/>
    <m/>
    <x v="0"/>
    <x v="0"/>
  </r>
  <r>
    <x v="894"/>
    <n v="840"/>
    <d v="2021-07-19T21:51:20"/>
    <d v="2021-07-19T21:54:20"/>
    <d v="2021-07-19T21:58:20"/>
    <d v="2021-07-19T22:51:20"/>
    <x v="0"/>
    <x v="1"/>
  </r>
  <r>
    <x v="895"/>
    <n v="1051"/>
    <d v="2021-07-19T22:38:03"/>
    <d v="2021-07-19T22:41:03"/>
    <d v="2021-07-19T22:51:03"/>
    <d v="2021-07-19T23:17:03"/>
    <x v="0"/>
    <x v="0"/>
  </r>
  <r>
    <x v="896"/>
    <n v="2629"/>
    <d v="2021-07-19T23:53:40"/>
    <d v="2021-07-19T23:59:40"/>
    <d v="2021-07-20T00:10:40"/>
    <d v="2021-07-20T00:38:40"/>
    <x v="0"/>
    <x v="0"/>
  </r>
  <r>
    <x v="897"/>
    <n v="1293"/>
    <d v="2021-07-19T23:56:43"/>
    <d v="2021-07-19T23:57:43"/>
    <d v="2021-07-20T00:07:43"/>
    <d v="2021-07-20T00:38:43"/>
    <x v="0"/>
    <x v="1"/>
  </r>
  <r>
    <x v="898"/>
    <n v="2093"/>
    <d v="2021-07-19T23:57:49"/>
    <d v="2021-07-19T23:58:49"/>
    <d v="2021-07-20T00:08:49"/>
    <d v="2021-07-20T00:48:49"/>
    <x v="0"/>
    <x v="1"/>
  </r>
  <r>
    <x v="899"/>
    <n v="1965"/>
    <d v="2021-07-20T01:40:20"/>
    <d v="2021-07-20T01:45:20"/>
    <d v="2021-07-20T01:52:20"/>
    <d v="2021-07-20T02:19:20"/>
    <x v="0"/>
    <x v="1"/>
  </r>
  <r>
    <x v="900"/>
    <n v="3142"/>
    <d v="2021-07-20T04:26:21"/>
    <m/>
    <m/>
    <m/>
    <x v="0"/>
    <x v="1"/>
  </r>
  <r>
    <x v="901"/>
    <n v="1356"/>
    <d v="2021-07-20T04:47:13"/>
    <d v="2021-07-20T04:51:13"/>
    <m/>
    <m/>
    <x v="0"/>
    <x v="1"/>
  </r>
  <r>
    <x v="902"/>
    <n v="2327"/>
    <d v="2021-07-20T06:22:04"/>
    <d v="2021-07-20T06:26:04"/>
    <d v="2021-07-20T06:35:04"/>
    <d v="2021-07-20T07:46:04"/>
    <x v="0"/>
    <x v="1"/>
  </r>
  <r>
    <x v="903"/>
    <n v="2953"/>
    <d v="2021-07-20T07:07:34"/>
    <d v="2021-07-20T07:12:34"/>
    <d v="2021-07-20T07:19:34"/>
    <d v="2021-07-20T08:36:34"/>
    <x v="0"/>
    <x v="1"/>
  </r>
  <r>
    <x v="904"/>
    <n v="2407"/>
    <d v="2021-07-20T07:09:56"/>
    <d v="2021-07-20T07:13:56"/>
    <d v="2021-07-20T07:15:56"/>
    <d v="2021-07-20T08:19:56"/>
    <x v="0"/>
    <x v="1"/>
  </r>
  <r>
    <x v="905"/>
    <n v="364"/>
    <d v="2021-07-20T07:09:59"/>
    <d v="2021-07-20T07:14:59"/>
    <d v="2021-07-20T07:17:59"/>
    <d v="2021-07-20T08:00:59"/>
    <x v="1"/>
    <x v="1"/>
  </r>
  <r>
    <x v="906"/>
    <n v="329"/>
    <d v="2021-07-20T07:28:29"/>
    <d v="2021-07-20T07:32:29"/>
    <d v="2021-07-20T07:42:29"/>
    <d v="2021-07-20T08:48:29"/>
    <x v="0"/>
    <x v="1"/>
  </r>
  <r>
    <x v="907"/>
    <n v="2076"/>
    <d v="2021-07-20T07:44:30"/>
    <d v="2021-07-20T07:49:30"/>
    <d v="2021-07-20T07:54:30"/>
    <d v="2021-07-20T08:48:30"/>
    <x v="0"/>
    <x v="0"/>
  </r>
  <r>
    <x v="908"/>
    <n v="1425"/>
    <d v="2021-07-20T09:20:02"/>
    <d v="2021-07-20T09:22:02"/>
    <m/>
    <m/>
    <x v="0"/>
    <x v="1"/>
  </r>
  <r>
    <x v="909"/>
    <n v="3812"/>
    <d v="2021-07-20T09:59:42"/>
    <d v="2021-07-20T10:00:42"/>
    <d v="2021-07-20T10:12:42"/>
    <d v="2021-07-20T10:53:42"/>
    <x v="1"/>
    <x v="0"/>
  </r>
  <r>
    <x v="910"/>
    <n v="1478"/>
    <d v="2021-07-20T10:11:07"/>
    <d v="2021-07-20T10:14:07"/>
    <m/>
    <m/>
    <x v="1"/>
    <x v="1"/>
  </r>
  <r>
    <x v="911"/>
    <n v="3965"/>
    <d v="2021-07-20T10:29:27"/>
    <d v="2021-07-20T10:34:27"/>
    <d v="2021-07-20T10:39:27"/>
    <d v="2021-07-20T11:57:27"/>
    <x v="0"/>
    <x v="1"/>
  </r>
  <r>
    <x v="912"/>
    <n v="1085"/>
    <d v="2021-07-20T11:36:14"/>
    <d v="2021-07-20T11:38:14"/>
    <d v="2021-07-20T11:48:14"/>
    <d v="2021-07-20T12:22:14"/>
    <x v="1"/>
    <x v="1"/>
  </r>
  <r>
    <x v="913"/>
    <n v="2808"/>
    <d v="2021-07-20T11:51:01"/>
    <d v="2021-07-20T11:56:01"/>
    <d v="2021-07-20T12:07:01"/>
    <d v="2021-07-20T12:51:01"/>
    <x v="0"/>
    <x v="1"/>
  </r>
  <r>
    <x v="914"/>
    <n v="1792"/>
    <d v="2021-07-20T12:26:24"/>
    <d v="2021-07-20T12:27:24"/>
    <d v="2021-07-20T12:34:24"/>
    <d v="2021-07-20T13:39:24"/>
    <x v="0"/>
    <x v="0"/>
  </r>
  <r>
    <x v="915"/>
    <n v="3413"/>
    <d v="2021-07-20T12:33:52"/>
    <d v="2021-07-20T12:37:52"/>
    <d v="2021-07-20T12:48:52"/>
    <d v="2021-07-20T13:03:52"/>
    <x v="0"/>
    <x v="1"/>
  </r>
  <r>
    <x v="916"/>
    <n v="4681"/>
    <d v="2021-07-20T12:50:39"/>
    <d v="2021-07-20T12:56:39"/>
    <m/>
    <m/>
    <x v="0"/>
    <x v="0"/>
  </r>
  <r>
    <x v="917"/>
    <n v="2159"/>
    <d v="2021-07-20T13:31:25"/>
    <d v="2021-07-20T13:33:25"/>
    <d v="2021-07-20T13:43:25"/>
    <m/>
    <x v="0"/>
    <x v="0"/>
  </r>
  <r>
    <x v="918"/>
    <n v="1366"/>
    <d v="2021-07-20T15:18:20"/>
    <m/>
    <m/>
    <m/>
    <x v="0"/>
    <x v="0"/>
  </r>
  <r>
    <x v="919"/>
    <n v="4611"/>
    <d v="2021-07-20T15:34:44"/>
    <d v="2021-07-20T15:35:44"/>
    <m/>
    <m/>
    <x v="1"/>
    <x v="1"/>
  </r>
  <r>
    <x v="920"/>
    <n v="1091"/>
    <d v="2021-07-20T15:53:55"/>
    <d v="2021-07-20T15:59:55"/>
    <d v="2021-07-20T16:10:55"/>
    <d v="2021-07-20T16:49:55"/>
    <x v="0"/>
    <x v="0"/>
  </r>
  <r>
    <x v="921"/>
    <n v="1218"/>
    <d v="2021-07-20T17:46:50"/>
    <d v="2021-07-20T17:51:50"/>
    <d v="2021-07-20T18:02:50"/>
    <d v="2021-07-20T18:12:50"/>
    <x v="0"/>
    <x v="1"/>
  </r>
  <r>
    <x v="922"/>
    <n v="578"/>
    <d v="2021-07-20T19:20:00"/>
    <d v="2021-07-20T19:23:00"/>
    <m/>
    <m/>
    <x v="0"/>
    <x v="0"/>
  </r>
  <r>
    <x v="923"/>
    <n v="2083"/>
    <d v="2021-07-20T19:36:44"/>
    <d v="2021-07-20T19:42:44"/>
    <d v="2021-07-20T19:45:44"/>
    <d v="2021-07-20T19:56:44"/>
    <x v="0"/>
    <x v="1"/>
  </r>
  <r>
    <x v="924"/>
    <n v="1099"/>
    <d v="2021-07-20T19:42:38"/>
    <d v="2021-07-20T19:46:38"/>
    <m/>
    <m/>
    <x v="1"/>
    <x v="0"/>
  </r>
  <r>
    <x v="925"/>
    <n v="3887"/>
    <d v="2021-07-20T19:56:26"/>
    <d v="2021-07-20T20:02:26"/>
    <d v="2021-07-20T20:07:26"/>
    <d v="2021-07-20T20:21:26"/>
    <x v="0"/>
    <x v="1"/>
  </r>
  <r>
    <x v="926"/>
    <n v="1071"/>
    <d v="2021-07-20T19:57:28"/>
    <d v="2021-07-20T19:59:28"/>
    <m/>
    <m/>
    <x v="0"/>
    <x v="0"/>
  </r>
  <r>
    <x v="927"/>
    <n v="1880"/>
    <d v="2021-07-20T20:45:36"/>
    <d v="2021-07-20T20:50:36"/>
    <d v="2021-07-20T21:01:36"/>
    <d v="2021-07-20T22:20:36"/>
    <x v="0"/>
    <x v="1"/>
  </r>
  <r>
    <x v="928"/>
    <n v="3521"/>
    <d v="2021-07-20T21:53:16"/>
    <d v="2021-07-20T21:55:16"/>
    <d v="2021-07-20T22:02:16"/>
    <d v="2021-07-20T23:13:16"/>
    <x v="0"/>
    <x v="1"/>
  </r>
  <r>
    <x v="929"/>
    <n v="3753"/>
    <d v="2021-07-20T22:09:10"/>
    <d v="2021-07-20T22:14:10"/>
    <m/>
    <m/>
    <x v="0"/>
    <x v="1"/>
  </r>
  <r>
    <x v="930"/>
    <n v="3198"/>
    <d v="2021-07-20T22:09:56"/>
    <d v="2021-07-20T22:14:56"/>
    <d v="2021-07-20T22:21:56"/>
    <d v="2021-07-20T23:19:56"/>
    <x v="0"/>
    <x v="0"/>
  </r>
  <r>
    <x v="931"/>
    <n v="123"/>
    <d v="2021-07-20T22:43:05"/>
    <d v="2021-07-20T22:45:05"/>
    <d v="2021-07-20T22:51:05"/>
    <d v="2021-07-20T23:03:05"/>
    <x v="0"/>
    <x v="1"/>
  </r>
  <r>
    <x v="932"/>
    <n v="1243"/>
    <d v="2021-07-20T22:50:39"/>
    <d v="2021-07-20T22:56:39"/>
    <d v="2021-07-20T23:06:39"/>
    <d v="2021-07-20T23:55:39"/>
    <x v="0"/>
    <x v="1"/>
  </r>
  <r>
    <x v="933"/>
    <n v="3828"/>
    <d v="2021-07-20T23:14:01"/>
    <d v="2021-07-20T23:16:01"/>
    <d v="2021-07-20T23:25:01"/>
    <d v="2021-07-21T00:21:01"/>
    <x v="1"/>
    <x v="1"/>
  </r>
  <r>
    <x v="934"/>
    <n v="1896"/>
    <d v="2021-07-20T23:28:17"/>
    <d v="2021-07-20T23:29:17"/>
    <d v="2021-07-20T23:38:17"/>
    <d v="2021-07-20T23:54:17"/>
    <x v="0"/>
    <x v="1"/>
  </r>
  <r>
    <x v="935"/>
    <n v="4624"/>
    <d v="2021-07-20T23:44:01"/>
    <d v="2021-07-20T23:46:01"/>
    <d v="2021-07-20T23:49:01"/>
    <d v="2021-07-21T00:10:01"/>
    <x v="1"/>
    <x v="1"/>
  </r>
  <r>
    <x v="936"/>
    <n v="237"/>
    <d v="2021-07-21T00:34:43"/>
    <d v="2021-07-21T00:38:43"/>
    <d v="2021-07-21T00:50:43"/>
    <m/>
    <x v="0"/>
    <x v="0"/>
  </r>
  <r>
    <x v="937"/>
    <n v="4005"/>
    <d v="2021-07-21T00:44:53"/>
    <d v="2021-07-21T00:47:53"/>
    <m/>
    <m/>
    <x v="0"/>
    <x v="1"/>
  </r>
  <r>
    <x v="938"/>
    <n v="33"/>
    <d v="2021-07-21T01:20:21"/>
    <m/>
    <m/>
    <m/>
    <x v="1"/>
    <x v="0"/>
  </r>
  <r>
    <x v="939"/>
    <n v="2936"/>
    <d v="2021-07-21T01:23:03"/>
    <d v="2021-07-21T01:25:03"/>
    <m/>
    <m/>
    <x v="1"/>
    <x v="0"/>
  </r>
  <r>
    <x v="940"/>
    <n v="4146"/>
    <d v="2021-07-21T01:44:40"/>
    <d v="2021-07-21T01:46:40"/>
    <d v="2021-07-21T01:55:40"/>
    <d v="2021-07-21T02:52:40"/>
    <x v="1"/>
    <x v="0"/>
  </r>
  <r>
    <x v="941"/>
    <n v="4256"/>
    <d v="2021-07-21T02:07:11"/>
    <d v="2021-07-21T02:13:11"/>
    <d v="2021-07-21T02:21:11"/>
    <d v="2021-07-21T02:52:11"/>
    <x v="0"/>
    <x v="1"/>
  </r>
  <r>
    <x v="942"/>
    <n v="2558"/>
    <d v="2021-07-21T02:42:36"/>
    <d v="2021-07-21T02:45:36"/>
    <m/>
    <m/>
    <x v="0"/>
    <x v="1"/>
  </r>
  <r>
    <x v="943"/>
    <n v="1357"/>
    <d v="2021-07-21T02:46:21"/>
    <d v="2021-07-21T02:48:21"/>
    <d v="2021-07-21T02:59:21"/>
    <d v="2021-07-21T04:10:21"/>
    <x v="0"/>
    <x v="0"/>
  </r>
  <r>
    <x v="944"/>
    <n v="928"/>
    <d v="2021-07-21T02:46:48"/>
    <d v="2021-07-21T02:50:48"/>
    <d v="2021-07-21T03:02:48"/>
    <d v="2021-07-21T04:06:48"/>
    <x v="0"/>
    <x v="0"/>
  </r>
  <r>
    <x v="945"/>
    <n v="1201"/>
    <d v="2021-07-21T03:10:08"/>
    <d v="2021-07-21T03:16:08"/>
    <d v="2021-07-21T03:18:08"/>
    <d v="2021-07-21T04:26:08"/>
    <x v="0"/>
    <x v="0"/>
  </r>
  <r>
    <x v="946"/>
    <n v="3189"/>
    <d v="2021-07-21T03:33:04"/>
    <d v="2021-07-21T03:36:04"/>
    <d v="2021-07-21T03:48:04"/>
    <d v="2021-07-21T03:59:04"/>
    <x v="0"/>
    <x v="1"/>
  </r>
  <r>
    <x v="947"/>
    <n v="4543"/>
    <d v="2021-07-21T03:40:01"/>
    <d v="2021-07-21T03:46:01"/>
    <d v="2021-07-21T03:55:01"/>
    <d v="2021-07-21T04:14:01"/>
    <x v="0"/>
    <x v="0"/>
  </r>
  <r>
    <x v="948"/>
    <n v="4909"/>
    <d v="2021-07-21T04:02:26"/>
    <d v="2021-07-21T04:03:26"/>
    <m/>
    <m/>
    <x v="1"/>
    <x v="1"/>
  </r>
  <r>
    <x v="949"/>
    <n v="1223"/>
    <d v="2021-07-21T04:10:25"/>
    <d v="2021-07-21T04:14:25"/>
    <d v="2021-07-21T04:21:25"/>
    <m/>
    <x v="0"/>
    <x v="0"/>
  </r>
  <r>
    <x v="950"/>
    <n v="4031"/>
    <d v="2021-07-21T04:19:31"/>
    <d v="2021-07-21T04:20:31"/>
    <d v="2021-07-21T04:28:31"/>
    <d v="2021-07-21T05:01:31"/>
    <x v="0"/>
    <x v="0"/>
  </r>
  <r>
    <x v="951"/>
    <n v="3540"/>
    <d v="2021-07-21T04:43:08"/>
    <d v="2021-07-21T04:49:08"/>
    <d v="2021-07-21T05:00:08"/>
    <d v="2021-07-21T05:43:08"/>
    <x v="0"/>
    <x v="1"/>
  </r>
  <r>
    <x v="952"/>
    <n v="4049"/>
    <d v="2021-07-21T05:59:03"/>
    <d v="2021-07-21T06:01:03"/>
    <d v="2021-07-21T06:10:03"/>
    <m/>
    <x v="0"/>
    <x v="1"/>
  </r>
  <r>
    <x v="953"/>
    <n v="4968"/>
    <d v="2021-07-21T06:28:35"/>
    <d v="2021-07-21T06:31:35"/>
    <d v="2021-07-21T06:33:35"/>
    <d v="2021-07-21T07:21:35"/>
    <x v="0"/>
    <x v="1"/>
  </r>
  <r>
    <x v="954"/>
    <n v="4346"/>
    <d v="2021-07-21T06:31:33"/>
    <d v="2021-07-21T06:34:33"/>
    <d v="2021-07-21T06:38:33"/>
    <d v="2021-07-21T07:19:33"/>
    <x v="0"/>
    <x v="0"/>
  </r>
  <r>
    <x v="955"/>
    <n v="2282"/>
    <d v="2021-07-21T07:22:04"/>
    <d v="2021-07-21T07:23:04"/>
    <m/>
    <m/>
    <x v="0"/>
    <x v="0"/>
  </r>
  <r>
    <x v="956"/>
    <n v="4163"/>
    <d v="2021-07-21T07:25:55"/>
    <m/>
    <m/>
    <m/>
    <x v="0"/>
    <x v="0"/>
  </r>
  <r>
    <x v="957"/>
    <n v="2180"/>
    <d v="2021-07-21T07:37:37"/>
    <d v="2021-07-21T07:39:37"/>
    <d v="2021-07-21T07:48:37"/>
    <d v="2021-07-21T08:47:37"/>
    <x v="0"/>
    <x v="0"/>
  </r>
  <r>
    <x v="958"/>
    <n v="2831"/>
    <d v="2021-07-21T07:49:39"/>
    <m/>
    <m/>
    <m/>
    <x v="0"/>
    <x v="0"/>
  </r>
  <r>
    <x v="959"/>
    <n v="2455"/>
    <d v="2021-07-21T07:57:55"/>
    <d v="2021-07-21T08:00:55"/>
    <m/>
    <m/>
    <x v="0"/>
    <x v="1"/>
  </r>
  <r>
    <x v="960"/>
    <n v="3046"/>
    <d v="2021-07-21T07:59:17"/>
    <d v="2021-07-21T08:04:17"/>
    <m/>
    <m/>
    <x v="0"/>
    <x v="1"/>
  </r>
  <r>
    <x v="961"/>
    <n v="2392"/>
    <d v="2021-07-21T08:37:27"/>
    <d v="2021-07-21T08:41:27"/>
    <m/>
    <m/>
    <x v="1"/>
    <x v="1"/>
  </r>
  <r>
    <x v="962"/>
    <n v="3206"/>
    <d v="2021-07-21T08:55:53"/>
    <d v="2021-07-21T09:01:53"/>
    <d v="2021-07-21T09:13:53"/>
    <d v="2021-07-21T10:05:53"/>
    <x v="0"/>
    <x v="1"/>
  </r>
  <r>
    <x v="963"/>
    <n v="3270"/>
    <d v="2021-07-21T09:14:36"/>
    <d v="2021-07-21T09:18:36"/>
    <m/>
    <m/>
    <x v="1"/>
    <x v="1"/>
  </r>
  <r>
    <x v="964"/>
    <n v="1396"/>
    <d v="2021-07-21T09:50:23"/>
    <d v="2021-07-21T09:54:23"/>
    <d v="2021-07-21T10:05:23"/>
    <d v="2021-07-21T11:04:23"/>
    <x v="1"/>
    <x v="0"/>
  </r>
  <r>
    <x v="965"/>
    <n v="37"/>
    <d v="2021-07-21T10:00:14"/>
    <d v="2021-07-21T10:06:14"/>
    <d v="2021-07-21T10:09:14"/>
    <d v="2021-07-21T11:18:14"/>
    <x v="1"/>
    <x v="1"/>
  </r>
  <r>
    <x v="966"/>
    <n v="1407"/>
    <d v="2021-07-21T10:18:14"/>
    <d v="2021-07-21T10:20:14"/>
    <d v="2021-07-21T10:23:14"/>
    <d v="2021-07-21T11:18:14"/>
    <x v="1"/>
    <x v="1"/>
  </r>
  <r>
    <x v="967"/>
    <n v="265"/>
    <d v="2021-07-21T10:28:56"/>
    <m/>
    <m/>
    <m/>
    <x v="0"/>
    <x v="0"/>
  </r>
  <r>
    <x v="968"/>
    <n v="4157"/>
    <d v="2021-07-21T11:17:59"/>
    <d v="2021-07-21T11:22:59"/>
    <d v="2021-07-21T11:34:59"/>
    <d v="2021-07-21T12:10:59"/>
    <x v="1"/>
    <x v="1"/>
  </r>
  <r>
    <x v="969"/>
    <n v="3165"/>
    <d v="2021-07-21T11:23:08"/>
    <d v="2021-07-21T11:24:08"/>
    <d v="2021-07-21T11:34:08"/>
    <m/>
    <x v="1"/>
    <x v="0"/>
  </r>
  <r>
    <x v="970"/>
    <n v="38"/>
    <d v="2021-07-21T11:50:06"/>
    <d v="2021-07-21T11:51:06"/>
    <d v="2021-07-21T11:58:06"/>
    <d v="2021-07-21T13:04:06"/>
    <x v="0"/>
    <x v="1"/>
  </r>
  <r>
    <x v="971"/>
    <n v="4020"/>
    <d v="2021-07-21T12:37:47"/>
    <d v="2021-07-21T12:43:47"/>
    <d v="2021-07-21T12:51:47"/>
    <d v="2021-07-21T13:39:47"/>
    <x v="0"/>
    <x v="0"/>
  </r>
  <r>
    <x v="972"/>
    <n v="3956"/>
    <d v="2021-07-21T13:10:34"/>
    <d v="2021-07-21T13:13:34"/>
    <m/>
    <m/>
    <x v="0"/>
    <x v="1"/>
  </r>
  <r>
    <x v="973"/>
    <n v="2096"/>
    <d v="2021-07-21T13:23:36"/>
    <d v="2021-07-21T13:26:36"/>
    <d v="2021-07-21T13:33:36"/>
    <d v="2021-07-21T13:57:36"/>
    <x v="0"/>
    <x v="0"/>
  </r>
  <r>
    <x v="974"/>
    <n v="623"/>
    <d v="2021-07-21T14:17:52"/>
    <d v="2021-07-21T14:23:52"/>
    <d v="2021-07-21T14:25:52"/>
    <d v="2021-07-21T15:08:52"/>
    <x v="1"/>
    <x v="1"/>
  </r>
  <r>
    <x v="975"/>
    <n v="3174"/>
    <d v="2021-07-21T14:19:14"/>
    <d v="2021-07-21T14:25:14"/>
    <m/>
    <m/>
    <x v="0"/>
    <x v="0"/>
  </r>
  <r>
    <x v="976"/>
    <n v="3554"/>
    <d v="2021-07-21T14:52:45"/>
    <d v="2021-07-21T14:55:45"/>
    <d v="2021-07-21T15:02:45"/>
    <d v="2021-07-21T15:28:45"/>
    <x v="0"/>
    <x v="1"/>
  </r>
  <r>
    <x v="977"/>
    <n v="4807"/>
    <d v="2021-07-21T15:50:34"/>
    <d v="2021-07-21T15:53:34"/>
    <d v="2021-07-21T16:02:34"/>
    <d v="2021-07-21T16:36:34"/>
    <x v="0"/>
    <x v="0"/>
  </r>
  <r>
    <x v="978"/>
    <n v="3387"/>
    <d v="2021-07-21T15:56:34"/>
    <d v="2021-07-21T15:57:34"/>
    <d v="2021-07-21T16:08:34"/>
    <d v="2021-07-21T17:22:34"/>
    <x v="1"/>
    <x v="1"/>
  </r>
  <r>
    <x v="979"/>
    <n v="1556"/>
    <d v="2021-07-21T16:11:16"/>
    <d v="2021-07-21T16:15:16"/>
    <d v="2021-07-21T16:17:16"/>
    <d v="2021-07-21T17:32:16"/>
    <x v="1"/>
    <x v="1"/>
  </r>
  <r>
    <x v="980"/>
    <n v="3313"/>
    <d v="2021-07-21T16:11:21"/>
    <d v="2021-07-21T16:14:21"/>
    <d v="2021-07-21T16:22:21"/>
    <d v="2021-07-21T17:34:21"/>
    <x v="0"/>
    <x v="1"/>
  </r>
  <r>
    <x v="981"/>
    <n v="124"/>
    <d v="2021-07-21T16:54:46"/>
    <d v="2021-07-21T16:59:46"/>
    <d v="2021-07-21T17:01:46"/>
    <d v="2021-07-21T17:34:46"/>
    <x v="0"/>
    <x v="0"/>
  </r>
  <r>
    <x v="982"/>
    <n v="1833"/>
    <d v="2021-07-21T17:34:46"/>
    <m/>
    <m/>
    <m/>
    <x v="0"/>
    <x v="1"/>
  </r>
  <r>
    <x v="983"/>
    <n v="1903"/>
    <d v="2021-07-21T18:07:28"/>
    <d v="2021-07-21T18:10:28"/>
    <m/>
    <m/>
    <x v="1"/>
    <x v="0"/>
  </r>
  <r>
    <x v="984"/>
    <n v="3891"/>
    <d v="2021-07-21T18:39:59"/>
    <d v="2021-07-21T18:45:59"/>
    <m/>
    <m/>
    <x v="0"/>
    <x v="1"/>
  </r>
  <r>
    <x v="985"/>
    <n v="1852"/>
    <d v="2021-07-21T18:42:58"/>
    <m/>
    <m/>
    <m/>
    <x v="0"/>
    <x v="0"/>
  </r>
  <r>
    <x v="986"/>
    <n v="4458"/>
    <d v="2021-07-21T18:52:23"/>
    <d v="2021-07-21T18:57:23"/>
    <d v="2021-07-21T19:09:23"/>
    <d v="2021-07-21T19:39:23"/>
    <x v="1"/>
    <x v="1"/>
  </r>
  <r>
    <x v="987"/>
    <n v="1527"/>
    <d v="2021-07-21T19:19:31"/>
    <d v="2021-07-21T19:21:31"/>
    <d v="2021-07-21T19:32:31"/>
    <d v="2021-07-21T20:48:31"/>
    <x v="0"/>
    <x v="0"/>
  </r>
  <r>
    <x v="988"/>
    <n v="1077"/>
    <d v="2021-07-21T19:44:10"/>
    <d v="2021-07-21T19:45:10"/>
    <d v="2021-07-21T19:54:10"/>
    <d v="2021-07-21T20:21:10"/>
    <x v="0"/>
    <x v="1"/>
  </r>
  <r>
    <x v="989"/>
    <n v="309"/>
    <d v="2021-07-21T19:44:26"/>
    <m/>
    <m/>
    <m/>
    <x v="0"/>
    <x v="0"/>
  </r>
  <r>
    <x v="990"/>
    <n v="2718"/>
    <d v="2021-07-21T19:56:14"/>
    <d v="2021-07-21T20:01:14"/>
    <d v="2021-07-21T20:07:14"/>
    <d v="2021-07-21T20:47:14"/>
    <x v="0"/>
    <x v="0"/>
  </r>
  <r>
    <x v="991"/>
    <n v="1369"/>
    <d v="2021-07-21T20:10:36"/>
    <d v="2021-07-21T20:14:36"/>
    <d v="2021-07-21T20:16:36"/>
    <m/>
    <x v="1"/>
    <x v="1"/>
  </r>
  <r>
    <x v="992"/>
    <n v="1259"/>
    <d v="2021-07-21T20:18:15"/>
    <d v="2021-07-21T20:21:15"/>
    <d v="2021-07-21T20:29:15"/>
    <m/>
    <x v="0"/>
    <x v="0"/>
  </r>
  <r>
    <x v="993"/>
    <n v="869"/>
    <d v="2021-07-21T20:39:02"/>
    <d v="2021-07-21T20:41:02"/>
    <m/>
    <m/>
    <x v="0"/>
    <x v="0"/>
  </r>
  <r>
    <x v="994"/>
    <n v="2104"/>
    <d v="2021-07-21T21:01:19"/>
    <d v="2021-07-21T21:04:19"/>
    <m/>
    <m/>
    <x v="0"/>
    <x v="1"/>
  </r>
  <r>
    <x v="995"/>
    <n v="4478"/>
    <d v="2021-07-21T21:10:30"/>
    <d v="2021-07-21T21:14:30"/>
    <m/>
    <m/>
    <x v="0"/>
    <x v="1"/>
  </r>
  <r>
    <x v="996"/>
    <n v="843"/>
    <d v="2021-07-21T21:29:37"/>
    <d v="2021-07-21T21:35:37"/>
    <d v="2021-07-21T21:41:37"/>
    <d v="2021-07-21T22:19:37"/>
    <x v="1"/>
    <x v="1"/>
  </r>
  <r>
    <x v="997"/>
    <n v="4780"/>
    <d v="2021-07-21T22:28:09"/>
    <m/>
    <m/>
    <m/>
    <x v="0"/>
    <x v="0"/>
  </r>
  <r>
    <x v="998"/>
    <n v="3954"/>
    <d v="2021-07-21T22:29:10"/>
    <d v="2021-07-21T22:33:10"/>
    <d v="2021-07-21T22:44:10"/>
    <d v="2021-07-21T23:08:10"/>
    <x v="0"/>
    <x v="1"/>
  </r>
  <r>
    <x v="999"/>
    <n v="1291"/>
    <d v="2021-07-22T00:50:52"/>
    <d v="2021-07-22T00:56:52"/>
    <d v="2021-07-22T01:03:52"/>
    <d v="2021-07-22T01:25:52"/>
    <x v="0"/>
    <x v="1"/>
  </r>
  <r>
    <x v="1000"/>
    <n v="1230"/>
    <d v="2021-07-22T00:52:35"/>
    <d v="2021-07-22T00:55:35"/>
    <d v="2021-07-22T00:58:35"/>
    <d v="2021-07-22T01:23:35"/>
    <x v="0"/>
    <x v="1"/>
  </r>
  <r>
    <x v="1001"/>
    <n v="303"/>
    <d v="2021-07-22T00:53:59"/>
    <d v="2021-07-22T00:54:59"/>
    <d v="2021-07-22T01:00:59"/>
    <d v="2021-07-22T02:18:59"/>
    <x v="0"/>
    <x v="0"/>
  </r>
  <r>
    <x v="1002"/>
    <n v="4550"/>
    <d v="2021-07-22T02:12:18"/>
    <d v="2021-07-22T02:17:18"/>
    <d v="2021-07-22T02:21:18"/>
    <d v="2021-07-22T03:01:18"/>
    <x v="0"/>
    <x v="1"/>
  </r>
  <r>
    <x v="1003"/>
    <n v="970"/>
    <d v="2021-07-22T02:40:20"/>
    <d v="2021-07-22T02:44:20"/>
    <m/>
    <m/>
    <x v="0"/>
    <x v="0"/>
  </r>
  <r>
    <x v="1004"/>
    <n v="2247"/>
    <d v="2021-07-22T04:02:56"/>
    <d v="2021-07-22T04:05:56"/>
    <d v="2021-07-22T04:16:56"/>
    <d v="2021-07-22T05:12:56"/>
    <x v="0"/>
    <x v="1"/>
  </r>
  <r>
    <x v="1005"/>
    <n v="669"/>
    <d v="2021-07-22T04:10:05"/>
    <d v="2021-07-22T04:15:05"/>
    <d v="2021-07-22T04:19:05"/>
    <d v="2021-07-22T04:54:05"/>
    <x v="0"/>
    <x v="0"/>
  </r>
  <r>
    <x v="1006"/>
    <n v="2909"/>
    <d v="2021-07-22T04:16:08"/>
    <d v="2021-07-22T04:22:08"/>
    <d v="2021-07-22T04:25:08"/>
    <d v="2021-07-22T04:46:08"/>
    <x v="0"/>
    <x v="1"/>
  </r>
  <r>
    <x v="1007"/>
    <n v="4417"/>
    <d v="2021-07-22T05:03:41"/>
    <d v="2021-07-22T05:08:41"/>
    <d v="2021-07-22T05:18:41"/>
    <d v="2021-07-22T06:09:41"/>
    <x v="0"/>
    <x v="0"/>
  </r>
  <r>
    <x v="1008"/>
    <n v="2664"/>
    <d v="2021-07-22T05:32:21"/>
    <d v="2021-07-22T05:35:21"/>
    <m/>
    <m/>
    <x v="1"/>
    <x v="1"/>
  </r>
  <r>
    <x v="1009"/>
    <n v="4130"/>
    <d v="2021-07-22T06:38:22"/>
    <m/>
    <m/>
    <m/>
    <x v="0"/>
    <x v="0"/>
  </r>
  <r>
    <x v="1010"/>
    <n v="3358"/>
    <d v="2021-07-22T07:53:20"/>
    <d v="2021-07-22T07:54:20"/>
    <d v="2021-07-22T07:56:20"/>
    <d v="2021-07-22T09:15:20"/>
    <x v="1"/>
    <x v="1"/>
  </r>
  <r>
    <x v="1011"/>
    <n v="2226"/>
    <d v="2021-07-22T09:09:10"/>
    <d v="2021-07-22T09:12:10"/>
    <d v="2021-07-22T09:20:10"/>
    <d v="2021-07-22T09:35:10"/>
    <x v="0"/>
    <x v="1"/>
  </r>
  <r>
    <x v="1012"/>
    <n v="1402"/>
    <d v="2021-07-22T09:45:16"/>
    <m/>
    <m/>
    <m/>
    <x v="0"/>
    <x v="0"/>
  </r>
  <r>
    <x v="1013"/>
    <n v="2023"/>
    <d v="2021-07-22T10:21:50"/>
    <d v="2021-07-22T10:25:50"/>
    <d v="2021-07-22T10:35:50"/>
    <d v="2021-07-22T11:28:50"/>
    <x v="0"/>
    <x v="1"/>
  </r>
  <r>
    <x v="1014"/>
    <n v="4530"/>
    <d v="2021-07-22T11:13:00"/>
    <d v="2021-07-22T11:17:00"/>
    <d v="2021-07-22T11:22:00"/>
    <d v="2021-07-22T12:04:00"/>
    <x v="0"/>
    <x v="1"/>
  </r>
  <r>
    <x v="1015"/>
    <m/>
    <d v="2021-07-22T11:43:19"/>
    <m/>
    <m/>
    <m/>
    <x v="0"/>
    <x v="1"/>
  </r>
  <r>
    <x v="1016"/>
    <n v="4446"/>
    <d v="2021-07-22T11:45:09"/>
    <d v="2021-07-22T11:47:09"/>
    <d v="2021-07-22T11:57:09"/>
    <d v="2021-07-22T13:08:09"/>
    <x v="0"/>
    <x v="0"/>
  </r>
  <r>
    <x v="1017"/>
    <n v="2445"/>
    <d v="2021-07-22T11:52:43"/>
    <d v="2021-07-22T11:57:43"/>
    <d v="2021-07-22T12:00:43"/>
    <d v="2021-07-22T12:24:43"/>
    <x v="0"/>
    <x v="1"/>
  </r>
  <r>
    <x v="1018"/>
    <n v="3370"/>
    <d v="2021-07-22T11:56:06"/>
    <d v="2021-07-22T11:57:06"/>
    <d v="2021-07-22T12:09:06"/>
    <d v="2021-07-22T13:04:06"/>
    <x v="1"/>
    <x v="0"/>
  </r>
  <r>
    <x v="1019"/>
    <n v="1529"/>
    <d v="2021-07-22T12:13:59"/>
    <d v="2021-07-22T12:16:59"/>
    <d v="2021-07-22T12:27:59"/>
    <d v="2021-07-22T13:02:59"/>
    <x v="1"/>
    <x v="1"/>
  </r>
  <r>
    <x v="1020"/>
    <n v="668"/>
    <d v="2021-07-22T12:39:52"/>
    <d v="2021-07-22T12:43:52"/>
    <d v="2021-07-22T12:52:52"/>
    <d v="2021-07-22T13:38:52"/>
    <x v="1"/>
    <x v="1"/>
  </r>
  <r>
    <x v="1021"/>
    <n v="2373"/>
    <d v="2021-07-22T13:17:34"/>
    <d v="2021-07-22T13:21:34"/>
    <d v="2021-07-22T13:33:34"/>
    <d v="2021-07-22T14:34:34"/>
    <x v="0"/>
    <x v="0"/>
  </r>
  <r>
    <x v="1022"/>
    <n v="2123"/>
    <d v="2021-07-22T14:12:42"/>
    <d v="2021-07-22T14:15:42"/>
    <d v="2021-07-22T14:25:42"/>
    <d v="2021-07-22T15:33:42"/>
    <x v="1"/>
    <x v="0"/>
  </r>
  <r>
    <x v="1023"/>
    <n v="2791"/>
    <d v="2021-07-22T14:55:14"/>
    <d v="2021-07-22T15:01:14"/>
    <m/>
    <m/>
    <x v="1"/>
    <x v="1"/>
  </r>
  <r>
    <x v="1024"/>
    <n v="2017"/>
    <d v="2021-07-22T15:48:00"/>
    <d v="2021-07-22T15:51:00"/>
    <d v="2021-07-22T15:53:00"/>
    <d v="2021-07-22T16:44:00"/>
    <x v="1"/>
    <x v="0"/>
  </r>
  <r>
    <x v="1025"/>
    <n v="1905"/>
    <d v="2021-07-22T15:59:21"/>
    <d v="2021-07-22T16:05:21"/>
    <d v="2021-07-22T16:15:21"/>
    <d v="2021-07-22T16:56:21"/>
    <x v="0"/>
    <x v="1"/>
  </r>
  <r>
    <x v="1026"/>
    <n v="2431"/>
    <d v="2021-07-22T16:00:44"/>
    <d v="2021-07-22T16:02:44"/>
    <d v="2021-07-22T16:06:44"/>
    <d v="2021-07-22T16:46:44"/>
    <x v="0"/>
    <x v="1"/>
  </r>
  <r>
    <x v="1027"/>
    <n v="4933"/>
    <d v="2021-07-22T16:16:42"/>
    <d v="2021-07-22T16:22:42"/>
    <d v="2021-07-22T16:24:42"/>
    <m/>
    <x v="1"/>
    <x v="0"/>
  </r>
  <r>
    <x v="1028"/>
    <n v="3402"/>
    <d v="2021-07-22T16:49:50"/>
    <d v="2021-07-22T16:53:50"/>
    <d v="2021-07-22T16:55:50"/>
    <d v="2021-07-22T17:58:50"/>
    <x v="0"/>
    <x v="1"/>
  </r>
  <r>
    <x v="1029"/>
    <n v="4454"/>
    <d v="2021-07-22T17:43:36"/>
    <d v="2021-07-22T17:47:36"/>
    <d v="2021-07-22T17:49:36"/>
    <d v="2021-07-22T18:07:36"/>
    <x v="1"/>
    <x v="1"/>
  </r>
  <r>
    <x v="1030"/>
    <n v="423"/>
    <d v="2021-07-22T17:52:04"/>
    <d v="2021-07-22T17:54:04"/>
    <d v="2021-07-22T18:03:04"/>
    <d v="2021-07-22T19:03:04"/>
    <x v="1"/>
    <x v="1"/>
  </r>
  <r>
    <x v="1031"/>
    <n v="959"/>
    <d v="2021-07-22T18:03:10"/>
    <d v="2021-07-22T18:08:10"/>
    <d v="2021-07-22T18:15:10"/>
    <d v="2021-07-22T18:50:10"/>
    <x v="1"/>
    <x v="0"/>
  </r>
  <r>
    <x v="1032"/>
    <n v="2327"/>
    <d v="2021-07-22T18:45:34"/>
    <d v="2021-07-22T18:51:34"/>
    <d v="2021-07-22T18:58:34"/>
    <d v="2021-07-22T19:59:34"/>
    <x v="0"/>
    <x v="1"/>
  </r>
  <r>
    <x v="1033"/>
    <n v="3208"/>
    <d v="2021-07-22T19:05:57"/>
    <d v="2021-07-22T19:08:57"/>
    <d v="2021-07-22T19:10:57"/>
    <d v="2021-07-22T20:03:57"/>
    <x v="0"/>
    <x v="1"/>
  </r>
  <r>
    <x v="1034"/>
    <m/>
    <d v="2021-07-22T19:08:08"/>
    <m/>
    <m/>
    <m/>
    <x v="0"/>
    <x v="0"/>
  </r>
  <r>
    <x v="1035"/>
    <n v="4052"/>
    <d v="2021-07-22T19:12:23"/>
    <d v="2021-07-22T19:15:23"/>
    <d v="2021-07-22T19:17:23"/>
    <d v="2021-07-22T20:03:23"/>
    <x v="1"/>
    <x v="0"/>
  </r>
  <r>
    <x v="1036"/>
    <n v="2574"/>
    <d v="2021-07-22T19:19:22"/>
    <d v="2021-07-22T19:24:22"/>
    <d v="2021-07-22T19:26:22"/>
    <d v="2021-07-22T20:27:22"/>
    <x v="0"/>
    <x v="1"/>
  </r>
  <r>
    <x v="1037"/>
    <n v="4883"/>
    <d v="2021-07-22T19:43:22"/>
    <d v="2021-07-22T19:46:22"/>
    <d v="2021-07-22T19:52:22"/>
    <d v="2021-07-22T21:09:22"/>
    <x v="0"/>
    <x v="0"/>
  </r>
  <r>
    <x v="1038"/>
    <n v="2064"/>
    <d v="2021-07-22T20:30:20"/>
    <d v="2021-07-22T20:35:20"/>
    <d v="2021-07-22T20:44:20"/>
    <d v="2021-07-22T21:07:20"/>
    <x v="0"/>
    <x v="1"/>
  </r>
  <r>
    <x v="1039"/>
    <m/>
    <d v="2021-07-22T20:34:47"/>
    <m/>
    <m/>
    <m/>
    <x v="0"/>
    <x v="0"/>
  </r>
  <r>
    <x v="1040"/>
    <n v="3288"/>
    <d v="2021-07-22T21:25:18"/>
    <d v="2021-07-22T21:29:18"/>
    <d v="2021-07-22T21:32:18"/>
    <d v="2021-07-22T22:06:18"/>
    <x v="0"/>
    <x v="1"/>
  </r>
  <r>
    <x v="1041"/>
    <n v="2174"/>
    <d v="2021-07-22T21:26:19"/>
    <d v="2021-07-22T21:31:19"/>
    <d v="2021-07-22T21:40:19"/>
    <d v="2021-07-22T22:48:19"/>
    <x v="0"/>
    <x v="0"/>
  </r>
  <r>
    <x v="1042"/>
    <m/>
    <d v="2021-07-22T22:45:00"/>
    <m/>
    <m/>
    <m/>
    <x v="0"/>
    <x v="0"/>
  </r>
  <r>
    <x v="1043"/>
    <n v="868"/>
    <d v="2021-07-22T23:20:39"/>
    <d v="2021-07-22T23:24:39"/>
    <d v="2021-07-22T23:28:39"/>
    <d v="2021-07-22T23:49:39"/>
    <x v="0"/>
    <x v="0"/>
  </r>
  <r>
    <x v="1044"/>
    <n v="643"/>
    <d v="2021-07-22T23:36:22"/>
    <d v="2021-07-22T23:37:22"/>
    <d v="2021-07-22T23:49:22"/>
    <d v="2021-07-23T00:33:22"/>
    <x v="0"/>
    <x v="1"/>
  </r>
  <r>
    <x v="1045"/>
    <n v="1490"/>
    <d v="2021-07-22T23:43:56"/>
    <d v="2021-07-22T23:47:56"/>
    <d v="2021-07-22T23:49:56"/>
    <d v="2021-07-23T00:36:56"/>
    <x v="0"/>
    <x v="1"/>
  </r>
  <r>
    <x v="1046"/>
    <n v="3748"/>
    <d v="2021-07-22T23:46:55"/>
    <m/>
    <m/>
    <m/>
    <x v="1"/>
    <x v="0"/>
  </r>
  <r>
    <x v="1047"/>
    <n v="4746"/>
    <d v="2021-07-23T00:05:49"/>
    <d v="2021-07-23T00:10:49"/>
    <d v="2021-07-23T00:18:49"/>
    <d v="2021-07-23T01:09:49"/>
    <x v="1"/>
    <x v="1"/>
  </r>
  <r>
    <x v="1048"/>
    <n v="4321"/>
    <d v="2021-07-23T03:14:22"/>
    <d v="2021-07-23T03:19:22"/>
    <d v="2021-07-23T03:29:22"/>
    <d v="2021-07-23T04:35:22"/>
    <x v="0"/>
    <x v="0"/>
  </r>
  <r>
    <x v="1049"/>
    <n v="4241"/>
    <d v="2021-07-23T03:35:27"/>
    <d v="2021-07-23T03:40:27"/>
    <d v="2021-07-23T03:47:27"/>
    <d v="2021-07-23T03:58:27"/>
    <x v="0"/>
    <x v="1"/>
  </r>
  <r>
    <x v="1050"/>
    <n v="408"/>
    <d v="2021-07-23T03:51:12"/>
    <d v="2021-07-23T03:53:12"/>
    <d v="2021-07-23T04:00:12"/>
    <d v="2021-07-23T04:25:12"/>
    <x v="1"/>
    <x v="0"/>
  </r>
  <r>
    <x v="1051"/>
    <n v="2010"/>
    <d v="2021-07-23T03:58:06"/>
    <d v="2021-07-23T04:00:06"/>
    <d v="2021-07-23T04:08:06"/>
    <d v="2021-07-23T05:18:06"/>
    <x v="0"/>
    <x v="0"/>
  </r>
  <r>
    <x v="1052"/>
    <n v="3434"/>
    <d v="2021-07-23T03:58:26"/>
    <d v="2021-07-23T04:03:26"/>
    <d v="2021-07-23T04:07:26"/>
    <m/>
    <x v="1"/>
    <x v="0"/>
  </r>
  <r>
    <x v="1053"/>
    <n v="2359"/>
    <d v="2021-07-23T05:31:25"/>
    <d v="2021-07-23T05:33:25"/>
    <d v="2021-07-23T05:37:25"/>
    <d v="2021-07-23T05:53:25"/>
    <x v="0"/>
    <x v="1"/>
  </r>
  <r>
    <x v="1054"/>
    <n v="1000"/>
    <d v="2021-07-23T06:09:14"/>
    <d v="2021-07-23T06:13:14"/>
    <d v="2021-07-23T06:18:14"/>
    <d v="2021-07-23T06:45:14"/>
    <x v="0"/>
    <x v="1"/>
  </r>
  <r>
    <x v="1055"/>
    <n v="4690"/>
    <d v="2021-07-23T06:16:03"/>
    <d v="2021-07-23T06:18:03"/>
    <d v="2021-07-23T06:23:03"/>
    <m/>
    <x v="0"/>
    <x v="0"/>
  </r>
  <r>
    <x v="1056"/>
    <n v="912"/>
    <d v="2021-07-23T06:29:22"/>
    <d v="2021-07-23T06:31:22"/>
    <m/>
    <m/>
    <x v="0"/>
    <x v="0"/>
  </r>
  <r>
    <x v="1057"/>
    <n v="2992"/>
    <d v="2021-07-23T07:06:37"/>
    <d v="2021-07-23T07:11:37"/>
    <d v="2021-07-23T07:14:37"/>
    <d v="2021-07-23T07:26:37"/>
    <x v="1"/>
    <x v="1"/>
  </r>
  <r>
    <x v="1058"/>
    <n v="3766"/>
    <d v="2021-07-23T08:13:17"/>
    <d v="2021-07-23T08:19:17"/>
    <d v="2021-07-23T08:22:17"/>
    <d v="2021-07-23T08:50:17"/>
    <x v="0"/>
    <x v="1"/>
  </r>
  <r>
    <x v="1059"/>
    <n v="2881"/>
    <d v="2021-07-23T08:59:37"/>
    <d v="2021-07-23T09:04:37"/>
    <d v="2021-07-23T09:14:37"/>
    <d v="2021-07-23T10:06:37"/>
    <x v="0"/>
    <x v="1"/>
  </r>
  <r>
    <x v="1060"/>
    <n v="3254"/>
    <d v="2021-07-23T09:27:16"/>
    <d v="2021-07-23T09:29:16"/>
    <d v="2021-07-23T09:35:16"/>
    <d v="2021-07-23T10:25:16"/>
    <x v="0"/>
    <x v="1"/>
  </r>
  <r>
    <x v="1061"/>
    <n v="3407"/>
    <d v="2021-07-23T10:04:52"/>
    <d v="2021-07-23T10:09:52"/>
    <d v="2021-07-23T10:13:52"/>
    <d v="2021-07-23T10:50:52"/>
    <x v="1"/>
    <x v="1"/>
  </r>
  <r>
    <x v="1062"/>
    <m/>
    <d v="2021-07-23T10:43:46"/>
    <m/>
    <m/>
    <m/>
    <x v="0"/>
    <x v="0"/>
  </r>
  <r>
    <x v="1063"/>
    <n v="4531"/>
    <d v="2021-07-23T10:55:46"/>
    <d v="2021-07-23T10:57:46"/>
    <m/>
    <m/>
    <x v="0"/>
    <x v="0"/>
  </r>
  <r>
    <x v="1064"/>
    <n v="2060"/>
    <d v="2021-07-23T11:55:16"/>
    <d v="2021-07-23T12:01:16"/>
    <m/>
    <m/>
    <x v="0"/>
    <x v="1"/>
  </r>
  <r>
    <x v="1065"/>
    <m/>
    <d v="2021-07-23T12:39:02"/>
    <m/>
    <m/>
    <m/>
    <x v="0"/>
    <x v="0"/>
  </r>
  <r>
    <x v="1066"/>
    <n v="4536"/>
    <d v="2021-07-23T13:59:43"/>
    <d v="2021-07-23T14:01:43"/>
    <d v="2021-07-23T14:08:43"/>
    <d v="2021-07-23T15:22:43"/>
    <x v="0"/>
    <x v="1"/>
  </r>
  <r>
    <x v="1067"/>
    <n v="3917"/>
    <d v="2021-07-23T15:24:23"/>
    <d v="2021-07-23T15:27:23"/>
    <d v="2021-07-23T15:34:23"/>
    <d v="2021-07-23T15:58:23"/>
    <x v="0"/>
    <x v="1"/>
  </r>
  <r>
    <x v="1068"/>
    <n v="2723"/>
    <d v="2021-07-23T16:01:19"/>
    <d v="2021-07-23T16:02:19"/>
    <m/>
    <m/>
    <x v="0"/>
    <x v="1"/>
  </r>
  <r>
    <x v="1069"/>
    <n v="735"/>
    <d v="2021-07-23T16:11:53"/>
    <d v="2021-07-23T16:15:53"/>
    <d v="2021-07-23T16:27:53"/>
    <d v="2021-07-23T17:17:53"/>
    <x v="0"/>
    <x v="1"/>
  </r>
  <r>
    <x v="1070"/>
    <n v="3098"/>
    <d v="2021-07-23T17:10:04"/>
    <d v="2021-07-23T17:13:04"/>
    <d v="2021-07-23T17:20:04"/>
    <m/>
    <x v="0"/>
    <x v="0"/>
  </r>
  <r>
    <x v="1071"/>
    <n v="4484"/>
    <d v="2021-07-23T17:43:42"/>
    <d v="2021-07-23T17:48:42"/>
    <m/>
    <m/>
    <x v="1"/>
    <x v="1"/>
  </r>
  <r>
    <x v="1072"/>
    <n v="4203"/>
    <d v="2021-07-23T18:31:24"/>
    <d v="2021-07-23T18:32:24"/>
    <d v="2021-07-23T18:43:24"/>
    <d v="2021-07-23T19:51:24"/>
    <x v="0"/>
    <x v="0"/>
  </r>
  <r>
    <x v="1073"/>
    <n v="2960"/>
    <d v="2021-07-23T18:36:33"/>
    <d v="2021-07-23T18:38:33"/>
    <d v="2021-07-23T18:47:33"/>
    <d v="2021-07-23T19:09:33"/>
    <x v="1"/>
    <x v="0"/>
  </r>
  <r>
    <x v="1074"/>
    <n v="137"/>
    <d v="2021-07-23T18:41:24"/>
    <d v="2021-07-23T18:47:24"/>
    <d v="2021-07-23T18:58:24"/>
    <d v="2021-07-23T20:13:24"/>
    <x v="1"/>
    <x v="1"/>
  </r>
  <r>
    <x v="1075"/>
    <n v="3217"/>
    <d v="2021-07-23T19:59:34"/>
    <d v="2021-07-23T20:01:34"/>
    <m/>
    <m/>
    <x v="0"/>
    <x v="1"/>
  </r>
  <r>
    <x v="1076"/>
    <n v="4513"/>
    <d v="2021-07-23T20:07:45"/>
    <d v="2021-07-23T20:10:45"/>
    <m/>
    <m/>
    <x v="0"/>
    <x v="1"/>
  </r>
  <r>
    <x v="1077"/>
    <n v="4612"/>
    <d v="2021-07-23T21:39:52"/>
    <d v="2021-07-23T21:44:52"/>
    <d v="2021-07-23T21:49:52"/>
    <d v="2021-07-23T22:09:52"/>
    <x v="1"/>
    <x v="1"/>
  </r>
  <r>
    <x v="1078"/>
    <n v="1041"/>
    <d v="2021-07-23T22:09:40"/>
    <d v="2021-07-23T22:12:40"/>
    <m/>
    <m/>
    <x v="0"/>
    <x v="1"/>
  </r>
  <r>
    <x v="1079"/>
    <n v="734"/>
    <d v="2021-07-23T22:20:12"/>
    <d v="2021-07-23T22:21:12"/>
    <d v="2021-07-23T22:27:12"/>
    <m/>
    <x v="0"/>
    <x v="1"/>
  </r>
  <r>
    <x v="1080"/>
    <n v="3450"/>
    <d v="2021-07-23T22:22:06"/>
    <d v="2021-07-23T22:25:06"/>
    <d v="2021-07-23T22:32:06"/>
    <d v="2021-07-23T23:07:06"/>
    <x v="1"/>
    <x v="1"/>
  </r>
  <r>
    <x v="1081"/>
    <n v="4837"/>
    <d v="2021-07-23T23:06:48"/>
    <d v="2021-07-23T23:10:48"/>
    <d v="2021-07-23T23:14:48"/>
    <d v="2021-07-24T00:28:48"/>
    <x v="0"/>
    <x v="1"/>
  </r>
  <r>
    <x v="1082"/>
    <n v="3467"/>
    <d v="2021-07-23T23:34:50"/>
    <d v="2021-07-23T23:39:50"/>
    <d v="2021-07-23T23:49:50"/>
    <d v="2021-07-24T00:08:50"/>
    <x v="1"/>
    <x v="0"/>
  </r>
  <r>
    <x v="1083"/>
    <n v="622"/>
    <d v="2021-07-23T23:56:21"/>
    <d v="2021-07-24T00:00:21"/>
    <d v="2021-07-24T00:04:21"/>
    <d v="2021-07-24T00:30:21"/>
    <x v="0"/>
    <x v="1"/>
  </r>
  <r>
    <x v="1084"/>
    <n v="4630"/>
    <d v="2021-07-24T00:53:56"/>
    <d v="2021-07-24T00:58:56"/>
    <d v="2021-07-24T01:09:56"/>
    <d v="2021-07-24T01:33:56"/>
    <x v="1"/>
    <x v="1"/>
  </r>
  <r>
    <x v="1085"/>
    <n v="4959"/>
    <d v="2021-07-24T03:44:47"/>
    <d v="2021-07-24T03:49:47"/>
    <m/>
    <m/>
    <x v="0"/>
    <x v="0"/>
  </r>
  <r>
    <x v="1086"/>
    <n v="3998"/>
    <d v="2021-07-24T06:50:40"/>
    <d v="2021-07-24T06:51:40"/>
    <m/>
    <m/>
    <x v="0"/>
    <x v="1"/>
  </r>
  <r>
    <x v="1087"/>
    <n v="2410"/>
    <d v="2021-07-24T06:58:34"/>
    <d v="2021-07-24T07:04:34"/>
    <d v="2021-07-24T07:07:34"/>
    <d v="2021-07-24T07:55:34"/>
    <x v="0"/>
    <x v="1"/>
  </r>
  <r>
    <x v="1088"/>
    <n v="3212"/>
    <d v="2021-07-24T07:23:23"/>
    <d v="2021-07-24T07:28:23"/>
    <d v="2021-07-24T07:31:23"/>
    <d v="2021-07-24T07:47:23"/>
    <x v="1"/>
    <x v="1"/>
  </r>
  <r>
    <x v="1089"/>
    <n v="1616"/>
    <d v="2021-07-24T07:24:40"/>
    <d v="2021-07-24T07:28:40"/>
    <d v="2021-07-24T07:36:40"/>
    <d v="2021-07-24T07:46:40"/>
    <x v="1"/>
    <x v="0"/>
  </r>
  <r>
    <x v="1090"/>
    <n v="285"/>
    <d v="2021-07-24T08:30:53"/>
    <d v="2021-07-24T08:35:53"/>
    <d v="2021-07-24T08:42:53"/>
    <d v="2021-07-24T08:55:53"/>
    <x v="1"/>
    <x v="1"/>
  </r>
  <r>
    <x v="1091"/>
    <n v="808"/>
    <d v="2021-07-24T08:50:11"/>
    <d v="2021-07-24T08:56:11"/>
    <d v="2021-07-24T09:05:11"/>
    <d v="2021-07-24T09:16:11"/>
    <x v="1"/>
    <x v="1"/>
  </r>
  <r>
    <x v="1092"/>
    <n v="1571"/>
    <d v="2021-07-24T08:52:58"/>
    <d v="2021-07-24T08:58:58"/>
    <d v="2021-07-24T09:08:58"/>
    <d v="2021-07-24T09:28:58"/>
    <x v="0"/>
    <x v="0"/>
  </r>
  <r>
    <x v="1093"/>
    <n v="1770"/>
    <d v="2021-07-24T09:24:39"/>
    <d v="2021-07-24T09:30:39"/>
    <m/>
    <m/>
    <x v="0"/>
    <x v="0"/>
  </r>
  <r>
    <x v="1094"/>
    <n v="1518"/>
    <d v="2021-07-24T09:25:46"/>
    <d v="2021-07-24T09:26:46"/>
    <d v="2021-07-24T09:36:46"/>
    <d v="2021-07-24T10:02:46"/>
    <x v="1"/>
    <x v="0"/>
  </r>
  <r>
    <x v="1095"/>
    <n v="2298"/>
    <d v="2021-07-24T09:56:32"/>
    <d v="2021-07-24T09:57:32"/>
    <d v="2021-07-24T10:04:32"/>
    <d v="2021-07-24T10:14:32"/>
    <x v="0"/>
    <x v="1"/>
  </r>
  <r>
    <x v="1096"/>
    <n v="313"/>
    <d v="2021-07-24T12:05:13"/>
    <d v="2021-07-24T12:09:13"/>
    <m/>
    <m/>
    <x v="0"/>
    <x v="1"/>
  </r>
  <r>
    <x v="1097"/>
    <n v="2040"/>
    <d v="2021-07-24T12:10:20"/>
    <d v="2021-07-24T12:15:20"/>
    <m/>
    <m/>
    <x v="0"/>
    <x v="0"/>
  </r>
  <r>
    <x v="1098"/>
    <n v="1520"/>
    <d v="2021-07-24T12:36:20"/>
    <d v="2021-07-24T12:38:20"/>
    <d v="2021-07-24T12:42:20"/>
    <d v="2021-07-24T13:11:20"/>
    <x v="1"/>
    <x v="1"/>
  </r>
  <r>
    <x v="1099"/>
    <n v="3739"/>
    <d v="2021-07-24T12:53:22"/>
    <d v="2021-07-24T12:57:22"/>
    <m/>
    <m/>
    <x v="0"/>
    <x v="1"/>
  </r>
  <r>
    <x v="1100"/>
    <n v="3479"/>
    <d v="2021-07-24T13:10:03"/>
    <d v="2021-07-24T13:13:03"/>
    <d v="2021-07-24T13:21:03"/>
    <d v="2021-07-24T14:16:03"/>
    <x v="0"/>
    <x v="1"/>
  </r>
  <r>
    <x v="1101"/>
    <n v="2747"/>
    <d v="2021-07-24T13:19:47"/>
    <d v="2021-07-24T13:25:47"/>
    <d v="2021-07-24T13:34:47"/>
    <d v="2021-07-24T13:47:47"/>
    <x v="0"/>
    <x v="1"/>
  </r>
  <r>
    <x v="1102"/>
    <n v="4263"/>
    <d v="2021-07-24T13:27:30"/>
    <d v="2021-07-24T13:28:30"/>
    <m/>
    <m/>
    <x v="0"/>
    <x v="0"/>
  </r>
  <r>
    <x v="1103"/>
    <n v="537"/>
    <d v="2021-07-24T13:43:25"/>
    <d v="2021-07-24T13:48:25"/>
    <m/>
    <m/>
    <x v="1"/>
    <x v="1"/>
  </r>
  <r>
    <x v="1104"/>
    <n v="1084"/>
    <d v="2021-07-24T14:04:44"/>
    <d v="2021-07-24T14:09:44"/>
    <d v="2021-07-24T14:16:44"/>
    <d v="2021-07-24T15:35:44"/>
    <x v="1"/>
    <x v="1"/>
  </r>
  <r>
    <x v="1105"/>
    <n v="1877"/>
    <d v="2021-07-24T14:49:58"/>
    <d v="2021-07-24T14:52:58"/>
    <d v="2021-07-24T14:58:58"/>
    <d v="2021-07-24T16:06:58"/>
    <x v="0"/>
    <x v="1"/>
  </r>
  <r>
    <x v="1106"/>
    <n v="4038"/>
    <d v="2021-07-24T14:50:44"/>
    <d v="2021-07-24T14:51:44"/>
    <d v="2021-07-24T14:57:44"/>
    <d v="2021-07-24T15:15:44"/>
    <x v="1"/>
    <x v="1"/>
  </r>
  <r>
    <x v="1107"/>
    <n v="1012"/>
    <d v="2021-07-24T16:25:01"/>
    <d v="2021-07-24T16:28:01"/>
    <d v="2021-07-24T16:30:01"/>
    <d v="2021-07-24T16:46:01"/>
    <x v="0"/>
    <x v="1"/>
  </r>
  <r>
    <x v="1108"/>
    <n v="3460"/>
    <d v="2021-07-24T17:07:07"/>
    <m/>
    <m/>
    <m/>
    <x v="0"/>
    <x v="0"/>
  </r>
  <r>
    <x v="1109"/>
    <n v="2659"/>
    <d v="2021-07-24T17:11:36"/>
    <d v="2021-07-24T17:13:36"/>
    <m/>
    <m/>
    <x v="0"/>
    <x v="1"/>
  </r>
  <r>
    <x v="1110"/>
    <n v="652"/>
    <d v="2021-07-24T17:24:35"/>
    <d v="2021-07-24T17:28:35"/>
    <d v="2021-07-24T17:39:35"/>
    <d v="2021-07-24T18:12:35"/>
    <x v="0"/>
    <x v="1"/>
  </r>
  <r>
    <x v="1111"/>
    <n v="3170"/>
    <d v="2021-07-24T17:37:45"/>
    <d v="2021-07-24T17:39:45"/>
    <m/>
    <m/>
    <x v="1"/>
    <x v="0"/>
  </r>
  <r>
    <x v="1112"/>
    <n v="401"/>
    <d v="2021-07-24T18:07:46"/>
    <d v="2021-07-24T18:08:46"/>
    <d v="2021-07-24T18:18:46"/>
    <d v="2021-07-24T19:04:46"/>
    <x v="0"/>
    <x v="0"/>
  </r>
  <r>
    <x v="1113"/>
    <n v="1095"/>
    <d v="2021-07-24T18:17:15"/>
    <d v="2021-07-24T18:21:15"/>
    <m/>
    <m/>
    <x v="0"/>
    <x v="0"/>
  </r>
  <r>
    <x v="1114"/>
    <n v="2245"/>
    <d v="2021-07-24T19:27:36"/>
    <m/>
    <m/>
    <m/>
    <x v="0"/>
    <x v="1"/>
  </r>
  <r>
    <x v="1115"/>
    <n v="3229"/>
    <d v="2021-07-24T20:02:41"/>
    <m/>
    <m/>
    <m/>
    <x v="0"/>
    <x v="0"/>
  </r>
  <r>
    <x v="1116"/>
    <n v="1181"/>
    <d v="2021-07-24T20:11:16"/>
    <d v="2021-07-24T20:14:16"/>
    <d v="2021-07-24T20:26:16"/>
    <d v="2021-07-24T21:14:16"/>
    <x v="0"/>
    <x v="1"/>
  </r>
  <r>
    <x v="1117"/>
    <n v="4622"/>
    <d v="2021-07-24T21:18:46"/>
    <d v="2021-07-24T21:21:46"/>
    <d v="2021-07-24T21:33:46"/>
    <m/>
    <x v="1"/>
    <x v="0"/>
  </r>
  <r>
    <x v="1118"/>
    <n v="778"/>
    <d v="2021-07-24T21:37:24"/>
    <d v="2021-07-24T21:42:24"/>
    <d v="2021-07-24T21:45:24"/>
    <d v="2021-07-24T22:36:24"/>
    <x v="0"/>
    <x v="1"/>
  </r>
  <r>
    <x v="1119"/>
    <n v="765"/>
    <d v="2021-07-24T21:59:59"/>
    <d v="2021-07-24T22:03:59"/>
    <d v="2021-07-24T22:06:59"/>
    <d v="2021-07-24T22:40:59"/>
    <x v="0"/>
    <x v="1"/>
  </r>
  <r>
    <x v="1120"/>
    <m/>
    <d v="2021-07-24T22:06:27"/>
    <m/>
    <m/>
    <m/>
    <x v="0"/>
    <x v="0"/>
  </r>
  <r>
    <x v="1121"/>
    <n v="4989"/>
    <d v="2021-07-24T22:17:04"/>
    <d v="2021-07-24T22:21:04"/>
    <d v="2021-07-24T22:26:04"/>
    <d v="2021-07-24T23:36:04"/>
    <x v="0"/>
    <x v="1"/>
  </r>
  <r>
    <x v="1122"/>
    <m/>
    <d v="2021-07-24T22:40:28"/>
    <m/>
    <m/>
    <m/>
    <x v="1"/>
    <x v="0"/>
  </r>
  <r>
    <x v="1123"/>
    <n v="907"/>
    <d v="2021-07-24T23:00:31"/>
    <m/>
    <m/>
    <m/>
    <x v="0"/>
    <x v="0"/>
  </r>
  <r>
    <x v="1124"/>
    <n v="185"/>
    <d v="2021-07-24T23:34:16"/>
    <m/>
    <m/>
    <m/>
    <x v="1"/>
    <x v="0"/>
  </r>
  <r>
    <x v="1125"/>
    <n v="36"/>
    <d v="2021-07-24T23:58:41"/>
    <d v="2021-07-25T00:01:41"/>
    <d v="2021-07-25T00:11:41"/>
    <d v="2021-07-25T00:57:41"/>
    <x v="0"/>
    <x v="1"/>
  </r>
  <r>
    <x v="1126"/>
    <n v="4415"/>
    <d v="2021-07-25T00:31:51"/>
    <d v="2021-07-25T00:36:51"/>
    <d v="2021-07-25T00:46:51"/>
    <d v="2021-07-25T02:05:51"/>
    <x v="0"/>
    <x v="1"/>
  </r>
  <r>
    <x v="1127"/>
    <n v="658"/>
    <d v="2021-07-25T00:41:18"/>
    <d v="2021-07-25T00:43:18"/>
    <d v="2021-07-25T00:54:18"/>
    <m/>
    <x v="1"/>
    <x v="1"/>
  </r>
  <r>
    <x v="1128"/>
    <n v="4926"/>
    <d v="2021-07-25T00:56:36"/>
    <d v="2021-07-25T00:59:36"/>
    <d v="2021-07-25T01:05:36"/>
    <d v="2021-07-25T02:15:36"/>
    <x v="0"/>
    <x v="0"/>
  </r>
  <r>
    <x v="1129"/>
    <m/>
    <d v="2021-07-25T03:10:42"/>
    <m/>
    <m/>
    <m/>
    <x v="0"/>
    <x v="1"/>
  </r>
  <r>
    <x v="1130"/>
    <n v="659"/>
    <d v="2021-07-25T05:01:34"/>
    <d v="2021-07-25T05:07:34"/>
    <d v="2021-07-25T05:13:34"/>
    <d v="2021-07-25T06:17:34"/>
    <x v="0"/>
    <x v="1"/>
  </r>
  <r>
    <x v="1131"/>
    <n v="44"/>
    <d v="2021-07-25T05:04:39"/>
    <d v="2021-07-25T05:06:39"/>
    <d v="2021-07-25T05:17:39"/>
    <d v="2021-07-25T05:32:39"/>
    <x v="1"/>
    <x v="1"/>
  </r>
  <r>
    <x v="1132"/>
    <n v="1642"/>
    <d v="2021-07-25T05:35:39"/>
    <d v="2021-07-25T05:38:39"/>
    <d v="2021-07-25T05:43:39"/>
    <d v="2021-07-25T06:08:39"/>
    <x v="0"/>
    <x v="1"/>
  </r>
  <r>
    <x v="1133"/>
    <n v="3679"/>
    <d v="2021-07-25T06:18:59"/>
    <d v="2021-07-25T06:24:59"/>
    <m/>
    <m/>
    <x v="0"/>
    <x v="1"/>
  </r>
  <r>
    <x v="1134"/>
    <n v="3120"/>
    <d v="2021-07-25T06:19:55"/>
    <d v="2021-07-25T06:25:55"/>
    <d v="2021-07-25T06:37:55"/>
    <d v="2021-07-25T07:04:55"/>
    <x v="0"/>
    <x v="1"/>
  </r>
  <r>
    <x v="1135"/>
    <n v="3370"/>
    <d v="2021-07-25T08:09:25"/>
    <d v="2021-07-25T08:14:25"/>
    <m/>
    <m/>
    <x v="0"/>
    <x v="1"/>
  </r>
  <r>
    <x v="1136"/>
    <n v="945"/>
    <d v="2021-07-25T09:13:51"/>
    <d v="2021-07-25T09:16:51"/>
    <m/>
    <m/>
    <x v="0"/>
    <x v="1"/>
  </r>
  <r>
    <x v="1137"/>
    <n v="3621"/>
    <d v="2021-07-25T10:32:30"/>
    <d v="2021-07-25T10:35:30"/>
    <d v="2021-07-25T10:37:30"/>
    <d v="2021-07-25T10:52:30"/>
    <x v="0"/>
    <x v="0"/>
  </r>
  <r>
    <x v="1138"/>
    <n v="4587"/>
    <d v="2021-07-25T10:46:11"/>
    <d v="2021-07-25T10:48:11"/>
    <d v="2021-07-25T10:50:11"/>
    <d v="2021-07-25T11:29:11"/>
    <x v="0"/>
    <x v="1"/>
  </r>
  <r>
    <x v="1139"/>
    <n v="4027"/>
    <d v="2021-07-25T11:03:27"/>
    <d v="2021-07-25T11:07:27"/>
    <d v="2021-07-25T11:17:27"/>
    <d v="2021-07-25T11:57:27"/>
    <x v="0"/>
    <x v="1"/>
  </r>
  <r>
    <x v="1140"/>
    <n v="888"/>
    <d v="2021-07-25T11:04:49"/>
    <d v="2021-07-25T11:07:49"/>
    <d v="2021-07-25T11:16:49"/>
    <d v="2021-07-25T11:33:49"/>
    <x v="0"/>
    <x v="1"/>
  </r>
  <r>
    <x v="1141"/>
    <n v="713"/>
    <d v="2021-07-25T11:24:16"/>
    <d v="2021-07-25T11:26:16"/>
    <d v="2021-07-25T11:37:16"/>
    <d v="2021-07-25T12:18:16"/>
    <x v="0"/>
    <x v="0"/>
  </r>
  <r>
    <x v="1142"/>
    <n v="4009"/>
    <d v="2021-07-25T11:45:28"/>
    <d v="2021-07-25T11:50:28"/>
    <m/>
    <m/>
    <x v="0"/>
    <x v="1"/>
  </r>
  <r>
    <x v="1143"/>
    <n v="3579"/>
    <d v="2021-07-25T12:12:37"/>
    <d v="2021-07-25T12:14:37"/>
    <d v="2021-07-25T12:20:37"/>
    <d v="2021-07-25T12:40:37"/>
    <x v="0"/>
    <x v="0"/>
  </r>
  <r>
    <x v="1144"/>
    <n v="2685"/>
    <d v="2021-07-25T12:15:05"/>
    <d v="2021-07-25T12:18:05"/>
    <d v="2021-07-25T12:21:05"/>
    <d v="2021-07-25T13:07:05"/>
    <x v="0"/>
    <x v="1"/>
  </r>
  <r>
    <x v="1145"/>
    <n v="171"/>
    <d v="2021-07-25T12:34:24"/>
    <d v="2021-07-25T12:37:24"/>
    <d v="2021-07-25T12:48:24"/>
    <d v="2021-07-25T13:02:24"/>
    <x v="0"/>
    <x v="1"/>
  </r>
  <r>
    <x v="1146"/>
    <n v="3268"/>
    <d v="2021-07-25T12:37:10"/>
    <d v="2021-07-25T12:42:10"/>
    <m/>
    <m/>
    <x v="0"/>
    <x v="0"/>
  </r>
  <r>
    <x v="1147"/>
    <n v="1547"/>
    <d v="2021-07-25T13:58:11"/>
    <d v="2021-07-25T13:59:11"/>
    <d v="2021-07-25T14:07:11"/>
    <d v="2021-07-25T14:54:11"/>
    <x v="1"/>
    <x v="1"/>
  </r>
  <r>
    <x v="1148"/>
    <n v="858"/>
    <d v="2021-07-25T14:02:09"/>
    <d v="2021-07-25T14:04:09"/>
    <d v="2021-07-25T14:14:09"/>
    <d v="2021-07-25T15:25:09"/>
    <x v="0"/>
    <x v="0"/>
  </r>
  <r>
    <x v="1149"/>
    <n v="1417"/>
    <d v="2021-07-25T14:36:38"/>
    <d v="2021-07-25T14:39:38"/>
    <d v="2021-07-25T14:49:38"/>
    <d v="2021-07-25T15:04:38"/>
    <x v="0"/>
    <x v="1"/>
  </r>
  <r>
    <x v="1150"/>
    <n v="2217"/>
    <d v="2021-07-25T15:23:32"/>
    <d v="2021-07-25T15:27:32"/>
    <d v="2021-07-25T15:35:32"/>
    <m/>
    <x v="1"/>
    <x v="1"/>
  </r>
  <r>
    <x v="1151"/>
    <n v="3887"/>
    <d v="2021-07-25T15:33:50"/>
    <d v="2021-07-25T15:36:50"/>
    <m/>
    <m/>
    <x v="1"/>
    <x v="1"/>
  </r>
  <r>
    <x v="1152"/>
    <n v="1649"/>
    <d v="2021-07-25T16:29:39"/>
    <d v="2021-07-25T16:30:39"/>
    <d v="2021-07-25T16:39:39"/>
    <d v="2021-07-25T17:49:39"/>
    <x v="0"/>
    <x v="0"/>
  </r>
  <r>
    <x v="1153"/>
    <n v="2689"/>
    <d v="2021-07-25T16:35:08"/>
    <d v="2021-07-25T16:37:08"/>
    <d v="2021-07-25T16:46:08"/>
    <d v="2021-07-25T17:21:08"/>
    <x v="0"/>
    <x v="1"/>
  </r>
  <r>
    <x v="1154"/>
    <n v="1752"/>
    <d v="2021-07-25T16:58:06"/>
    <m/>
    <m/>
    <m/>
    <x v="1"/>
    <x v="0"/>
  </r>
  <r>
    <x v="1155"/>
    <n v="135"/>
    <d v="2021-07-25T18:28:56"/>
    <d v="2021-07-25T18:29:56"/>
    <m/>
    <m/>
    <x v="0"/>
    <x v="0"/>
  </r>
  <r>
    <x v="1156"/>
    <n v="1341"/>
    <d v="2021-07-25T18:37:27"/>
    <d v="2021-07-25T18:39:27"/>
    <d v="2021-07-25T18:50:27"/>
    <d v="2021-07-25T19:41:27"/>
    <x v="0"/>
    <x v="1"/>
  </r>
  <r>
    <x v="1157"/>
    <n v="1421"/>
    <d v="2021-07-25T19:38:47"/>
    <d v="2021-07-25T19:39:47"/>
    <d v="2021-07-25T19:47:47"/>
    <d v="2021-07-25T20:27:47"/>
    <x v="0"/>
    <x v="0"/>
  </r>
  <r>
    <x v="1158"/>
    <n v="4574"/>
    <d v="2021-07-25T19:57:46"/>
    <d v="2021-07-25T20:01:46"/>
    <d v="2021-07-25T20:10:46"/>
    <d v="2021-07-25T20:32:46"/>
    <x v="1"/>
    <x v="1"/>
  </r>
  <r>
    <x v="1159"/>
    <n v="526"/>
    <d v="2021-07-25T20:35:52"/>
    <d v="2021-07-25T20:36:52"/>
    <d v="2021-07-25T20:42:52"/>
    <d v="2021-07-25T21:59:52"/>
    <x v="0"/>
    <x v="1"/>
  </r>
  <r>
    <x v="1160"/>
    <n v="3886"/>
    <d v="2021-07-25T22:19:17"/>
    <d v="2021-07-25T22:22:17"/>
    <m/>
    <m/>
    <x v="0"/>
    <x v="1"/>
  </r>
  <r>
    <x v="1161"/>
    <n v="3600"/>
    <d v="2021-07-25T22:20:39"/>
    <d v="2021-07-25T22:21:39"/>
    <d v="2021-07-25T22:26:39"/>
    <m/>
    <x v="1"/>
    <x v="0"/>
  </r>
  <r>
    <x v="1162"/>
    <n v="1531"/>
    <d v="2021-07-25T23:25:30"/>
    <d v="2021-07-25T23:26:30"/>
    <d v="2021-07-25T23:36:30"/>
    <d v="2021-07-26T00:39:30"/>
    <x v="0"/>
    <x v="1"/>
  </r>
  <r>
    <x v="1163"/>
    <n v="85"/>
    <d v="2021-07-26T00:12:16"/>
    <d v="2021-07-26T00:16:16"/>
    <d v="2021-07-26T00:22:16"/>
    <d v="2021-07-26T01:31:16"/>
    <x v="0"/>
    <x v="1"/>
  </r>
  <r>
    <x v="1164"/>
    <n v="940"/>
    <d v="2021-07-26T04:56:55"/>
    <d v="2021-07-26T05:01:55"/>
    <d v="2021-07-26T05:08:55"/>
    <d v="2021-07-26T05:32:55"/>
    <x v="1"/>
    <x v="0"/>
  </r>
  <r>
    <x v="1165"/>
    <n v="1947"/>
    <d v="2021-07-26T05:16:55"/>
    <m/>
    <m/>
    <m/>
    <x v="1"/>
    <x v="0"/>
  </r>
  <r>
    <x v="1166"/>
    <n v="1877"/>
    <d v="2021-07-26T05:37:47"/>
    <d v="2021-07-26T05:41:47"/>
    <d v="2021-07-26T05:53:47"/>
    <d v="2021-07-26T06:11:47"/>
    <x v="0"/>
    <x v="1"/>
  </r>
  <r>
    <x v="1167"/>
    <m/>
    <d v="2021-07-26T06:11:30"/>
    <m/>
    <m/>
    <m/>
    <x v="0"/>
    <x v="0"/>
  </r>
  <r>
    <x v="1168"/>
    <n v="2232"/>
    <d v="2021-07-26T06:15:56"/>
    <d v="2021-07-26T06:17:56"/>
    <d v="2021-07-26T06:29:56"/>
    <d v="2021-07-26T07:46:56"/>
    <x v="0"/>
    <x v="1"/>
  </r>
  <r>
    <x v="1169"/>
    <n v="1706"/>
    <d v="2021-07-26T06:46:09"/>
    <d v="2021-07-26T06:48:09"/>
    <m/>
    <m/>
    <x v="0"/>
    <x v="1"/>
  </r>
  <r>
    <x v="1170"/>
    <n v="4303"/>
    <d v="2021-07-26T06:51:16"/>
    <d v="2021-07-26T06:56:16"/>
    <m/>
    <m/>
    <x v="1"/>
    <x v="1"/>
  </r>
  <r>
    <x v="1171"/>
    <n v="2984"/>
    <d v="2021-07-26T07:05:19"/>
    <d v="2021-07-26T07:10:19"/>
    <d v="2021-07-26T07:14:19"/>
    <d v="2021-07-26T07:37:19"/>
    <x v="0"/>
    <x v="0"/>
  </r>
  <r>
    <x v="1172"/>
    <n v="1740"/>
    <d v="2021-07-26T08:30:53"/>
    <m/>
    <m/>
    <m/>
    <x v="0"/>
    <x v="0"/>
  </r>
  <r>
    <x v="1173"/>
    <n v="3067"/>
    <d v="2021-07-26T08:43:55"/>
    <m/>
    <m/>
    <m/>
    <x v="0"/>
    <x v="0"/>
  </r>
  <r>
    <x v="1174"/>
    <n v="129"/>
    <d v="2021-07-26T09:02:30"/>
    <d v="2021-07-26T09:07:30"/>
    <d v="2021-07-26T09:10:30"/>
    <d v="2021-07-26T10:10:30"/>
    <x v="0"/>
    <x v="1"/>
  </r>
  <r>
    <x v="1175"/>
    <n v="1942"/>
    <d v="2021-07-26T09:12:20"/>
    <d v="2021-07-26T09:15:20"/>
    <d v="2021-07-26T09:19:20"/>
    <d v="2021-07-26T09:51:20"/>
    <x v="0"/>
    <x v="1"/>
  </r>
  <r>
    <x v="1176"/>
    <n v="4194"/>
    <d v="2021-07-26T09:19:33"/>
    <d v="2021-07-26T09:24:33"/>
    <m/>
    <m/>
    <x v="1"/>
    <x v="0"/>
  </r>
  <r>
    <x v="1177"/>
    <n v="423"/>
    <d v="2021-07-26T09:42:27"/>
    <d v="2021-07-26T09:46:27"/>
    <d v="2021-07-26T09:50:27"/>
    <m/>
    <x v="0"/>
    <x v="0"/>
  </r>
  <r>
    <x v="1178"/>
    <n v="3075"/>
    <d v="2021-07-26T10:11:41"/>
    <d v="2021-07-26T10:16:41"/>
    <d v="2021-07-26T10:23:41"/>
    <m/>
    <x v="0"/>
    <x v="1"/>
  </r>
  <r>
    <x v="1179"/>
    <n v="2625"/>
    <d v="2021-07-26T10:24:36"/>
    <d v="2021-07-26T10:30:36"/>
    <d v="2021-07-26T10:37:36"/>
    <d v="2021-07-26T11:38:36"/>
    <x v="1"/>
    <x v="1"/>
  </r>
  <r>
    <x v="1180"/>
    <n v="1709"/>
    <d v="2021-07-26T11:15:50"/>
    <d v="2021-07-26T11:19:50"/>
    <d v="2021-07-26T11:21:50"/>
    <d v="2021-07-26T12:24:50"/>
    <x v="1"/>
    <x v="1"/>
  </r>
  <r>
    <x v="1181"/>
    <n v="3651"/>
    <d v="2021-07-26T11:34:03"/>
    <d v="2021-07-26T11:40:03"/>
    <d v="2021-07-26T11:46:03"/>
    <d v="2021-07-26T12:51:03"/>
    <x v="0"/>
    <x v="1"/>
  </r>
  <r>
    <x v="1182"/>
    <n v="3887"/>
    <d v="2021-07-26T11:44:32"/>
    <d v="2021-07-26T11:48:32"/>
    <d v="2021-07-26T11:56:32"/>
    <d v="2021-07-26T12:20:32"/>
    <x v="0"/>
    <x v="1"/>
  </r>
  <r>
    <x v="1183"/>
    <n v="3734"/>
    <d v="2021-07-26T12:56:32"/>
    <d v="2021-07-26T13:02:32"/>
    <d v="2021-07-26T13:11:32"/>
    <m/>
    <x v="1"/>
    <x v="0"/>
  </r>
  <r>
    <x v="1184"/>
    <n v="3219"/>
    <d v="2021-07-26T13:16:54"/>
    <d v="2021-07-26T13:19:54"/>
    <d v="2021-07-26T13:27:54"/>
    <m/>
    <x v="0"/>
    <x v="0"/>
  </r>
  <r>
    <x v="1185"/>
    <n v="1568"/>
    <d v="2021-07-26T13:25:27"/>
    <d v="2021-07-26T13:30:27"/>
    <d v="2021-07-26T13:36:27"/>
    <d v="2021-07-26T13:56:27"/>
    <x v="0"/>
    <x v="1"/>
  </r>
  <r>
    <x v="1186"/>
    <n v="197"/>
    <d v="2021-07-26T13:58:59"/>
    <d v="2021-07-26T14:01:59"/>
    <d v="2021-07-26T14:06:59"/>
    <d v="2021-07-26T14:56:59"/>
    <x v="1"/>
    <x v="0"/>
  </r>
  <r>
    <x v="1187"/>
    <n v="3493"/>
    <d v="2021-07-26T14:03:51"/>
    <d v="2021-07-26T14:09:51"/>
    <m/>
    <m/>
    <x v="0"/>
    <x v="0"/>
  </r>
  <r>
    <x v="1188"/>
    <n v="1341"/>
    <d v="2021-07-26T14:12:02"/>
    <d v="2021-07-26T14:14:02"/>
    <d v="2021-07-26T14:23:02"/>
    <d v="2021-07-26T15:15:02"/>
    <x v="0"/>
    <x v="1"/>
  </r>
  <r>
    <x v="1189"/>
    <n v="1616"/>
    <d v="2021-07-26T15:50:07"/>
    <d v="2021-07-26T15:51:07"/>
    <d v="2021-07-26T15:55:07"/>
    <d v="2021-07-26T16:13:07"/>
    <x v="0"/>
    <x v="0"/>
  </r>
  <r>
    <x v="1190"/>
    <n v="1919"/>
    <d v="2021-07-26T16:07:06"/>
    <d v="2021-07-26T16:10:06"/>
    <d v="2021-07-26T16:16:06"/>
    <d v="2021-07-26T17:25:06"/>
    <x v="0"/>
    <x v="0"/>
  </r>
  <r>
    <x v="1191"/>
    <n v="1965"/>
    <d v="2021-07-26T16:32:22"/>
    <d v="2021-07-26T16:37:22"/>
    <m/>
    <m/>
    <x v="1"/>
    <x v="1"/>
  </r>
  <r>
    <x v="1192"/>
    <m/>
    <d v="2021-07-26T16:59:44"/>
    <m/>
    <m/>
    <m/>
    <x v="0"/>
    <x v="0"/>
  </r>
  <r>
    <x v="1193"/>
    <n v="1427"/>
    <d v="2021-07-26T17:04:58"/>
    <d v="2021-07-26T17:10:58"/>
    <d v="2021-07-26T17:14:58"/>
    <d v="2021-07-26T18:07:58"/>
    <x v="0"/>
    <x v="1"/>
  </r>
  <r>
    <x v="1194"/>
    <n v="2608"/>
    <d v="2021-07-26T17:12:27"/>
    <d v="2021-07-26T17:18:27"/>
    <m/>
    <m/>
    <x v="1"/>
    <x v="1"/>
  </r>
  <r>
    <x v="1195"/>
    <n v="2298"/>
    <d v="2021-07-26T17:21:23"/>
    <d v="2021-07-26T17:27:23"/>
    <d v="2021-07-26T17:33:23"/>
    <d v="2021-07-26T17:50:23"/>
    <x v="0"/>
    <x v="0"/>
  </r>
  <r>
    <x v="1196"/>
    <n v="2141"/>
    <d v="2021-07-26T17:34:05"/>
    <d v="2021-07-26T17:37:05"/>
    <d v="2021-07-26T17:39:05"/>
    <m/>
    <x v="0"/>
    <x v="1"/>
  </r>
  <r>
    <x v="1197"/>
    <n v="3285"/>
    <d v="2021-07-26T17:57:04"/>
    <d v="2021-07-26T17:59:04"/>
    <d v="2021-07-26T18:03:04"/>
    <d v="2021-07-26T18:22:04"/>
    <x v="0"/>
    <x v="1"/>
  </r>
  <r>
    <x v="1198"/>
    <n v="1478"/>
    <d v="2021-07-26T18:25:15"/>
    <d v="2021-07-26T18:28:15"/>
    <d v="2021-07-26T18:31:15"/>
    <d v="2021-07-26T19:45:15"/>
    <x v="1"/>
    <x v="1"/>
  </r>
  <r>
    <x v="1199"/>
    <n v="1198"/>
    <d v="2021-07-26T19:37:43"/>
    <d v="2021-07-26T19:43:43"/>
    <m/>
    <m/>
    <x v="0"/>
    <x v="1"/>
  </r>
  <r>
    <x v="1200"/>
    <n v="4903"/>
    <d v="2021-07-26T21:20:20"/>
    <d v="2021-07-26T21:25:20"/>
    <d v="2021-07-26T21:36:20"/>
    <d v="2021-07-26T21:50:20"/>
    <x v="0"/>
    <x v="0"/>
  </r>
  <r>
    <x v="1201"/>
    <n v="3947"/>
    <d v="2021-07-26T21:53:40"/>
    <d v="2021-07-26T21:59:40"/>
    <d v="2021-07-26T22:03:40"/>
    <d v="2021-07-26T22:47:40"/>
    <x v="1"/>
    <x v="1"/>
  </r>
  <r>
    <x v="1202"/>
    <n v="4549"/>
    <d v="2021-07-26T21:59:40"/>
    <m/>
    <m/>
    <m/>
    <x v="0"/>
    <x v="0"/>
  </r>
  <r>
    <x v="1203"/>
    <n v="2882"/>
    <d v="2021-07-26T22:03:25"/>
    <d v="2021-07-26T22:08:25"/>
    <m/>
    <m/>
    <x v="0"/>
    <x v="0"/>
  </r>
  <r>
    <x v="1204"/>
    <n v="3938"/>
    <d v="2021-07-26T22:08:10"/>
    <d v="2021-07-26T22:09:10"/>
    <d v="2021-07-26T22:17:10"/>
    <d v="2021-07-26T22:42:10"/>
    <x v="0"/>
    <x v="1"/>
  </r>
  <r>
    <x v="1205"/>
    <n v="872"/>
    <d v="2021-07-26T22:32:20"/>
    <d v="2021-07-26T22:37:20"/>
    <d v="2021-07-26T22:46:20"/>
    <d v="2021-07-27T00:04:20"/>
    <x v="0"/>
    <x v="0"/>
  </r>
  <r>
    <x v="1206"/>
    <n v="1885"/>
    <d v="2021-07-26T23:39:30"/>
    <d v="2021-07-26T23:40:30"/>
    <d v="2021-07-26T23:51:30"/>
    <d v="2021-07-27T00:09:30"/>
    <x v="0"/>
    <x v="1"/>
  </r>
  <r>
    <x v="1207"/>
    <n v="3703"/>
    <d v="2021-07-27T00:26:33"/>
    <d v="2021-07-27T00:32:33"/>
    <d v="2021-07-27T00:38:33"/>
    <d v="2021-07-27T01:49:33"/>
    <x v="0"/>
    <x v="1"/>
  </r>
  <r>
    <x v="1208"/>
    <n v="4943"/>
    <d v="2021-07-27T01:20:49"/>
    <m/>
    <m/>
    <m/>
    <x v="1"/>
    <x v="0"/>
  </r>
  <r>
    <x v="1209"/>
    <n v="1998"/>
    <d v="2021-07-27T02:14:23"/>
    <m/>
    <m/>
    <m/>
    <x v="0"/>
    <x v="0"/>
  </r>
  <r>
    <x v="1210"/>
    <n v="2232"/>
    <d v="2021-07-27T03:15:46"/>
    <d v="2021-07-27T03:16:46"/>
    <m/>
    <m/>
    <x v="0"/>
    <x v="0"/>
  </r>
  <r>
    <x v="1211"/>
    <n v="688"/>
    <d v="2021-07-27T03:18:35"/>
    <d v="2021-07-27T03:20:35"/>
    <d v="2021-07-27T03:31:35"/>
    <d v="2021-07-27T04:34:35"/>
    <x v="0"/>
    <x v="0"/>
  </r>
  <r>
    <x v="1212"/>
    <n v="1774"/>
    <d v="2021-07-27T04:04:45"/>
    <d v="2021-07-27T04:05:45"/>
    <d v="2021-07-27T04:09:45"/>
    <m/>
    <x v="0"/>
    <x v="1"/>
  </r>
  <r>
    <x v="1213"/>
    <n v="227"/>
    <d v="2021-07-27T04:49:48"/>
    <d v="2021-07-27T04:55:48"/>
    <m/>
    <m/>
    <x v="0"/>
    <x v="1"/>
  </r>
  <r>
    <x v="1214"/>
    <n v="889"/>
    <d v="2021-07-27T05:06:49"/>
    <d v="2021-07-27T05:08:49"/>
    <d v="2021-07-27T05:10:49"/>
    <d v="2021-07-27T05:27:49"/>
    <x v="0"/>
    <x v="1"/>
  </r>
  <r>
    <x v="1215"/>
    <n v="310"/>
    <d v="2021-07-27T05:17:10"/>
    <d v="2021-07-27T05:19:10"/>
    <d v="2021-07-27T05:26:10"/>
    <d v="2021-07-27T05:48:10"/>
    <x v="0"/>
    <x v="1"/>
  </r>
  <r>
    <x v="1216"/>
    <n v="135"/>
    <d v="2021-07-27T06:13:52"/>
    <d v="2021-07-27T06:18:52"/>
    <d v="2021-07-27T06:30:52"/>
    <d v="2021-07-27T07:05:52"/>
    <x v="0"/>
    <x v="0"/>
  </r>
  <r>
    <x v="1217"/>
    <n v="2064"/>
    <d v="2021-07-27T06:34:11"/>
    <d v="2021-07-27T06:39:11"/>
    <d v="2021-07-27T06:43:11"/>
    <d v="2021-07-27T07:58:11"/>
    <x v="0"/>
    <x v="1"/>
  </r>
  <r>
    <x v="1218"/>
    <n v="4944"/>
    <d v="2021-07-27T07:10:34"/>
    <d v="2021-07-27T07:13:34"/>
    <d v="2021-07-27T07:15:34"/>
    <d v="2021-07-27T08:33:34"/>
    <x v="1"/>
    <x v="0"/>
  </r>
  <r>
    <x v="1219"/>
    <n v="1689"/>
    <d v="2021-07-27T07:32:12"/>
    <d v="2021-07-27T07:36:12"/>
    <d v="2021-07-27T07:39:12"/>
    <d v="2021-07-27T07:58:12"/>
    <x v="1"/>
    <x v="1"/>
  </r>
  <r>
    <x v="1220"/>
    <n v="141"/>
    <d v="2021-07-27T07:40:02"/>
    <d v="2021-07-27T07:44:02"/>
    <m/>
    <m/>
    <x v="0"/>
    <x v="1"/>
  </r>
  <r>
    <x v="1221"/>
    <n v="4834"/>
    <d v="2021-07-27T07:55:08"/>
    <d v="2021-07-27T07:58:08"/>
    <m/>
    <m/>
    <x v="0"/>
    <x v="0"/>
  </r>
  <r>
    <x v="1222"/>
    <n v="326"/>
    <d v="2021-07-27T07:58:34"/>
    <d v="2021-07-27T07:59:34"/>
    <d v="2021-07-27T08:10:34"/>
    <d v="2021-07-27T08:57:34"/>
    <x v="0"/>
    <x v="0"/>
  </r>
  <r>
    <x v="1223"/>
    <n v="2538"/>
    <d v="2021-07-27T08:11:01"/>
    <d v="2021-07-27T08:14:01"/>
    <d v="2021-07-27T08:24:01"/>
    <d v="2021-07-27T09:06:01"/>
    <x v="0"/>
    <x v="1"/>
  </r>
  <r>
    <x v="1224"/>
    <n v="1032"/>
    <d v="2021-07-27T08:15:47"/>
    <d v="2021-07-27T08:18:47"/>
    <d v="2021-07-27T08:26:47"/>
    <d v="2021-07-27T08:36:47"/>
    <x v="0"/>
    <x v="1"/>
  </r>
  <r>
    <x v="1225"/>
    <n v="1623"/>
    <d v="2021-07-27T08:52:01"/>
    <m/>
    <m/>
    <m/>
    <x v="0"/>
    <x v="0"/>
  </r>
  <r>
    <x v="1226"/>
    <m/>
    <d v="2021-07-27T09:31:01"/>
    <m/>
    <m/>
    <m/>
    <x v="0"/>
    <x v="0"/>
  </r>
  <r>
    <x v="1227"/>
    <n v="3353"/>
    <d v="2021-07-27T10:43:29"/>
    <d v="2021-07-27T10:45:29"/>
    <m/>
    <m/>
    <x v="0"/>
    <x v="1"/>
  </r>
  <r>
    <x v="1228"/>
    <n v="4719"/>
    <d v="2021-07-27T11:05:53"/>
    <d v="2021-07-27T11:07:53"/>
    <d v="2021-07-27T11:19:53"/>
    <d v="2021-07-27T11:48:53"/>
    <x v="1"/>
    <x v="0"/>
  </r>
  <r>
    <x v="1229"/>
    <n v="134"/>
    <d v="2021-07-27T12:49:04"/>
    <d v="2021-07-27T12:55:04"/>
    <d v="2021-07-27T13:06:04"/>
    <d v="2021-07-27T14:19:04"/>
    <x v="0"/>
    <x v="1"/>
  </r>
  <r>
    <x v="1230"/>
    <n v="2695"/>
    <d v="2021-07-27T12:55:15"/>
    <d v="2021-07-27T12:58:15"/>
    <d v="2021-07-27T13:05:15"/>
    <d v="2021-07-27T13:18:15"/>
    <x v="1"/>
    <x v="0"/>
  </r>
  <r>
    <x v="1231"/>
    <n v="1920"/>
    <d v="2021-07-27T13:05:49"/>
    <d v="2021-07-27T13:10:49"/>
    <d v="2021-07-27T13:19:49"/>
    <d v="2021-07-27T14:30:49"/>
    <x v="1"/>
    <x v="0"/>
  </r>
  <r>
    <x v="1232"/>
    <n v="2688"/>
    <d v="2021-07-27T14:20:44"/>
    <d v="2021-07-27T14:26:44"/>
    <m/>
    <m/>
    <x v="0"/>
    <x v="1"/>
  </r>
  <r>
    <x v="1233"/>
    <n v="4063"/>
    <d v="2021-07-27T14:51:06"/>
    <d v="2021-07-27T14:55:06"/>
    <m/>
    <m/>
    <x v="0"/>
    <x v="0"/>
  </r>
  <r>
    <x v="1234"/>
    <m/>
    <d v="2021-07-27T14:51:53"/>
    <m/>
    <m/>
    <m/>
    <x v="0"/>
    <x v="0"/>
  </r>
  <r>
    <x v="1235"/>
    <n v="1568"/>
    <d v="2021-07-27T15:19:06"/>
    <d v="2021-07-27T15:20:06"/>
    <d v="2021-07-27T15:22:06"/>
    <d v="2021-07-27T15:51:06"/>
    <x v="0"/>
    <x v="0"/>
  </r>
  <r>
    <x v="1236"/>
    <n v="586"/>
    <d v="2021-07-27T15:45:46"/>
    <m/>
    <m/>
    <m/>
    <x v="0"/>
    <x v="0"/>
  </r>
  <r>
    <x v="1237"/>
    <n v="4459"/>
    <d v="2021-07-27T16:37:25"/>
    <d v="2021-07-27T16:40:25"/>
    <m/>
    <m/>
    <x v="1"/>
    <x v="1"/>
  </r>
  <r>
    <x v="1238"/>
    <n v="2440"/>
    <d v="2021-07-27T18:56:37"/>
    <d v="2021-07-27T18:58:37"/>
    <d v="2021-07-27T19:03:37"/>
    <d v="2021-07-27T19:20:37"/>
    <x v="0"/>
    <x v="0"/>
  </r>
  <r>
    <x v="1239"/>
    <n v="4812"/>
    <d v="2021-07-27T19:12:23"/>
    <d v="2021-07-27T19:18:23"/>
    <d v="2021-07-27T19:21:23"/>
    <d v="2021-07-27T20:26:23"/>
    <x v="0"/>
    <x v="1"/>
  </r>
  <r>
    <x v="1240"/>
    <n v="104"/>
    <d v="2021-07-27T19:37:43"/>
    <d v="2021-07-27T19:43:43"/>
    <m/>
    <m/>
    <x v="0"/>
    <x v="1"/>
  </r>
  <r>
    <x v="1241"/>
    <n v="1701"/>
    <d v="2021-07-27T20:02:33"/>
    <d v="2021-07-27T20:07:33"/>
    <d v="2021-07-27T20:18:33"/>
    <d v="2021-07-27T21:04:33"/>
    <x v="0"/>
    <x v="0"/>
  </r>
  <r>
    <x v="1242"/>
    <n v="3146"/>
    <d v="2021-07-27T20:43:56"/>
    <m/>
    <m/>
    <m/>
    <x v="0"/>
    <x v="0"/>
  </r>
  <r>
    <x v="1243"/>
    <n v="3701"/>
    <d v="2021-07-27T20:55:06"/>
    <d v="2021-07-27T21:00:06"/>
    <m/>
    <m/>
    <x v="0"/>
    <x v="1"/>
  </r>
  <r>
    <x v="1244"/>
    <n v="2755"/>
    <d v="2021-07-27T22:13:28"/>
    <d v="2021-07-27T22:16:28"/>
    <d v="2021-07-27T22:24:28"/>
    <d v="2021-07-27T23:30:28"/>
    <x v="0"/>
    <x v="0"/>
  </r>
  <r>
    <x v="1245"/>
    <n v="1213"/>
    <d v="2021-07-27T22:38:07"/>
    <m/>
    <m/>
    <m/>
    <x v="1"/>
    <x v="0"/>
  </r>
  <r>
    <x v="1246"/>
    <n v="1739"/>
    <d v="2021-07-27T22:52:04"/>
    <d v="2021-07-27T22:57:04"/>
    <m/>
    <m/>
    <x v="0"/>
    <x v="1"/>
  </r>
  <r>
    <x v="1247"/>
    <n v="2876"/>
    <d v="2021-07-28T00:43:04"/>
    <d v="2021-07-28T00:46:04"/>
    <d v="2021-07-28T00:56:04"/>
    <d v="2021-07-28T01:32:04"/>
    <x v="0"/>
    <x v="1"/>
  </r>
  <r>
    <x v="1248"/>
    <n v="1257"/>
    <d v="2021-07-28T01:40:19"/>
    <d v="2021-07-28T01:44:19"/>
    <d v="2021-07-28T01:56:19"/>
    <d v="2021-07-28T02:22:19"/>
    <x v="0"/>
    <x v="1"/>
  </r>
  <r>
    <x v="1249"/>
    <n v="1727"/>
    <d v="2021-07-28T01:58:05"/>
    <d v="2021-07-28T02:03:05"/>
    <d v="2021-07-28T02:09:05"/>
    <d v="2021-07-28T02:49:05"/>
    <x v="0"/>
    <x v="0"/>
  </r>
  <r>
    <x v="1250"/>
    <n v="2064"/>
    <d v="2021-07-28T02:00:06"/>
    <m/>
    <m/>
    <m/>
    <x v="0"/>
    <x v="0"/>
  </r>
  <r>
    <x v="1251"/>
    <n v="4452"/>
    <d v="2021-07-28T03:29:03"/>
    <d v="2021-07-28T03:35:03"/>
    <m/>
    <m/>
    <x v="0"/>
    <x v="1"/>
  </r>
  <r>
    <x v="1252"/>
    <n v="3631"/>
    <d v="2021-07-28T03:53:15"/>
    <d v="2021-07-28T03:54:15"/>
    <m/>
    <m/>
    <x v="0"/>
    <x v="0"/>
  </r>
  <r>
    <x v="1253"/>
    <n v="4628"/>
    <d v="2021-07-28T04:54:52"/>
    <d v="2021-07-28T04:55:52"/>
    <d v="2021-07-28T04:58:52"/>
    <m/>
    <x v="0"/>
    <x v="0"/>
  </r>
  <r>
    <x v="1254"/>
    <n v="4704"/>
    <d v="2021-07-28T05:04:53"/>
    <d v="2021-07-28T05:07:53"/>
    <d v="2021-07-28T05:16:53"/>
    <d v="2021-07-28T06:24:53"/>
    <x v="0"/>
    <x v="1"/>
  </r>
  <r>
    <x v="1255"/>
    <n v="660"/>
    <d v="2021-07-28T06:05:05"/>
    <d v="2021-07-28T06:08:05"/>
    <d v="2021-07-28T06:19:05"/>
    <d v="2021-07-28T06:39:05"/>
    <x v="1"/>
    <x v="1"/>
  </r>
  <r>
    <x v="1256"/>
    <n v="3051"/>
    <d v="2021-07-28T07:22:38"/>
    <d v="2021-07-28T07:27:38"/>
    <m/>
    <m/>
    <x v="1"/>
    <x v="0"/>
  </r>
  <r>
    <x v="1257"/>
    <n v="4093"/>
    <d v="2021-07-28T07:25:15"/>
    <d v="2021-07-28T07:30:15"/>
    <d v="2021-07-28T07:33:15"/>
    <d v="2021-07-28T07:57:15"/>
    <x v="0"/>
    <x v="1"/>
  </r>
  <r>
    <x v="1258"/>
    <n v="45"/>
    <d v="2021-07-28T07:36:22"/>
    <d v="2021-07-28T07:41:22"/>
    <d v="2021-07-28T07:43:22"/>
    <d v="2021-07-28T08:26:22"/>
    <x v="1"/>
    <x v="1"/>
  </r>
  <r>
    <x v="1259"/>
    <n v="3222"/>
    <d v="2021-07-28T08:24:24"/>
    <d v="2021-07-28T08:28:24"/>
    <d v="2021-07-28T08:36:24"/>
    <d v="2021-07-28T09:34:24"/>
    <x v="0"/>
    <x v="1"/>
  </r>
  <r>
    <x v="1260"/>
    <n v="2341"/>
    <d v="2021-07-28T10:05:16"/>
    <m/>
    <m/>
    <m/>
    <x v="0"/>
    <x v="0"/>
  </r>
  <r>
    <x v="1261"/>
    <n v="1519"/>
    <d v="2021-07-28T12:02:56"/>
    <d v="2021-07-28T12:05:56"/>
    <m/>
    <m/>
    <x v="0"/>
    <x v="0"/>
  </r>
  <r>
    <x v="1262"/>
    <n v="1559"/>
    <d v="2021-07-28T12:03:32"/>
    <d v="2021-07-28T12:04:32"/>
    <m/>
    <m/>
    <x v="0"/>
    <x v="0"/>
  </r>
  <r>
    <x v="1263"/>
    <n v="3345"/>
    <d v="2021-07-28T12:41:42"/>
    <d v="2021-07-28T12:44:42"/>
    <d v="2021-07-28T12:55:42"/>
    <d v="2021-07-28T13:41:42"/>
    <x v="0"/>
    <x v="1"/>
  </r>
  <r>
    <x v="1264"/>
    <n v="4410"/>
    <d v="2021-07-28T13:04:43"/>
    <d v="2021-07-28T13:08:43"/>
    <d v="2021-07-28T13:10:43"/>
    <d v="2021-07-28T13:25:43"/>
    <x v="0"/>
    <x v="1"/>
  </r>
  <r>
    <x v="1265"/>
    <n v="3999"/>
    <d v="2021-07-28T13:06:00"/>
    <d v="2021-07-28T13:07:00"/>
    <d v="2021-07-28T13:16:00"/>
    <d v="2021-07-28T13:38:00"/>
    <x v="0"/>
    <x v="0"/>
  </r>
  <r>
    <x v="1266"/>
    <n v="443"/>
    <d v="2021-07-28T13:19:39"/>
    <d v="2021-07-28T13:22:39"/>
    <d v="2021-07-28T13:28:39"/>
    <d v="2021-07-28T14:24:39"/>
    <x v="0"/>
    <x v="1"/>
  </r>
  <r>
    <x v="1267"/>
    <n v="3609"/>
    <d v="2021-07-28T13:40:25"/>
    <d v="2021-07-28T13:45:25"/>
    <d v="2021-07-28T13:55:25"/>
    <d v="2021-07-28T14:23:25"/>
    <x v="1"/>
    <x v="0"/>
  </r>
  <r>
    <x v="1268"/>
    <n v="4649"/>
    <d v="2021-07-28T13:42:13"/>
    <d v="2021-07-28T13:43:13"/>
    <d v="2021-07-28T13:45:13"/>
    <d v="2021-07-28T13:59:13"/>
    <x v="0"/>
    <x v="1"/>
  </r>
  <r>
    <x v="1269"/>
    <n v="536"/>
    <d v="2021-07-28T14:23:21"/>
    <d v="2021-07-28T14:27:21"/>
    <d v="2021-07-28T14:35:21"/>
    <d v="2021-07-28T15:15:21"/>
    <x v="0"/>
    <x v="1"/>
  </r>
  <r>
    <x v="1270"/>
    <n v="1258"/>
    <d v="2021-07-28T15:37:08"/>
    <d v="2021-07-28T15:42:08"/>
    <m/>
    <m/>
    <x v="0"/>
    <x v="0"/>
  </r>
  <r>
    <x v="1271"/>
    <n v="3906"/>
    <d v="2021-07-28T16:00:00"/>
    <d v="2021-07-28T16:05:00"/>
    <d v="2021-07-28T16:15:00"/>
    <d v="2021-07-28T16:38:00"/>
    <x v="0"/>
    <x v="0"/>
  </r>
  <r>
    <x v="1272"/>
    <m/>
    <d v="2021-07-28T16:01:00"/>
    <m/>
    <m/>
    <m/>
    <x v="0"/>
    <x v="0"/>
  </r>
  <r>
    <x v="1273"/>
    <n v="4324"/>
    <d v="2021-07-28T16:31:07"/>
    <d v="2021-07-28T16:35:07"/>
    <m/>
    <m/>
    <x v="0"/>
    <x v="1"/>
  </r>
  <r>
    <x v="1274"/>
    <n v="607"/>
    <d v="2021-07-28T16:54:22"/>
    <m/>
    <m/>
    <m/>
    <x v="0"/>
    <x v="0"/>
  </r>
  <r>
    <x v="1275"/>
    <n v="3819"/>
    <d v="2021-07-28T19:02:26"/>
    <d v="2021-07-28T19:06:26"/>
    <d v="2021-07-28T19:16:26"/>
    <d v="2021-07-28T20:00:26"/>
    <x v="0"/>
    <x v="1"/>
  </r>
  <r>
    <x v="1276"/>
    <n v="1091"/>
    <d v="2021-07-28T19:37:30"/>
    <d v="2021-07-28T19:40:30"/>
    <d v="2021-07-28T19:47:30"/>
    <d v="2021-07-28T20:07:30"/>
    <x v="0"/>
    <x v="1"/>
  </r>
  <r>
    <x v="1277"/>
    <n v="2756"/>
    <d v="2021-07-28T19:40:41"/>
    <d v="2021-07-28T19:42:41"/>
    <d v="2021-07-28T19:53:41"/>
    <d v="2021-07-28T20:43:41"/>
    <x v="0"/>
    <x v="1"/>
  </r>
  <r>
    <x v="1278"/>
    <n v="2753"/>
    <d v="2021-07-28T20:45:54"/>
    <d v="2021-07-28T20:48:54"/>
    <m/>
    <m/>
    <x v="1"/>
    <x v="0"/>
  </r>
  <r>
    <x v="1279"/>
    <n v="2092"/>
    <d v="2021-07-28T21:36:13"/>
    <d v="2021-07-28T21:38:13"/>
    <d v="2021-07-28T21:41:13"/>
    <d v="2021-07-28T22:04:13"/>
    <x v="0"/>
    <x v="1"/>
  </r>
  <r>
    <x v="1280"/>
    <n v="165"/>
    <d v="2021-07-28T21:51:43"/>
    <d v="2021-07-28T21:55:43"/>
    <m/>
    <m/>
    <x v="0"/>
    <x v="0"/>
  </r>
  <r>
    <x v="1281"/>
    <n v="2278"/>
    <d v="2021-07-28T22:38:09"/>
    <d v="2021-07-28T22:40:09"/>
    <d v="2021-07-28T22:47:09"/>
    <d v="2021-07-28T23:39:09"/>
    <x v="1"/>
    <x v="0"/>
  </r>
  <r>
    <x v="1282"/>
    <n v="1463"/>
    <d v="2021-07-28T22:46:17"/>
    <d v="2021-07-28T22:48:17"/>
    <d v="2021-07-28T22:52:17"/>
    <d v="2021-07-28T23:31:17"/>
    <x v="0"/>
    <x v="1"/>
  </r>
  <r>
    <x v="1283"/>
    <n v="1393"/>
    <d v="2021-07-28T22:48:25"/>
    <d v="2021-07-28T22:50:25"/>
    <m/>
    <m/>
    <x v="0"/>
    <x v="0"/>
  </r>
  <r>
    <x v="1284"/>
    <n v="885"/>
    <d v="2021-07-28T23:24:50"/>
    <d v="2021-07-28T23:27:50"/>
    <d v="2021-07-28T23:35:50"/>
    <d v="2021-07-29T00:11:50"/>
    <x v="0"/>
    <x v="1"/>
  </r>
  <r>
    <x v="1285"/>
    <n v="4762"/>
    <d v="2021-07-29T00:03:33"/>
    <d v="2021-07-29T00:07:33"/>
    <m/>
    <m/>
    <x v="0"/>
    <x v="1"/>
  </r>
  <r>
    <x v="1286"/>
    <n v="3335"/>
    <d v="2021-07-29T00:44:13"/>
    <d v="2021-07-29T00:45:13"/>
    <d v="2021-07-29T00:54:13"/>
    <d v="2021-07-29T01:59:13"/>
    <x v="0"/>
    <x v="0"/>
  </r>
  <r>
    <x v="1287"/>
    <n v="3334"/>
    <d v="2021-07-29T01:02:42"/>
    <d v="2021-07-29T01:05:42"/>
    <m/>
    <m/>
    <x v="0"/>
    <x v="0"/>
  </r>
  <r>
    <x v="1288"/>
    <n v="1403"/>
    <d v="2021-07-29T01:25:41"/>
    <m/>
    <m/>
    <m/>
    <x v="0"/>
    <x v="0"/>
  </r>
  <r>
    <x v="1289"/>
    <n v="2319"/>
    <d v="2021-07-29T02:17:53"/>
    <d v="2021-07-29T02:19:53"/>
    <d v="2021-07-29T02:28:53"/>
    <d v="2021-07-29T03:29:53"/>
    <x v="0"/>
    <x v="1"/>
  </r>
  <r>
    <x v="1290"/>
    <n v="3053"/>
    <d v="2021-07-29T03:31:21"/>
    <d v="2021-07-29T03:37:21"/>
    <d v="2021-07-29T03:39:21"/>
    <d v="2021-07-29T04:06:21"/>
    <x v="1"/>
    <x v="1"/>
  </r>
  <r>
    <x v="1291"/>
    <n v="4447"/>
    <d v="2021-07-29T03:36:15"/>
    <d v="2021-07-29T03:41:15"/>
    <d v="2021-07-29T03:43:15"/>
    <m/>
    <x v="0"/>
    <x v="0"/>
  </r>
  <r>
    <x v="1292"/>
    <n v="1927"/>
    <d v="2021-07-29T03:42:46"/>
    <d v="2021-07-29T03:44:46"/>
    <d v="2021-07-29T03:51:46"/>
    <d v="2021-07-29T04:34:46"/>
    <x v="0"/>
    <x v="1"/>
  </r>
  <r>
    <x v="1293"/>
    <n v="2327"/>
    <d v="2021-07-29T04:19:45"/>
    <d v="2021-07-29T04:23:45"/>
    <d v="2021-07-29T04:34:45"/>
    <d v="2021-07-29T05:45:45"/>
    <x v="0"/>
    <x v="1"/>
  </r>
  <r>
    <x v="1294"/>
    <n v="3100"/>
    <d v="2021-07-29T04:20:55"/>
    <m/>
    <m/>
    <m/>
    <x v="0"/>
    <x v="0"/>
  </r>
  <r>
    <x v="1295"/>
    <n v="4068"/>
    <d v="2021-07-29T04:36:04"/>
    <d v="2021-07-29T04:41:04"/>
    <m/>
    <m/>
    <x v="1"/>
    <x v="0"/>
  </r>
  <r>
    <x v="1296"/>
    <n v="3636"/>
    <d v="2021-07-29T06:20:20"/>
    <d v="2021-07-29T06:22:20"/>
    <d v="2021-07-29T06:31:20"/>
    <d v="2021-07-29T07:21:20"/>
    <x v="0"/>
    <x v="1"/>
  </r>
  <r>
    <x v="1297"/>
    <n v="3448"/>
    <d v="2021-07-29T06:22:53"/>
    <d v="2021-07-29T06:27:53"/>
    <d v="2021-07-29T06:35:53"/>
    <d v="2021-07-29T07:32:53"/>
    <x v="0"/>
    <x v="1"/>
  </r>
  <r>
    <x v="1298"/>
    <n v="3922"/>
    <d v="2021-07-29T06:25:28"/>
    <d v="2021-07-29T06:31:28"/>
    <d v="2021-07-29T06:33:28"/>
    <d v="2021-07-29T07:34:28"/>
    <x v="0"/>
    <x v="0"/>
  </r>
  <r>
    <x v="1299"/>
    <n v="895"/>
    <d v="2021-07-29T06:36:09"/>
    <d v="2021-07-29T06:38:09"/>
    <d v="2021-07-29T06:41:09"/>
    <d v="2021-07-29T07:47:09"/>
    <x v="0"/>
    <x v="0"/>
  </r>
  <r>
    <x v="1300"/>
    <n v="328"/>
    <d v="2021-07-29T06:37:28"/>
    <d v="2021-07-29T06:38:28"/>
    <m/>
    <m/>
    <x v="0"/>
    <x v="1"/>
  </r>
  <r>
    <x v="1301"/>
    <n v="4640"/>
    <d v="2021-07-29T06:46:10"/>
    <d v="2021-07-29T06:50:10"/>
    <d v="2021-07-29T06:58:10"/>
    <d v="2021-07-29T07:29:10"/>
    <x v="0"/>
    <x v="0"/>
  </r>
  <r>
    <x v="1302"/>
    <n v="1303"/>
    <d v="2021-07-29T07:00:28"/>
    <d v="2021-07-29T07:05:28"/>
    <m/>
    <m/>
    <x v="1"/>
    <x v="1"/>
  </r>
  <r>
    <x v="1303"/>
    <n v="4817"/>
    <d v="2021-07-29T07:43:22"/>
    <d v="2021-07-29T07:46:22"/>
    <m/>
    <m/>
    <x v="0"/>
    <x v="0"/>
  </r>
  <r>
    <x v="1304"/>
    <n v="3616"/>
    <d v="2021-07-29T07:54:11"/>
    <d v="2021-07-29T08:00:11"/>
    <d v="2021-07-29T08:06:11"/>
    <d v="2021-07-29T09:11:11"/>
    <x v="1"/>
    <x v="0"/>
  </r>
  <r>
    <x v="1305"/>
    <n v="1985"/>
    <d v="2021-07-29T08:02:06"/>
    <d v="2021-07-29T08:05:06"/>
    <d v="2021-07-29T08:14:06"/>
    <d v="2021-07-29T08:55:06"/>
    <x v="1"/>
    <x v="1"/>
  </r>
  <r>
    <x v="1306"/>
    <n v="2595"/>
    <d v="2021-07-29T08:10:27"/>
    <d v="2021-07-29T08:16:27"/>
    <m/>
    <m/>
    <x v="0"/>
    <x v="1"/>
  </r>
  <r>
    <x v="1307"/>
    <n v="3963"/>
    <d v="2021-07-29T08:37:21"/>
    <d v="2021-07-29T08:42:21"/>
    <d v="2021-07-29T08:52:21"/>
    <d v="2021-07-29T09:12:21"/>
    <x v="0"/>
    <x v="1"/>
  </r>
  <r>
    <x v="1308"/>
    <n v="2790"/>
    <d v="2021-07-29T09:20:02"/>
    <d v="2021-07-29T09:26:02"/>
    <d v="2021-07-29T09:36:02"/>
    <d v="2021-07-29T10:32:02"/>
    <x v="1"/>
    <x v="1"/>
  </r>
  <r>
    <x v="1309"/>
    <n v="2316"/>
    <d v="2021-07-29T10:22:29"/>
    <m/>
    <m/>
    <m/>
    <x v="0"/>
    <x v="0"/>
  </r>
  <r>
    <x v="1310"/>
    <m/>
    <d v="2021-07-29T10:26:33"/>
    <m/>
    <m/>
    <m/>
    <x v="0"/>
    <x v="1"/>
  </r>
  <r>
    <x v="1311"/>
    <m/>
    <d v="2021-07-29T11:05:27"/>
    <m/>
    <m/>
    <m/>
    <x v="0"/>
    <x v="0"/>
  </r>
  <r>
    <x v="1312"/>
    <n v="3090"/>
    <d v="2021-07-29T12:16:24"/>
    <m/>
    <m/>
    <m/>
    <x v="1"/>
    <x v="1"/>
  </r>
  <r>
    <x v="1313"/>
    <n v="2395"/>
    <d v="2021-07-29T12:30:39"/>
    <d v="2021-07-29T12:31:39"/>
    <d v="2021-07-29T12:37:39"/>
    <d v="2021-07-29T13:32:39"/>
    <x v="0"/>
    <x v="1"/>
  </r>
  <r>
    <x v="1314"/>
    <n v="3855"/>
    <d v="2021-07-29T13:11:26"/>
    <d v="2021-07-29T13:15:26"/>
    <m/>
    <m/>
    <x v="0"/>
    <x v="1"/>
  </r>
  <r>
    <x v="1315"/>
    <n v="65"/>
    <d v="2021-07-29T13:55:49"/>
    <d v="2021-07-29T13:59:49"/>
    <d v="2021-07-29T14:11:49"/>
    <d v="2021-07-29T15:25:49"/>
    <x v="0"/>
    <x v="0"/>
  </r>
  <r>
    <x v="1316"/>
    <n v="4854"/>
    <d v="2021-07-29T14:15:48"/>
    <d v="2021-07-29T14:21:48"/>
    <d v="2021-07-29T14:30:48"/>
    <d v="2021-07-29T14:55:48"/>
    <x v="1"/>
    <x v="0"/>
  </r>
  <r>
    <x v="1317"/>
    <n v="4775"/>
    <d v="2021-07-29T14:49:11"/>
    <m/>
    <m/>
    <m/>
    <x v="0"/>
    <x v="0"/>
  </r>
  <r>
    <x v="1318"/>
    <n v="4120"/>
    <d v="2021-07-29T16:42:12"/>
    <m/>
    <m/>
    <m/>
    <x v="1"/>
    <x v="0"/>
  </r>
  <r>
    <x v="1319"/>
    <m/>
    <d v="2021-07-29T16:47:29"/>
    <m/>
    <m/>
    <m/>
    <x v="0"/>
    <x v="0"/>
  </r>
  <r>
    <x v="1320"/>
    <n v="1890"/>
    <d v="2021-07-29T16:51:21"/>
    <d v="2021-07-29T16:52:21"/>
    <d v="2021-07-29T16:56:21"/>
    <d v="2021-07-29T17:28:21"/>
    <x v="0"/>
    <x v="1"/>
  </r>
  <r>
    <x v="1321"/>
    <n v="2327"/>
    <d v="2021-07-29T17:08:19"/>
    <d v="2021-07-29T17:14:19"/>
    <d v="2021-07-29T17:24:19"/>
    <d v="2021-07-29T18:09:19"/>
    <x v="0"/>
    <x v="1"/>
  </r>
  <r>
    <x v="1322"/>
    <n v="2608"/>
    <d v="2021-07-29T17:24:14"/>
    <m/>
    <m/>
    <m/>
    <x v="0"/>
    <x v="0"/>
  </r>
  <r>
    <x v="1323"/>
    <n v="1674"/>
    <d v="2021-07-29T17:26:21"/>
    <d v="2021-07-29T17:29:21"/>
    <m/>
    <m/>
    <x v="0"/>
    <x v="0"/>
  </r>
  <r>
    <x v="1324"/>
    <n v="4040"/>
    <d v="2021-07-29T18:29:30"/>
    <d v="2021-07-29T18:33:30"/>
    <m/>
    <m/>
    <x v="0"/>
    <x v="0"/>
  </r>
  <r>
    <x v="1325"/>
    <n v="1463"/>
    <d v="2021-07-29T19:18:39"/>
    <d v="2021-07-29T19:24:39"/>
    <m/>
    <m/>
    <x v="0"/>
    <x v="1"/>
  </r>
  <r>
    <x v="1326"/>
    <n v="2719"/>
    <d v="2021-07-29T20:14:26"/>
    <d v="2021-07-29T20:19:26"/>
    <d v="2021-07-29T20:21:26"/>
    <d v="2021-07-29T21:24:26"/>
    <x v="0"/>
    <x v="1"/>
  </r>
  <r>
    <x v="1327"/>
    <n v="3197"/>
    <d v="2021-07-29T20:24:00"/>
    <d v="2021-07-29T20:26:00"/>
    <d v="2021-07-29T20:34:00"/>
    <d v="2021-07-29T21:27:00"/>
    <x v="0"/>
    <x v="1"/>
  </r>
  <r>
    <x v="1328"/>
    <n v="4233"/>
    <d v="2021-07-29T20:25:09"/>
    <d v="2021-07-29T20:26:09"/>
    <d v="2021-07-29T20:33:09"/>
    <d v="2021-07-29T20:46:09"/>
    <x v="0"/>
    <x v="0"/>
  </r>
  <r>
    <x v="1329"/>
    <n v="140"/>
    <d v="2021-07-29T20:51:05"/>
    <d v="2021-07-29T20:55:05"/>
    <m/>
    <m/>
    <x v="0"/>
    <x v="0"/>
  </r>
  <r>
    <x v="1330"/>
    <n v="4175"/>
    <d v="2021-07-29T21:33:49"/>
    <d v="2021-07-29T21:35:49"/>
    <d v="2021-07-29T21:45:49"/>
    <d v="2021-07-29T21:57:49"/>
    <x v="0"/>
    <x v="1"/>
  </r>
  <r>
    <x v="1331"/>
    <n v="2835"/>
    <d v="2021-07-29T21:38:54"/>
    <d v="2021-07-29T21:43:54"/>
    <d v="2021-07-29T21:55:54"/>
    <d v="2021-07-29T22:54:54"/>
    <x v="0"/>
    <x v="0"/>
  </r>
  <r>
    <x v="1332"/>
    <n v="1372"/>
    <d v="2021-07-29T22:03:32"/>
    <d v="2021-07-29T22:06:32"/>
    <d v="2021-07-29T22:11:32"/>
    <d v="2021-07-29T22:30:32"/>
    <x v="0"/>
    <x v="1"/>
  </r>
  <r>
    <x v="1333"/>
    <n v="1260"/>
    <d v="2021-07-29T22:33:27"/>
    <d v="2021-07-29T22:38:27"/>
    <d v="2021-07-29T22:48:27"/>
    <d v="2021-07-29T23:19:27"/>
    <x v="0"/>
    <x v="1"/>
  </r>
  <r>
    <x v="1334"/>
    <n v="4900"/>
    <d v="2021-07-29T22:56:33"/>
    <d v="2021-07-29T22:58:33"/>
    <d v="2021-07-29T23:04:33"/>
    <m/>
    <x v="0"/>
    <x v="1"/>
  </r>
  <r>
    <x v="1335"/>
    <n v="4770"/>
    <d v="2021-07-29T23:06:24"/>
    <d v="2021-07-29T23:11:24"/>
    <m/>
    <m/>
    <x v="1"/>
    <x v="1"/>
  </r>
  <r>
    <x v="1336"/>
    <n v="3691"/>
    <d v="2021-07-29T23:23:06"/>
    <d v="2021-07-29T23:27:06"/>
    <d v="2021-07-29T23:37:06"/>
    <d v="2021-07-30T00:37:06"/>
    <x v="0"/>
    <x v="1"/>
  </r>
  <r>
    <x v="1337"/>
    <n v="1413"/>
    <d v="2021-07-30T00:07:02"/>
    <d v="2021-07-30T00:11:02"/>
    <d v="2021-07-30T00:19:02"/>
    <d v="2021-07-30T01:10:02"/>
    <x v="0"/>
    <x v="1"/>
  </r>
  <r>
    <x v="1338"/>
    <n v="965"/>
    <d v="2021-07-30T00:08:05"/>
    <d v="2021-07-30T00:12:05"/>
    <d v="2021-07-30T00:22:05"/>
    <d v="2021-07-30T00:45:05"/>
    <x v="1"/>
    <x v="0"/>
  </r>
  <r>
    <x v="1339"/>
    <n v="4172"/>
    <d v="2021-07-30T01:10:40"/>
    <d v="2021-07-30T01:14:40"/>
    <d v="2021-07-30T01:25:40"/>
    <d v="2021-07-30T01:57:40"/>
    <x v="0"/>
    <x v="1"/>
  </r>
  <r>
    <x v="1340"/>
    <n v="3666"/>
    <d v="2021-07-30T01:26:59"/>
    <d v="2021-07-30T01:28:59"/>
    <d v="2021-07-30T01:33:59"/>
    <d v="2021-07-30T01:51:59"/>
    <x v="0"/>
    <x v="1"/>
  </r>
  <r>
    <x v="1341"/>
    <n v="4009"/>
    <d v="2021-07-30T02:36:08"/>
    <d v="2021-07-30T02:38:08"/>
    <d v="2021-07-30T02:42:08"/>
    <d v="2021-07-30T03:13:08"/>
    <x v="1"/>
    <x v="0"/>
  </r>
  <r>
    <x v="1342"/>
    <n v="2992"/>
    <d v="2021-07-30T02:53:19"/>
    <d v="2021-07-30T02:56:19"/>
    <d v="2021-07-30T03:01:19"/>
    <d v="2021-07-30T04:09:19"/>
    <x v="0"/>
    <x v="1"/>
  </r>
  <r>
    <x v="1343"/>
    <n v="4632"/>
    <d v="2021-07-30T03:42:27"/>
    <m/>
    <m/>
    <m/>
    <x v="0"/>
    <x v="1"/>
  </r>
  <r>
    <x v="1344"/>
    <n v="4087"/>
    <d v="2021-07-30T04:14:37"/>
    <d v="2021-07-30T04:16:37"/>
    <m/>
    <m/>
    <x v="0"/>
    <x v="1"/>
  </r>
  <r>
    <x v="1345"/>
    <n v="3427"/>
    <d v="2021-07-30T04:22:00"/>
    <d v="2021-07-30T04:27:00"/>
    <d v="2021-07-30T04:35:00"/>
    <d v="2021-07-30T05:35:00"/>
    <x v="1"/>
    <x v="0"/>
  </r>
  <r>
    <x v="1346"/>
    <n v="4691"/>
    <d v="2021-07-30T04:26:13"/>
    <d v="2021-07-30T04:30:13"/>
    <d v="2021-07-30T04:32:13"/>
    <d v="2021-07-30T05:11:13"/>
    <x v="0"/>
    <x v="1"/>
  </r>
  <r>
    <x v="1347"/>
    <n v="972"/>
    <d v="2021-07-30T04:29:41"/>
    <d v="2021-07-30T04:33:41"/>
    <d v="2021-07-30T04:45:41"/>
    <d v="2021-07-30T05:20:41"/>
    <x v="0"/>
    <x v="1"/>
  </r>
  <r>
    <x v="1348"/>
    <n v="2379"/>
    <d v="2021-07-30T04:31:34"/>
    <m/>
    <m/>
    <m/>
    <x v="0"/>
    <x v="0"/>
  </r>
  <r>
    <x v="1349"/>
    <n v="694"/>
    <d v="2021-07-30T04:44:00"/>
    <d v="2021-07-30T04:50:00"/>
    <d v="2021-07-30T04:52:00"/>
    <d v="2021-07-30T05:39:00"/>
    <x v="1"/>
    <x v="1"/>
  </r>
  <r>
    <x v="1350"/>
    <n v="3217"/>
    <d v="2021-07-30T04:47:02"/>
    <d v="2021-07-30T04:49:02"/>
    <d v="2021-07-30T04:51:02"/>
    <d v="2021-07-30T05:19:02"/>
    <x v="1"/>
    <x v="0"/>
  </r>
  <r>
    <x v="1351"/>
    <n v="3061"/>
    <d v="2021-07-30T05:06:01"/>
    <d v="2021-07-30T05:07:01"/>
    <m/>
    <m/>
    <x v="1"/>
    <x v="0"/>
  </r>
  <r>
    <x v="1352"/>
    <n v="4991"/>
    <d v="2021-07-30T05:44:20"/>
    <d v="2021-07-30T05:50:20"/>
    <d v="2021-07-30T05:54:20"/>
    <m/>
    <x v="0"/>
    <x v="0"/>
  </r>
  <r>
    <x v="1353"/>
    <n v="849"/>
    <d v="2021-07-30T06:29:34"/>
    <d v="2021-07-30T06:34:34"/>
    <d v="2021-07-30T06:44:34"/>
    <d v="2021-07-30T07:48:34"/>
    <x v="0"/>
    <x v="1"/>
  </r>
  <r>
    <x v="1354"/>
    <n v="3647"/>
    <d v="2021-07-30T06:44:45"/>
    <d v="2021-07-30T06:48:45"/>
    <d v="2021-07-30T06:54:45"/>
    <d v="2021-07-30T07:13:45"/>
    <x v="1"/>
    <x v="1"/>
  </r>
  <r>
    <x v="1355"/>
    <n v="1846"/>
    <d v="2021-07-30T06:46:45"/>
    <d v="2021-07-30T06:48:45"/>
    <m/>
    <m/>
    <x v="0"/>
    <x v="0"/>
  </r>
  <r>
    <x v="1356"/>
    <n v="832"/>
    <d v="2021-07-30T07:18:17"/>
    <d v="2021-07-30T07:22:17"/>
    <m/>
    <m/>
    <x v="0"/>
    <x v="1"/>
  </r>
  <r>
    <x v="1357"/>
    <n v="2908"/>
    <d v="2021-07-30T07:24:12"/>
    <d v="2021-07-30T07:26:12"/>
    <d v="2021-07-30T07:30:12"/>
    <d v="2021-07-30T08:24:12"/>
    <x v="0"/>
    <x v="1"/>
  </r>
  <r>
    <x v="1358"/>
    <n v="270"/>
    <d v="2021-07-30T08:05:16"/>
    <d v="2021-07-30T08:09:16"/>
    <d v="2021-07-30T08:11:16"/>
    <d v="2021-07-30T09:03:16"/>
    <x v="1"/>
    <x v="1"/>
  </r>
  <r>
    <x v="1359"/>
    <n v="3573"/>
    <d v="2021-07-30T08:13:48"/>
    <m/>
    <m/>
    <m/>
    <x v="0"/>
    <x v="0"/>
  </r>
  <r>
    <x v="1360"/>
    <n v="87"/>
    <d v="2021-07-30T08:33:53"/>
    <d v="2021-07-30T08:38:53"/>
    <d v="2021-07-30T08:47:53"/>
    <d v="2021-07-30T09:16:53"/>
    <x v="0"/>
    <x v="1"/>
  </r>
  <r>
    <x v="1361"/>
    <n v="2580"/>
    <d v="2021-07-30T10:14:56"/>
    <d v="2021-07-30T10:16:56"/>
    <d v="2021-07-30T10:27:56"/>
    <m/>
    <x v="0"/>
    <x v="1"/>
  </r>
  <r>
    <x v="1362"/>
    <n v="2442"/>
    <d v="2021-07-30T10:15:51"/>
    <d v="2021-07-30T10:19:51"/>
    <d v="2021-07-30T10:27:51"/>
    <d v="2021-07-30T11:32:51"/>
    <x v="0"/>
    <x v="0"/>
  </r>
  <r>
    <x v="1363"/>
    <n v="3940"/>
    <d v="2021-07-30T10:37:40"/>
    <d v="2021-07-30T10:42:40"/>
    <m/>
    <m/>
    <x v="0"/>
    <x v="0"/>
  </r>
  <r>
    <x v="1364"/>
    <n v="2237"/>
    <d v="2021-07-30T11:14:49"/>
    <d v="2021-07-30T11:15:49"/>
    <d v="2021-07-30T11:20:49"/>
    <d v="2021-07-30T12:11:49"/>
    <x v="0"/>
    <x v="1"/>
  </r>
  <r>
    <x v="1365"/>
    <n v="1096"/>
    <d v="2021-07-30T11:40:39"/>
    <d v="2021-07-30T11:43:39"/>
    <d v="2021-07-30T11:50:39"/>
    <d v="2021-07-30T12:31:39"/>
    <x v="0"/>
    <x v="0"/>
  </r>
  <r>
    <x v="1366"/>
    <n v="4698"/>
    <d v="2021-07-30T11:52:43"/>
    <d v="2021-07-30T11:55:43"/>
    <d v="2021-07-30T11:58:43"/>
    <d v="2021-07-30T12:59:43"/>
    <x v="1"/>
    <x v="0"/>
  </r>
  <r>
    <x v="1367"/>
    <n v="1010"/>
    <d v="2021-07-30T12:09:58"/>
    <d v="2021-07-30T12:13:58"/>
    <m/>
    <m/>
    <x v="0"/>
    <x v="1"/>
  </r>
  <r>
    <x v="1368"/>
    <n v="1957"/>
    <d v="2021-07-30T12:29:19"/>
    <d v="2021-07-30T12:33:19"/>
    <d v="2021-07-30T12:43:19"/>
    <d v="2021-07-30T13:33:19"/>
    <x v="0"/>
    <x v="1"/>
  </r>
  <r>
    <x v="1369"/>
    <n v="4148"/>
    <d v="2021-07-30T12:46:42"/>
    <d v="2021-07-30T12:52:42"/>
    <m/>
    <m/>
    <x v="0"/>
    <x v="1"/>
  </r>
  <r>
    <x v="1370"/>
    <n v="857"/>
    <d v="2021-07-30T13:01:39"/>
    <d v="2021-07-30T13:05:39"/>
    <d v="2021-07-30T13:07:39"/>
    <d v="2021-07-30T14:17:39"/>
    <x v="0"/>
    <x v="0"/>
  </r>
  <r>
    <x v="1371"/>
    <m/>
    <d v="2021-07-30T13:04:20"/>
    <m/>
    <m/>
    <m/>
    <x v="0"/>
    <x v="0"/>
  </r>
  <r>
    <x v="1372"/>
    <n v="1591"/>
    <d v="2021-07-30T13:09:43"/>
    <d v="2021-07-30T13:10:43"/>
    <m/>
    <m/>
    <x v="0"/>
    <x v="1"/>
  </r>
  <r>
    <x v="1373"/>
    <n v="4215"/>
    <d v="2021-07-30T13:52:04"/>
    <d v="2021-07-30T13:56:04"/>
    <d v="2021-07-30T14:08:04"/>
    <m/>
    <x v="0"/>
    <x v="1"/>
  </r>
  <r>
    <x v="1374"/>
    <n v="4540"/>
    <d v="2021-07-30T13:57:42"/>
    <d v="2021-07-30T13:58:42"/>
    <m/>
    <m/>
    <x v="0"/>
    <x v="0"/>
  </r>
  <r>
    <x v="1375"/>
    <n v="3370"/>
    <d v="2021-07-30T14:05:38"/>
    <d v="2021-07-30T14:10:38"/>
    <m/>
    <m/>
    <x v="0"/>
    <x v="1"/>
  </r>
  <r>
    <x v="1376"/>
    <n v="3298"/>
    <d v="2021-07-30T14:28:18"/>
    <d v="2021-07-30T14:33:18"/>
    <d v="2021-07-30T14:37:18"/>
    <d v="2021-07-30T15:04:18"/>
    <x v="0"/>
    <x v="0"/>
  </r>
  <r>
    <x v="1377"/>
    <n v="4666"/>
    <d v="2021-07-30T15:25:47"/>
    <d v="2021-07-30T15:27:47"/>
    <d v="2021-07-30T15:33:47"/>
    <d v="2021-07-30T16:28:47"/>
    <x v="0"/>
    <x v="1"/>
  </r>
  <r>
    <x v="1378"/>
    <n v="4411"/>
    <d v="2021-07-30T16:07:34"/>
    <d v="2021-07-30T16:11:34"/>
    <m/>
    <m/>
    <x v="0"/>
    <x v="1"/>
  </r>
  <r>
    <x v="1379"/>
    <n v="3526"/>
    <d v="2021-07-30T16:22:41"/>
    <d v="2021-07-30T16:25:41"/>
    <d v="2021-07-30T16:30:41"/>
    <d v="2021-07-30T16:51:41"/>
    <x v="0"/>
    <x v="1"/>
  </r>
  <r>
    <x v="1380"/>
    <n v="2560"/>
    <d v="2021-07-30T16:56:00"/>
    <d v="2021-07-30T16:59:00"/>
    <d v="2021-07-30T17:10:00"/>
    <m/>
    <x v="1"/>
    <x v="1"/>
  </r>
  <r>
    <x v="1381"/>
    <n v="2209"/>
    <d v="2021-07-30T19:12:35"/>
    <d v="2021-07-30T19:16:35"/>
    <m/>
    <m/>
    <x v="0"/>
    <x v="0"/>
  </r>
  <r>
    <x v="1382"/>
    <n v="4270"/>
    <d v="2021-07-30T19:57:09"/>
    <d v="2021-07-30T20:00:09"/>
    <m/>
    <m/>
    <x v="0"/>
    <x v="1"/>
  </r>
  <r>
    <x v="1383"/>
    <n v="728"/>
    <d v="2021-07-30T21:17:17"/>
    <d v="2021-07-30T21:21:17"/>
    <d v="2021-07-30T21:29:17"/>
    <d v="2021-07-30T21:39:17"/>
    <x v="0"/>
    <x v="1"/>
  </r>
  <r>
    <x v="1384"/>
    <n v="3575"/>
    <d v="2021-07-30T21:25:49"/>
    <d v="2021-07-30T21:28:49"/>
    <m/>
    <m/>
    <x v="0"/>
    <x v="1"/>
  </r>
  <r>
    <x v="1385"/>
    <n v="3992"/>
    <d v="2021-07-30T21:47:33"/>
    <d v="2021-07-30T21:50:33"/>
    <d v="2021-07-30T22:02:33"/>
    <d v="2021-07-30T23:18:33"/>
    <x v="0"/>
    <x v="1"/>
  </r>
  <r>
    <x v="1386"/>
    <n v="4930"/>
    <d v="2021-07-30T23:48:35"/>
    <d v="2021-07-30T23:54:35"/>
    <d v="2021-07-31T00:01:35"/>
    <d v="2021-07-31T00:19:35"/>
    <x v="1"/>
    <x v="1"/>
  </r>
  <r>
    <x v="1387"/>
    <n v="371"/>
    <d v="2021-07-31T00:02:11"/>
    <m/>
    <m/>
    <m/>
    <x v="0"/>
    <x v="0"/>
  </r>
  <r>
    <x v="1388"/>
    <n v="1643"/>
    <d v="2021-07-31T00:45:11"/>
    <d v="2021-07-31T00:47:11"/>
    <m/>
    <m/>
    <x v="0"/>
    <x v="1"/>
  </r>
  <r>
    <x v="1389"/>
    <n v="2582"/>
    <d v="2021-07-31T01:14:16"/>
    <m/>
    <m/>
    <m/>
    <x v="0"/>
    <x v="0"/>
  </r>
  <r>
    <x v="1390"/>
    <n v="597"/>
    <d v="2021-07-31T01:50:10"/>
    <d v="2021-07-31T01:56:10"/>
    <d v="2021-07-31T02:06:10"/>
    <d v="2021-07-31T02:36:10"/>
    <x v="0"/>
    <x v="0"/>
  </r>
  <r>
    <x v="1391"/>
    <n v="1344"/>
    <d v="2021-07-31T01:51:17"/>
    <d v="2021-07-31T01:53:17"/>
    <d v="2021-07-31T02:04:17"/>
    <d v="2021-07-31T02:30:17"/>
    <x v="0"/>
    <x v="1"/>
  </r>
  <r>
    <x v="1392"/>
    <n v="750"/>
    <d v="2021-07-31T02:33:18"/>
    <d v="2021-07-31T02:37:18"/>
    <d v="2021-07-31T02:47:18"/>
    <d v="2021-07-31T03:11:18"/>
    <x v="1"/>
    <x v="1"/>
  </r>
  <r>
    <x v="1393"/>
    <n v="2099"/>
    <d v="2021-07-31T03:19:32"/>
    <d v="2021-07-31T03:24:32"/>
    <m/>
    <m/>
    <x v="0"/>
    <x v="1"/>
  </r>
  <r>
    <x v="1394"/>
    <n v="2201"/>
    <d v="2021-07-31T03:24:11"/>
    <d v="2021-07-31T03:28:11"/>
    <d v="2021-07-31T03:36:11"/>
    <d v="2021-07-31T04:22:11"/>
    <x v="1"/>
    <x v="1"/>
  </r>
  <r>
    <x v="1395"/>
    <m/>
    <d v="2021-07-31T03:24:55"/>
    <m/>
    <m/>
    <m/>
    <x v="0"/>
    <x v="0"/>
  </r>
  <r>
    <x v="1396"/>
    <n v="4812"/>
    <d v="2021-07-31T03:51:15"/>
    <d v="2021-07-31T03:56:15"/>
    <d v="2021-07-31T03:59:15"/>
    <m/>
    <x v="0"/>
    <x v="1"/>
  </r>
  <r>
    <x v="1397"/>
    <n v="4145"/>
    <d v="2021-07-31T04:06:46"/>
    <d v="2021-07-31T04:11:46"/>
    <d v="2021-07-31T04:15:46"/>
    <d v="2021-07-31T05:18:46"/>
    <x v="0"/>
    <x v="0"/>
  </r>
  <r>
    <x v="1398"/>
    <n v="774"/>
    <d v="2021-07-31T04:11:29"/>
    <d v="2021-07-31T04:17:29"/>
    <m/>
    <m/>
    <x v="0"/>
    <x v="1"/>
  </r>
  <r>
    <x v="1399"/>
    <n v="2314"/>
    <d v="2021-07-31T04:56:18"/>
    <d v="2021-07-31T05:01:18"/>
    <d v="2021-07-31T05:10:18"/>
    <d v="2021-07-31T05:36:18"/>
    <x v="0"/>
    <x v="1"/>
  </r>
  <r>
    <x v="1400"/>
    <n v="4094"/>
    <d v="2021-07-31T06:08:56"/>
    <d v="2021-07-31T06:11:56"/>
    <d v="2021-07-31T06:13:56"/>
    <d v="2021-07-31T06:43:56"/>
    <x v="0"/>
    <x v="0"/>
  </r>
  <r>
    <x v="1401"/>
    <n v="4675"/>
    <d v="2021-07-31T06:59:01"/>
    <d v="2021-07-31T07:05:01"/>
    <d v="2021-07-31T07:08:01"/>
    <d v="2021-07-31T08:18:01"/>
    <x v="0"/>
    <x v="1"/>
  </r>
  <r>
    <x v="1402"/>
    <n v="3685"/>
    <d v="2021-07-31T07:07:19"/>
    <d v="2021-07-31T07:10:19"/>
    <d v="2021-07-31T07:15:19"/>
    <d v="2021-07-31T08:01:19"/>
    <x v="0"/>
    <x v="1"/>
  </r>
  <r>
    <x v="1403"/>
    <n v="2209"/>
    <d v="2021-07-31T07:09:47"/>
    <d v="2021-07-31T07:15:47"/>
    <d v="2021-07-31T07:26:47"/>
    <m/>
    <x v="0"/>
    <x v="1"/>
  </r>
  <r>
    <x v="1404"/>
    <n v="2875"/>
    <d v="2021-07-31T07:37:57"/>
    <d v="2021-07-31T07:41:57"/>
    <d v="2021-07-31T07:45:57"/>
    <d v="2021-07-31T08:15:57"/>
    <x v="0"/>
    <x v="0"/>
  </r>
  <r>
    <x v="1405"/>
    <n v="577"/>
    <d v="2021-07-31T08:24:45"/>
    <d v="2021-07-31T08:29:45"/>
    <m/>
    <m/>
    <x v="0"/>
    <x v="1"/>
  </r>
  <r>
    <x v="1406"/>
    <n v="1678"/>
    <d v="2021-07-31T08:41:37"/>
    <d v="2021-07-31T08:43:37"/>
    <d v="2021-07-31T08:54:37"/>
    <d v="2021-07-31T09:43:37"/>
    <x v="0"/>
    <x v="1"/>
  </r>
  <r>
    <x v="1407"/>
    <n v="3335"/>
    <d v="2021-07-31T08:53:59"/>
    <d v="2021-07-31T08:56:59"/>
    <d v="2021-07-31T09:04:59"/>
    <d v="2021-07-31T09:50:59"/>
    <x v="1"/>
    <x v="0"/>
  </r>
  <r>
    <x v="1408"/>
    <n v="3334"/>
    <d v="2021-07-31T08:56:03"/>
    <d v="2021-07-31T09:01:03"/>
    <m/>
    <m/>
    <x v="0"/>
    <x v="1"/>
  </r>
  <r>
    <x v="1409"/>
    <n v="567"/>
    <d v="2021-07-31T08:58:04"/>
    <d v="2021-07-31T09:02:04"/>
    <d v="2021-07-31T09:04:04"/>
    <d v="2021-07-31T09:47:04"/>
    <x v="0"/>
    <x v="1"/>
  </r>
  <r>
    <x v="1410"/>
    <n v="1838"/>
    <d v="2021-07-31T09:24:08"/>
    <d v="2021-07-31T09:27:08"/>
    <m/>
    <m/>
    <x v="0"/>
    <x v="1"/>
  </r>
  <r>
    <x v="1411"/>
    <n v="3870"/>
    <d v="2021-07-31T10:00:40"/>
    <d v="2021-07-31T10:02:40"/>
    <d v="2021-07-31T10:06:40"/>
    <d v="2021-07-31T11:16:40"/>
    <x v="1"/>
    <x v="1"/>
  </r>
  <r>
    <x v="1412"/>
    <n v="3102"/>
    <d v="2021-07-31T10:35:24"/>
    <d v="2021-07-31T10:39:24"/>
    <m/>
    <m/>
    <x v="0"/>
    <x v="1"/>
  </r>
  <r>
    <x v="1413"/>
    <n v="166"/>
    <d v="2021-07-31T11:33:24"/>
    <d v="2021-07-31T11:39:24"/>
    <d v="2021-07-31T11:44:24"/>
    <d v="2021-07-31T11:55:24"/>
    <x v="1"/>
    <x v="1"/>
  </r>
  <r>
    <x v="1414"/>
    <n v="4480"/>
    <d v="2021-07-31T12:38:39"/>
    <m/>
    <m/>
    <m/>
    <x v="0"/>
    <x v="0"/>
  </r>
  <r>
    <x v="1415"/>
    <n v="3293"/>
    <d v="2021-07-31T12:39:51"/>
    <d v="2021-07-31T12:41:51"/>
    <m/>
    <m/>
    <x v="0"/>
    <x v="0"/>
  </r>
  <r>
    <x v="1416"/>
    <n v="392"/>
    <d v="2021-07-31T14:23:01"/>
    <d v="2021-07-31T14:24:01"/>
    <d v="2021-07-31T14:30:01"/>
    <d v="2021-07-31T15:14:01"/>
    <x v="0"/>
    <x v="1"/>
  </r>
  <r>
    <x v="1417"/>
    <n v="3707"/>
    <d v="2021-07-31T15:12:20"/>
    <d v="2021-07-31T15:14:20"/>
    <m/>
    <m/>
    <x v="0"/>
    <x v="0"/>
  </r>
  <r>
    <x v="1418"/>
    <n v="3874"/>
    <d v="2021-07-31T15:13:56"/>
    <d v="2021-07-31T15:19:56"/>
    <d v="2021-07-31T15:25:56"/>
    <d v="2021-07-31T16:12:56"/>
    <x v="0"/>
    <x v="0"/>
  </r>
  <r>
    <x v="1419"/>
    <n v="4814"/>
    <d v="2021-07-31T15:19:58"/>
    <d v="2021-07-31T15:21:58"/>
    <d v="2021-07-31T15:32:58"/>
    <d v="2021-07-31T16:34:58"/>
    <x v="0"/>
    <x v="0"/>
  </r>
  <r>
    <x v="1420"/>
    <n v="3217"/>
    <d v="2021-07-31T15:25:43"/>
    <d v="2021-07-31T15:29:43"/>
    <d v="2021-07-31T15:36:43"/>
    <d v="2021-07-31T16:13:43"/>
    <x v="0"/>
    <x v="0"/>
  </r>
  <r>
    <x v="1421"/>
    <n v="911"/>
    <d v="2021-07-31T16:11:07"/>
    <m/>
    <m/>
    <m/>
    <x v="0"/>
    <x v="0"/>
  </r>
  <r>
    <x v="1422"/>
    <n v="2381"/>
    <d v="2021-07-31T18:20:30"/>
    <d v="2021-07-31T18:24:30"/>
    <m/>
    <m/>
    <x v="0"/>
    <x v="1"/>
  </r>
  <r>
    <x v="1423"/>
    <n v="1076"/>
    <d v="2021-07-31T20:19:53"/>
    <m/>
    <m/>
    <m/>
    <x v="0"/>
    <x v="0"/>
  </r>
  <r>
    <x v="1424"/>
    <n v="4845"/>
    <d v="2021-07-31T20:27:18"/>
    <d v="2021-07-31T20:30:18"/>
    <d v="2021-07-31T20:41:18"/>
    <d v="2021-07-31T21:05:18"/>
    <x v="0"/>
    <x v="1"/>
  </r>
  <r>
    <x v="1425"/>
    <n v="1748"/>
    <d v="2021-07-31T20:57:36"/>
    <d v="2021-07-31T21:00:36"/>
    <m/>
    <m/>
    <x v="0"/>
    <x v="0"/>
  </r>
  <r>
    <x v="1426"/>
    <n v="3842"/>
    <d v="2021-07-31T21:12:58"/>
    <d v="2021-07-31T21:14:58"/>
    <d v="2021-07-31T21:25:58"/>
    <d v="2021-07-31T21:57:58"/>
    <x v="0"/>
    <x v="1"/>
  </r>
  <r>
    <x v="1427"/>
    <n v="3201"/>
    <d v="2021-07-31T21:15:38"/>
    <d v="2021-07-31T21:21:38"/>
    <d v="2021-07-31T21:28:38"/>
    <d v="2021-07-31T22:07:38"/>
    <x v="1"/>
    <x v="1"/>
  </r>
  <r>
    <x v="1428"/>
    <n v="4655"/>
    <d v="2021-07-31T21:22:21"/>
    <d v="2021-07-31T21:26:21"/>
    <d v="2021-07-31T21:33:21"/>
    <d v="2021-07-31T22:46:21"/>
    <x v="0"/>
    <x v="0"/>
  </r>
  <r>
    <x v="1429"/>
    <n v="2064"/>
    <d v="2021-07-31T22:05:11"/>
    <d v="2021-07-31T22:08:11"/>
    <m/>
    <m/>
    <x v="0"/>
    <x v="1"/>
  </r>
  <r>
    <x v="1430"/>
    <n v="4072"/>
    <d v="2021-07-31T22:11:11"/>
    <d v="2021-07-31T22:14:11"/>
    <d v="2021-07-31T22:18:11"/>
    <d v="2021-07-31T23:17:11"/>
    <x v="0"/>
    <x v="1"/>
  </r>
  <r>
    <x v="1431"/>
    <n v="3952"/>
    <d v="2021-07-31T22:23:06"/>
    <d v="2021-07-31T22:25:06"/>
    <d v="2021-07-31T22:33:06"/>
    <d v="2021-07-31T23:09:06"/>
    <x v="0"/>
    <x v="0"/>
  </r>
  <r>
    <x v="1432"/>
    <n v="2831"/>
    <d v="2021-07-31T22:38:43"/>
    <d v="2021-07-31T22:41:43"/>
    <d v="2021-07-31T22:52:43"/>
    <d v="2021-07-31T23:14:4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Данные (воронка, июль)" cacheId="11" applyNumberFormats="0" applyBorderFormats="0" applyFontFormats="0" applyPatternFormats="0" applyAlignmentFormats="0" applyWidthHeightFormats="0" dataCaption="" updatedVersion="8" compact="0" compactData="0">
  <location ref="U1:AB1437" firstHeaderRow="1" firstDataRow="3" firstDataCol="1"/>
  <pivotFields count="8">
    <pivotField name="id_order" axis="axisRow" compact="0" outline="0" multipleItemSelectionAllowed="1" showAll="0" sortType="ascending">
      <items count="1434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t="default"/>
      </items>
    </pivotField>
    <pivotField name="id_driver" compact="0" outline="0" multipleItemSelectionAllowed="1" showAll="0"/>
    <pivotField name="order_time" compact="0" numFmtId="22" outline="0" multipleItemSelectionAllowed="1" showAll="0"/>
    <pivotField name="assign_time" dataField="1" compact="0" numFmtId="22" outline="0" multipleItemSelectionAllowed="1" showAll="0"/>
    <pivotField name="arrive_to_client_time" compact="0" outline="0" multipleItemSelectionAllowed="1" showAll="0"/>
    <pivotField name="order_finish_time" compact="0" outline="0" multipleItemSelectionAllowed="1" showAll="0"/>
    <pivotField name="name_city" axis="axisCol" compact="0" outline="0" multipleItemSelectionAllowed="1" showAll="0" sortType="ascending">
      <items count="3">
        <item x="0"/>
        <item x="1"/>
        <item t="default"/>
      </items>
    </pivotField>
    <pivotField name="name_tariff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0"/>
  </rowFields>
  <rowItems count="14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 t="grand">
      <x/>
    </i>
  </rowItems>
  <colFields count="2">
    <field x="6"/>
    <field x="7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A of assign_tim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Данные (воронка, август)" cacheId="6" applyNumberFormats="0" applyBorderFormats="0" applyFontFormats="0" applyPatternFormats="0" applyAlignmentFormats="0" applyWidthHeightFormats="0" dataCaption="" updatedVersion="8" compact="0" compactData="0">
  <location ref="S1:Z2022" firstHeaderRow="1" firstDataRow="3" firstDataCol="1"/>
  <pivotFields count="8">
    <pivotField name="id_order" axis="axisRow" compact="0" outline="0" multipleItemSelectionAllowed="1" showAll="0" sortType="ascending">
      <items count="2019">
        <item x="1129"/>
        <item x="1861"/>
        <item x="710"/>
        <item x="209"/>
        <item x="1142"/>
        <item x="670"/>
        <item x="737"/>
        <item x="714"/>
        <item x="434"/>
        <item x="850"/>
        <item x="1064"/>
        <item x="1378"/>
        <item x="281"/>
        <item x="1033"/>
        <item x="971"/>
        <item x="509"/>
        <item x="218"/>
        <item x="1263"/>
        <item x="819"/>
        <item x="1419"/>
        <item x="789"/>
        <item x="106"/>
        <item x="1413"/>
        <item x="1023"/>
        <item x="584"/>
        <item x="682"/>
        <item x="34"/>
        <item x="1890"/>
        <item x="1716"/>
        <item x="546"/>
        <item x="102"/>
        <item x="1611"/>
        <item x="1914"/>
        <item x="199"/>
        <item x="1209"/>
        <item x="939"/>
        <item x="1006"/>
        <item x="930"/>
        <item x="632"/>
        <item x="1539"/>
        <item x="1307"/>
        <item x="799"/>
        <item x="114"/>
        <item x="1859"/>
        <item x="1480"/>
        <item x="1737"/>
        <item x="1336"/>
        <item x="716"/>
        <item x="1555"/>
        <item x="1969"/>
        <item x="745"/>
        <item x="738"/>
        <item x="811"/>
        <item x="1881"/>
        <item x="1078"/>
        <item x="1781"/>
        <item x="956"/>
        <item x="1016"/>
        <item x="892"/>
        <item x="477"/>
        <item x="1037"/>
        <item x="1353"/>
        <item x="1917"/>
        <item x="310"/>
        <item x="1029"/>
        <item x="1406"/>
        <item x="846"/>
        <item x="1952"/>
        <item x="667"/>
        <item x="1445"/>
        <item x="100"/>
        <item x="364"/>
        <item x="136"/>
        <item x="1858"/>
        <item x="1550"/>
        <item x="1120"/>
        <item x="1705"/>
        <item x="985"/>
        <item x="1614"/>
        <item x="698"/>
        <item x="179"/>
        <item x="228"/>
        <item x="1562"/>
        <item x="764"/>
        <item x="461"/>
        <item x="1904"/>
        <item x="1787"/>
        <item x="333"/>
        <item x="1186"/>
        <item x="1490"/>
        <item x="340"/>
        <item x="52"/>
        <item x="1785"/>
        <item x="863"/>
        <item x="135"/>
        <item x="1973"/>
        <item x="1558"/>
        <item x="415"/>
        <item x="1713"/>
        <item x="1334"/>
        <item x="1223"/>
        <item x="95"/>
        <item x="836"/>
        <item x="1465"/>
        <item x="733"/>
        <item x="1248"/>
        <item x="1296"/>
        <item x="1875"/>
        <item x="376"/>
        <item x="1551"/>
        <item x="39"/>
        <item x="1201"/>
        <item x="1434"/>
        <item x="1369"/>
        <item x="1298"/>
        <item x="1572"/>
        <item x="439"/>
        <item x="639"/>
        <item x="833"/>
        <item x="1985"/>
        <item x="291"/>
        <item x="1739"/>
        <item x="1701"/>
        <item x="294"/>
        <item x="400"/>
        <item x="1462"/>
        <item x="61"/>
        <item x="562"/>
        <item x="1101"/>
        <item x="1187"/>
        <item x="1854"/>
        <item x="1802"/>
        <item x="280"/>
        <item x="2011"/>
        <item x="176"/>
        <item x="514"/>
        <item x="470"/>
        <item x="85"/>
        <item x="381"/>
        <item x="1138"/>
        <item x="483"/>
        <item x="216"/>
        <item x="260"/>
        <item x="202"/>
        <item x="1998"/>
        <item x="1059"/>
        <item x="613"/>
        <item x="164"/>
        <item x="256"/>
        <item x="1797"/>
        <item x="1474"/>
        <item x="1289"/>
        <item x="1847"/>
        <item x="1184"/>
        <item x="450"/>
        <item x="196"/>
        <item x="776"/>
        <item x="642"/>
        <item x="880"/>
        <item x="1686"/>
        <item x="542"/>
        <item x="1288"/>
        <item x="190"/>
        <item x="610"/>
        <item x="1623"/>
        <item x="493"/>
        <item x="692"/>
        <item x="608"/>
        <item x="1512"/>
        <item x="371"/>
        <item x="1748"/>
        <item x="1752"/>
        <item x="999"/>
        <item x="444"/>
        <item x="1995"/>
        <item x="1065"/>
        <item x="230"/>
        <item x="1481"/>
        <item x="331"/>
        <item x="625"/>
        <item x="1566"/>
        <item x="1968"/>
        <item x="1300"/>
        <item x="1912"/>
        <item x="958"/>
        <item x="615"/>
        <item x="1374"/>
        <item x="1247"/>
        <item x="515"/>
        <item x="1920"/>
        <item x="149"/>
        <item x="1100"/>
        <item x="1740"/>
        <item x="586"/>
        <item x="1301"/>
        <item x="87"/>
        <item x="266"/>
        <item x="1084"/>
        <item x="83"/>
        <item x="1292"/>
        <item x="133"/>
        <item x="1302"/>
        <item x="207"/>
        <item x="437"/>
        <item x="1022"/>
        <item x="725"/>
        <item x="1772"/>
        <item x="2007"/>
        <item x="384"/>
        <item x="1924"/>
        <item x="429"/>
        <item x="647"/>
        <item x="621"/>
        <item x="1634"/>
        <item x="1299"/>
        <item x="143"/>
        <item x="912"/>
        <item x="885"/>
        <item x="1269"/>
        <item x="903"/>
        <item x="1582"/>
        <item x="1788"/>
        <item x="1103"/>
        <item x="993"/>
        <item x="481"/>
        <item x="657"/>
        <item x="852"/>
        <item x="1039"/>
        <item x="1688"/>
        <item x="793"/>
        <item x="823"/>
        <item x="118"/>
        <item x="572"/>
        <item x="1703"/>
        <item x="518"/>
        <item x="1173"/>
        <item x="1595"/>
        <item x="1452"/>
        <item x="1321"/>
        <item x="1827"/>
        <item x="26"/>
        <item x="1662"/>
        <item x="1193"/>
        <item x="1834"/>
        <item x="76"/>
        <item x="1216"/>
        <item x="195"/>
        <item x="664"/>
        <item x="1077"/>
        <item x="242"/>
        <item x="781"/>
        <item x="837"/>
        <item x="1170"/>
        <item x="1806"/>
        <item x="680"/>
        <item x="882"/>
        <item x="1511"/>
        <item x="264"/>
        <item x="1315"/>
        <item x="496"/>
        <item x="485"/>
        <item x="1106"/>
        <item x="807"/>
        <item x="1628"/>
        <item x="1409"/>
        <item x="1544"/>
        <item x="1024"/>
        <item x="686"/>
        <item x="1151"/>
        <item x="466"/>
        <item x="1251"/>
        <item x="8"/>
        <item x="1130"/>
        <item x="131"/>
        <item x="301"/>
        <item x="910"/>
        <item x="530"/>
        <item x="1506"/>
        <item x="1578"/>
        <item x="388"/>
        <item x="1936"/>
        <item x="1388"/>
        <item x="648"/>
        <item x="1182"/>
        <item x="91"/>
        <item x="1459"/>
        <item x="1058"/>
        <item x="1194"/>
        <item x="465"/>
        <item x="474"/>
        <item x="1232"/>
        <item x="604"/>
        <item x="1616"/>
        <item x="577"/>
        <item x="649"/>
        <item x="1774"/>
        <item x="1563"/>
        <item x="1943"/>
        <item x="1267"/>
        <item x="510"/>
        <item x="898"/>
        <item x="1271"/>
        <item x="487"/>
        <item x="251"/>
        <item x="814"/>
        <item x="243"/>
        <item x="432"/>
        <item x="556"/>
        <item x="685"/>
        <item x="1775"/>
        <item x="407"/>
        <item x="579"/>
        <item x="342"/>
        <item x="374"/>
        <item x="240"/>
        <item x="2002"/>
        <item x="1225"/>
        <item x="941"/>
        <item x="382"/>
        <item x="1486"/>
        <item x="1851"/>
        <item x="259"/>
        <item x="1651"/>
        <item x="1495"/>
        <item x="890"/>
        <item x="978"/>
        <item x="1822"/>
        <item x="1200"/>
        <item x="261"/>
        <item x="795"/>
        <item x="299"/>
        <item x="1057"/>
        <item x="1272"/>
        <item x="271"/>
        <item x="20"/>
        <item x="786"/>
        <item x="406"/>
        <item x="713"/>
        <item x="666"/>
        <item x="944"/>
        <item x="709"/>
        <item x="731"/>
        <item x="1870"/>
        <item x="315"/>
        <item x="435"/>
        <item x="1832"/>
        <item x="1358"/>
        <item x="1227"/>
        <item x="1097"/>
        <item x="1499"/>
        <item x="826"/>
        <item x="480"/>
        <item x="1570"/>
        <item x="1275"/>
        <item x="362"/>
        <item x="55"/>
        <item x="1529"/>
        <item x="1517"/>
        <item x="1999"/>
        <item x="99"/>
        <item x="656"/>
        <item x="269"/>
        <item x="1619"/>
        <item x="3"/>
        <item x="1086"/>
        <item x="1389"/>
        <item x="873"/>
        <item x="181"/>
        <item x="1747"/>
        <item x="1718"/>
        <item x="1105"/>
        <item x="1329"/>
        <item x="1253"/>
        <item x="531"/>
        <item x="1126"/>
        <item x="1102"/>
        <item x="740"/>
        <item x="246"/>
        <item x="1590"/>
        <item x="554"/>
        <item x="1906"/>
        <item x="936"/>
        <item x="73"/>
        <item x="634"/>
        <item x="1330"/>
        <item x="1625"/>
        <item x="1149"/>
        <item x="1335"/>
        <item x="1068"/>
        <item x="1391"/>
        <item x="447"/>
        <item x="357"/>
        <item x="255"/>
        <item x="1976"/>
        <item x="1984"/>
        <item x="92"/>
        <item x="1398"/>
        <item x="735"/>
        <item x="582"/>
        <item x="1259"/>
        <item x="1313"/>
        <item x="1205"/>
        <item x="289"/>
        <item x="1640"/>
        <item x="166"/>
        <item x="1586"/>
        <item x="897"/>
        <item x="565"/>
        <item x="1829"/>
        <item x="1637"/>
        <item x="660"/>
        <item x="1265"/>
        <item x="1534"/>
        <item x="1278"/>
        <item x="1949"/>
        <item x="10"/>
        <item x="253"/>
        <item x="791"/>
        <item x="1997"/>
        <item x="1325"/>
        <item x="906"/>
        <item x="788"/>
        <item x="1266"/>
        <item x="601"/>
        <item x="421"/>
        <item x="119"/>
        <item x="24"/>
        <item x="1731"/>
        <item x="224"/>
        <item x="348"/>
        <item x="1672"/>
        <item x="924"/>
        <item x="1234"/>
        <item x="1034"/>
        <item x="48"/>
        <item x="505"/>
        <item x="1503"/>
        <item x="1281"/>
        <item x="1722"/>
        <item x="1242"/>
        <item x="1435"/>
        <item x="1032"/>
        <item x="1174"/>
        <item x="747"/>
        <item x="516"/>
        <item x="392"/>
        <item x="1869"/>
        <item x="512"/>
        <item x="948"/>
        <item x="6"/>
        <item x="132"/>
        <item x="1580"/>
        <item x="1397"/>
        <item x="393"/>
        <item x="283"/>
        <item x="571"/>
        <item x="155"/>
        <item x="1905"/>
        <item x="1706"/>
        <item x="1749"/>
        <item x="200"/>
        <item x="663"/>
        <item x="1390"/>
        <item x="1791"/>
        <item x="1491"/>
        <item x="1432"/>
        <item x="916"/>
        <item x="1354"/>
        <item x="842"/>
        <item x="489"/>
        <item x="859"/>
        <item x="1365"/>
        <item x="1416"/>
        <item x="30"/>
        <item x="467"/>
        <item x="697"/>
        <item x="1415"/>
        <item x="1584"/>
        <item x="350"/>
        <item x="597"/>
        <item x="1540"/>
        <item x="1860"/>
        <item x="1463"/>
        <item x="544"/>
        <item x="1099"/>
        <item x="1060"/>
        <item x="1835"/>
        <item x="152"/>
        <item x="1988"/>
        <item x="1230"/>
        <item x="753"/>
        <item x="476"/>
        <item x="820"/>
        <item x="1160"/>
        <item x="197"/>
        <item x="918"/>
        <item x="1185"/>
        <item x="1814"/>
        <item x="1013"/>
        <item x="1178"/>
        <item x="1684"/>
        <item x="1012"/>
        <item x="215"/>
        <item x="204"/>
        <item x="1192"/>
        <item x="1189"/>
        <item x="1849"/>
        <item x="334"/>
        <item x="457"/>
        <item x="900"/>
        <item x="1638"/>
        <item x="1821"/>
        <item x="1493"/>
        <item x="323"/>
        <item x="1373"/>
        <item x="41"/>
        <item x="832"/>
        <item x="1264"/>
        <item x="460"/>
        <item x="1025"/>
        <item x="1823"/>
        <item x="1021"/>
        <item x="1549"/>
        <item x="1978"/>
        <item x="1316"/>
        <item x="1689"/>
        <item x="1678"/>
        <item x="1885"/>
        <item x="307"/>
        <item x="1305"/>
        <item x="908"/>
        <item x="1714"/>
        <item x="1372"/>
        <item x="787"/>
        <item x="913"/>
        <item x="101"/>
        <item x="866"/>
        <item x="428"/>
        <item x="1953"/>
        <item x="840"/>
        <item x="343"/>
        <item x="600"/>
        <item x="1333"/>
        <item x="1794"/>
        <item x="1165"/>
        <item x="520"/>
        <item x="158"/>
        <item x="767"/>
        <item x="1624"/>
        <item x="464"/>
        <item x="1417"/>
        <item x="674"/>
        <item x="1815"/>
        <item x="693"/>
        <item x="877"/>
        <item x="1395"/>
        <item x="295"/>
        <item x="1363"/>
        <item x="1361"/>
        <item x="1776"/>
        <item x="46"/>
        <item x="543"/>
        <item x="701"/>
        <item x="1150"/>
        <item x="211"/>
        <item x="894"/>
        <item x="138"/>
        <item x="1846"/>
        <item x="109"/>
        <item x="1109"/>
        <item x="992"/>
        <item x="1901"/>
        <item x="633"/>
        <item x="1877"/>
        <item x="1629"/>
        <item x="274"/>
        <item x="1935"/>
        <item x="921"/>
        <item x="934"/>
        <item x="589"/>
        <item x="1942"/>
        <item x="1836"/>
        <item x="1745"/>
        <item x="2017"/>
        <item x="321"/>
        <item x="60"/>
        <item x="887"/>
        <item x="626"/>
        <item x="1425"/>
        <item x="47"/>
        <item x="876"/>
        <item x="1161"/>
        <item x="1536"/>
        <item x="743"/>
        <item x="250"/>
        <item x="1090"/>
        <item x="248"/>
        <item x="1970"/>
        <item x="1878"/>
        <item x="482"/>
        <item x="2004"/>
        <item x="1528"/>
        <item x="159"/>
        <item x="1262"/>
        <item x="1340"/>
        <item x="1646"/>
        <item x="1992"/>
        <item x="1348"/>
        <item x="1542"/>
        <item x="695"/>
        <item x="1585"/>
        <item x="1478"/>
        <item x="1687"/>
        <item x="304"/>
        <item x="1169"/>
        <item x="1054"/>
        <item x="1454"/>
        <item x="1990"/>
        <item x="878"/>
        <item x="1070"/>
        <item x="1496"/>
        <item x="1387"/>
        <item x="1427"/>
        <item x="1046"/>
        <item x="638"/>
        <item x="0"/>
        <item x="354"/>
        <item x="1698"/>
        <item x="222"/>
        <item x="88"/>
        <item x="1679"/>
        <item x="1191"/>
        <item x="1795"/>
        <item x="765"/>
        <item x="1362"/>
        <item x="1164"/>
        <item x="419"/>
        <item x="1573"/>
        <item x="1464"/>
        <item x="1871"/>
        <item x="1468"/>
        <item x="306"/>
        <item x="875"/>
        <item x="1959"/>
        <item x="1080"/>
        <item x="629"/>
        <item x="1074"/>
        <item x="1453"/>
        <item x="1697"/>
        <item x="1681"/>
        <item x="1017"/>
        <item x="561"/>
        <item x="769"/>
        <item x="1254"/>
        <item x="779"/>
        <item x="1588"/>
        <item x="1696"/>
        <item x="947"/>
        <item x="1306"/>
        <item x="311"/>
        <item x="1228"/>
        <item x="1261"/>
        <item x="1421"/>
        <item x="1782"/>
        <item x="557"/>
        <item x="346"/>
        <item x="1027"/>
        <item x="1928"/>
        <item x="1258"/>
        <item x="1913"/>
        <item x="744"/>
        <item x="378"/>
        <item x="590"/>
        <item x="1813"/>
        <item x="762"/>
        <item x="1231"/>
        <item x="1691"/>
        <item x="665"/>
        <item x="290"/>
        <item x="1400"/>
        <item x="353"/>
        <item x="1475"/>
        <item x="689"/>
        <item x="1669"/>
        <item x="1072"/>
        <item x="808"/>
        <item x="1856"/>
        <item x="369"/>
        <item x="258"/>
        <item x="1948"/>
        <item x="2016"/>
        <item x="1960"/>
        <item x="864"/>
        <item x="935"/>
        <item x="904"/>
        <item x="1119"/>
        <item x="238"/>
        <item x="1405"/>
        <item x="1663"/>
        <item x="678"/>
        <item x="217"/>
        <item x="1056"/>
        <item x="1746"/>
        <item x="1441"/>
        <item x="161"/>
        <item x="534"/>
        <item x="2003"/>
        <item x="394"/>
        <item x="1631"/>
        <item x="1644"/>
        <item x="1568"/>
        <item x="1473"/>
        <item x="213"/>
        <item x="330"/>
        <item x="976"/>
        <item x="1338"/>
        <item x="929"/>
        <item x="1167"/>
        <item x="1656"/>
        <item x="1442"/>
        <item x="1020"/>
        <item x="591"/>
        <item x="1159"/>
        <item x="1489"/>
        <item x="1392"/>
        <item x="619"/>
        <item x="497"/>
        <item x="1408"/>
        <item x="982"/>
        <item x="23"/>
        <item x="1945"/>
        <item x="1872"/>
        <item x="455"/>
        <item x="252"/>
        <item x="1171"/>
        <item x="442"/>
        <item x="1014"/>
        <item x="525"/>
        <item x="1831"/>
        <item x="405"/>
        <item x="491"/>
        <item x="1848"/>
        <item x="1314"/>
        <item x="1113"/>
        <item x="1547"/>
        <item x="1294"/>
        <item x="15"/>
        <item x="363"/>
        <item x="113"/>
        <item x="1874"/>
        <item x="1004"/>
        <item x="770"/>
        <item x="1926"/>
        <item x="529"/>
        <item x="673"/>
        <item x="420"/>
        <item x="612"/>
        <item x="1751"/>
        <item x="1217"/>
        <item x="1155"/>
        <item x="1049"/>
        <item x="526"/>
        <item x="1882"/>
        <item x="231"/>
        <item x="1257"/>
        <item x="1557"/>
        <item x="1908"/>
        <item x="344"/>
        <item x="1009"/>
        <item x="469"/>
        <item x="773"/>
        <item x="185"/>
        <item x="327"/>
        <item x="1559"/>
        <item x="1940"/>
        <item x="1900"/>
        <item x="1045"/>
        <item x="599"/>
        <item x="727"/>
        <item x="688"/>
        <item x="986"/>
        <item x="262"/>
        <item x="593"/>
        <item x="942"/>
        <item x="952"/>
        <item x="386"/>
        <item x="1190"/>
        <item x="988"/>
        <item x="208"/>
        <item x="748"/>
        <item x="959"/>
        <item x="1001"/>
        <item x="205"/>
        <item x="902"/>
        <item x="1715"/>
        <item x="1971"/>
        <item x="1092"/>
        <item x="1754"/>
        <item x="1457"/>
        <item x="757"/>
        <item x="1141"/>
        <item x="1067"/>
        <item x="171"/>
        <item x="1438"/>
        <item x="719"/>
        <item x="1799"/>
        <item x="759"/>
        <item x="1082"/>
        <item x="370"/>
        <item x="763"/>
        <item x="987"/>
        <item x="192"/>
        <item x="398"/>
        <item x="1977"/>
        <item x="954"/>
        <item x="1042"/>
        <item x="1957"/>
        <item x="279"/>
        <item x="616"/>
        <item x="472"/>
        <item x="1531"/>
        <item x="1011"/>
        <item x="1063"/>
        <item x="862"/>
        <item x="1981"/>
        <item x="1446"/>
        <item x="1158"/>
        <item x="13"/>
        <item x="1428"/>
        <item x="449"/>
        <item x="1522"/>
        <item x="104"/>
        <item x="965"/>
        <item x="1717"/>
        <item x="566"/>
        <item x="1210"/>
        <item x="1801"/>
        <item x="1764"/>
        <item x="265"/>
        <item x="752"/>
        <item x="652"/>
        <item x="105"/>
        <item x="173"/>
        <item x="1181"/>
        <item x="1967"/>
        <item x="1571"/>
        <item x="1125"/>
        <item x="1649"/>
        <item x="178"/>
        <item x="1385"/>
        <item x="1842"/>
        <item x="479"/>
        <item x="42"/>
        <item x="111"/>
        <item x="1000"/>
        <item x="1061"/>
        <item x="1896"/>
        <item x="1609"/>
        <item x="1010"/>
        <item x="293"/>
        <item x="957"/>
        <item x="184"/>
        <item x="1270"/>
        <item x="669"/>
        <item x="452"/>
        <item x="1280"/>
        <item x="931"/>
        <item x="502"/>
        <item x="766"/>
        <item x="397"/>
        <item x="438"/>
        <item x="1220"/>
        <item x="540"/>
        <item x="1575"/>
        <item x="1287"/>
        <item x="2012"/>
        <item x="1546"/>
        <item x="1283"/>
        <item x="1931"/>
        <item x="824"/>
        <item x="1712"/>
        <item x="1786"/>
        <item x="1134"/>
        <item x="1543"/>
        <item x="883"/>
        <item x="677"/>
        <item x="1641"/>
        <item x="555"/>
        <item x="1895"/>
        <item x="1719"/>
        <item x="187"/>
        <item x="662"/>
        <item x="1519"/>
        <item x="1680"/>
        <item x="74"/>
        <item x="1839"/>
        <item x="732"/>
        <item x="605"/>
        <item x="1993"/>
        <item x="157"/>
        <item x="1087"/>
        <item x="38"/>
        <item x="1810"/>
        <item x="303"/>
        <item x="1450"/>
        <item x="1127"/>
        <item x="1661"/>
        <item x="463"/>
        <item x="2014"/>
        <item x="1938"/>
        <item x="1221"/>
        <item x="746"/>
        <item x="1857"/>
        <item x="581"/>
        <item x="1950"/>
        <item x="1996"/>
        <item x="721"/>
        <item x="128"/>
        <item x="1431"/>
        <item x="1124"/>
        <item x="170"/>
        <item x="1923"/>
        <item x="1604"/>
        <item x="1838"/>
        <item x="249"/>
        <item x="1407"/>
        <item x="1140"/>
        <item x="339"/>
        <item x="865"/>
        <item x="45"/>
        <item x="410"/>
        <item x="1833"/>
        <item x="1541"/>
        <item x="1455"/>
        <item x="696"/>
        <item x="7"/>
        <item x="1066"/>
        <item x="1203"/>
        <item x="1235"/>
        <item x="1843"/>
        <item x="352"/>
        <item x="1324"/>
        <item x="51"/>
        <item x="1652"/>
        <item x="1852"/>
        <item x="1494"/>
        <item x="1356"/>
        <item x="539"/>
        <item x="1523"/>
        <item x="1094"/>
        <item x="67"/>
        <item x="1980"/>
        <item x="1633"/>
        <item x="148"/>
        <item x="893"/>
        <item x="895"/>
        <item x="1487"/>
        <item x="418"/>
        <item x="1332"/>
        <item x="490"/>
        <item x="1139"/>
        <item x="1122"/>
        <item x="754"/>
        <item x="1002"/>
        <item x="1145"/>
        <item x="1916"/>
        <item x="623"/>
        <item x="835"/>
        <item x="244"/>
        <item x="1031"/>
        <item x="345"/>
        <item x="1211"/>
        <item x="19"/>
        <item x="1337"/>
        <item x="478"/>
        <item x="1825"/>
        <item x="1800"/>
        <item x="1513"/>
        <item x="1766"/>
        <item x="233"/>
        <item x="751"/>
        <item x="785"/>
        <item x="1115"/>
        <item x="1974"/>
        <item x="1622"/>
        <item x="771"/>
        <item x="270"/>
        <item x="1279"/>
        <item x="225"/>
        <item x="153"/>
        <item x="404"/>
        <item x="843"/>
        <item x="1229"/>
        <item x="446"/>
        <item x="1724"/>
        <item x="803"/>
        <item x="618"/>
        <item x="1937"/>
        <item x="1497"/>
        <item x="1601"/>
        <item x="221"/>
        <item x="1237"/>
        <item x="995"/>
        <item x="1792"/>
        <item x="969"/>
        <item x="1983"/>
        <item x="167"/>
        <item x="1986"/>
        <item x="1574"/>
        <item x="945"/>
        <item x="524"/>
        <item x="1699"/>
        <item x="1426"/>
        <item x="661"/>
        <item x="459"/>
        <item x="560"/>
        <item x="1639"/>
        <item x="598"/>
        <item x="1798"/>
        <item x="1864"/>
        <item x="1224"/>
        <item x="318"/>
        <item x="78"/>
        <item x="188"/>
        <item x="1410"/>
        <item x="899"/>
        <item x="630"/>
        <item x="838"/>
        <item x="1485"/>
        <item x="818"/>
        <item x="1599"/>
        <item x="308"/>
        <item x="1708"/>
        <item x="1863"/>
        <item x="411"/>
        <item x="1282"/>
        <item x="946"/>
        <item x="129"/>
        <item x="1510"/>
        <item x="1809"/>
        <item x="860"/>
        <item x="905"/>
        <item x="275"/>
        <item x="59"/>
        <item x="223"/>
        <item x="974"/>
        <item x="395"/>
        <item x="1941"/>
        <item x="1643"/>
        <item x="1312"/>
        <item x="263"/>
        <item x="451"/>
        <item x="845"/>
        <item x="182"/>
        <item x="1451"/>
        <item x="927"/>
        <item x="1729"/>
        <item x="1879"/>
        <item x="1498"/>
        <item x="180"/>
        <item x="594"/>
        <item x="1518"/>
        <item x="854"/>
        <item x="2010"/>
        <item x="1626"/>
        <item x="1448"/>
        <item x="1779"/>
        <item x="563"/>
        <item x="1381"/>
        <item x="646"/>
        <item x="1930"/>
        <item x="821"/>
        <item x="1008"/>
        <item x="1676"/>
        <item x="1364"/>
        <item x="358"/>
        <item x="1355"/>
        <item x="189"/>
        <item x="1339"/>
        <item x="1654"/>
        <item x="691"/>
        <item x="694"/>
        <item x="1608"/>
        <item x="1525"/>
        <item x="1366"/>
        <item x="1591"/>
        <item x="1241"/>
        <item x="1524"/>
        <item x="1246"/>
        <item x="1868"/>
        <item x="1252"/>
        <item x="379"/>
        <item x="1215"/>
        <item x="806"/>
        <item x="1096"/>
        <item x="1018"/>
        <item x="1166"/>
        <item x="996"/>
        <item x="614"/>
        <item x="508"/>
        <item x="1123"/>
        <item x="1677"/>
        <item x="511"/>
        <item x="1632"/>
        <item x="287"/>
        <item x="498"/>
        <item x="1460"/>
        <item x="1812"/>
        <item x="412"/>
        <item x="1055"/>
        <item x="973"/>
        <item x="1818"/>
        <item x="722"/>
        <item x="1826"/>
        <item x="1612"/>
        <item x="790"/>
        <item x="1603"/>
        <item x="1206"/>
        <item x="288"/>
        <item x="1545"/>
        <item x="203"/>
        <item x="1083"/>
        <item x="801"/>
        <item x="201"/>
        <item x="1600"/>
        <item x="839"/>
        <item x="1128"/>
        <item x="730"/>
        <item x="282"/>
        <item x="1725"/>
        <item x="1492"/>
        <item x="273"/>
        <item x="1521"/>
        <item x="70"/>
        <item x="1947"/>
        <item x="9"/>
        <item x="775"/>
        <item x="1436"/>
        <item x="1730"/>
        <item x="500"/>
        <item x="1659"/>
        <item x="1303"/>
        <item x="552"/>
        <item x="968"/>
        <item x="532"/>
        <item x="220"/>
        <item x="425"/>
        <item x="1440"/>
        <item x="830"/>
        <item x="284"/>
        <item x="1887"/>
        <item x="234"/>
        <item x="1"/>
        <item x="1790"/>
        <item x="324"/>
        <item x="1727"/>
        <item x="414"/>
        <item x="917"/>
        <item x="372"/>
        <item x="150"/>
        <item x="1903"/>
        <item x="1765"/>
        <item x="1244"/>
        <item x="337"/>
        <item x="486"/>
        <item x="65"/>
        <item x="548"/>
        <item x="706"/>
        <item x="975"/>
        <item x="1840"/>
        <item x="1892"/>
        <item x="1666"/>
        <item x="997"/>
        <item x="1695"/>
        <item x="870"/>
        <item x="2008"/>
        <item x="1621"/>
        <item x="937"/>
        <item x="25"/>
        <item x="1610"/>
        <item x="183"/>
        <item x="492"/>
        <item x="928"/>
        <item x="1467"/>
        <item x="314"/>
        <item x="1144"/>
        <item x="1605"/>
        <item x="1535"/>
        <item x="1560"/>
        <item x="990"/>
        <item x="1902"/>
        <item x="644"/>
        <item x="1587"/>
        <item x="120"/>
        <item x="1593"/>
        <item x="1089"/>
        <item x="1762"/>
        <item x="232"/>
        <item x="658"/>
        <item x="1111"/>
        <item x="1121"/>
        <item x="1657"/>
        <item x="1172"/>
        <item x="1180"/>
        <item x="298"/>
        <item x="1430"/>
        <item x="66"/>
        <item x="1081"/>
        <item x="1176"/>
        <item x="564"/>
        <item x="1853"/>
        <item x="1274"/>
        <item x="1050"/>
        <item x="576"/>
        <item x="1704"/>
        <item x="1290"/>
        <item x="1962"/>
        <item x="31"/>
        <item x="966"/>
        <item x="1526"/>
        <item x="431"/>
        <item x="1939"/>
        <item x="829"/>
        <item x="1778"/>
        <item x="443"/>
        <item x="1579"/>
        <item x="1556"/>
        <item x="750"/>
        <item x="1944"/>
        <item x="44"/>
        <item x="1987"/>
        <item x="960"/>
        <item x="1328"/>
        <item x="549"/>
        <item x="1245"/>
        <item x="679"/>
        <item x="979"/>
        <item x="602"/>
        <item x="1783"/>
        <item x="535"/>
        <item x="1199"/>
        <item x="712"/>
        <item x="108"/>
        <item x="1602"/>
        <item x="1811"/>
        <item x="1645"/>
        <item x="844"/>
        <item x="1820"/>
        <item x="817"/>
        <item x="1439"/>
        <item x="1108"/>
        <item x="1183"/>
        <item x="1310"/>
        <item x="1418"/>
        <item x="98"/>
        <item x="756"/>
        <item x="1700"/>
        <item x="1085"/>
        <item x="1318"/>
        <item x="1297"/>
        <item x="962"/>
        <item x="659"/>
        <item x="1530"/>
        <item x="1051"/>
        <item x="624"/>
        <item x="1694"/>
        <item x="628"/>
        <item x="707"/>
        <item x="1975"/>
        <item x="445"/>
        <item x="1733"/>
        <item x="1377"/>
        <item x="523"/>
        <item x="816"/>
        <item x="1925"/>
        <item x="703"/>
        <item x="855"/>
        <item x="14"/>
        <item x="71"/>
        <item x="596"/>
        <item x="1041"/>
        <item x="1777"/>
        <item x="62"/>
        <item x="943"/>
        <item x="1075"/>
        <item x="851"/>
        <item x="720"/>
        <item x="981"/>
        <item x="1256"/>
        <item x="1399"/>
        <item x="1148"/>
        <item x="1341"/>
        <item x="1668"/>
        <item x="1660"/>
        <item x="742"/>
        <item x="553"/>
        <item x="1317"/>
        <item x="305"/>
        <item x="1897"/>
        <item x="1444"/>
        <item x="1755"/>
        <item x="949"/>
        <item x="938"/>
        <item x="424"/>
        <item x="940"/>
        <item x="1866"/>
        <item x="1951"/>
        <item x="1736"/>
        <item x="1412"/>
        <item x="867"/>
        <item x="1721"/>
        <item x="1233"/>
        <item x="69"/>
        <item x="1655"/>
        <item x="413"/>
        <item x="1552"/>
        <item x="1035"/>
        <item x="1767"/>
        <item x="1152"/>
        <item x="1954"/>
        <item x="1422"/>
        <item x="641"/>
        <item x="1404"/>
        <item x="1003"/>
        <item x="1683"/>
        <item x="1979"/>
        <item x="1763"/>
        <item x="603"/>
        <item x="1147"/>
        <item x="797"/>
        <item x="1884"/>
        <item x="116"/>
        <item x="578"/>
        <item x="399"/>
        <item x="124"/>
        <item x="1509"/>
        <item x="168"/>
        <item x="139"/>
        <item x="723"/>
        <item x="831"/>
        <item x="117"/>
        <item x="63"/>
        <item x="86"/>
        <item x="468"/>
        <item x="1520"/>
        <item x="573"/>
        <item x="998"/>
        <item x="977"/>
        <item x="473"/>
        <item x="296"/>
        <item x="146"/>
        <item x="1038"/>
        <item x="1910"/>
        <item x="329"/>
        <item x="857"/>
        <item x="121"/>
        <item x="268"/>
        <item x="1867"/>
        <item x="690"/>
        <item x="672"/>
        <item x="2009"/>
        <item x="1291"/>
        <item x="338"/>
        <item x="387"/>
        <item x="538"/>
        <item x="36"/>
        <item x="1504"/>
        <item x="1780"/>
        <item x="236"/>
        <item x="162"/>
        <item x="110"/>
        <item x="1249"/>
        <item x="671"/>
        <item x="241"/>
        <item x="453"/>
        <item x="1828"/>
        <item x="1308"/>
        <item x="1855"/>
        <item x="2013"/>
        <item x="247"/>
        <item x="1738"/>
        <item x="361"/>
        <item x="631"/>
        <item x="920"/>
        <item x="1214"/>
        <item x="1396"/>
        <item x="1592"/>
        <item x="1934"/>
        <item x="1771"/>
        <item x="1483"/>
        <item x="18"/>
        <item x="1505"/>
        <item x="1933"/>
        <item x="1915"/>
        <item x="2"/>
        <item x="1079"/>
        <item x="1433"/>
        <item x="332"/>
        <item x="1564"/>
        <item x="825"/>
        <item x="456"/>
        <item x="805"/>
        <item x="627"/>
        <item x="433"/>
        <item x="380"/>
        <item x="909"/>
        <item x="1208"/>
        <item x="1958"/>
        <item x="142"/>
        <item x="1393"/>
        <item x="165"/>
        <item x="1162"/>
        <item x="277"/>
        <item x="637"/>
        <item x="1642"/>
        <item x="402"/>
        <item x="1384"/>
        <item x="1876"/>
        <item x="292"/>
        <item x="336"/>
        <item x="454"/>
        <item x="383"/>
        <item x="760"/>
        <item x="1218"/>
        <item x="1665"/>
        <item x="1630"/>
        <item x="1188"/>
        <item x="427"/>
        <item x="1402"/>
        <item x="1179"/>
        <item x="1019"/>
        <item x="950"/>
        <item x="643"/>
        <item x="901"/>
        <item x="313"/>
        <item x="933"/>
        <item x="1196"/>
        <item x="77"/>
        <item x="1437"/>
        <item x="527"/>
        <item x="1276"/>
        <item x="1750"/>
        <item x="1005"/>
        <item x="1461"/>
        <item x="1213"/>
        <item x="385"/>
        <item x="154"/>
        <item x="58"/>
        <item x="1273"/>
        <item x="1583"/>
        <item x="156"/>
        <item x="699"/>
        <item x="84"/>
        <item x="1567"/>
        <item x="316"/>
        <item x="1053"/>
        <item x="1479"/>
        <item x="1458"/>
        <item x="212"/>
        <item x="1076"/>
        <item x="708"/>
        <item x="617"/>
        <item x="849"/>
        <item x="328"/>
        <item x="1597"/>
        <item x="567"/>
        <item x="645"/>
        <item x="107"/>
        <item x="1650"/>
        <item x="536"/>
        <item x="302"/>
        <item x="1647"/>
        <item x="810"/>
        <item x="172"/>
        <item x="1484"/>
        <item x="1946"/>
        <item x="145"/>
        <item x="21"/>
        <item x="227"/>
        <item x="955"/>
        <item x="1527"/>
        <item x="426"/>
        <item x="1098"/>
        <item x="994"/>
        <item x="40"/>
        <item x="1469"/>
        <item x="1502"/>
        <item x="1375"/>
        <item x="1955"/>
        <item x="49"/>
        <item x="1982"/>
        <item x="1052"/>
        <item x="1429"/>
        <item x="245"/>
        <item x="355"/>
        <item x="1350"/>
        <item x="932"/>
        <item x="144"/>
        <item x="800"/>
        <item x="2015"/>
        <item x="815"/>
        <item x="377"/>
        <item x="1758"/>
        <item x="1135"/>
        <item x="198"/>
        <item x="56"/>
        <item x="847"/>
        <item x="1015"/>
        <item x="834"/>
        <item x="1195"/>
        <item x="1371"/>
        <item x="1044"/>
        <item x="286"/>
        <item x="1146"/>
        <item x="1380"/>
        <item x="1286"/>
        <item x="1674"/>
        <item x="1414"/>
        <item x="1742"/>
        <item x="1466"/>
        <item x="1133"/>
        <item x="1635"/>
        <item x="881"/>
        <item x="1322"/>
        <item x="728"/>
        <item x="35"/>
        <item x="1773"/>
        <item x="1744"/>
        <item x="272"/>
        <item x="537"/>
        <item x="635"/>
        <item x="416"/>
        <item x="278"/>
        <item x="768"/>
        <item x="1514"/>
        <item x="758"/>
        <item x="1734"/>
        <item x="27"/>
        <item x="1403"/>
        <item x="297"/>
        <item x="408"/>
        <item x="1030"/>
        <item x="462"/>
        <item x="794"/>
        <item x="749"/>
        <item x="1830"/>
        <item x="2005"/>
        <item x="123"/>
        <item x="103"/>
        <item x="1443"/>
        <item x="609"/>
        <item x="1327"/>
        <item x="1964"/>
        <item x="587"/>
        <item x="687"/>
        <item x="1154"/>
        <item x="813"/>
        <item x="1538"/>
        <item x="869"/>
        <item x="1359"/>
        <item x="1617"/>
        <item x="191"/>
        <item x="140"/>
        <item x="778"/>
        <item x="1255"/>
        <item x="1891"/>
        <item x="1026"/>
        <item x="206"/>
        <item x="888"/>
        <item x="848"/>
        <item x="798"/>
        <item x="1709"/>
        <item x="513"/>
        <item x="1239"/>
        <item x="655"/>
        <item x="1043"/>
        <item x="494"/>
        <item x="1805"/>
        <item x="915"/>
        <item x="741"/>
        <item x="606"/>
        <item x="1118"/>
        <item x="923"/>
        <item x="1137"/>
        <item x="755"/>
        <item x="1537"/>
        <item x="827"/>
        <item x="1711"/>
        <item x="1922"/>
        <item x="1841"/>
        <item x="1963"/>
        <item x="1759"/>
        <item x="922"/>
        <item x="436"/>
        <item x="32"/>
        <item x="1761"/>
        <item x="967"/>
        <item x="214"/>
        <item x="1769"/>
        <item x="1163"/>
        <item x="1862"/>
        <item x="964"/>
        <item x="1932"/>
        <item x="1793"/>
        <item x="891"/>
        <item x="879"/>
        <item x="550"/>
        <item x="1240"/>
        <item x="341"/>
        <item x="784"/>
        <item x="911"/>
        <item x="506"/>
        <item x="276"/>
        <item x="1919"/>
        <item x="991"/>
        <item x="1991"/>
        <item x="1456"/>
        <item x="1929"/>
        <item x="622"/>
        <item x="1117"/>
        <item x="441"/>
        <item x="889"/>
        <item x="1533"/>
        <item x="861"/>
        <item x="347"/>
        <item x="1104"/>
        <item x="1816"/>
        <item x="409"/>
        <item x="351"/>
        <item x="585"/>
        <item x="1326"/>
        <item x="828"/>
        <item x="147"/>
        <item x="1202"/>
        <item x="1382"/>
        <item x="711"/>
        <item x="488"/>
        <item x="1893"/>
        <item x="1238"/>
        <item x="822"/>
        <item x="1423"/>
        <item x="963"/>
        <item x="574"/>
        <item x="169"/>
        <item x="1726"/>
        <item x="1157"/>
        <item x="1909"/>
        <item x="568"/>
        <item x="193"/>
        <item x="1342"/>
        <item x="335"/>
        <item x="1702"/>
        <item x="533"/>
        <item x="724"/>
        <item x="528"/>
        <item x="401"/>
        <item x="729"/>
        <item x="802"/>
        <item x="93"/>
        <item x="583"/>
        <item x="163"/>
        <item x="1386"/>
        <item x="1804"/>
        <item x="174"/>
        <item x="365"/>
        <item x="1284"/>
        <item x="1648"/>
        <item x="1667"/>
        <item x="1197"/>
        <item x="1071"/>
        <item x="1918"/>
        <item x="226"/>
        <item x="1850"/>
        <item x="122"/>
        <item x="1873"/>
        <item x="1707"/>
        <item x="1880"/>
        <item x="1760"/>
        <item x="1277"/>
        <item x="471"/>
        <item x="368"/>
        <item x="309"/>
        <item x="1268"/>
        <item x="57"/>
        <item x="1507"/>
        <item x="715"/>
        <item x="229"/>
        <item x="422"/>
        <item x="972"/>
        <item x="1047"/>
        <item x="1376"/>
        <item x="1250"/>
        <item x="82"/>
        <item x="812"/>
        <item x="1304"/>
        <item x="130"/>
        <item x="235"/>
        <item x="1554"/>
        <item x="29"/>
        <item x="777"/>
        <item x="17"/>
        <item x="559"/>
        <item x="640"/>
        <item x="1553"/>
        <item x="1845"/>
        <item x="68"/>
        <item x="1370"/>
        <item x="1670"/>
        <item x="989"/>
        <item x="1671"/>
        <item x="1394"/>
        <item x="1966"/>
        <item x="267"/>
        <item x="1508"/>
        <item x="1548"/>
        <item x="925"/>
        <item x="1323"/>
        <item x="239"/>
        <item x="360"/>
        <item x="1091"/>
        <item x="1965"/>
        <item x="1349"/>
        <item x="718"/>
        <item x="653"/>
        <item x="1883"/>
        <item x="1320"/>
        <item x="396"/>
        <item x="1219"/>
        <item x="1607"/>
        <item x="254"/>
        <item x="1153"/>
        <item x="484"/>
        <item x="1331"/>
        <item x="547"/>
        <item x="1007"/>
        <item x="1110"/>
        <item x="403"/>
        <item x="774"/>
        <item x="1898"/>
        <item x="684"/>
        <item x="2000"/>
        <item x="1411"/>
        <item x="1360"/>
        <item x="872"/>
        <item x="734"/>
        <item x="1692"/>
        <item x="79"/>
        <item x="580"/>
        <item x="1516"/>
        <item x="137"/>
        <item x="1888"/>
        <item x="151"/>
        <item x="1757"/>
        <item x="423"/>
        <item x="501"/>
        <item x="886"/>
        <item x="704"/>
        <item x="134"/>
        <item x="417"/>
        <item x="1837"/>
        <item x="12"/>
        <item x="1735"/>
        <item x="1367"/>
        <item x="1756"/>
        <item x="1168"/>
        <item x="1062"/>
        <item x="1994"/>
        <item x="1114"/>
        <item x="1732"/>
        <item x="2001"/>
        <item x="926"/>
        <item x="1420"/>
        <item x="1594"/>
        <item x="1972"/>
        <item x="80"/>
        <item x="1424"/>
        <item x="5"/>
        <item x="792"/>
        <item x="94"/>
        <item x="1069"/>
        <item x="676"/>
        <item x="64"/>
        <item x="75"/>
        <item x="522"/>
        <item x="702"/>
        <item x="499"/>
        <item x="595"/>
        <item x="37"/>
        <item x="1961"/>
        <item x="1613"/>
        <item x="717"/>
        <item x="1770"/>
        <item x="1040"/>
        <item x="326"/>
        <item x="1673"/>
        <item x="761"/>
        <item x="322"/>
        <item x="1620"/>
        <item x="1627"/>
        <item x="177"/>
        <item x="700"/>
        <item x="1143"/>
        <item x="951"/>
        <item x="1907"/>
        <item x="1576"/>
        <item x="1401"/>
        <item x="772"/>
        <item x="1807"/>
        <item x="914"/>
        <item x="1222"/>
        <item x="1156"/>
        <item x="1577"/>
        <item x="953"/>
        <item x="907"/>
        <item x="72"/>
        <item x="1690"/>
        <item x="1309"/>
        <item x="186"/>
        <item x="884"/>
        <item x="219"/>
        <item x="430"/>
        <item x="575"/>
        <item x="841"/>
        <item x="1131"/>
        <item x="210"/>
        <item x="1989"/>
        <item x="503"/>
        <item x="1565"/>
        <item x="961"/>
        <item x="1817"/>
        <item x="1471"/>
        <item x="521"/>
        <item x="1107"/>
        <item x="33"/>
        <item x="1198"/>
        <item x="1088"/>
        <item x="1894"/>
        <item x="4"/>
        <item x="1743"/>
        <item x="858"/>
        <item x="1352"/>
        <item x="874"/>
        <item x="1293"/>
        <item x="705"/>
        <item x="1482"/>
        <item x="1311"/>
        <item x="1344"/>
        <item x="257"/>
        <item x="853"/>
        <item x="783"/>
        <item x="317"/>
        <item x="675"/>
        <item x="1476"/>
        <item x="1295"/>
        <item x="89"/>
        <item x="1345"/>
        <item x="983"/>
        <item x="448"/>
        <item x="504"/>
        <item x="970"/>
        <item x="1682"/>
        <item x="1561"/>
        <item x="1532"/>
        <item x="1784"/>
        <item x="359"/>
        <item x="391"/>
        <item x="620"/>
        <item x="54"/>
        <item x="1093"/>
        <item x="1636"/>
        <item x="654"/>
        <item x="1243"/>
        <item x="81"/>
        <item x="16"/>
        <item x="780"/>
        <item x="1921"/>
        <item x="1796"/>
        <item x="1472"/>
        <item x="1720"/>
        <item x="1116"/>
        <item x="1844"/>
        <item x="1886"/>
        <item x="804"/>
        <item x="312"/>
        <item x="809"/>
        <item x="871"/>
        <item x="1675"/>
        <item x="1824"/>
        <item x="458"/>
        <item x="390"/>
        <item x="1447"/>
        <item x="919"/>
        <item x="650"/>
        <item x="373"/>
        <item x="1260"/>
        <item x="1889"/>
        <item x="683"/>
        <item x="1175"/>
        <item x="43"/>
        <item x="1177"/>
        <item x="1285"/>
        <item x="1956"/>
        <item x="1136"/>
        <item x="726"/>
        <item x="856"/>
        <item x="519"/>
        <item x="1589"/>
        <item x="440"/>
        <item x="651"/>
        <item x="1357"/>
        <item x="1927"/>
        <item x="1470"/>
        <item x="1343"/>
        <item x="285"/>
        <item x="588"/>
        <item x="1095"/>
        <item x="2006"/>
        <item x="366"/>
        <item x="1112"/>
        <item x="1728"/>
        <item x="607"/>
        <item x="53"/>
        <item x="984"/>
        <item x="349"/>
        <item x="127"/>
        <item x="22"/>
        <item x="1368"/>
        <item x="570"/>
        <item x="1379"/>
        <item x="1569"/>
        <item x="475"/>
        <item x="1803"/>
        <item x="681"/>
        <item x="611"/>
        <item x="1132"/>
        <item x="50"/>
        <item x="1319"/>
        <item x="1477"/>
        <item x="320"/>
        <item x="1236"/>
        <item x="1383"/>
        <item x="736"/>
        <item x="1449"/>
        <item x="28"/>
        <item x="1500"/>
        <item x="90"/>
        <item x="1036"/>
        <item x="237"/>
        <item x="1658"/>
        <item x="1753"/>
        <item x="868"/>
        <item x="495"/>
        <item x="569"/>
        <item x="592"/>
        <item x="1048"/>
        <item x="551"/>
        <item x="739"/>
        <item x="1741"/>
        <item x="1073"/>
        <item x="175"/>
        <item x="319"/>
        <item x="1685"/>
        <item x="1212"/>
        <item x="517"/>
        <item x="367"/>
        <item x="1723"/>
        <item x="896"/>
        <item x="1819"/>
        <item x="1606"/>
        <item x="1789"/>
        <item x="112"/>
        <item x="126"/>
        <item x="325"/>
        <item x="668"/>
        <item x="194"/>
        <item x="782"/>
        <item x="356"/>
        <item x="1615"/>
        <item x="1346"/>
        <item x="1768"/>
        <item x="1653"/>
        <item x="1351"/>
        <item x="1911"/>
        <item x="1207"/>
        <item x="96"/>
        <item x="1028"/>
        <item x="1488"/>
        <item x="1347"/>
        <item x="1204"/>
        <item x="1865"/>
        <item x="1693"/>
        <item x="558"/>
        <item x="11"/>
        <item x="160"/>
        <item x="636"/>
        <item x="389"/>
        <item x="1226"/>
        <item x="375"/>
        <item x="507"/>
        <item x="141"/>
        <item x="980"/>
        <item x="1710"/>
        <item x="1618"/>
        <item x="1598"/>
        <item x="300"/>
        <item x="1664"/>
        <item x="1515"/>
        <item x="1808"/>
        <item x="1596"/>
        <item x="1501"/>
        <item x="97"/>
        <item x="1899"/>
        <item x="796"/>
        <item x="125"/>
        <item x="115"/>
        <item x="545"/>
        <item x="1581"/>
        <item x="541"/>
        <item t="default"/>
      </items>
    </pivotField>
    <pivotField name="id_driver" dataField="1" compact="0" outline="0" multipleItemSelectionAllowed="1" showAll="0"/>
    <pivotField name="order_time" compact="0" numFmtId="164" outline="0" multipleItemSelectionAllowed="1" showAll="0"/>
    <pivotField name="assign_time" compact="0" numFmtId="164" outline="0" multipleItemSelectionAllowed="1" showAll="0"/>
    <pivotField name="arrive_to_client_time" compact="0" numFmtId="164" outline="0" multipleItemSelectionAllowed="1" showAll="0"/>
    <pivotField name="order_finish_time" compact="0" numFmtId="164" outline="0" multipleItemSelectionAllowed="1" showAll="0"/>
    <pivotField name="city" axis="axisCol" compact="0" outline="0" multipleItemSelectionAllowed="1" showAll="0" sortType="ascending">
      <items count="3">
        <item x="0"/>
        <item x="1"/>
        <item t="default"/>
      </items>
    </pivotField>
    <pivotField name="tariff" axis="axisCol" compact="0" outline="0" multipleItemSelectionAllowed="1" showAll="0" sortType="ascending">
      <items count="3">
        <item x="1"/>
        <item x="0"/>
        <item t="default"/>
      </items>
    </pivotField>
  </pivotFields>
  <rowFields count="1">
    <field x="0"/>
  </rowFields>
  <rowItems count="20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 t="grand">
      <x/>
    </i>
  </rowItems>
  <colFields count="2">
    <field x="6"/>
    <field x="7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A of id_drive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22"/>
  <sheetViews>
    <sheetView tabSelected="1" zoomScaleNormal="100" workbookViewId="0">
      <selection activeCell="D17" sqref="D17"/>
    </sheetView>
  </sheetViews>
  <sheetFormatPr defaultColWidth="14.42578125" defaultRowHeight="15" customHeight="1"/>
  <cols>
    <col min="1" max="1" width="11" customWidth="1"/>
    <col min="2" max="2" width="12" bestFit="1" customWidth="1"/>
    <col min="3" max="3" width="16.85546875" bestFit="1" customWidth="1"/>
    <col min="4" max="4" width="20.85546875" customWidth="1"/>
    <col min="5" max="5" width="10.140625" bestFit="1" customWidth="1"/>
    <col min="6" max="6" width="31.140625" bestFit="1" customWidth="1"/>
    <col min="7" max="7" width="8.7109375" customWidth="1"/>
    <col min="8" max="8" width="14.5703125" bestFit="1" customWidth="1"/>
    <col min="9" max="9" width="9.7109375" bestFit="1" customWidth="1"/>
    <col min="10" max="10" width="34.140625" bestFit="1" customWidth="1"/>
    <col min="11" max="11" width="12.7109375" customWidth="1"/>
    <col min="12" max="12" width="17.28515625" bestFit="1" customWidth="1"/>
    <col min="13" max="13" width="14.5703125" bestFit="1" customWidth="1"/>
    <col min="14" max="14" width="9.7109375" bestFit="1" customWidth="1"/>
    <col min="15" max="15" width="32.28515625" bestFit="1" customWidth="1"/>
    <col min="16" max="16" width="8.7109375" customWidth="1"/>
    <col min="17" max="17" width="10.140625" bestFit="1" customWidth="1"/>
    <col min="18" max="18" width="14.5703125" bestFit="1" customWidth="1"/>
    <col min="19" max="19" width="17.28515625" bestFit="1" customWidth="1"/>
    <col min="20" max="20" width="7.5703125" style="33" bestFit="1" customWidth="1"/>
    <col min="21" max="21" width="5.42578125" style="33" bestFit="1" customWidth="1"/>
    <col min="22" max="22" width="5.28515625" style="33" bestFit="1" customWidth="1"/>
    <col min="23" max="23" width="7.140625" bestFit="1" customWidth="1"/>
    <col min="24" max="24" width="6.140625" bestFit="1" customWidth="1"/>
    <col min="25" max="43" width="8.7109375" customWidth="1"/>
  </cols>
  <sheetData>
    <row r="1" spans="1:24">
      <c r="A1" s="1" t="s">
        <v>0</v>
      </c>
      <c r="B1" s="1" t="s">
        <v>1</v>
      </c>
      <c r="C1" s="1" t="s">
        <v>2</v>
      </c>
      <c r="D1" s="37" t="s">
        <v>79</v>
      </c>
    </row>
    <row r="2" spans="1:24">
      <c r="A2" s="2">
        <v>3235480</v>
      </c>
      <c r="B2" s="3">
        <v>44378</v>
      </c>
      <c r="C2" s="4">
        <f t="shared" ref="C2:C256" si="0">WEEKNUM(B2,2)</f>
        <v>27</v>
      </c>
    </row>
    <row r="3" spans="1:24">
      <c r="A3" s="2">
        <v>3234926</v>
      </c>
      <c r="B3" s="3">
        <v>44378</v>
      </c>
      <c r="C3" s="4">
        <f t="shared" si="0"/>
        <v>27</v>
      </c>
      <c r="E3" s="5" t="s">
        <v>3</v>
      </c>
      <c r="F3" s="5" t="s">
        <v>4</v>
      </c>
      <c r="H3" s="5"/>
      <c r="I3" s="5"/>
      <c r="J3" s="5"/>
      <c r="L3" s="5" t="s">
        <v>5</v>
      </c>
      <c r="M3" s="5" t="s">
        <v>2</v>
      </c>
      <c r="N3" s="5" t="s">
        <v>1</v>
      </c>
      <c r="O3" s="5" t="s">
        <v>6</v>
      </c>
      <c r="Q3" s="35" t="s">
        <v>7</v>
      </c>
      <c r="R3" s="5" t="s">
        <v>2</v>
      </c>
      <c r="S3" s="31" t="s">
        <v>77</v>
      </c>
      <c r="T3" s="34" t="s">
        <v>8</v>
      </c>
      <c r="U3" s="34" t="s">
        <v>9</v>
      </c>
      <c r="V3" s="34" t="s">
        <v>10</v>
      </c>
      <c r="W3" s="6" t="s">
        <v>11</v>
      </c>
      <c r="X3" s="6" t="s">
        <v>12</v>
      </c>
    </row>
    <row r="4" spans="1:24">
      <c r="A4" s="2">
        <v>3234959</v>
      </c>
      <c r="B4" s="3">
        <v>44378</v>
      </c>
      <c r="C4" s="4">
        <f t="shared" si="0"/>
        <v>27</v>
      </c>
      <c r="E4" s="7">
        <v>44378</v>
      </c>
      <c r="F4" s="5">
        <v>21</v>
      </c>
      <c r="H4" s="5"/>
      <c r="I4" s="5"/>
      <c r="J4" s="5"/>
      <c r="L4" s="5" t="s">
        <v>13</v>
      </c>
      <c r="M4" s="5"/>
      <c r="N4" s="5"/>
      <c r="O4" s="5">
        <v>690</v>
      </c>
      <c r="Q4" s="8">
        <v>44378</v>
      </c>
      <c r="R4" s="9">
        <f>WEEKNUM(Q4)</f>
        <v>27</v>
      </c>
      <c r="S4" s="9">
        <f>MONTH(Q4)</f>
        <v>7</v>
      </c>
      <c r="T4" s="36">
        <v>21</v>
      </c>
      <c r="U4" s="36"/>
      <c r="V4" s="36">
        <v>690</v>
      </c>
      <c r="W4" s="10">
        <f>T4/$U$7</f>
        <v>0.21212121212121213</v>
      </c>
      <c r="X4" s="10">
        <f t="shared" ref="X4:X34" si="1">T4/$V$4</f>
        <v>3.0434782608695653E-2</v>
      </c>
    </row>
    <row r="5" spans="1:24">
      <c r="A5" s="2">
        <v>3234993</v>
      </c>
      <c r="B5" s="3">
        <v>44378</v>
      </c>
      <c r="C5" s="4">
        <f t="shared" si="0"/>
        <v>27</v>
      </c>
      <c r="E5" s="7">
        <v>44379</v>
      </c>
      <c r="F5" s="5">
        <v>28</v>
      </c>
      <c r="H5" s="5"/>
      <c r="I5" s="5"/>
      <c r="J5" s="5"/>
      <c r="L5" s="5" t="s">
        <v>14</v>
      </c>
      <c r="M5" s="5"/>
      <c r="N5" s="5"/>
      <c r="O5" s="5">
        <v>607</v>
      </c>
      <c r="Q5" s="8">
        <v>44379</v>
      </c>
      <c r="R5" s="9">
        <f t="shared" ref="R5:R64" si="2">WEEKNUM(Q5)</f>
        <v>27</v>
      </c>
      <c r="S5" s="9">
        <f>MONTH(Q5)</f>
        <v>7</v>
      </c>
      <c r="T5" s="36">
        <v>28</v>
      </c>
      <c r="U5" s="36"/>
      <c r="V5" s="36"/>
      <c r="W5" s="10">
        <f t="shared" ref="W5:W7" si="3">T5/$U$7</f>
        <v>0.28282828282828282</v>
      </c>
      <c r="X5" s="10">
        <f t="shared" si="1"/>
        <v>4.0579710144927533E-2</v>
      </c>
    </row>
    <row r="6" spans="1:24">
      <c r="A6" s="2">
        <v>3235016</v>
      </c>
      <c r="B6" s="3">
        <v>44378</v>
      </c>
      <c r="C6" s="4">
        <f t="shared" si="0"/>
        <v>27</v>
      </c>
      <c r="E6" s="7">
        <v>44380</v>
      </c>
      <c r="F6" s="5">
        <v>25</v>
      </c>
      <c r="H6" s="5"/>
      <c r="I6" s="5"/>
      <c r="J6" s="5"/>
      <c r="Q6" s="8">
        <v>44380</v>
      </c>
      <c r="R6" s="9">
        <f t="shared" si="2"/>
        <v>27</v>
      </c>
      <c r="S6" s="9">
        <f t="shared" ref="S6:S64" si="4">MONTH(Q6)</f>
        <v>7</v>
      </c>
      <c r="T6" s="36">
        <v>25</v>
      </c>
      <c r="U6" s="36"/>
      <c r="V6" s="36"/>
      <c r="W6" s="10">
        <f>T6/$U$7</f>
        <v>0.25252525252525254</v>
      </c>
      <c r="X6" s="10">
        <f t="shared" si="1"/>
        <v>3.6231884057971016E-2</v>
      </c>
    </row>
    <row r="7" spans="1:24">
      <c r="A7" s="2">
        <v>3235179</v>
      </c>
      <c r="B7" s="3">
        <v>44378</v>
      </c>
      <c r="C7" s="4">
        <f t="shared" si="0"/>
        <v>27</v>
      </c>
      <c r="E7" s="7">
        <v>44381</v>
      </c>
      <c r="F7" s="5">
        <v>25</v>
      </c>
      <c r="H7" s="5"/>
      <c r="I7" s="5"/>
      <c r="J7" s="5"/>
      <c r="L7" s="35" t="s">
        <v>7</v>
      </c>
      <c r="M7" s="34" t="s">
        <v>8</v>
      </c>
      <c r="N7" s="34" t="s">
        <v>9</v>
      </c>
      <c r="O7" s="34" t="s">
        <v>10</v>
      </c>
      <c r="Q7" s="8">
        <v>44381</v>
      </c>
      <c r="R7" s="9">
        <f t="shared" si="2"/>
        <v>28</v>
      </c>
      <c r="S7" s="9">
        <f t="shared" si="4"/>
        <v>7</v>
      </c>
      <c r="T7" s="36">
        <v>25</v>
      </c>
      <c r="U7" s="36">
        <v>99</v>
      </c>
      <c r="V7" s="36"/>
      <c r="W7" s="10">
        <f t="shared" si="3"/>
        <v>0.25252525252525254</v>
      </c>
      <c r="X7" s="10">
        <f t="shared" si="1"/>
        <v>3.6231884057971016E-2</v>
      </c>
    </row>
    <row r="8" spans="1:24">
      <c r="A8" s="2">
        <v>3235090</v>
      </c>
      <c r="B8" s="3">
        <v>44378</v>
      </c>
      <c r="C8" s="4">
        <f t="shared" si="0"/>
        <v>27</v>
      </c>
      <c r="E8" s="7">
        <v>44382</v>
      </c>
      <c r="F8" s="5">
        <v>28</v>
      </c>
      <c r="H8" s="5"/>
      <c r="I8" s="5"/>
      <c r="J8" s="5"/>
      <c r="L8" s="8">
        <v>44378</v>
      </c>
      <c r="M8" s="36">
        <v>21</v>
      </c>
      <c r="N8" s="36"/>
      <c r="O8" s="36"/>
      <c r="Q8" s="8">
        <v>44382</v>
      </c>
      <c r="R8" s="9">
        <f t="shared" si="2"/>
        <v>28</v>
      </c>
      <c r="S8" s="9">
        <f t="shared" si="4"/>
        <v>7</v>
      </c>
      <c r="T8" s="36">
        <v>28</v>
      </c>
      <c r="U8" s="36"/>
      <c r="V8" s="36"/>
      <c r="W8" s="10">
        <f t="shared" ref="W8:W14" si="5">T8/$U$14</f>
        <v>0.16969696969696971</v>
      </c>
      <c r="X8" s="10">
        <f t="shared" si="1"/>
        <v>4.0579710144927533E-2</v>
      </c>
    </row>
    <row r="9" spans="1:24">
      <c r="A9" s="2">
        <v>3235201</v>
      </c>
      <c r="B9" s="3">
        <v>44378</v>
      </c>
      <c r="C9" s="4">
        <f t="shared" si="0"/>
        <v>27</v>
      </c>
      <c r="E9" s="7">
        <v>44383</v>
      </c>
      <c r="F9" s="5">
        <v>17</v>
      </c>
      <c r="H9" s="5"/>
      <c r="I9" s="5"/>
      <c r="J9" s="5"/>
      <c r="L9" s="8">
        <v>44379</v>
      </c>
      <c r="M9" s="36">
        <v>28</v>
      </c>
      <c r="N9" s="36"/>
      <c r="O9" s="36"/>
      <c r="Q9" s="8">
        <v>44383</v>
      </c>
      <c r="R9" s="9">
        <f t="shared" si="2"/>
        <v>28</v>
      </c>
      <c r="S9" s="9">
        <f t="shared" si="4"/>
        <v>7</v>
      </c>
      <c r="T9" s="36">
        <v>17</v>
      </c>
      <c r="U9" s="36"/>
      <c r="V9" s="36"/>
      <c r="W9" s="10">
        <f t="shared" si="5"/>
        <v>0.10303030303030303</v>
      </c>
      <c r="X9" s="10">
        <f t="shared" si="1"/>
        <v>2.4637681159420291E-2</v>
      </c>
    </row>
    <row r="10" spans="1:24">
      <c r="A10" s="2">
        <v>3235215</v>
      </c>
      <c r="B10" s="3">
        <v>44378</v>
      </c>
      <c r="C10" s="4">
        <f t="shared" si="0"/>
        <v>27</v>
      </c>
      <c r="E10" s="7">
        <v>44384</v>
      </c>
      <c r="F10" s="5">
        <v>22</v>
      </c>
      <c r="H10" s="5"/>
      <c r="I10" s="5"/>
      <c r="J10" s="5"/>
      <c r="L10" s="8">
        <v>44380</v>
      </c>
      <c r="M10" s="36">
        <v>25</v>
      </c>
      <c r="N10" s="36"/>
      <c r="O10" s="36"/>
      <c r="Q10" s="8">
        <v>44384</v>
      </c>
      <c r="R10" s="9">
        <f t="shared" si="2"/>
        <v>28</v>
      </c>
      <c r="S10" s="9">
        <f t="shared" si="4"/>
        <v>7</v>
      </c>
      <c r="T10" s="36">
        <v>22</v>
      </c>
      <c r="U10" s="36"/>
      <c r="V10" s="36"/>
      <c r="W10" s="10">
        <f t="shared" si="5"/>
        <v>0.13333333333333333</v>
      </c>
      <c r="X10" s="10">
        <f t="shared" si="1"/>
        <v>3.1884057971014491E-2</v>
      </c>
    </row>
    <row r="11" spans="1:24">
      <c r="A11" s="2">
        <v>3234558</v>
      </c>
      <c r="B11" s="3">
        <v>44378</v>
      </c>
      <c r="C11" s="4">
        <f t="shared" si="0"/>
        <v>27</v>
      </c>
      <c r="E11" s="7">
        <v>44385</v>
      </c>
      <c r="F11" s="5">
        <v>26</v>
      </c>
      <c r="H11" s="5"/>
      <c r="I11" s="5"/>
      <c r="J11" s="5"/>
      <c r="L11" s="8">
        <v>44381</v>
      </c>
      <c r="M11" s="36">
        <v>25</v>
      </c>
      <c r="N11" s="36">
        <v>99</v>
      </c>
      <c r="O11" s="36"/>
      <c r="Q11" s="8">
        <v>44385</v>
      </c>
      <c r="R11" s="9">
        <f t="shared" si="2"/>
        <v>28</v>
      </c>
      <c r="S11" s="9">
        <f>MONTH(Q11)</f>
        <v>7</v>
      </c>
      <c r="T11" s="36">
        <v>26</v>
      </c>
      <c r="U11" s="36"/>
      <c r="V11" s="36"/>
      <c r="W11" s="10">
        <f t="shared" si="5"/>
        <v>0.15757575757575756</v>
      </c>
      <c r="X11" s="10">
        <f t="shared" si="1"/>
        <v>3.7681159420289857E-2</v>
      </c>
    </row>
    <row r="12" spans="1:24">
      <c r="A12" s="2">
        <v>3235140</v>
      </c>
      <c r="B12" s="3">
        <v>44378</v>
      </c>
      <c r="C12" s="4">
        <f t="shared" si="0"/>
        <v>27</v>
      </c>
      <c r="E12" s="7">
        <v>44386</v>
      </c>
      <c r="F12" s="5">
        <v>31</v>
      </c>
      <c r="H12" s="5"/>
      <c r="I12" s="5"/>
      <c r="J12" s="5"/>
      <c r="L12" s="8">
        <v>44382</v>
      </c>
      <c r="M12" s="36">
        <v>28</v>
      </c>
      <c r="N12" s="36"/>
      <c r="O12" s="36"/>
      <c r="Q12" s="8">
        <v>44386</v>
      </c>
      <c r="R12" s="9">
        <f t="shared" si="2"/>
        <v>28</v>
      </c>
      <c r="S12" s="9">
        <f t="shared" si="4"/>
        <v>7</v>
      </c>
      <c r="T12" s="36">
        <v>31</v>
      </c>
      <c r="U12" s="36"/>
      <c r="V12" s="36"/>
      <c r="W12" s="10">
        <f t="shared" si="5"/>
        <v>0.18787878787878787</v>
      </c>
      <c r="X12" s="10">
        <f t="shared" si="1"/>
        <v>4.4927536231884058E-2</v>
      </c>
    </row>
    <row r="13" spans="1:24">
      <c r="A13" s="2">
        <v>3234599</v>
      </c>
      <c r="B13" s="3">
        <v>44378</v>
      </c>
      <c r="C13" s="4">
        <f t="shared" si="0"/>
        <v>27</v>
      </c>
      <c r="E13" s="7">
        <v>44387</v>
      </c>
      <c r="F13" s="5">
        <v>21</v>
      </c>
      <c r="H13" s="5"/>
      <c r="I13" s="5"/>
      <c r="J13" s="5"/>
      <c r="L13" s="8">
        <v>44383</v>
      </c>
      <c r="M13" s="36">
        <v>17</v>
      </c>
      <c r="N13" s="36"/>
      <c r="O13" s="36"/>
      <c r="Q13" s="8">
        <v>44387</v>
      </c>
      <c r="R13" s="9">
        <f t="shared" si="2"/>
        <v>28</v>
      </c>
      <c r="S13" s="9">
        <f t="shared" si="4"/>
        <v>7</v>
      </c>
      <c r="T13" s="36">
        <v>21</v>
      </c>
      <c r="U13" s="36"/>
      <c r="V13" s="36"/>
      <c r="W13" s="10">
        <f t="shared" si="5"/>
        <v>0.12727272727272726</v>
      </c>
      <c r="X13" s="10">
        <f t="shared" si="1"/>
        <v>3.0434782608695653E-2</v>
      </c>
    </row>
    <row r="14" spans="1:24">
      <c r="A14" s="2">
        <v>3234866</v>
      </c>
      <c r="B14" s="3">
        <v>44378</v>
      </c>
      <c r="C14" s="4">
        <f t="shared" si="0"/>
        <v>27</v>
      </c>
      <c r="E14" s="7">
        <v>44388</v>
      </c>
      <c r="F14" s="5">
        <v>21</v>
      </c>
      <c r="L14" s="8">
        <v>44384</v>
      </c>
      <c r="M14" s="36">
        <v>22</v>
      </c>
      <c r="N14" s="36"/>
      <c r="O14" s="36"/>
      <c r="Q14" s="8">
        <v>44388</v>
      </c>
      <c r="R14" s="9">
        <f t="shared" si="2"/>
        <v>29</v>
      </c>
      <c r="S14" s="9">
        <f t="shared" si="4"/>
        <v>7</v>
      </c>
      <c r="T14" s="36">
        <v>21</v>
      </c>
      <c r="U14" s="36">
        <v>165</v>
      </c>
      <c r="V14" s="36"/>
      <c r="W14" s="10">
        <f t="shared" si="5"/>
        <v>0.12727272727272726</v>
      </c>
      <c r="X14" s="10">
        <f t="shared" si="1"/>
        <v>3.0434782608695653E-2</v>
      </c>
    </row>
    <row r="15" spans="1:24">
      <c r="A15" s="2">
        <v>3234619</v>
      </c>
      <c r="B15" s="3">
        <v>44378</v>
      </c>
      <c r="C15" s="4">
        <f t="shared" si="0"/>
        <v>27</v>
      </c>
      <c r="E15" s="7">
        <v>44389</v>
      </c>
      <c r="F15" s="5">
        <v>20</v>
      </c>
      <c r="L15" s="8">
        <v>44385</v>
      </c>
      <c r="M15" s="36">
        <v>26</v>
      </c>
      <c r="N15" s="36"/>
      <c r="O15" s="36"/>
      <c r="Q15" s="8">
        <v>44389</v>
      </c>
      <c r="R15" s="9">
        <f t="shared" si="2"/>
        <v>29</v>
      </c>
      <c r="S15" s="9">
        <f t="shared" si="4"/>
        <v>7</v>
      </c>
      <c r="T15" s="36">
        <v>20</v>
      </c>
      <c r="U15" s="36"/>
      <c r="V15" s="36"/>
      <c r="W15" s="10">
        <f t="shared" ref="W15:W21" si="6">T15/$U$21</f>
        <v>0.12269938650306748</v>
      </c>
      <c r="X15" s="10">
        <f t="shared" si="1"/>
        <v>2.8985507246376812E-2</v>
      </c>
    </row>
    <row r="16" spans="1:24">
      <c r="A16" s="2">
        <v>3234754</v>
      </c>
      <c r="B16" s="3">
        <v>44378</v>
      </c>
      <c r="C16" s="4">
        <f t="shared" si="0"/>
        <v>27</v>
      </c>
      <c r="E16" s="7">
        <v>44390</v>
      </c>
      <c r="F16" s="5">
        <v>30</v>
      </c>
      <c r="L16" s="8">
        <v>44386</v>
      </c>
      <c r="M16" s="36">
        <v>31</v>
      </c>
      <c r="N16" s="36"/>
      <c r="O16" s="36"/>
      <c r="Q16" s="8">
        <v>44390</v>
      </c>
      <c r="R16" s="9">
        <f t="shared" si="2"/>
        <v>29</v>
      </c>
      <c r="S16" s="9">
        <f t="shared" si="4"/>
        <v>7</v>
      </c>
      <c r="T16" s="36">
        <v>30</v>
      </c>
      <c r="U16" s="36"/>
      <c r="V16" s="36"/>
      <c r="W16" s="10">
        <f t="shared" si="6"/>
        <v>0.18404907975460122</v>
      </c>
      <c r="X16" s="10">
        <f t="shared" si="1"/>
        <v>4.3478260869565216E-2</v>
      </c>
    </row>
    <row r="17" spans="1:24">
      <c r="A17" s="2">
        <v>3235189</v>
      </c>
      <c r="B17" s="3">
        <v>44378</v>
      </c>
      <c r="C17" s="4">
        <f t="shared" si="0"/>
        <v>27</v>
      </c>
      <c r="E17" s="7">
        <v>44391</v>
      </c>
      <c r="F17" s="5">
        <v>23</v>
      </c>
      <c r="L17" s="8">
        <v>44387</v>
      </c>
      <c r="M17" s="36">
        <v>21</v>
      </c>
      <c r="N17" s="36"/>
      <c r="O17" s="36"/>
      <c r="Q17" s="8">
        <v>44391</v>
      </c>
      <c r="R17" s="9">
        <f t="shared" si="2"/>
        <v>29</v>
      </c>
      <c r="S17" s="9">
        <f t="shared" si="4"/>
        <v>7</v>
      </c>
      <c r="T17" s="36">
        <v>23</v>
      </c>
      <c r="U17" s="36"/>
      <c r="V17" s="36"/>
      <c r="W17" s="10">
        <f t="shared" si="6"/>
        <v>0.1411042944785276</v>
      </c>
      <c r="X17" s="10">
        <f t="shared" si="1"/>
        <v>3.3333333333333333E-2</v>
      </c>
    </row>
    <row r="18" spans="1:24">
      <c r="A18" s="2">
        <v>3234857</v>
      </c>
      <c r="B18" s="3">
        <v>44378</v>
      </c>
      <c r="C18" s="4">
        <f t="shared" si="0"/>
        <v>27</v>
      </c>
      <c r="E18" s="7">
        <v>44392</v>
      </c>
      <c r="F18" s="5">
        <v>25</v>
      </c>
      <c r="L18" s="8">
        <v>44388</v>
      </c>
      <c r="M18" s="36">
        <v>21</v>
      </c>
      <c r="N18" s="36">
        <v>165</v>
      </c>
      <c r="O18" s="36"/>
      <c r="Q18" s="8">
        <v>44392</v>
      </c>
      <c r="R18" s="9">
        <f t="shared" si="2"/>
        <v>29</v>
      </c>
      <c r="S18" s="9">
        <f t="shared" si="4"/>
        <v>7</v>
      </c>
      <c r="T18" s="36">
        <v>25</v>
      </c>
      <c r="U18" s="36"/>
      <c r="V18" s="36"/>
      <c r="W18" s="10">
        <f t="shared" si="6"/>
        <v>0.15337423312883436</v>
      </c>
      <c r="X18" s="10">
        <f t="shared" si="1"/>
        <v>3.6231884057971016E-2</v>
      </c>
    </row>
    <row r="19" spans="1:24">
      <c r="A19" s="2">
        <v>3235133</v>
      </c>
      <c r="B19" s="3">
        <v>44378</v>
      </c>
      <c r="C19" s="4">
        <f t="shared" si="0"/>
        <v>27</v>
      </c>
      <c r="E19" s="7">
        <v>44393</v>
      </c>
      <c r="F19" s="5">
        <v>24</v>
      </c>
      <c r="L19" s="8">
        <v>44389</v>
      </c>
      <c r="M19" s="36">
        <v>20</v>
      </c>
      <c r="N19" s="36"/>
      <c r="O19" s="36"/>
      <c r="Q19" s="8">
        <v>44393</v>
      </c>
      <c r="R19" s="9">
        <f t="shared" si="2"/>
        <v>29</v>
      </c>
      <c r="S19" s="9">
        <f t="shared" si="4"/>
        <v>7</v>
      </c>
      <c r="T19" s="36">
        <v>24</v>
      </c>
      <c r="U19" s="36"/>
      <c r="V19" s="36"/>
      <c r="W19" s="10">
        <f t="shared" si="6"/>
        <v>0.14723926380368099</v>
      </c>
      <c r="X19" s="10">
        <f t="shared" si="1"/>
        <v>3.4782608695652174E-2</v>
      </c>
    </row>
    <row r="20" spans="1:24">
      <c r="A20" s="2">
        <v>3235589</v>
      </c>
      <c r="B20" s="3">
        <v>44378</v>
      </c>
      <c r="C20" s="4">
        <f t="shared" si="0"/>
        <v>27</v>
      </c>
      <c r="E20" s="7">
        <v>44394</v>
      </c>
      <c r="F20" s="5">
        <v>21</v>
      </c>
      <c r="L20" s="8">
        <v>44390</v>
      </c>
      <c r="M20" s="36">
        <v>30</v>
      </c>
      <c r="N20" s="36"/>
      <c r="O20" s="36"/>
      <c r="Q20" s="8">
        <v>44394</v>
      </c>
      <c r="R20" s="9">
        <f t="shared" si="2"/>
        <v>29</v>
      </c>
      <c r="S20" s="9">
        <f t="shared" si="4"/>
        <v>7</v>
      </c>
      <c r="T20" s="36">
        <v>21</v>
      </c>
      <c r="U20" s="36"/>
      <c r="V20" s="36"/>
      <c r="W20" s="10">
        <f t="shared" si="6"/>
        <v>0.12883435582822086</v>
      </c>
      <c r="X20" s="10">
        <f t="shared" si="1"/>
        <v>3.0434782608695653E-2</v>
      </c>
    </row>
    <row r="21" spans="1:24" ht="15.75" customHeight="1">
      <c r="A21" s="2">
        <v>3235240</v>
      </c>
      <c r="B21" s="3">
        <v>44378</v>
      </c>
      <c r="C21" s="4">
        <f t="shared" si="0"/>
        <v>27</v>
      </c>
      <c r="E21" s="7">
        <v>44395</v>
      </c>
      <c r="F21" s="5">
        <v>22</v>
      </c>
      <c r="L21" s="8">
        <v>44391</v>
      </c>
      <c r="M21" s="36">
        <v>23</v>
      </c>
      <c r="N21" s="36"/>
      <c r="O21" s="36"/>
      <c r="Q21" s="8">
        <v>44395</v>
      </c>
      <c r="R21" s="9">
        <f t="shared" si="2"/>
        <v>30</v>
      </c>
      <c r="S21" s="9">
        <f t="shared" si="4"/>
        <v>7</v>
      </c>
      <c r="T21" s="36">
        <v>22</v>
      </c>
      <c r="U21" s="36">
        <v>163</v>
      </c>
      <c r="V21" s="36"/>
      <c r="W21" s="10">
        <f t="shared" si="6"/>
        <v>0.13496932515337423</v>
      </c>
      <c r="X21" s="10">
        <f t="shared" si="1"/>
        <v>3.1884057971014491E-2</v>
      </c>
    </row>
    <row r="22" spans="1:24" ht="15.75" customHeight="1">
      <c r="A22" s="2">
        <v>3235133</v>
      </c>
      <c r="B22" s="3">
        <v>44378</v>
      </c>
      <c r="C22" s="4">
        <f t="shared" si="0"/>
        <v>27</v>
      </c>
      <c r="E22" s="7">
        <v>44396</v>
      </c>
      <c r="F22" s="5">
        <v>37</v>
      </c>
      <c r="L22" s="8">
        <v>44392</v>
      </c>
      <c r="M22" s="36">
        <v>25</v>
      </c>
      <c r="N22" s="36"/>
      <c r="O22" s="36"/>
      <c r="Q22" s="8">
        <v>44396</v>
      </c>
      <c r="R22" s="9">
        <f t="shared" si="2"/>
        <v>30</v>
      </c>
      <c r="S22" s="9">
        <f t="shared" si="4"/>
        <v>7</v>
      </c>
      <c r="T22" s="36">
        <v>37</v>
      </c>
      <c r="U22" s="36"/>
      <c r="V22" s="36"/>
      <c r="W22" s="10">
        <f t="shared" ref="W22:W28" si="7">T22/$U$28</f>
        <v>0.22560975609756098</v>
      </c>
      <c r="X22" s="10">
        <f t="shared" si="1"/>
        <v>5.3623188405797099E-2</v>
      </c>
    </row>
    <row r="23" spans="1:24" ht="15.75" customHeight="1">
      <c r="A23" s="2">
        <v>3235589</v>
      </c>
      <c r="B23" s="3">
        <v>44378</v>
      </c>
      <c r="C23" s="4">
        <f t="shared" si="0"/>
        <v>27</v>
      </c>
      <c r="E23" s="7">
        <v>44397</v>
      </c>
      <c r="F23" s="5">
        <v>20</v>
      </c>
      <c r="L23" s="8">
        <v>44393</v>
      </c>
      <c r="M23" s="36">
        <v>24</v>
      </c>
      <c r="N23" s="36"/>
      <c r="O23" s="36"/>
      <c r="Q23" s="8">
        <v>44397</v>
      </c>
      <c r="R23" s="9">
        <f t="shared" si="2"/>
        <v>30</v>
      </c>
      <c r="S23" s="9">
        <f t="shared" si="4"/>
        <v>7</v>
      </c>
      <c r="T23" s="36">
        <v>20</v>
      </c>
      <c r="U23" s="36"/>
      <c r="V23" s="36"/>
      <c r="W23" s="10">
        <f t="shared" si="7"/>
        <v>0.12195121951219512</v>
      </c>
      <c r="X23" s="10">
        <f t="shared" si="1"/>
        <v>2.8985507246376812E-2</v>
      </c>
    </row>
    <row r="24" spans="1:24" ht="15.75" customHeight="1">
      <c r="A24" s="2">
        <v>3235240</v>
      </c>
      <c r="B24" s="3">
        <v>44378</v>
      </c>
      <c r="C24" s="4">
        <f t="shared" si="0"/>
        <v>27</v>
      </c>
      <c r="E24" s="7">
        <v>44398</v>
      </c>
      <c r="F24" s="5">
        <v>14</v>
      </c>
      <c r="L24" s="8">
        <v>44394</v>
      </c>
      <c r="M24" s="36">
        <v>21</v>
      </c>
      <c r="N24" s="36"/>
      <c r="O24" s="36"/>
      <c r="Q24" s="8">
        <v>44398</v>
      </c>
      <c r="R24" s="9">
        <f t="shared" si="2"/>
        <v>30</v>
      </c>
      <c r="S24" s="9">
        <f t="shared" si="4"/>
        <v>7</v>
      </c>
      <c r="T24" s="36">
        <v>14</v>
      </c>
      <c r="U24" s="36"/>
      <c r="V24" s="36"/>
      <c r="W24" s="10">
        <f t="shared" si="7"/>
        <v>8.5365853658536592E-2</v>
      </c>
      <c r="X24" s="10">
        <f t="shared" si="1"/>
        <v>2.0289855072463767E-2</v>
      </c>
    </row>
    <row r="25" spans="1:24" ht="15.75" customHeight="1">
      <c r="A25" s="2">
        <v>3234991</v>
      </c>
      <c r="B25" s="3">
        <v>44378</v>
      </c>
      <c r="C25" s="4">
        <f t="shared" si="0"/>
        <v>27</v>
      </c>
      <c r="E25" s="7">
        <v>44399</v>
      </c>
      <c r="F25" s="5">
        <v>22</v>
      </c>
      <c r="L25" s="8">
        <v>44395</v>
      </c>
      <c r="M25" s="36">
        <v>22</v>
      </c>
      <c r="N25" s="36">
        <v>163</v>
      </c>
      <c r="O25" s="36"/>
      <c r="Q25" s="8">
        <v>44399</v>
      </c>
      <c r="R25" s="9">
        <f t="shared" si="2"/>
        <v>30</v>
      </c>
      <c r="S25" s="9">
        <f t="shared" si="4"/>
        <v>7</v>
      </c>
      <c r="T25" s="36">
        <v>22</v>
      </c>
      <c r="U25" s="36"/>
      <c r="V25" s="36"/>
      <c r="W25" s="10">
        <f t="shared" si="7"/>
        <v>0.13414634146341464</v>
      </c>
      <c r="X25" s="10">
        <f t="shared" si="1"/>
        <v>3.1884057971014491E-2</v>
      </c>
    </row>
    <row r="26" spans="1:24" ht="15.75" customHeight="1">
      <c r="A26" s="2">
        <v>3235251</v>
      </c>
      <c r="B26" s="3">
        <v>44379</v>
      </c>
      <c r="C26" s="4">
        <f t="shared" si="0"/>
        <v>27</v>
      </c>
      <c r="E26" s="7">
        <v>44400</v>
      </c>
      <c r="F26" s="5">
        <v>20</v>
      </c>
      <c r="L26" s="8">
        <v>44396</v>
      </c>
      <c r="M26" s="36">
        <v>37</v>
      </c>
      <c r="N26" s="36"/>
      <c r="O26" s="36"/>
      <c r="Q26" s="8">
        <v>44400</v>
      </c>
      <c r="R26" s="9">
        <f t="shared" si="2"/>
        <v>30</v>
      </c>
      <c r="S26" s="9">
        <f t="shared" si="4"/>
        <v>7</v>
      </c>
      <c r="T26" s="36">
        <v>20</v>
      </c>
      <c r="U26" s="36"/>
      <c r="V26" s="36"/>
      <c r="W26" s="10">
        <f t="shared" si="7"/>
        <v>0.12195121951219512</v>
      </c>
      <c r="X26" s="10">
        <f t="shared" si="1"/>
        <v>2.8985507246376812E-2</v>
      </c>
    </row>
    <row r="27" spans="1:24" ht="15.75" customHeight="1">
      <c r="A27" s="2">
        <v>3234638</v>
      </c>
      <c r="B27" s="3">
        <v>44379</v>
      </c>
      <c r="C27" s="4">
        <f t="shared" si="0"/>
        <v>27</v>
      </c>
      <c r="E27" s="7">
        <v>44401</v>
      </c>
      <c r="F27" s="5">
        <v>30</v>
      </c>
      <c r="L27" s="8">
        <v>44397</v>
      </c>
      <c r="M27" s="36">
        <v>20</v>
      </c>
      <c r="N27" s="36"/>
      <c r="O27" s="36"/>
      <c r="Q27" s="8">
        <v>44401</v>
      </c>
      <c r="R27" s="9">
        <f t="shared" si="2"/>
        <v>30</v>
      </c>
      <c r="S27" s="9">
        <f t="shared" si="4"/>
        <v>7</v>
      </c>
      <c r="T27" s="36">
        <v>30</v>
      </c>
      <c r="U27" s="36"/>
      <c r="V27" s="36"/>
      <c r="W27" s="10">
        <f t="shared" si="7"/>
        <v>0.18292682926829268</v>
      </c>
      <c r="X27" s="10">
        <f t="shared" si="1"/>
        <v>4.3478260869565216E-2</v>
      </c>
    </row>
    <row r="28" spans="1:24" ht="15.75" customHeight="1">
      <c r="A28" s="2">
        <v>3235682</v>
      </c>
      <c r="B28" s="3">
        <v>44379</v>
      </c>
      <c r="C28" s="4">
        <f t="shared" si="0"/>
        <v>27</v>
      </c>
      <c r="E28" s="7">
        <v>44402</v>
      </c>
      <c r="F28" s="5">
        <v>22</v>
      </c>
      <c r="L28" s="8">
        <v>44398</v>
      </c>
      <c r="M28" s="36">
        <v>14</v>
      </c>
      <c r="N28" s="36"/>
      <c r="O28" s="36"/>
      <c r="Q28" s="8">
        <v>44402</v>
      </c>
      <c r="R28" s="9">
        <f t="shared" si="2"/>
        <v>31</v>
      </c>
      <c r="S28" s="9">
        <f t="shared" si="4"/>
        <v>7</v>
      </c>
      <c r="T28" s="36">
        <v>22</v>
      </c>
      <c r="U28" s="36">
        <v>164</v>
      </c>
      <c r="V28" s="36"/>
      <c r="W28" s="10">
        <f t="shared" si="7"/>
        <v>0.13414634146341464</v>
      </c>
      <c r="X28" s="10">
        <f t="shared" si="1"/>
        <v>3.1884057971014491E-2</v>
      </c>
    </row>
    <row r="29" spans="1:24" ht="15.75" customHeight="1">
      <c r="A29" s="2">
        <v>3234557</v>
      </c>
      <c r="B29" s="3">
        <v>44379</v>
      </c>
      <c r="C29" s="4">
        <f t="shared" si="0"/>
        <v>27</v>
      </c>
      <c r="E29" s="7">
        <v>44403</v>
      </c>
      <c r="F29" s="5">
        <v>20</v>
      </c>
      <c r="L29" s="8">
        <v>44399</v>
      </c>
      <c r="M29" s="36">
        <v>22</v>
      </c>
      <c r="N29" s="36"/>
      <c r="O29" s="36"/>
      <c r="Q29" s="8">
        <v>44403</v>
      </c>
      <c r="R29" s="9">
        <f t="shared" si="2"/>
        <v>31</v>
      </c>
      <c r="S29" s="9">
        <f t="shared" si="4"/>
        <v>7</v>
      </c>
      <c r="T29" s="36">
        <v>20</v>
      </c>
      <c r="U29" s="36"/>
      <c r="V29" s="36"/>
      <c r="W29" s="10">
        <f t="shared" ref="W29:W35" si="8">T29/$U$35</f>
        <v>0.13245033112582782</v>
      </c>
      <c r="X29" s="10">
        <f t="shared" si="1"/>
        <v>2.8985507246376812E-2</v>
      </c>
    </row>
    <row r="30" spans="1:24" ht="15.75" customHeight="1">
      <c r="A30" s="2">
        <v>3235545</v>
      </c>
      <c r="B30" s="3">
        <v>44379</v>
      </c>
      <c r="C30" s="4">
        <f t="shared" si="0"/>
        <v>27</v>
      </c>
      <c r="E30" s="7">
        <v>44404</v>
      </c>
      <c r="F30" s="5">
        <v>21</v>
      </c>
      <c r="L30" s="8">
        <v>44400</v>
      </c>
      <c r="M30" s="36">
        <v>20</v>
      </c>
      <c r="N30" s="36"/>
      <c r="O30" s="36"/>
      <c r="Q30" s="8">
        <v>44404</v>
      </c>
      <c r="R30" s="9">
        <f t="shared" si="2"/>
        <v>31</v>
      </c>
      <c r="S30" s="9">
        <f t="shared" si="4"/>
        <v>7</v>
      </c>
      <c r="T30" s="36">
        <v>21</v>
      </c>
      <c r="U30" s="36"/>
      <c r="V30" s="36"/>
      <c r="W30" s="10">
        <f t="shared" si="8"/>
        <v>0.13907284768211919</v>
      </c>
      <c r="X30" s="10">
        <f t="shared" si="1"/>
        <v>3.0434782608695653E-2</v>
      </c>
    </row>
    <row r="31" spans="1:24" ht="15.75" customHeight="1">
      <c r="A31" s="2">
        <v>3235546</v>
      </c>
      <c r="B31" s="3">
        <v>44379</v>
      </c>
      <c r="C31" s="4">
        <f t="shared" si="0"/>
        <v>27</v>
      </c>
      <c r="E31" s="7">
        <v>44405</v>
      </c>
      <c r="F31" s="5">
        <v>17</v>
      </c>
      <c r="L31" s="8">
        <v>44401</v>
      </c>
      <c r="M31" s="36">
        <v>30</v>
      </c>
      <c r="N31" s="36"/>
      <c r="O31" s="36"/>
      <c r="Q31" s="8">
        <v>44405</v>
      </c>
      <c r="R31" s="9">
        <f t="shared" si="2"/>
        <v>31</v>
      </c>
      <c r="S31" s="9">
        <f t="shared" si="4"/>
        <v>7</v>
      </c>
      <c r="T31" s="36">
        <v>17</v>
      </c>
      <c r="U31" s="36"/>
      <c r="V31" s="36"/>
      <c r="W31" s="10">
        <f t="shared" si="8"/>
        <v>0.11258278145695365</v>
      </c>
      <c r="X31" s="10">
        <f t="shared" si="1"/>
        <v>2.4637681159420291E-2</v>
      </c>
    </row>
    <row r="32" spans="1:24" ht="15.75" customHeight="1">
      <c r="A32" s="2">
        <v>3234978</v>
      </c>
      <c r="B32" s="3">
        <v>44379</v>
      </c>
      <c r="C32" s="4">
        <f t="shared" si="0"/>
        <v>27</v>
      </c>
      <c r="E32" s="7">
        <v>44406</v>
      </c>
      <c r="F32" s="5">
        <v>26</v>
      </c>
      <c r="L32" s="8">
        <v>44402</v>
      </c>
      <c r="M32" s="36">
        <v>22</v>
      </c>
      <c r="N32" s="36">
        <v>164</v>
      </c>
      <c r="O32" s="36"/>
      <c r="Q32" s="8">
        <v>44406</v>
      </c>
      <c r="R32" s="9">
        <f t="shared" si="2"/>
        <v>31</v>
      </c>
      <c r="S32" s="9">
        <f t="shared" si="4"/>
        <v>7</v>
      </c>
      <c r="T32" s="36">
        <v>26</v>
      </c>
      <c r="U32" s="36"/>
      <c r="V32" s="36"/>
      <c r="W32" s="10">
        <f t="shared" si="8"/>
        <v>0.17218543046357615</v>
      </c>
      <c r="X32" s="10">
        <f t="shared" si="1"/>
        <v>3.7681159420289857E-2</v>
      </c>
    </row>
    <row r="33" spans="1:24" ht="15.75" customHeight="1">
      <c r="A33" s="2">
        <v>3235498</v>
      </c>
      <c r="B33" s="3">
        <v>44379</v>
      </c>
      <c r="C33" s="4">
        <f t="shared" si="0"/>
        <v>27</v>
      </c>
      <c r="E33" s="7">
        <v>44407</v>
      </c>
      <c r="F33" s="5">
        <v>25</v>
      </c>
      <c r="L33" s="8">
        <v>44403</v>
      </c>
      <c r="M33" s="36">
        <v>20</v>
      </c>
      <c r="N33" s="36"/>
      <c r="O33" s="36"/>
      <c r="Q33" s="8">
        <v>44407</v>
      </c>
      <c r="R33" s="9">
        <f t="shared" si="2"/>
        <v>31</v>
      </c>
      <c r="S33" s="9">
        <f t="shared" si="4"/>
        <v>7</v>
      </c>
      <c r="T33" s="36">
        <v>25</v>
      </c>
      <c r="U33" s="36"/>
      <c r="V33" s="36"/>
      <c r="W33" s="10">
        <f t="shared" si="8"/>
        <v>0.16556291390728478</v>
      </c>
      <c r="X33" s="10">
        <f t="shared" si="1"/>
        <v>3.6231884057971016E-2</v>
      </c>
    </row>
    <row r="34" spans="1:24" ht="15.75" customHeight="1">
      <c r="A34" s="2">
        <v>3235127</v>
      </c>
      <c r="B34" s="3">
        <v>44379</v>
      </c>
      <c r="C34" s="4">
        <f t="shared" si="0"/>
        <v>27</v>
      </c>
      <c r="E34" s="7">
        <v>44408</v>
      </c>
      <c r="F34" s="5">
        <v>23</v>
      </c>
      <c r="L34" s="8">
        <v>44404</v>
      </c>
      <c r="M34" s="36">
        <v>21</v>
      </c>
      <c r="N34" s="36"/>
      <c r="O34" s="36"/>
      <c r="Q34" s="8">
        <v>44408</v>
      </c>
      <c r="R34" s="9">
        <f t="shared" si="2"/>
        <v>31</v>
      </c>
      <c r="S34" s="9">
        <f t="shared" si="4"/>
        <v>7</v>
      </c>
      <c r="T34" s="36">
        <v>23</v>
      </c>
      <c r="U34" s="36"/>
      <c r="V34" s="36">
        <v>690</v>
      </c>
      <c r="W34" s="10">
        <f t="shared" si="8"/>
        <v>0.15231788079470199</v>
      </c>
      <c r="X34" s="10">
        <f t="shared" si="1"/>
        <v>3.3333333333333333E-2</v>
      </c>
    </row>
    <row r="35" spans="1:24" ht="15.75" customHeight="1">
      <c r="A35" s="2">
        <v>3235576</v>
      </c>
      <c r="B35" s="3">
        <v>44379</v>
      </c>
      <c r="C35" s="4">
        <f t="shared" si="0"/>
        <v>27</v>
      </c>
      <c r="E35" s="7">
        <v>44409</v>
      </c>
      <c r="F35" s="5">
        <v>21</v>
      </c>
      <c r="L35" s="8">
        <v>44405</v>
      </c>
      <c r="M35" s="36">
        <v>17</v>
      </c>
      <c r="N35" s="36"/>
      <c r="O35" s="36"/>
      <c r="Q35" s="8">
        <v>44409</v>
      </c>
      <c r="R35" s="9">
        <f t="shared" si="2"/>
        <v>32</v>
      </c>
      <c r="S35" s="9">
        <f t="shared" si="4"/>
        <v>8</v>
      </c>
      <c r="T35" s="36">
        <v>21</v>
      </c>
      <c r="U35" s="36">
        <v>151</v>
      </c>
      <c r="V35" s="36">
        <v>607</v>
      </c>
      <c r="W35" s="10">
        <f t="shared" si="8"/>
        <v>0.13907284768211919</v>
      </c>
      <c r="X35" s="10">
        <f t="shared" ref="X35:X64" si="9">T35/$V$35</f>
        <v>3.459637561779242E-2</v>
      </c>
    </row>
    <row r="36" spans="1:24" ht="15.75" customHeight="1">
      <c r="A36" s="2">
        <v>3234667</v>
      </c>
      <c r="B36" s="3">
        <v>44379</v>
      </c>
      <c r="C36" s="4">
        <f t="shared" si="0"/>
        <v>27</v>
      </c>
      <c r="E36" s="7">
        <v>44410</v>
      </c>
      <c r="F36" s="5">
        <v>16</v>
      </c>
      <c r="L36" s="8">
        <v>44406</v>
      </c>
      <c r="M36" s="36">
        <v>26</v>
      </c>
      <c r="N36" s="36"/>
      <c r="O36" s="36"/>
      <c r="Q36" s="8">
        <v>44410</v>
      </c>
      <c r="R36" s="9">
        <f t="shared" si="2"/>
        <v>32</v>
      </c>
      <c r="S36" s="9">
        <f t="shared" si="4"/>
        <v>8</v>
      </c>
      <c r="T36" s="36">
        <v>16</v>
      </c>
      <c r="U36" s="36"/>
      <c r="V36" s="36"/>
      <c r="W36" s="10">
        <f t="shared" ref="W36:W42" si="10">T36/$U$42</f>
        <v>0.11267605633802817</v>
      </c>
      <c r="X36" s="10">
        <f t="shared" si="9"/>
        <v>2.6359143327841845E-2</v>
      </c>
    </row>
    <row r="37" spans="1:24" ht="15.75" customHeight="1">
      <c r="A37" s="2">
        <v>3235315</v>
      </c>
      <c r="B37" s="3">
        <v>44379</v>
      </c>
      <c r="C37" s="4">
        <f t="shared" si="0"/>
        <v>27</v>
      </c>
      <c r="E37" s="7">
        <v>44411</v>
      </c>
      <c r="F37" s="5">
        <v>24</v>
      </c>
      <c r="L37" s="8">
        <v>44407</v>
      </c>
      <c r="M37" s="36">
        <v>25</v>
      </c>
      <c r="N37" s="36"/>
      <c r="O37" s="36"/>
      <c r="Q37" s="8">
        <v>44411</v>
      </c>
      <c r="R37" s="9">
        <f t="shared" si="2"/>
        <v>32</v>
      </c>
      <c r="S37" s="9">
        <f t="shared" si="4"/>
        <v>8</v>
      </c>
      <c r="T37" s="36">
        <v>24</v>
      </c>
      <c r="U37" s="36"/>
      <c r="V37" s="36"/>
      <c r="W37" s="10">
        <f t="shared" si="10"/>
        <v>0.16901408450704225</v>
      </c>
      <c r="X37" s="10">
        <f>T37/$V$35</f>
        <v>3.9538714991762765E-2</v>
      </c>
    </row>
    <row r="38" spans="1:24" ht="15.75" customHeight="1">
      <c r="A38" s="2">
        <v>3234887</v>
      </c>
      <c r="B38" s="3">
        <v>44379</v>
      </c>
      <c r="C38" s="4">
        <f t="shared" si="0"/>
        <v>27</v>
      </c>
      <c r="E38" s="7">
        <v>44412</v>
      </c>
      <c r="F38" s="5">
        <v>20</v>
      </c>
      <c r="L38" s="8">
        <v>44408</v>
      </c>
      <c r="M38" s="36">
        <v>23</v>
      </c>
      <c r="N38" s="36"/>
      <c r="O38" s="36">
        <v>690</v>
      </c>
      <c r="Q38" s="8">
        <v>44412</v>
      </c>
      <c r="R38" s="9">
        <f t="shared" si="2"/>
        <v>32</v>
      </c>
      <c r="S38" s="9">
        <f t="shared" si="4"/>
        <v>8</v>
      </c>
      <c r="T38" s="36">
        <v>20</v>
      </c>
      <c r="U38" s="36"/>
      <c r="V38" s="36"/>
      <c r="W38" s="10">
        <f t="shared" si="10"/>
        <v>0.14084507042253522</v>
      </c>
      <c r="X38" s="10">
        <f t="shared" si="9"/>
        <v>3.2948929159802305E-2</v>
      </c>
    </row>
    <row r="39" spans="1:24" ht="15.75" customHeight="1">
      <c r="A39" s="2">
        <v>3234925</v>
      </c>
      <c r="B39" s="3">
        <v>44379</v>
      </c>
      <c r="C39" s="4">
        <f t="shared" si="0"/>
        <v>27</v>
      </c>
      <c r="E39" s="7">
        <v>44413</v>
      </c>
      <c r="F39" s="5">
        <v>24</v>
      </c>
      <c r="L39" s="8">
        <v>44409</v>
      </c>
      <c r="M39" s="36">
        <v>21</v>
      </c>
      <c r="N39" s="36">
        <v>151</v>
      </c>
      <c r="O39" s="36"/>
      <c r="Q39" s="8">
        <v>44413</v>
      </c>
      <c r="R39" s="9">
        <f t="shared" si="2"/>
        <v>32</v>
      </c>
      <c r="S39" s="9">
        <f t="shared" si="4"/>
        <v>8</v>
      </c>
      <c r="T39" s="36">
        <v>24</v>
      </c>
      <c r="U39" s="36"/>
      <c r="V39" s="36"/>
      <c r="W39" s="10">
        <f t="shared" si="10"/>
        <v>0.16901408450704225</v>
      </c>
      <c r="X39" s="10">
        <f t="shared" si="9"/>
        <v>3.9538714991762765E-2</v>
      </c>
    </row>
    <row r="40" spans="1:24" ht="15.75" customHeight="1">
      <c r="A40" s="2">
        <v>3235663</v>
      </c>
      <c r="B40" s="3">
        <v>44379</v>
      </c>
      <c r="C40" s="4">
        <f t="shared" si="0"/>
        <v>27</v>
      </c>
      <c r="E40" s="7">
        <v>44414</v>
      </c>
      <c r="F40" s="5">
        <v>16</v>
      </c>
      <c r="L40" s="8">
        <v>44410</v>
      </c>
      <c r="M40" s="36">
        <v>16</v>
      </c>
      <c r="N40" s="36"/>
      <c r="O40" s="36"/>
      <c r="Q40" s="8">
        <v>44414</v>
      </c>
      <c r="R40" s="9">
        <f t="shared" si="2"/>
        <v>32</v>
      </c>
      <c r="S40" s="9">
        <f t="shared" si="4"/>
        <v>8</v>
      </c>
      <c r="T40" s="36">
        <v>16</v>
      </c>
      <c r="U40" s="36"/>
      <c r="V40" s="36"/>
      <c r="W40" s="10">
        <f t="shared" si="10"/>
        <v>0.11267605633802817</v>
      </c>
      <c r="X40" s="10">
        <f t="shared" si="9"/>
        <v>2.6359143327841845E-2</v>
      </c>
    </row>
    <row r="41" spans="1:24" ht="15.75" customHeight="1">
      <c r="A41" s="2">
        <v>3234844</v>
      </c>
      <c r="B41" s="3">
        <v>44379</v>
      </c>
      <c r="C41" s="4">
        <f t="shared" si="0"/>
        <v>27</v>
      </c>
      <c r="E41" s="7">
        <v>44415</v>
      </c>
      <c r="F41" s="5">
        <v>20</v>
      </c>
      <c r="L41" s="8">
        <v>44411</v>
      </c>
      <c r="M41" s="36">
        <v>24</v>
      </c>
      <c r="N41" s="36"/>
      <c r="O41" s="36"/>
      <c r="Q41" s="8">
        <v>44415</v>
      </c>
      <c r="R41" s="9">
        <f t="shared" si="2"/>
        <v>32</v>
      </c>
      <c r="S41" s="9">
        <f t="shared" si="4"/>
        <v>8</v>
      </c>
      <c r="T41" s="36">
        <v>20</v>
      </c>
      <c r="U41" s="36"/>
      <c r="V41" s="36"/>
      <c r="W41" s="10">
        <f t="shared" si="10"/>
        <v>0.14084507042253522</v>
      </c>
      <c r="X41" s="10">
        <f t="shared" si="9"/>
        <v>3.2948929159802305E-2</v>
      </c>
    </row>
    <row r="42" spans="1:24" ht="15.75" customHeight="1">
      <c r="A42" s="2">
        <v>3234853</v>
      </c>
      <c r="B42" s="3">
        <v>44379</v>
      </c>
      <c r="C42" s="4">
        <f t="shared" si="0"/>
        <v>27</v>
      </c>
      <c r="E42" s="7">
        <v>44416</v>
      </c>
      <c r="F42" s="5">
        <v>23</v>
      </c>
      <c r="L42" s="8">
        <v>44412</v>
      </c>
      <c r="M42" s="36">
        <v>20</v>
      </c>
      <c r="N42" s="36"/>
      <c r="O42" s="36"/>
      <c r="Q42" s="8">
        <v>44416</v>
      </c>
      <c r="R42" s="9">
        <f t="shared" si="2"/>
        <v>33</v>
      </c>
      <c r="S42" s="9">
        <f t="shared" si="4"/>
        <v>8</v>
      </c>
      <c r="T42" s="36">
        <v>23</v>
      </c>
      <c r="U42" s="36">
        <v>142</v>
      </c>
      <c r="V42" s="36"/>
      <c r="W42" s="10">
        <f t="shared" si="10"/>
        <v>0.1619718309859155</v>
      </c>
      <c r="X42" s="10">
        <f t="shared" si="9"/>
        <v>3.789126853377265E-2</v>
      </c>
    </row>
    <row r="43" spans="1:24" ht="15.75" customHeight="1">
      <c r="A43" s="2">
        <v>3235425</v>
      </c>
      <c r="B43" s="3">
        <v>44379</v>
      </c>
      <c r="C43" s="4">
        <f t="shared" si="0"/>
        <v>27</v>
      </c>
      <c r="E43" s="7">
        <v>44417</v>
      </c>
      <c r="F43" s="5">
        <v>20</v>
      </c>
      <c r="L43" s="8">
        <v>44413</v>
      </c>
      <c r="M43" s="36">
        <v>24</v>
      </c>
      <c r="N43" s="36"/>
      <c r="O43" s="36"/>
      <c r="Q43" s="8">
        <v>44417</v>
      </c>
      <c r="R43" s="9">
        <f t="shared" si="2"/>
        <v>33</v>
      </c>
      <c r="S43" s="9">
        <f t="shared" si="4"/>
        <v>8</v>
      </c>
      <c r="T43" s="36">
        <v>20</v>
      </c>
      <c r="U43" s="36"/>
      <c r="V43" s="36"/>
      <c r="W43" s="10">
        <f t="shared" ref="W43:W49" si="11">T43/$U$49</f>
        <v>0.14084507042253522</v>
      </c>
      <c r="X43" s="10">
        <f t="shared" si="9"/>
        <v>3.2948929159802305E-2</v>
      </c>
    </row>
    <row r="44" spans="1:24" ht="15.75" customHeight="1">
      <c r="A44" s="2">
        <v>3235626</v>
      </c>
      <c r="B44" s="3">
        <v>44379</v>
      </c>
      <c r="C44" s="4">
        <f t="shared" si="0"/>
        <v>27</v>
      </c>
      <c r="E44" s="7">
        <v>44418</v>
      </c>
      <c r="F44" s="5">
        <v>26</v>
      </c>
      <c r="L44" s="8">
        <v>44414</v>
      </c>
      <c r="M44" s="36">
        <v>16</v>
      </c>
      <c r="N44" s="36"/>
      <c r="O44" s="36"/>
      <c r="Q44" s="8">
        <v>44418</v>
      </c>
      <c r="R44" s="9">
        <f t="shared" si="2"/>
        <v>33</v>
      </c>
      <c r="S44" s="9">
        <f t="shared" si="4"/>
        <v>8</v>
      </c>
      <c r="T44" s="36">
        <v>26</v>
      </c>
      <c r="U44" s="36"/>
      <c r="V44" s="36"/>
      <c r="W44" s="10">
        <f t="shared" si="11"/>
        <v>0.18309859154929578</v>
      </c>
      <c r="X44" s="10">
        <f t="shared" si="9"/>
        <v>4.2833607907743002E-2</v>
      </c>
    </row>
    <row r="45" spans="1:24" ht="15.75" customHeight="1">
      <c r="A45" s="2">
        <v>3235252</v>
      </c>
      <c r="B45" s="3">
        <v>44379</v>
      </c>
      <c r="C45" s="4">
        <f t="shared" si="0"/>
        <v>27</v>
      </c>
      <c r="E45" s="7">
        <v>44419</v>
      </c>
      <c r="F45" s="5">
        <v>27</v>
      </c>
      <c r="L45" s="8">
        <v>44415</v>
      </c>
      <c r="M45" s="36">
        <v>20</v>
      </c>
      <c r="N45" s="36"/>
      <c r="O45" s="36"/>
      <c r="Q45" s="8">
        <v>44419</v>
      </c>
      <c r="R45" s="9">
        <f t="shared" si="2"/>
        <v>33</v>
      </c>
      <c r="S45" s="9">
        <f t="shared" si="4"/>
        <v>8</v>
      </c>
      <c r="T45" s="36">
        <v>27</v>
      </c>
      <c r="U45" s="36"/>
      <c r="V45" s="36"/>
      <c r="W45" s="10">
        <f t="shared" si="11"/>
        <v>0.19014084507042253</v>
      </c>
      <c r="X45" s="10">
        <f t="shared" si="9"/>
        <v>4.4481054365733116E-2</v>
      </c>
    </row>
    <row r="46" spans="1:24" ht="15.75" customHeight="1">
      <c r="A46" s="2">
        <v>3234587</v>
      </c>
      <c r="B46" s="3">
        <v>44379</v>
      </c>
      <c r="C46" s="4">
        <f t="shared" si="0"/>
        <v>27</v>
      </c>
      <c r="E46" s="7">
        <v>44420</v>
      </c>
      <c r="F46" s="5">
        <v>18</v>
      </c>
      <c r="L46" s="8">
        <v>44416</v>
      </c>
      <c r="M46" s="36">
        <v>23</v>
      </c>
      <c r="N46" s="36">
        <v>142</v>
      </c>
      <c r="O46" s="36"/>
      <c r="Q46" s="8">
        <v>44420</v>
      </c>
      <c r="R46" s="9">
        <f t="shared" si="2"/>
        <v>33</v>
      </c>
      <c r="S46" s="9">
        <f t="shared" si="4"/>
        <v>8</v>
      </c>
      <c r="T46" s="36">
        <v>18</v>
      </c>
      <c r="U46" s="36"/>
      <c r="V46" s="36"/>
      <c r="W46" s="10">
        <f t="shared" si="11"/>
        <v>0.12676056338028169</v>
      </c>
      <c r="X46" s="10">
        <f>T46/$V$35</f>
        <v>2.9654036243822075E-2</v>
      </c>
    </row>
    <row r="47" spans="1:24" ht="15.75" customHeight="1">
      <c r="A47" s="2">
        <v>3235400</v>
      </c>
      <c r="B47" s="3">
        <v>44379</v>
      </c>
      <c r="C47" s="4">
        <f t="shared" si="0"/>
        <v>27</v>
      </c>
      <c r="E47" s="7">
        <v>44421</v>
      </c>
      <c r="F47" s="5">
        <v>18</v>
      </c>
      <c r="L47" s="8">
        <v>44417</v>
      </c>
      <c r="M47" s="36">
        <v>20</v>
      </c>
      <c r="N47" s="36"/>
      <c r="O47" s="36"/>
      <c r="Q47" s="8">
        <v>44421</v>
      </c>
      <c r="R47" s="9">
        <f t="shared" si="2"/>
        <v>33</v>
      </c>
      <c r="S47" s="9">
        <f t="shared" si="4"/>
        <v>8</v>
      </c>
      <c r="T47" s="36">
        <v>18</v>
      </c>
      <c r="U47" s="36"/>
      <c r="V47" s="36"/>
      <c r="W47" s="10">
        <f t="shared" si="11"/>
        <v>0.12676056338028169</v>
      </c>
      <c r="X47" s="10">
        <f t="shared" si="9"/>
        <v>2.9654036243822075E-2</v>
      </c>
    </row>
    <row r="48" spans="1:24" ht="15.75" customHeight="1">
      <c r="A48" s="2">
        <v>3235048</v>
      </c>
      <c r="B48" s="3">
        <v>44379</v>
      </c>
      <c r="C48" s="4">
        <f t="shared" si="0"/>
        <v>27</v>
      </c>
      <c r="E48" s="7">
        <v>44422</v>
      </c>
      <c r="F48" s="5">
        <v>19</v>
      </c>
      <c r="L48" s="8">
        <v>44418</v>
      </c>
      <c r="M48" s="36">
        <v>26</v>
      </c>
      <c r="N48" s="36"/>
      <c r="O48" s="36"/>
      <c r="Q48" s="8">
        <v>44422</v>
      </c>
      <c r="R48" s="9">
        <f t="shared" si="2"/>
        <v>33</v>
      </c>
      <c r="S48" s="9">
        <f t="shared" si="4"/>
        <v>8</v>
      </c>
      <c r="T48" s="36">
        <v>19</v>
      </c>
      <c r="U48" s="36"/>
      <c r="V48" s="36"/>
      <c r="W48" s="10">
        <f t="shared" si="11"/>
        <v>0.13380281690140844</v>
      </c>
      <c r="X48" s="10">
        <f t="shared" si="9"/>
        <v>3.130148270181219E-2</v>
      </c>
    </row>
    <row r="49" spans="1:24" ht="15.75" customHeight="1">
      <c r="A49" s="2">
        <v>3235621</v>
      </c>
      <c r="B49" s="3">
        <v>44379</v>
      </c>
      <c r="C49" s="4">
        <f t="shared" si="0"/>
        <v>27</v>
      </c>
      <c r="E49" s="7">
        <v>44423</v>
      </c>
      <c r="F49" s="5">
        <v>17</v>
      </c>
      <c r="L49" s="8">
        <v>44419</v>
      </c>
      <c r="M49" s="36">
        <v>27</v>
      </c>
      <c r="N49" s="36"/>
      <c r="O49" s="36"/>
      <c r="Q49" s="8">
        <v>44423</v>
      </c>
      <c r="R49" s="9">
        <f t="shared" si="2"/>
        <v>34</v>
      </c>
      <c r="S49" s="9">
        <f t="shared" si="4"/>
        <v>8</v>
      </c>
      <c r="T49" s="36">
        <v>17</v>
      </c>
      <c r="U49" s="36">
        <v>142</v>
      </c>
      <c r="V49" s="36"/>
      <c r="W49" s="10">
        <f t="shared" si="11"/>
        <v>0.11971830985915492</v>
      </c>
      <c r="X49" s="10">
        <f t="shared" si="9"/>
        <v>2.800658978583196E-2</v>
      </c>
    </row>
    <row r="50" spans="1:24" ht="15.75" customHeight="1">
      <c r="A50" s="2">
        <v>3235672</v>
      </c>
      <c r="B50" s="3">
        <v>44379</v>
      </c>
      <c r="C50" s="4">
        <f t="shared" si="0"/>
        <v>27</v>
      </c>
      <c r="E50" s="7">
        <v>44424</v>
      </c>
      <c r="F50" s="5">
        <v>17</v>
      </c>
      <c r="L50" s="8">
        <v>44420</v>
      </c>
      <c r="M50" s="36">
        <v>18</v>
      </c>
      <c r="N50" s="36"/>
      <c r="O50" s="36"/>
      <c r="Q50" s="8">
        <v>44424</v>
      </c>
      <c r="R50" s="9">
        <f t="shared" si="2"/>
        <v>34</v>
      </c>
      <c r="S50" s="9">
        <f t="shared" si="4"/>
        <v>8</v>
      </c>
      <c r="T50" s="36">
        <v>17</v>
      </c>
      <c r="U50" s="36"/>
      <c r="V50" s="36"/>
      <c r="W50" s="10">
        <f t="shared" ref="W50:W56" si="12">T50/$U$56</f>
        <v>0.11333333333333333</v>
      </c>
      <c r="X50" s="10">
        <f t="shared" si="9"/>
        <v>2.800658978583196E-2</v>
      </c>
    </row>
    <row r="51" spans="1:24" ht="15.75" customHeight="1">
      <c r="A51" s="2">
        <v>3235321</v>
      </c>
      <c r="B51" s="3">
        <v>44379</v>
      </c>
      <c r="C51" s="4">
        <f t="shared" si="0"/>
        <v>27</v>
      </c>
      <c r="E51" s="7">
        <v>44425</v>
      </c>
      <c r="F51" s="5">
        <v>18</v>
      </c>
      <c r="L51" s="8">
        <v>44421</v>
      </c>
      <c r="M51" s="36">
        <v>18</v>
      </c>
      <c r="N51" s="36"/>
      <c r="O51" s="36"/>
      <c r="Q51" s="8">
        <v>44425</v>
      </c>
      <c r="R51" s="9">
        <f t="shared" si="2"/>
        <v>34</v>
      </c>
      <c r="S51" s="9">
        <f t="shared" si="4"/>
        <v>8</v>
      </c>
      <c r="T51" s="36">
        <v>18</v>
      </c>
      <c r="U51" s="36"/>
      <c r="V51" s="36"/>
      <c r="W51" s="10">
        <f t="shared" si="12"/>
        <v>0.12</v>
      </c>
      <c r="X51" s="10">
        <f t="shared" si="9"/>
        <v>2.9654036243822075E-2</v>
      </c>
    </row>
    <row r="52" spans="1:24" ht="15.75" customHeight="1">
      <c r="A52" s="2">
        <v>3234587</v>
      </c>
      <c r="B52" s="3">
        <v>44379</v>
      </c>
      <c r="C52" s="4">
        <f t="shared" si="0"/>
        <v>27</v>
      </c>
      <c r="E52" s="7">
        <v>44426</v>
      </c>
      <c r="F52" s="5">
        <v>24</v>
      </c>
      <c r="L52" s="8">
        <v>44422</v>
      </c>
      <c r="M52" s="36">
        <v>19</v>
      </c>
      <c r="N52" s="36"/>
      <c r="O52" s="36"/>
      <c r="Q52" s="8">
        <v>44426</v>
      </c>
      <c r="R52" s="9">
        <f t="shared" si="2"/>
        <v>34</v>
      </c>
      <c r="S52" s="9">
        <f t="shared" si="4"/>
        <v>8</v>
      </c>
      <c r="T52" s="36">
        <v>24</v>
      </c>
      <c r="U52" s="36"/>
      <c r="V52" s="36"/>
      <c r="W52" s="10">
        <f t="shared" si="12"/>
        <v>0.16</v>
      </c>
      <c r="X52" s="10">
        <f t="shared" si="9"/>
        <v>3.9538714991762765E-2</v>
      </c>
    </row>
    <row r="53" spans="1:24" ht="15.75" customHeight="1">
      <c r="A53" s="2">
        <v>3235400</v>
      </c>
      <c r="B53" s="3">
        <v>44379</v>
      </c>
      <c r="C53" s="4">
        <f t="shared" si="0"/>
        <v>27</v>
      </c>
      <c r="E53" s="7">
        <v>44427</v>
      </c>
      <c r="F53" s="5">
        <v>30</v>
      </c>
      <c r="L53" s="8">
        <v>44423</v>
      </c>
      <c r="M53" s="36">
        <v>17</v>
      </c>
      <c r="N53" s="36">
        <v>142</v>
      </c>
      <c r="O53" s="36"/>
      <c r="Q53" s="8">
        <v>44427</v>
      </c>
      <c r="R53" s="9">
        <f t="shared" si="2"/>
        <v>34</v>
      </c>
      <c r="S53" s="9">
        <f t="shared" si="4"/>
        <v>8</v>
      </c>
      <c r="T53" s="36">
        <v>30</v>
      </c>
      <c r="U53" s="36"/>
      <c r="V53" s="36"/>
      <c r="W53" s="10">
        <f t="shared" si="12"/>
        <v>0.2</v>
      </c>
      <c r="X53" s="10">
        <f t="shared" si="9"/>
        <v>4.9423393739703461E-2</v>
      </c>
    </row>
    <row r="54" spans="1:24" ht="15.75" customHeight="1">
      <c r="A54" s="2">
        <v>3235048</v>
      </c>
      <c r="B54" s="3">
        <v>44379</v>
      </c>
      <c r="C54" s="4">
        <f t="shared" si="0"/>
        <v>27</v>
      </c>
      <c r="E54" s="7">
        <v>44428</v>
      </c>
      <c r="F54" s="5">
        <v>25</v>
      </c>
      <c r="L54" s="8">
        <v>44424</v>
      </c>
      <c r="M54" s="36">
        <v>17</v>
      </c>
      <c r="N54" s="36"/>
      <c r="O54" s="36"/>
      <c r="Q54" s="8">
        <v>44428</v>
      </c>
      <c r="R54" s="9">
        <f t="shared" si="2"/>
        <v>34</v>
      </c>
      <c r="S54" s="9">
        <f t="shared" si="4"/>
        <v>8</v>
      </c>
      <c r="T54" s="36">
        <v>25</v>
      </c>
      <c r="U54" s="36"/>
      <c r="V54" s="36"/>
      <c r="W54" s="10">
        <f t="shared" si="12"/>
        <v>0.16666666666666666</v>
      </c>
      <c r="X54" s="10">
        <f t="shared" si="9"/>
        <v>4.118616144975288E-2</v>
      </c>
    </row>
    <row r="55" spans="1:24" ht="15.75" customHeight="1">
      <c r="A55" s="2">
        <v>3235621</v>
      </c>
      <c r="B55" s="3">
        <v>44379</v>
      </c>
      <c r="C55" s="4">
        <f t="shared" si="0"/>
        <v>27</v>
      </c>
      <c r="E55" s="7">
        <v>44429</v>
      </c>
      <c r="F55" s="5">
        <v>23</v>
      </c>
      <c r="L55" s="8">
        <v>44425</v>
      </c>
      <c r="M55" s="36">
        <v>18</v>
      </c>
      <c r="N55" s="36"/>
      <c r="O55" s="36"/>
      <c r="Q55" s="8">
        <v>44429</v>
      </c>
      <c r="R55" s="9">
        <f t="shared" si="2"/>
        <v>34</v>
      </c>
      <c r="S55" s="9">
        <f t="shared" si="4"/>
        <v>8</v>
      </c>
      <c r="T55" s="36">
        <v>23</v>
      </c>
      <c r="U55" s="36"/>
      <c r="V55" s="36"/>
      <c r="W55" s="10">
        <f t="shared" si="12"/>
        <v>0.15333333333333332</v>
      </c>
      <c r="X55" s="10">
        <f t="shared" si="9"/>
        <v>3.789126853377265E-2</v>
      </c>
    </row>
    <row r="56" spans="1:24" ht="15.75" customHeight="1">
      <c r="A56" s="2">
        <v>3235672</v>
      </c>
      <c r="B56" s="3">
        <v>44379</v>
      </c>
      <c r="C56" s="4">
        <f t="shared" si="0"/>
        <v>27</v>
      </c>
      <c r="E56" s="7">
        <v>44430</v>
      </c>
      <c r="F56" s="5">
        <v>17</v>
      </c>
      <c r="L56" s="8">
        <v>44426</v>
      </c>
      <c r="M56" s="36">
        <v>24</v>
      </c>
      <c r="N56" s="36"/>
      <c r="O56" s="36"/>
      <c r="Q56" s="8">
        <v>44430</v>
      </c>
      <c r="R56" s="9">
        <f t="shared" si="2"/>
        <v>35</v>
      </c>
      <c r="S56" s="9">
        <f t="shared" si="4"/>
        <v>8</v>
      </c>
      <c r="T56" s="36">
        <v>17</v>
      </c>
      <c r="U56" s="36">
        <v>150</v>
      </c>
      <c r="V56" s="36"/>
      <c r="W56" s="10">
        <f t="shared" si="12"/>
        <v>0.11333333333333333</v>
      </c>
      <c r="X56" s="10">
        <f t="shared" si="9"/>
        <v>2.800658978583196E-2</v>
      </c>
    </row>
    <row r="57" spans="1:24" ht="15.75" customHeight="1">
      <c r="A57" s="2">
        <v>3235321</v>
      </c>
      <c r="B57" s="3">
        <v>44379</v>
      </c>
      <c r="C57" s="4">
        <f t="shared" si="0"/>
        <v>27</v>
      </c>
      <c r="E57" s="7">
        <v>44431</v>
      </c>
      <c r="F57" s="5">
        <v>27</v>
      </c>
      <c r="L57" s="8">
        <v>44427</v>
      </c>
      <c r="M57" s="36">
        <v>30</v>
      </c>
      <c r="N57" s="36"/>
      <c r="O57" s="36"/>
      <c r="Q57" s="8">
        <v>44431</v>
      </c>
      <c r="R57" s="9">
        <f t="shared" si="2"/>
        <v>35</v>
      </c>
      <c r="S57" s="9">
        <f t="shared" si="4"/>
        <v>8</v>
      </c>
      <c r="T57" s="36">
        <v>27</v>
      </c>
      <c r="U57" s="36"/>
      <c r="V57" s="36"/>
      <c r="W57" s="10">
        <f t="shared" ref="W57:W64" si="13">T57/$U$63</f>
        <v>0.15789473684210525</v>
      </c>
      <c r="X57" s="10">
        <f t="shared" si="9"/>
        <v>4.4481054365733116E-2</v>
      </c>
    </row>
    <row r="58" spans="1:24" ht="15.75" customHeight="1">
      <c r="A58" s="2">
        <v>3235433</v>
      </c>
      <c r="B58" s="3">
        <v>44379</v>
      </c>
      <c r="C58" s="4">
        <f t="shared" si="0"/>
        <v>27</v>
      </c>
      <c r="E58" s="7">
        <v>44432</v>
      </c>
      <c r="F58" s="5">
        <v>23</v>
      </c>
      <c r="L58" s="8">
        <v>44428</v>
      </c>
      <c r="M58" s="36">
        <v>25</v>
      </c>
      <c r="N58" s="36"/>
      <c r="O58" s="36"/>
      <c r="Q58" s="8">
        <v>44432</v>
      </c>
      <c r="R58" s="9">
        <f t="shared" si="2"/>
        <v>35</v>
      </c>
      <c r="S58" s="9">
        <f t="shared" si="4"/>
        <v>8</v>
      </c>
      <c r="T58" s="36">
        <v>23</v>
      </c>
      <c r="U58" s="36"/>
      <c r="V58" s="36"/>
      <c r="W58" s="10">
        <f t="shared" si="13"/>
        <v>0.13450292397660818</v>
      </c>
      <c r="X58" s="10">
        <f t="shared" si="9"/>
        <v>3.789126853377265E-2</v>
      </c>
    </row>
    <row r="59" spans="1:24" ht="15.75" customHeight="1">
      <c r="A59" s="2">
        <v>3235277</v>
      </c>
      <c r="B59" s="3">
        <v>44379</v>
      </c>
      <c r="C59" s="4">
        <f t="shared" si="0"/>
        <v>27</v>
      </c>
      <c r="E59" s="7">
        <v>44433</v>
      </c>
      <c r="F59" s="5">
        <v>23</v>
      </c>
      <c r="L59" s="8">
        <v>44429</v>
      </c>
      <c r="M59" s="36">
        <v>23</v>
      </c>
      <c r="N59" s="36"/>
      <c r="O59" s="36"/>
      <c r="Q59" s="8">
        <v>44433</v>
      </c>
      <c r="R59" s="9">
        <f t="shared" si="2"/>
        <v>35</v>
      </c>
      <c r="S59" s="9">
        <f t="shared" si="4"/>
        <v>8</v>
      </c>
      <c r="T59" s="36">
        <v>23</v>
      </c>
      <c r="U59" s="36"/>
      <c r="V59" s="36"/>
      <c r="W59" s="10">
        <f t="shared" si="13"/>
        <v>0.13450292397660818</v>
      </c>
      <c r="X59" s="10">
        <f t="shared" si="9"/>
        <v>3.789126853377265E-2</v>
      </c>
    </row>
    <row r="60" spans="1:24" ht="15.75" customHeight="1">
      <c r="A60" s="2">
        <v>3235526</v>
      </c>
      <c r="B60" s="3">
        <v>44380</v>
      </c>
      <c r="C60" s="4">
        <f t="shared" si="0"/>
        <v>27</v>
      </c>
      <c r="E60" s="7">
        <v>44434</v>
      </c>
      <c r="F60" s="5">
        <v>22</v>
      </c>
      <c r="L60" s="8">
        <v>44430</v>
      </c>
      <c r="M60" s="36">
        <v>17</v>
      </c>
      <c r="N60" s="36">
        <v>150</v>
      </c>
      <c r="O60" s="36"/>
      <c r="Q60" s="8">
        <v>44434</v>
      </c>
      <c r="R60" s="9">
        <f t="shared" si="2"/>
        <v>35</v>
      </c>
      <c r="S60" s="9">
        <f t="shared" si="4"/>
        <v>8</v>
      </c>
      <c r="T60" s="36">
        <v>22</v>
      </c>
      <c r="U60" s="36"/>
      <c r="V60" s="36"/>
      <c r="W60" s="10">
        <f t="shared" si="13"/>
        <v>0.12865497076023391</v>
      </c>
      <c r="X60" s="10">
        <f t="shared" si="9"/>
        <v>3.6243822075782535E-2</v>
      </c>
    </row>
    <row r="61" spans="1:24" ht="15.75" customHeight="1">
      <c r="A61" s="2">
        <v>3234809</v>
      </c>
      <c r="B61" s="3">
        <v>44380</v>
      </c>
      <c r="C61" s="4">
        <f t="shared" si="0"/>
        <v>27</v>
      </c>
      <c r="E61" s="7">
        <v>44435</v>
      </c>
      <c r="F61" s="5">
        <v>25</v>
      </c>
      <c r="L61" s="8">
        <v>44431</v>
      </c>
      <c r="M61" s="36">
        <v>27</v>
      </c>
      <c r="N61" s="36"/>
      <c r="O61" s="36"/>
      <c r="Q61" s="8">
        <v>44435</v>
      </c>
      <c r="R61" s="9">
        <f t="shared" si="2"/>
        <v>35</v>
      </c>
      <c r="S61" s="9">
        <f t="shared" si="4"/>
        <v>8</v>
      </c>
      <c r="T61" s="36">
        <v>25</v>
      </c>
      <c r="U61" s="36"/>
      <c r="V61" s="36"/>
      <c r="W61" s="10">
        <f t="shared" si="13"/>
        <v>0.14619883040935672</v>
      </c>
      <c r="X61" s="10">
        <f t="shared" si="9"/>
        <v>4.118616144975288E-2</v>
      </c>
    </row>
    <row r="62" spans="1:24" ht="15.75" customHeight="1">
      <c r="A62" s="2">
        <v>3234874</v>
      </c>
      <c r="B62" s="3">
        <v>44380</v>
      </c>
      <c r="C62" s="4">
        <f t="shared" si="0"/>
        <v>27</v>
      </c>
      <c r="E62" s="7">
        <v>44436</v>
      </c>
      <c r="F62" s="5">
        <v>32</v>
      </c>
      <c r="L62" s="8">
        <v>44432</v>
      </c>
      <c r="M62" s="36">
        <v>23</v>
      </c>
      <c r="N62" s="36"/>
      <c r="O62" s="36"/>
      <c r="Q62" s="8">
        <v>44436</v>
      </c>
      <c r="R62" s="9">
        <f t="shared" si="2"/>
        <v>35</v>
      </c>
      <c r="S62" s="9">
        <f t="shared" si="4"/>
        <v>8</v>
      </c>
      <c r="T62" s="36">
        <v>32</v>
      </c>
      <c r="U62" s="36"/>
      <c r="V62" s="36"/>
      <c r="W62" s="10">
        <f t="shared" si="13"/>
        <v>0.1871345029239766</v>
      </c>
      <c r="X62" s="10">
        <f t="shared" si="9"/>
        <v>5.2718286655683691E-2</v>
      </c>
    </row>
    <row r="63" spans="1:24" ht="15.75" customHeight="1">
      <c r="A63" s="2">
        <v>3234650</v>
      </c>
      <c r="B63" s="3">
        <v>44380</v>
      </c>
      <c r="C63" s="4">
        <f t="shared" si="0"/>
        <v>27</v>
      </c>
      <c r="E63" s="7">
        <v>44437</v>
      </c>
      <c r="F63" s="5">
        <v>20</v>
      </c>
      <c r="L63" s="8">
        <v>44433</v>
      </c>
      <c r="M63" s="36">
        <v>23</v>
      </c>
      <c r="N63" s="36"/>
      <c r="O63" s="36"/>
      <c r="Q63" s="8">
        <v>44437</v>
      </c>
      <c r="R63" s="9">
        <f t="shared" si="2"/>
        <v>36</v>
      </c>
      <c r="S63" s="9">
        <f t="shared" si="4"/>
        <v>8</v>
      </c>
      <c r="T63" s="36">
        <v>20</v>
      </c>
      <c r="U63" s="36">
        <v>171</v>
      </c>
      <c r="V63" s="36"/>
      <c r="W63" s="10">
        <f t="shared" si="13"/>
        <v>0.11695906432748537</v>
      </c>
      <c r="X63" s="10">
        <f t="shared" si="9"/>
        <v>3.2948929159802305E-2</v>
      </c>
    </row>
    <row r="64" spans="1:24" ht="15.75" customHeight="1">
      <c r="A64" s="2">
        <v>3234585</v>
      </c>
      <c r="B64" s="3">
        <v>44380</v>
      </c>
      <c r="C64" s="4">
        <f t="shared" si="0"/>
        <v>27</v>
      </c>
      <c r="E64" s="7">
        <v>44438</v>
      </c>
      <c r="F64" s="5">
        <v>17</v>
      </c>
      <c r="L64" s="8">
        <v>44434</v>
      </c>
      <c r="M64" s="36">
        <v>22</v>
      </c>
      <c r="N64" s="36"/>
      <c r="O64" s="36"/>
      <c r="Q64" s="8">
        <v>44438</v>
      </c>
      <c r="R64" s="9">
        <f t="shared" si="2"/>
        <v>36</v>
      </c>
      <c r="S64" s="9">
        <f t="shared" si="4"/>
        <v>8</v>
      </c>
      <c r="T64" s="36">
        <v>17</v>
      </c>
      <c r="U64" s="36">
        <v>17</v>
      </c>
      <c r="V64" s="36">
        <v>607</v>
      </c>
      <c r="W64" s="10">
        <f t="shared" si="13"/>
        <v>9.9415204678362568E-2</v>
      </c>
      <c r="X64" s="11">
        <f t="shared" si="9"/>
        <v>2.800658978583196E-2</v>
      </c>
    </row>
    <row r="65" spans="1:22" ht="15.75" customHeight="1">
      <c r="A65" s="2">
        <v>3235243</v>
      </c>
      <c r="B65" s="3">
        <v>44380</v>
      </c>
      <c r="C65" s="4">
        <f t="shared" si="0"/>
        <v>27</v>
      </c>
      <c r="E65" s="5" t="s">
        <v>15</v>
      </c>
      <c r="F65" s="5">
        <v>1201</v>
      </c>
      <c r="L65" s="8">
        <v>44435</v>
      </c>
      <c r="M65" s="36">
        <v>25</v>
      </c>
      <c r="N65" s="36"/>
      <c r="O65" s="36"/>
      <c r="Q65" s="9" t="s">
        <v>15</v>
      </c>
      <c r="R65" s="9"/>
      <c r="S65" s="9"/>
      <c r="T65" s="32">
        <v>1201</v>
      </c>
      <c r="U65" s="32"/>
      <c r="V65" s="32"/>
    </row>
    <row r="66" spans="1:22" ht="15.75" customHeight="1">
      <c r="A66" s="2">
        <v>3235637</v>
      </c>
      <c r="B66" s="3">
        <v>44380</v>
      </c>
      <c r="C66" s="4">
        <f t="shared" si="0"/>
        <v>27</v>
      </c>
      <c r="L66" s="8">
        <v>44436</v>
      </c>
      <c r="M66" s="36">
        <v>32</v>
      </c>
      <c r="N66" s="36"/>
      <c r="O66" s="36"/>
    </row>
    <row r="67" spans="1:22" ht="15.75" customHeight="1">
      <c r="A67" s="2">
        <v>3234673</v>
      </c>
      <c r="B67" s="3">
        <v>44380</v>
      </c>
      <c r="C67" s="4">
        <f t="shared" si="0"/>
        <v>27</v>
      </c>
      <c r="L67" s="8">
        <v>44437</v>
      </c>
      <c r="M67" s="36">
        <v>20</v>
      </c>
      <c r="N67" s="36">
        <v>171</v>
      </c>
      <c r="O67" s="36"/>
    </row>
    <row r="68" spans="1:22" ht="15.75" customHeight="1">
      <c r="A68" s="2">
        <v>3235078</v>
      </c>
      <c r="B68" s="3">
        <v>44380</v>
      </c>
      <c r="C68" s="4">
        <f t="shared" si="0"/>
        <v>27</v>
      </c>
      <c r="E68" s="38"/>
      <c r="F68" s="39"/>
      <c r="G68" s="39"/>
      <c r="L68" s="8">
        <v>44438</v>
      </c>
      <c r="M68" s="36">
        <v>17</v>
      </c>
      <c r="N68" s="36">
        <v>17</v>
      </c>
      <c r="O68" s="36">
        <v>607</v>
      </c>
    </row>
    <row r="69" spans="1:22" ht="15.75" customHeight="1">
      <c r="A69" s="2">
        <v>3235296</v>
      </c>
      <c r="B69" s="3">
        <v>44380</v>
      </c>
      <c r="C69" s="4">
        <f t="shared" si="0"/>
        <v>27</v>
      </c>
    </row>
    <row r="70" spans="1:22" ht="15.75" customHeight="1">
      <c r="A70" s="2">
        <v>3234921</v>
      </c>
      <c r="B70" s="3">
        <v>44380</v>
      </c>
      <c r="C70" s="4">
        <f t="shared" si="0"/>
        <v>27</v>
      </c>
    </row>
    <row r="71" spans="1:22" ht="15.75" customHeight="1">
      <c r="A71" s="2">
        <v>3235191</v>
      </c>
      <c r="B71" s="3">
        <v>44380</v>
      </c>
      <c r="C71" s="4">
        <f t="shared" si="0"/>
        <v>27</v>
      </c>
    </row>
    <row r="72" spans="1:22" ht="15.75" customHeight="1">
      <c r="A72" s="2">
        <v>3235538</v>
      </c>
      <c r="B72" s="3">
        <v>44380</v>
      </c>
      <c r="C72" s="4">
        <f t="shared" si="0"/>
        <v>27</v>
      </c>
    </row>
    <row r="73" spans="1:22" ht="15.75" customHeight="1">
      <c r="A73" s="2">
        <v>3235346</v>
      </c>
      <c r="B73" s="3">
        <v>44380</v>
      </c>
      <c r="C73" s="4">
        <f t="shared" si="0"/>
        <v>27</v>
      </c>
    </row>
    <row r="74" spans="1:22" ht="15.75" customHeight="1">
      <c r="A74" s="2">
        <v>3235152</v>
      </c>
      <c r="B74" s="3">
        <v>44380</v>
      </c>
      <c r="C74" s="4">
        <f t="shared" si="0"/>
        <v>27</v>
      </c>
    </row>
    <row r="75" spans="1:22" ht="15.75" customHeight="1">
      <c r="A75" s="2">
        <v>3234536</v>
      </c>
      <c r="B75" s="3">
        <v>44380</v>
      </c>
      <c r="C75" s="4">
        <f t="shared" si="0"/>
        <v>27</v>
      </c>
    </row>
    <row r="76" spans="1:22" ht="15.75" customHeight="1">
      <c r="A76" s="2">
        <v>3235148</v>
      </c>
      <c r="B76" s="3">
        <v>44380</v>
      </c>
      <c r="C76" s="4">
        <f t="shared" si="0"/>
        <v>27</v>
      </c>
    </row>
    <row r="77" spans="1:22" ht="15.75" customHeight="1">
      <c r="A77" s="2">
        <v>3234858</v>
      </c>
      <c r="B77" s="3">
        <v>44380</v>
      </c>
      <c r="C77" s="4">
        <f t="shared" si="0"/>
        <v>27</v>
      </c>
    </row>
    <row r="78" spans="1:22" ht="15.75" customHeight="1">
      <c r="A78" s="2">
        <v>3234725</v>
      </c>
      <c r="B78" s="3">
        <v>44380</v>
      </c>
      <c r="C78" s="4">
        <f t="shared" si="0"/>
        <v>27</v>
      </c>
    </row>
    <row r="79" spans="1:22" ht="15.75" customHeight="1">
      <c r="A79" s="2">
        <v>3235443</v>
      </c>
      <c r="B79" s="3">
        <v>44380</v>
      </c>
      <c r="C79" s="4">
        <f t="shared" si="0"/>
        <v>27</v>
      </c>
    </row>
    <row r="80" spans="1:22" ht="15.75" customHeight="1">
      <c r="A80" s="2">
        <v>3235293</v>
      </c>
      <c r="B80" s="3">
        <v>44380</v>
      </c>
      <c r="C80" s="4">
        <f t="shared" si="0"/>
        <v>27</v>
      </c>
    </row>
    <row r="81" spans="1:3" ht="15.75" customHeight="1">
      <c r="A81" s="2">
        <v>3235099</v>
      </c>
      <c r="B81" s="3">
        <v>44380</v>
      </c>
      <c r="C81" s="4">
        <f t="shared" si="0"/>
        <v>27</v>
      </c>
    </row>
    <row r="82" spans="1:3" ht="15.75" customHeight="1">
      <c r="A82" s="2">
        <v>3235673</v>
      </c>
      <c r="B82" s="3">
        <v>44380</v>
      </c>
      <c r="C82" s="4">
        <f t="shared" si="0"/>
        <v>27</v>
      </c>
    </row>
    <row r="83" spans="1:3" ht="15.75" customHeight="1">
      <c r="A83" s="2">
        <v>3234929</v>
      </c>
      <c r="B83" s="3">
        <v>44380</v>
      </c>
      <c r="C83" s="4">
        <f t="shared" si="0"/>
        <v>27</v>
      </c>
    </row>
    <row r="84" spans="1:3" ht="15.75" customHeight="1">
      <c r="A84" s="2">
        <v>3235477</v>
      </c>
      <c r="B84" s="3">
        <v>44380</v>
      </c>
      <c r="C84" s="4">
        <f t="shared" si="0"/>
        <v>27</v>
      </c>
    </row>
    <row r="85" spans="1:3" ht="15.75" customHeight="1">
      <c r="A85" s="2">
        <v>3234929</v>
      </c>
      <c r="B85" s="3">
        <v>44380</v>
      </c>
      <c r="C85" s="4">
        <f t="shared" si="0"/>
        <v>27</v>
      </c>
    </row>
    <row r="86" spans="1:3" ht="15.75" customHeight="1">
      <c r="A86" s="2">
        <v>3235477</v>
      </c>
      <c r="B86" s="3">
        <v>44380</v>
      </c>
      <c r="C86" s="4">
        <f t="shared" si="0"/>
        <v>27</v>
      </c>
    </row>
    <row r="87" spans="1:3" ht="15.75" customHeight="1">
      <c r="A87" s="2">
        <v>3235443</v>
      </c>
      <c r="B87" s="3">
        <v>44380</v>
      </c>
      <c r="C87" s="4">
        <f t="shared" si="0"/>
        <v>27</v>
      </c>
    </row>
    <row r="88" spans="1:3" ht="15.75" customHeight="1">
      <c r="A88" s="2">
        <v>3235293</v>
      </c>
      <c r="B88" s="3">
        <v>44380</v>
      </c>
      <c r="C88" s="4">
        <f t="shared" si="0"/>
        <v>27</v>
      </c>
    </row>
    <row r="89" spans="1:3" ht="15.75" customHeight="1">
      <c r="A89" s="2">
        <v>3235099</v>
      </c>
      <c r="B89" s="3">
        <v>44380</v>
      </c>
      <c r="C89" s="4">
        <f t="shared" si="0"/>
        <v>27</v>
      </c>
    </row>
    <row r="90" spans="1:3" ht="15.75" customHeight="1">
      <c r="A90" s="2">
        <v>3235673</v>
      </c>
      <c r="B90" s="3">
        <v>44380</v>
      </c>
      <c r="C90" s="4">
        <f t="shared" si="0"/>
        <v>27</v>
      </c>
    </row>
    <row r="91" spans="1:3" ht="15.75" customHeight="1">
      <c r="A91" s="2">
        <v>3234929</v>
      </c>
      <c r="B91" s="3">
        <v>44380</v>
      </c>
      <c r="C91" s="4">
        <f t="shared" si="0"/>
        <v>27</v>
      </c>
    </row>
    <row r="92" spans="1:3" ht="15.75" customHeight="1">
      <c r="A92" s="2">
        <v>3235477</v>
      </c>
      <c r="B92" s="3">
        <v>44380</v>
      </c>
      <c r="C92" s="4">
        <f t="shared" si="0"/>
        <v>27</v>
      </c>
    </row>
    <row r="93" spans="1:3" ht="15.75" customHeight="1">
      <c r="A93" s="2">
        <v>3234929</v>
      </c>
      <c r="B93" s="3">
        <v>44380</v>
      </c>
      <c r="C93" s="4">
        <f t="shared" si="0"/>
        <v>27</v>
      </c>
    </row>
    <row r="94" spans="1:3" ht="15.75" customHeight="1">
      <c r="A94" s="2">
        <v>3235477</v>
      </c>
      <c r="B94" s="3">
        <v>44380</v>
      </c>
      <c r="C94" s="4">
        <f t="shared" si="0"/>
        <v>27</v>
      </c>
    </row>
    <row r="95" spans="1:3" ht="15.75" customHeight="1">
      <c r="A95" s="2">
        <v>3235057</v>
      </c>
      <c r="B95" s="3">
        <v>44381</v>
      </c>
      <c r="C95" s="4">
        <f t="shared" si="0"/>
        <v>27</v>
      </c>
    </row>
    <row r="96" spans="1:3" ht="15.75" customHeight="1">
      <c r="A96" s="2">
        <v>3235306</v>
      </c>
      <c r="B96" s="3">
        <v>44381</v>
      </c>
      <c r="C96" s="4">
        <f t="shared" si="0"/>
        <v>27</v>
      </c>
    </row>
    <row r="97" spans="1:3" ht="15.75" customHeight="1">
      <c r="A97" s="2">
        <v>3234648</v>
      </c>
      <c r="B97" s="3">
        <v>44381</v>
      </c>
      <c r="C97" s="4">
        <f t="shared" si="0"/>
        <v>27</v>
      </c>
    </row>
    <row r="98" spans="1:3" ht="15.75" customHeight="1">
      <c r="A98" s="2">
        <v>3235408</v>
      </c>
      <c r="B98" s="3">
        <v>44381</v>
      </c>
      <c r="C98" s="4">
        <f t="shared" si="0"/>
        <v>27</v>
      </c>
    </row>
    <row r="99" spans="1:3" ht="15.75" customHeight="1">
      <c r="A99" s="2">
        <v>3234911</v>
      </c>
      <c r="B99" s="3">
        <v>44381</v>
      </c>
      <c r="C99" s="4">
        <f t="shared" si="0"/>
        <v>27</v>
      </c>
    </row>
    <row r="100" spans="1:3" ht="15.75" customHeight="1">
      <c r="A100" s="2">
        <v>3234826</v>
      </c>
      <c r="B100" s="3">
        <v>44381</v>
      </c>
      <c r="C100" s="4">
        <f t="shared" si="0"/>
        <v>27</v>
      </c>
    </row>
    <row r="101" spans="1:3" ht="15.75" customHeight="1">
      <c r="A101" s="2">
        <v>3235580</v>
      </c>
      <c r="B101" s="3">
        <v>44381</v>
      </c>
      <c r="C101" s="4">
        <f t="shared" si="0"/>
        <v>27</v>
      </c>
    </row>
    <row r="102" spans="1:3" ht="15.75" customHeight="1">
      <c r="A102" s="2">
        <v>3235060</v>
      </c>
      <c r="B102" s="3">
        <v>44381</v>
      </c>
      <c r="C102" s="4">
        <f t="shared" si="0"/>
        <v>27</v>
      </c>
    </row>
    <row r="103" spans="1:3" ht="15.75" customHeight="1">
      <c r="A103" s="2">
        <v>3235531</v>
      </c>
      <c r="B103" s="3">
        <v>44381</v>
      </c>
      <c r="C103" s="4">
        <f t="shared" si="0"/>
        <v>27</v>
      </c>
    </row>
    <row r="104" spans="1:3" ht="15.75" customHeight="1">
      <c r="A104" s="2">
        <v>3235328</v>
      </c>
      <c r="B104" s="3">
        <v>44381</v>
      </c>
      <c r="C104" s="4">
        <f t="shared" si="0"/>
        <v>27</v>
      </c>
    </row>
    <row r="105" spans="1:3" ht="15.75" customHeight="1">
      <c r="A105" s="2">
        <v>3234855</v>
      </c>
      <c r="B105" s="3">
        <v>44381</v>
      </c>
      <c r="C105" s="4">
        <f t="shared" si="0"/>
        <v>27</v>
      </c>
    </row>
    <row r="106" spans="1:3" ht="15.75" customHeight="1">
      <c r="A106" s="2">
        <v>3235314</v>
      </c>
      <c r="B106" s="3">
        <v>44381</v>
      </c>
      <c r="C106" s="4">
        <f t="shared" si="0"/>
        <v>27</v>
      </c>
    </row>
    <row r="107" spans="1:3" ht="15.75" customHeight="1">
      <c r="A107" s="2">
        <v>3234539</v>
      </c>
      <c r="B107" s="3">
        <v>44381</v>
      </c>
      <c r="C107" s="4">
        <f t="shared" si="0"/>
        <v>27</v>
      </c>
    </row>
    <row r="108" spans="1:3" ht="15.75" customHeight="1">
      <c r="A108" s="2">
        <v>3235052</v>
      </c>
      <c r="B108" s="3">
        <v>44381</v>
      </c>
      <c r="C108" s="4">
        <f t="shared" si="0"/>
        <v>27</v>
      </c>
    </row>
    <row r="109" spans="1:3" ht="15.75" customHeight="1">
      <c r="A109" s="2">
        <v>3235096</v>
      </c>
      <c r="B109" s="3">
        <v>44381</v>
      </c>
      <c r="C109" s="4">
        <f t="shared" si="0"/>
        <v>27</v>
      </c>
    </row>
    <row r="110" spans="1:3" ht="15.75" customHeight="1">
      <c r="A110" s="2">
        <v>3234880</v>
      </c>
      <c r="B110" s="3">
        <v>44381</v>
      </c>
      <c r="C110" s="4">
        <f t="shared" si="0"/>
        <v>27</v>
      </c>
    </row>
    <row r="111" spans="1:3" ht="15.75" customHeight="1">
      <c r="A111" s="2">
        <v>3235505</v>
      </c>
      <c r="B111" s="3">
        <v>44381</v>
      </c>
      <c r="C111" s="4">
        <f t="shared" si="0"/>
        <v>27</v>
      </c>
    </row>
    <row r="112" spans="1:3" ht="15.75" customHeight="1">
      <c r="A112" s="2">
        <v>3235544</v>
      </c>
      <c r="B112" s="3">
        <v>44381</v>
      </c>
      <c r="C112" s="4">
        <f t="shared" si="0"/>
        <v>27</v>
      </c>
    </row>
    <row r="113" spans="1:3" ht="15.75" customHeight="1">
      <c r="A113" s="2">
        <v>3234675</v>
      </c>
      <c r="B113" s="3">
        <v>44381</v>
      </c>
      <c r="C113" s="4">
        <f t="shared" si="0"/>
        <v>27</v>
      </c>
    </row>
    <row r="114" spans="1:3" ht="15.75" customHeight="1">
      <c r="A114" s="2">
        <v>3234569</v>
      </c>
      <c r="B114" s="3">
        <v>44381</v>
      </c>
      <c r="C114" s="4">
        <f t="shared" si="0"/>
        <v>27</v>
      </c>
    </row>
    <row r="115" spans="1:3" ht="15.75" customHeight="1">
      <c r="A115" s="2">
        <v>3234999</v>
      </c>
      <c r="B115" s="3">
        <v>44381</v>
      </c>
      <c r="C115" s="4">
        <f t="shared" si="0"/>
        <v>27</v>
      </c>
    </row>
    <row r="116" spans="1:3" ht="15.75" customHeight="1">
      <c r="A116" s="2">
        <v>3234657</v>
      </c>
      <c r="B116" s="3">
        <v>44381</v>
      </c>
      <c r="C116" s="4">
        <f t="shared" si="0"/>
        <v>27</v>
      </c>
    </row>
    <row r="117" spans="1:3" ht="15.75" customHeight="1">
      <c r="A117" s="2">
        <v>3234647</v>
      </c>
      <c r="B117" s="3">
        <v>44381</v>
      </c>
      <c r="C117" s="4">
        <f t="shared" si="0"/>
        <v>27</v>
      </c>
    </row>
    <row r="118" spans="1:3" ht="15.75" customHeight="1">
      <c r="A118" s="2">
        <v>3234880</v>
      </c>
      <c r="B118" s="3">
        <v>44381</v>
      </c>
      <c r="C118" s="4">
        <f t="shared" si="0"/>
        <v>27</v>
      </c>
    </row>
    <row r="119" spans="1:3" ht="15.75" customHeight="1">
      <c r="A119" s="2">
        <v>3235505</v>
      </c>
      <c r="B119" s="3">
        <v>44381</v>
      </c>
      <c r="C119" s="4">
        <f t="shared" si="0"/>
        <v>27</v>
      </c>
    </row>
    <row r="120" spans="1:3" ht="15.75" customHeight="1">
      <c r="A120" s="2">
        <v>3235544</v>
      </c>
      <c r="B120" s="3">
        <v>44381</v>
      </c>
      <c r="C120" s="4">
        <f t="shared" si="0"/>
        <v>27</v>
      </c>
    </row>
    <row r="121" spans="1:3" ht="15.75" customHeight="1">
      <c r="A121" s="2">
        <v>3234675</v>
      </c>
      <c r="B121" s="3">
        <v>44381</v>
      </c>
      <c r="C121" s="4">
        <f t="shared" si="0"/>
        <v>27</v>
      </c>
    </row>
    <row r="122" spans="1:3" ht="15.75" customHeight="1">
      <c r="A122" s="2">
        <v>3234569</v>
      </c>
      <c r="B122" s="3">
        <v>44381</v>
      </c>
      <c r="C122" s="4">
        <f t="shared" si="0"/>
        <v>27</v>
      </c>
    </row>
    <row r="123" spans="1:3" ht="15.75" customHeight="1">
      <c r="A123" s="2">
        <v>3234999</v>
      </c>
      <c r="B123" s="3">
        <v>44381</v>
      </c>
      <c r="C123" s="4">
        <f t="shared" si="0"/>
        <v>27</v>
      </c>
    </row>
    <row r="124" spans="1:3" ht="15.75" customHeight="1">
      <c r="A124" s="2">
        <v>3234657</v>
      </c>
      <c r="B124" s="3">
        <v>44381</v>
      </c>
      <c r="C124" s="4">
        <f t="shared" si="0"/>
        <v>27</v>
      </c>
    </row>
    <row r="125" spans="1:3" ht="15.75" customHeight="1">
      <c r="A125" s="2">
        <v>3234647</v>
      </c>
      <c r="B125" s="3">
        <v>44381</v>
      </c>
      <c r="C125" s="4">
        <f t="shared" si="0"/>
        <v>27</v>
      </c>
    </row>
    <row r="126" spans="1:3" ht="15.75" customHeight="1">
      <c r="A126" s="2">
        <v>3235292</v>
      </c>
      <c r="B126" s="3">
        <v>44381</v>
      </c>
      <c r="C126" s="4">
        <f t="shared" si="0"/>
        <v>27</v>
      </c>
    </row>
    <row r="127" spans="1:3" ht="15.75" customHeight="1">
      <c r="A127" s="2">
        <v>3235437</v>
      </c>
      <c r="B127" s="3">
        <v>44381</v>
      </c>
      <c r="C127" s="4">
        <f t="shared" si="0"/>
        <v>27</v>
      </c>
    </row>
    <row r="128" spans="1:3" ht="15.75" customHeight="1">
      <c r="A128" s="2">
        <v>3235393</v>
      </c>
      <c r="B128" s="3">
        <v>44382</v>
      </c>
      <c r="C128" s="4">
        <f t="shared" si="0"/>
        <v>28</v>
      </c>
    </row>
    <row r="129" spans="1:3" ht="15.75" customHeight="1">
      <c r="A129" s="2">
        <v>3235550</v>
      </c>
      <c r="B129" s="3">
        <v>44382</v>
      </c>
      <c r="C129" s="4">
        <f t="shared" si="0"/>
        <v>28</v>
      </c>
    </row>
    <row r="130" spans="1:3" ht="15.75" customHeight="1">
      <c r="A130" s="2">
        <v>3235232</v>
      </c>
      <c r="B130" s="3">
        <v>44382</v>
      </c>
      <c r="C130" s="4">
        <f t="shared" si="0"/>
        <v>28</v>
      </c>
    </row>
    <row r="131" spans="1:3" ht="15.75" customHeight="1">
      <c r="A131" s="2">
        <v>3235541</v>
      </c>
      <c r="B131" s="3">
        <v>44382</v>
      </c>
      <c r="C131" s="4">
        <f t="shared" si="0"/>
        <v>28</v>
      </c>
    </row>
    <row r="132" spans="1:3" ht="15.75" customHeight="1">
      <c r="A132" s="2">
        <v>3234698</v>
      </c>
      <c r="B132" s="3">
        <v>44382</v>
      </c>
      <c r="C132" s="4">
        <f t="shared" si="0"/>
        <v>28</v>
      </c>
    </row>
    <row r="133" spans="1:3" ht="15.75" customHeight="1">
      <c r="A133" s="2">
        <v>3235503</v>
      </c>
      <c r="B133" s="3">
        <v>44382</v>
      </c>
      <c r="C133" s="4">
        <f t="shared" si="0"/>
        <v>28</v>
      </c>
    </row>
    <row r="134" spans="1:3" ht="15.75" customHeight="1">
      <c r="A134" s="2">
        <v>3234992</v>
      </c>
      <c r="B134" s="3">
        <v>44382</v>
      </c>
      <c r="C134" s="4">
        <f t="shared" si="0"/>
        <v>28</v>
      </c>
    </row>
    <row r="135" spans="1:3" ht="15.75" customHeight="1">
      <c r="A135" s="2">
        <v>3234652</v>
      </c>
      <c r="B135" s="3">
        <v>44382</v>
      </c>
      <c r="C135" s="4">
        <f t="shared" si="0"/>
        <v>28</v>
      </c>
    </row>
    <row r="136" spans="1:3" ht="15.75" customHeight="1">
      <c r="A136" s="2">
        <v>3235361</v>
      </c>
      <c r="B136" s="3">
        <v>44382</v>
      </c>
      <c r="C136" s="4">
        <f t="shared" si="0"/>
        <v>28</v>
      </c>
    </row>
    <row r="137" spans="1:3" ht="15.75" customHeight="1">
      <c r="A137" s="2">
        <v>3234774</v>
      </c>
      <c r="B137" s="3">
        <v>44382</v>
      </c>
      <c r="C137" s="4">
        <f t="shared" si="0"/>
        <v>28</v>
      </c>
    </row>
    <row r="138" spans="1:3" ht="15.75" customHeight="1">
      <c r="A138" s="2">
        <v>3235726</v>
      </c>
      <c r="B138" s="3">
        <v>44382</v>
      </c>
      <c r="C138" s="4">
        <f t="shared" si="0"/>
        <v>28</v>
      </c>
    </row>
    <row r="139" spans="1:3" ht="15.75" customHeight="1">
      <c r="A139" s="2">
        <v>3235325</v>
      </c>
      <c r="B139" s="3">
        <v>44382</v>
      </c>
      <c r="C139" s="4">
        <f t="shared" si="0"/>
        <v>28</v>
      </c>
    </row>
    <row r="140" spans="1:3" ht="15.75" customHeight="1">
      <c r="A140" s="2">
        <v>3235378</v>
      </c>
      <c r="B140" s="3">
        <v>44382</v>
      </c>
      <c r="C140" s="4">
        <f t="shared" si="0"/>
        <v>28</v>
      </c>
    </row>
    <row r="141" spans="1:3" ht="15.75" customHeight="1">
      <c r="A141" s="2">
        <v>3234753</v>
      </c>
      <c r="B141" s="3">
        <v>44382</v>
      </c>
      <c r="C141" s="4">
        <f t="shared" si="0"/>
        <v>28</v>
      </c>
    </row>
    <row r="142" spans="1:3" ht="15.75" customHeight="1">
      <c r="A142" s="2">
        <v>3234988</v>
      </c>
      <c r="B142" s="3">
        <v>44382</v>
      </c>
      <c r="C142" s="4">
        <f t="shared" si="0"/>
        <v>28</v>
      </c>
    </row>
    <row r="143" spans="1:3" ht="15.75" customHeight="1">
      <c r="A143" s="2">
        <v>3235455</v>
      </c>
      <c r="B143" s="3">
        <v>44382</v>
      </c>
      <c r="C143" s="4">
        <f t="shared" si="0"/>
        <v>28</v>
      </c>
    </row>
    <row r="144" spans="1:3" ht="15.75" customHeight="1">
      <c r="A144" s="2">
        <v>3235088</v>
      </c>
      <c r="B144" s="3">
        <v>44382</v>
      </c>
      <c r="C144" s="4">
        <f t="shared" si="0"/>
        <v>28</v>
      </c>
    </row>
    <row r="145" spans="1:3" ht="15.75" customHeight="1">
      <c r="A145" s="2">
        <v>3235154</v>
      </c>
      <c r="B145" s="3">
        <v>44382</v>
      </c>
      <c r="C145" s="4">
        <f t="shared" si="0"/>
        <v>28</v>
      </c>
    </row>
    <row r="146" spans="1:3" ht="15.75" customHeight="1">
      <c r="A146" s="2">
        <v>3234748</v>
      </c>
      <c r="B146" s="3">
        <v>44382</v>
      </c>
      <c r="C146" s="4">
        <f t="shared" si="0"/>
        <v>28</v>
      </c>
    </row>
    <row r="147" spans="1:3" ht="15.75" customHeight="1">
      <c r="A147" s="2">
        <v>3235174</v>
      </c>
      <c r="B147" s="3">
        <v>44382</v>
      </c>
      <c r="C147" s="4">
        <f t="shared" si="0"/>
        <v>28</v>
      </c>
    </row>
    <row r="148" spans="1:3" ht="15.75" customHeight="1">
      <c r="A148" s="2">
        <v>3235700</v>
      </c>
      <c r="B148" s="3">
        <v>44382</v>
      </c>
      <c r="C148" s="4">
        <f t="shared" si="0"/>
        <v>28</v>
      </c>
    </row>
    <row r="149" spans="1:3" ht="15.75" customHeight="1">
      <c r="A149" s="2">
        <v>3234583</v>
      </c>
      <c r="B149" s="3">
        <v>44382</v>
      </c>
      <c r="C149" s="4">
        <f t="shared" si="0"/>
        <v>28</v>
      </c>
    </row>
    <row r="150" spans="1:3" ht="15.75" customHeight="1">
      <c r="A150" s="2">
        <v>3234800</v>
      </c>
      <c r="B150" s="3">
        <v>44382</v>
      </c>
      <c r="C150" s="4">
        <f t="shared" si="0"/>
        <v>28</v>
      </c>
    </row>
    <row r="151" spans="1:3" ht="15.75" customHeight="1">
      <c r="A151" s="2">
        <v>3234979</v>
      </c>
      <c r="B151" s="3">
        <v>44382</v>
      </c>
      <c r="C151" s="4">
        <f t="shared" si="0"/>
        <v>28</v>
      </c>
    </row>
    <row r="152" spans="1:3" ht="15.75" customHeight="1">
      <c r="A152" s="2">
        <v>3234862</v>
      </c>
      <c r="B152" s="3">
        <v>44382</v>
      </c>
      <c r="C152" s="4">
        <f t="shared" si="0"/>
        <v>28</v>
      </c>
    </row>
    <row r="153" spans="1:3" ht="15.75" customHeight="1">
      <c r="A153" s="2">
        <v>3234862</v>
      </c>
      <c r="B153" s="3">
        <v>44382</v>
      </c>
      <c r="C153" s="4">
        <f t="shared" si="0"/>
        <v>28</v>
      </c>
    </row>
    <row r="154" spans="1:3" ht="15.75" customHeight="1">
      <c r="A154" s="2">
        <v>3234748</v>
      </c>
      <c r="B154" s="3">
        <v>44382</v>
      </c>
      <c r="C154" s="4">
        <f t="shared" si="0"/>
        <v>28</v>
      </c>
    </row>
    <row r="155" spans="1:3" ht="15.75" customHeight="1">
      <c r="A155" s="2">
        <v>3235174</v>
      </c>
      <c r="B155" s="3">
        <v>44382</v>
      </c>
      <c r="C155" s="4">
        <f t="shared" si="0"/>
        <v>28</v>
      </c>
    </row>
    <row r="156" spans="1:3" ht="15.75" customHeight="1">
      <c r="A156" s="2">
        <v>3235700</v>
      </c>
      <c r="B156" s="3">
        <v>44382</v>
      </c>
      <c r="C156" s="4">
        <f t="shared" si="0"/>
        <v>28</v>
      </c>
    </row>
    <row r="157" spans="1:3" ht="15.75" customHeight="1">
      <c r="A157" s="2">
        <v>3234583</v>
      </c>
      <c r="B157" s="3">
        <v>44382</v>
      </c>
      <c r="C157" s="4">
        <f t="shared" si="0"/>
        <v>28</v>
      </c>
    </row>
    <row r="158" spans="1:3" ht="15.75" customHeight="1">
      <c r="A158" s="2">
        <v>3234800</v>
      </c>
      <c r="B158" s="3">
        <v>44382</v>
      </c>
      <c r="C158" s="4">
        <f t="shared" si="0"/>
        <v>28</v>
      </c>
    </row>
    <row r="159" spans="1:3" ht="15.75" customHeight="1">
      <c r="A159" s="2">
        <v>3234979</v>
      </c>
      <c r="B159" s="3">
        <v>44382</v>
      </c>
      <c r="C159" s="4">
        <f t="shared" si="0"/>
        <v>28</v>
      </c>
    </row>
    <row r="160" spans="1:3" ht="15.75" customHeight="1">
      <c r="A160" s="2">
        <v>3234862</v>
      </c>
      <c r="B160" s="3">
        <v>44382</v>
      </c>
      <c r="C160" s="4">
        <f t="shared" si="0"/>
        <v>28</v>
      </c>
    </row>
    <row r="161" spans="1:3" ht="15.75" customHeight="1">
      <c r="A161" s="2">
        <v>3234862</v>
      </c>
      <c r="B161" s="3">
        <v>44382</v>
      </c>
      <c r="C161" s="4">
        <f t="shared" si="0"/>
        <v>28</v>
      </c>
    </row>
    <row r="162" spans="1:3" ht="15.75" customHeight="1">
      <c r="A162" s="2">
        <v>3234689</v>
      </c>
      <c r="B162" s="3">
        <v>44382</v>
      </c>
      <c r="C162" s="4">
        <f t="shared" si="0"/>
        <v>28</v>
      </c>
    </row>
    <row r="163" spans="1:3" ht="15.75" customHeight="1">
      <c r="A163" s="2">
        <v>3234537</v>
      </c>
      <c r="B163" s="3">
        <v>44382</v>
      </c>
      <c r="C163" s="4">
        <f t="shared" si="0"/>
        <v>28</v>
      </c>
    </row>
    <row r="164" spans="1:3" ht="15.75" customHeight="1">
      <c r="A164" s="2">
        <v>3234859</v>
      </c>
      <c r="B164" s="3">
        <v>44382</v>
      </c>
      <c r="C164" s="4">
        <f t="shared" si="0"/>
        <v>28</v>
      </c>
    </row>
    <row r="165" spans="1:3" ht="15.75" customHeight="1">
      <c r="A165" s="2">
        <v>3235326</v>
      </c>
      <c r="B165" s="3">
        <v>44383</v>
      </c>
      <c r="C165" s="4">
        <f t="shared" si="0"/>
        <v>28</v>
      </c>
    </row>
    <row r="166" spans="1:3" ht="15.75" customHeight="1">
      <c r="A166" s="2">
        <v>3235608</v>
      </c>
      <c r="B166" s="3">
        <v>44383</v>
      </c>
      <c r="C166" s="4">
        <f t="shared" si="0"/>
        <v>28</v>
      </c>
    </row>
    <row r="167" spans="1:3" ht="15.75" customHeight="1">
      <c r="A167" s="2">
        <v>3235612</v>
      </c>
      <c r="B167" s="3">
        <v>44383</v>
      </c>
      <c r="C167" s="4">
        <f t="shared" si="0"/>
        <v>28</v>
      </c>
    </row>
    <row r="168" spans="1:3" ht="15.75" customHeight="1">
      <c r="A168" s="2">
        <v>3235539</v>
      </c>
      <c r="B168" s="3">
        <v>44383</v>
      </c>
      <c r="C168" s="4">
        <f t="shared" si="0"/>
        <v>28</v>
      </c>
    </row>
    <row r="169" spans="1:3" ht="15.75" customHeight="1">
      <c r="A169" s="2">
        <v>3235449</v>
      </c>
      <c r="B169" s="3">
        <v>44383</v>
      </c>
      <c r="C169" s="4">
        <f t="shared" si="0"/>
        <v>28</v>
      </c>
    </row>
    <row r="170" spans="1:3" ht="15.75" customHeight="1">
      <c r="A170" s="2">
        <v>3235554</v>
      </c>
      <c r="B170" s="3">
        <v>44383</v>
      </c>
      <c r="C170" s="4">
        <f t="shared" si="0"/>
        <v>28</v>
      </c>
    </row>
    <row r="171" spans="1:3" ht="15.75" customHeight="1">
      <c r="A171" s="2">
        <v>3234804</v>
      </c>
      <c r="B171" s="3">
        <v>44383</v>
      </c>
      <c r="C171" s="4">
        <f t="shared" si="0"/>
        <v>28</v>
      </c>
    </row>
    <row r="172" spans="1:3" ht="15.75" customHeight="1">
      <c r="A172" s="2">
        <v>3235265</v>
      </c>
      <c r="B172" s="3">
        <v>44383</v>
      </c>
      <c r="C172" s="4">
        <f t="shared" si="0"/>
        <v>28</v>
      </c>
    </row>
    <row r="173" spans="1:3" ht="15.75" customHeight="1">
      <c r="A173" s="2">
        <v>3234936</v>
      </c>
      <c r="B173" s="3">
        <v>44383</v>
      </c>
      <c r="C173" s="4">
        <f t="shared" si="0"/>
        <v>28</v>
      </c>
    </row>
    <row r="174" spans="1:3" ht="15.75" customHeight="1">
      <c r="A174" s="2">
        <v>3235458</v>
      </c>
      <c r="B174" s="3">
        <v>44383</v>
      </c>
      <c r="C174" s="4">
        <f t="shared" si="0"/>
        <v>28</v>
      </c>
    </row>
    <row r="175" spans="1:3" ht="15.75" customHeight="1">
      <c r="A175" s="2">
        <v>3235061</v>
      </c>
      <c r="B175" s="3">
        <v>44383</v>
      </c>
      <c r="C175" s="4">
        <f t="shared" si="0"/>
        <v>28</v>
      </c>
    </row>
    <row r="176" spans="1:3" ht="15.75" customHeight="1">
      <c r="A176" s="2">
        <v>3235037</v>
      </c>
      <c r="B176" s="3">
        <v>44383</v>
      </c>
      <c r="C176" s="4">
        <f t="shared" si="0"/>
        <v>28</v>
      </c>
    </row>
    <row r="177" spans="1:3" ht="15.75" customHeight="1">
      <c r="A177" s="2">
        <v>3234889</v>
      </c>
      <c r="B177" s="3">
        <v>44383</v>
      </c>
      <c r="C177" s="4">
        <f t="shared" si="0"/>
        <v>28</v>
      </c>
    </row>
    <row r="178" spans="1:3" ht="15.75" customHeight="1">
      <c r="A178" s="2">
        <v>3235047</v>
      </c>
      <c r="B178" s="3">
        <v>44383</v>
      </c>
      <c r="C178" s="4">
        <f t="shared" si="0"/>
        <v>28</v>
      </c>
    </row>
    <row r="179" spans="1:3" ht="15.75" customHeight="1">
      <c r="A179" s="2">
        <v>3235061</v>
      </c>
      <c r="B179" s="3">
        <v>44383</v>
      </c>
      <c r="C179" s="4">
        <f t="shared" si="0"/>
        <v>28</v>
      </c>
    </row>
    <row r="180" spans="1:3" ht="15.75" customHeight="1">
      <c r="A180" s="2">
        <v>3235037</v>
      </c>
      <c r="B180" s="3">
        <v>44383</v>
      </c>
      <c r="C180" s="4">
        <f t="shared" si="0"/>
        <v>28</v>
      </c>
    </row>
    <row r="181" spans="1:3" ht="15.75" customHeight="1">
      <c r="A181" s="2">
        <v>3234889</v>
      </c>
      <c r="B181" s="3">
        <v>44383</v>
      </c>
      <c r="C181" s="4">
        <f t="shared" si="0"/>
        <v>28</v>
      </c>
    </row>
    <row r="182" spans="1:3" ht="15.75" customHeight="1">
      <c r="A182" s="2">
        <v>3235047</v>
      </c>
      <c r="B182" s="3">
        <v>44383</v>
      </c>
      <c r="C182" s="4">
        <f t="shared" si="0"/>
        <v>28</v>
      </c>
    </row>
    <row r="183" spans="1:3" ht="15.75" customHeight="1">
      <c r="A183" s="2">
        <v>3235487</v>
      </c>
      <c r="B183" s="3">
        <v>44383</v>
      </c>
      <c r="C183" s="4">
        <f t="shared" si="0"/>
        <v>28</v>
      </c>
    </row>
    <row r="184" spans="1:3" ht="15.75" customHeight="1">
      <c r="A184" s="2">
        <v>3234793</v>
      </c>
      <c r="B184" s="3">
        <v>44383</v>
      </c>
      <c r="C184" s="4">
        <f t="shared" si="0"/>
        <v>28</v>
      </c>
    </row>
    <row r="185" spans="1:3" ht="15.75" customHeight="1">
      <c r="A185" s="2">
        <v>3234636</v>
      </c>
      <c r="B185" s="3">
        <v>44383</v>
      </c>
      <c r="C185" s="4">
        <f t="shared" si="0"/>
        <v>28</v>
      </c>
    </row>
    <row r="186" spans="1:3" ht="15.75" customHeight="1">
      <c r="A186" s="2">
        <v>3234859</v>
      </c>
      <c r="B186" s="3">
        <v>44384</v>
      </c>
      <c r="C186" s="4">
        <f t="shared" si="0"/>
        <v>28</v>
      </c>
    </row>
    <row r="187" spans="1:3" ht="15.75" customHeight="1">
      <c r="A187" s="2">
        <v>3235668</v>
      </c>
      <c r="B187" s="3">
        <v>44384</v>
      </c>
      <c r="C187" s="4">
        <f t="shared" si="0"/>
        <v>28</v>
      </c>
    </row>
    <row r="188" spans="1:3" ht="15.75" customHeight="1">
      <c r="A188" s="2">
        <v>3234815</v>
      </c>
      <c r="B188" s="3">
        <v>44384</v>
      </c>
      <c r="C188" s="4">
        <f t="shared" si="0"/>
        <v>28</v>
      </c>
    </row>
    <row r="189" spans="1:3" ht="15.75" customHeight="1">
      <c r="A189" s="2">
        <v>3235200</v>
      </c>
      <c r="B189" s="3">
        <v>44384</v>
      </c>
      <c r="C189" s="4">
        <f t="shared" si="0"/>
        <v>28</v>
      </c>
    </row>
    <row r="190" spans="1:3" ht="15.75" customHeight="1">
      <c r="A190" s="2">
        <v>3235305</v>
      </c>
      <c r="B190" s="3">
        <v>44384</v>
      </c>
      <c r="C190" s="4">
        <f t="shared" si="0"/>
        <v>28</v>
      </c>
    </row>
    <row r="191" spans="1:3" ht="15.75" customHeight="1">
      <c r="A191" s="2">
        <v>3235657</v>
      </c>
      <c r="B191" s="3">
        <v>44384</v>
      </c>
      <c r="C191" s="4">
        <f t="shared" si="0"/>
        <v>28</v>
      </c>
    </row>
    <row r="192" spans="1:3" ht="15.75" customHeight="1">
      <c r="A192" s="2">
        <v>3235355</v>
      </c>
      <c r="B192" s="3">
        <v>44384</v>
      </c>
      <c r="C192" s="4">
        <f t="shared" si="0"/>
        <v>28</v>
      </c>
    </row>
    <row r="193" spans="1:3" ht="15.75" customHeight="1">
      <c r="A193" s="2">
        <v>3235226</v>
      </c>
      <c r="B193" s="3">
        <v>44384</v>
      </c>
      <c r="C193" s="4">
        <f t="shared" si="0"/>
        <v>28</v>
      </c>
    </row>
    <row r="194" spans="1:3" ht="15.75" customHeight="1">
      <c r="A194" s="2">
        <v>3235159</v>
      </c>
      <c r="B194" s="3">
        <v>44384</v>
      </c>
      <c r="C194" s="4">
        <f t="shared" si="0"/>
        <v>28</v>
      </c>
    </row>
    <row r="195" spans="1:3" ht="15.75" customHeight="1">
      <c r="A195" s="2">
        <v>3235214</v>
      </c>
      <c r="B195" s="3">
        <v>44384</v>
      </c>
      <c r="C195" s="4">
        <f t="shared" si="0"/>
        <v>28</v>
      </c>
    </row>
    <row r="196" spans="1:3" ht="15.75" customHeight="1">
      <c r="A196" s="2">
        <v>3235542</v>
      </c>
      <c r="B196" s="3">
        <v>44384</v>
      </c>
      <c r="C196" s="4">
        <f t="shared" si="0"/>
        <v>28</v>
      </c>
    </row>
    <row r="197" spans="1:3" ht="15.75" customHeight="1">
      <c r="A197" s="2">
        <v>3234820</v>
      </c>
      <c r="B197" s="3">
        <v>44384</v>
      </c>
      <c r="C197" s="4">
        <f t="shared" si="0"/>
        <v>28</v>
      </c>
    </row>
    <row r="198" spans="1:3" ht="15.75" customHeight="1">
      <c r="A198" s="2">
        <v>3235584</v>
      </c>
      <c r="B198" s="3">
        <v>44384</v>
      </c>
      <c r="C198" s="4">
        <f t="shared" si="0"/>
        <v>28</v>
      </c>
    </row>
    <row r="199" spans="1:3" ht="15.75" customHeight="1">
      <c r="A199" s="2">
        <v>3235046</v>
      </c>
      <c r="B199" s="3">
        <v>44384</v>
      </c>
      <c r="C199" s="4">
        <f t="shared" si="0"/>
        <v>28</v>
      </c>
    </row>
    <row r="200" spans="1:3" ht="15.75" customHeight="1">
      <c r="A200" s="2">
        <v>3234931</v>
      </c>
      <c r="B200" s="3">
        <v>44384</v>
      </c>
      <c r="C200" s="4">
        <f t="shared" si="0"/>
        <v>28</v>
      </c>
    </row>
    <row r="201" spans="1:3" ht="15.75" customHeight="1">
      <c r="A201" s="2">
        <v>3234706</v>
      </c>
      <c r="B201" s="3">
        <v>44384</v>
      </c>
      <c r="C201" s="4">
        <f t="shared" si="0"/>
        <v>28</v>
      </c>
    </row>
    <row r="202" spans="1:3" ht="15.75" customHeight="1">
      <c r="A202" s="2">
        <v>3234612</v>
      </c>
      <c r="B202" s="3">
        <v>44384</v>
      </c>
      <c r="C202" s="4">
        <f t="shared" si="0"/>
        <v>28</v>
      </c>
    </row>
    <row r="203" spans="1:3" ht="15.75" customHeight="1">
      <c r="A203" s="2">
        <v>3234612</v>
      </c>
      <c r="B203" s="3">
        <v>44384</v>
      </c>
      <c r="C203" s="4">
        <f t="shared" si="0"/>
        <v>28</v>
      </c>
    </row>
    <row r="204" spans="1:3" ht="15.75" customHeight="1">
      <c r="A204" s="2">
        <v>3235584</v>
      </c>
      <c r="B204" s="3">
        <v>44384</v>
      </c>
      <c r="C204" s="4">
        <f t="shared" si="0"/>
        <v>28</v>
      </c>
    </row>
    <row r="205" spans="1:3" ht="15.75" customHeight="1">
      <c r="A205" s="2">
        <v>3235046</v>
      </c>
      <c r="B205" s="3">
        <v>44384</v>
      </c>
      <c r="C205" s="4">
        <f t="shared" si="0"/>
        <v>28</v>
      </c>
    </row>
    <row r="206" spans="1:3" ht="15.75" customHeight="1">
      <c r="A206" s="2">
        <v>3234931</v>
      </c>
      <c r="B206" s="3">
        <v>44384</v>
      </c>
      <c r="C206" s="4">
        <f t="shared" si="0"/>
        <v>28</v>
      </c>
    </row>
    <row r="207" spans="1:3" ht="15.75" customHeight="1">
      <c r="A207" s="2">
        <v>3234706</v>
      </c>
      <c r="B207" s="3">
        <v>44384</v>
      </c>
      <c r="C207" s="4">
        <f t="shared" si="0"/>
        <v>28</v>
      </c>
    </row>
    <row r="208" spans="1:3" ht="15.75" customHeight="1">
      <c r="A208" s="2">
        <v>3234612</v>
      </c>
      <c r="B208" s="3">
        <v>44384</v>
      </c>
      <c r="C208" s="4">
        <f t="shared" si="0"/>
        <v>28</v>
      </c>
    </row>
    <row r="209" spans="1:3" ht="15.75" customHeight="1">
      <c r="A209" s="2">
        <v>3234612</v>
      </c>
      <c r="B209" s="3">
        <v>44384</v>
      </c>
      <c r="C209" s="4">
        <f t="shared" si="0"/>
        <v>28</v>
      </c>
    </row>
    <row r="210" spans="1:3" ht="15.75" customHeight="1">
      <c r="A210" s="2">
        <v>3235351</v>
      </c>
      <c r="B210" s="3">
        <v>44384</v>
      </c>
      <c r="C210" s="4">
        <f t="shared" si="0"/>
        <v>28</v>
      </c>
    </row>
    <row r="211" spans="1:3" ht="15.75" customHeight="1">
      <c r="A211" s="2">
        <v>3234830</v>
      </c>
      <c r="B211" s="3">
        <v>44384</v>
      </c>
      <c r="C211" s="4">
        <f t="shared" si="0"/>
        <v>28</v>
      </c>
    </row>
    <row r="212" spans="1:3" ht="15.75" customHeight="1">
      <c r="A212" s="2">
        <v>3234541</v>
      </c>
      <c r="B212" s="3">
        <v>44384</v>
      </c>
      <c r="C212" s="4">
        <f t="shared" si="0"/>
        <v>28</v>
      </c>
    </row>
    <row r="213" spans="1:3" ht="15.75" customHeight="1">
      <c r="A213" s="2">
        <v>3234805</v>
      </c>
      <c r="B213" s="3">
        <v>44384</v>
      </c>
      <c r="C213" s="4">
        <f t="shared" si="0"/>
        <v>28</v>
      </c>
    </row>
    <row r="214" spans="1:3" ht="15.75" customHeight="1">
      <c r="A214" s="2">
        <v>3234934</v>
      </c>
      <c r="B214" s="3">
        <v>44384</v>
      </c>
      <c r="C214" s="4">
        <f t="shared" si="0"/>
        <v>28</v>
      </c>
    </row>
    <row r="215" spans="1:3" ht="15.75" customHeight="1">
      <c r="A215" s="2">
        <v>3235076</v>
      </c>
      <c r="B215" s="3">
        <v>44385</v>
      </c>
      <c r="C215" s="4">
        <f t="shared" si="0"/>
        <v>28</v>
      </c>
    </row>
    <row r="216" spans="1:3" ht="15.75" customHeight="1">
      <c r="A216" s="2">
        <v>3235327</v>
      </c>
      <c r="B216" s="3">
        <v>44385</v>
      </c>
      <c r="C216" s="4">
        <f t="shared" si="0"/>
        <v>28</v>
      </c>
    </row>
    <row r="217" spans="1:3" ht="15.75" customHeight="1">
      <c r="A217" s="2">
        <v>3235045</v>
      </c>
      <c r="B217" s="3">
        <v>44385</v>
      </c>
      <c r="C217" s="4">
        <f t="shared" si="0"/>
        <v>28</v>
      </c>
    </row>
    <row r="218" spans="1:3" ht="15.75" customHeight="1">
      <c r="A218" s="2">
        <v>3234715</v>
      </c>
      <c r="B218" s="3">
        <v>44385</v>
      </c>
      <c r="C218" s="4">
        <f t="shared" si="0"/>
        <v>28</v>
      </c>
    </row>
    <row r="219" spans="1:3" ht="15.75" customHeight="1">
      <c r="A219" s="2">
        <v>3235513</v>
      </c>
      <c r="B219" s="3">
        <v>44385</v>
      </c>
      <c r="C219" s="4">
        <f t="shared" si="0"/>
        <v>28</v>
      </c>
    </row>
    <row r="220" spans="1:3" ht="15.75" customHeight="1">
      <c r="A220" s="2">
        <v>3235702</v>
      </c>
      <c r="B220" s="3">
        <v>44385</v>
      </c>
      <c r="C220" s="4">
        <f t="shared" si="0"/>
        <v>28</v>
      </c>
    </row>
    <row r="221" spans="1:3" ht="15.75" customHeight="1">
      <c r="A221" s="2">
        <v>3235002</v>
      </c>
      <c r="B221" s="3">
        <v>44385</v>
      </c>
      <c r="C221" s="4">
        <f t="shared" si="0"/>
        <v>28</v>
      </c>
    </row>
    <row r="222" spans="1:3" ht="15.75" customHeight="1">
      <c r="A222" s="2">
        <v>3234651</v>
      </c>
      <c r="B222" s="3">
        <v>44385</v>
      </c>
      <c r="C222" s="4">
        <f t="shared" si="0"/>
        <v>28</v>
      </c>
    </row>
    <row r="223" spans="1:3" ht="15.75" customHeight="1">
      <c r="A223" s="2">
        <v>3234683</v>
      </c>
      <c r="B223" s="3">
        <v>44385</v>
      </c>
      <c r="C223" s="4">
        <f t="shared" si="0"/>
        <v>28</v>
      </c>
    </row>
    <row r="224" spans="1:3" ht="15.75" customHeight="1">
      <c r="A224" s="2">
        <v>3235572</v>
      </c>
      <c r="B224" s="3">
        <v>44385</v>
      </c>
      <c r="C224" s="4">
        <f t="shared" si="0"/>
        <v>28</v>
      </c>
    </row>
    <row r="225" spans="1:3" ht="15.75" customHeight="1">
      <c r="A225" s="2">
        <v>3235711</v>
      </c>
      <c r="B225" s="3">
        <v>44385</v>
      </c>
      <c r="C225" s="4">
        <f t="shared" si="0"/>
        <v>28</v>
      </c>
    </row>
    <row r="226" spans="1:3" ht="15.75" customHeight="1">
      <c r="A226" s="2">
        <v>3234669</v>
      </c>
      <c r="B226" s="3">
        <v>44385</v>
      </c>
      <c r="C226" s="4">
        <f t="shared" si="0"/>
        <v>28</v>
      </c>
    </row>
    <row r="227" spans="1:3" ht="15.75" customHeight="1">
      <c r="A227" s="2">
        <v>3235642</v>
      </c>
      <c r="B227" s="3">
        <v>44385</v>
      </c>
      <c r="C227" s="4">
        <f t="shared" si="0"/>
        <v>28</v>
      </c>
    </row>
    <row r="228" spans="1:3" ht="15.75" customHeight="1">
      <c r="A228" s="2">
        <v>3235317</v>
      </c>
      <c r="B228" s="3">
        <v>44385</v>
      </c>
      <c r="C228" s="4">
        <f t="shared" si="0"/>
        <v>28</v>
      </c>
    </row>
    <row r="229" spans="1:3" ht="15.75" customHeight="1">
      <c r="A229" s="2">
        <v>3235010</v>
      </c>
      <c r="B229" s="3">
        <v>44385</v>
      </c>
      <c r="C229" s="4">
        <f t="shared" si="0"/>
        <v>28</v>
      </c>
    </row>
    <row r="230" spans="1:3" ht="15.75" customHeight="1">
      <c r="A230" s="2">
        <v>3235350</v>
      </c>
      <c r="B230" s="3">
        <v>44385</v>
      </c>
      <c r="C230" s="4">
        <f t="shared" si="0"/>
        <v>28</v>
      </c>
    </row>
    <row r="231" spans="1:3" ht="15.75" customHeight="1">
      <c r="A231" s="2">
        <v>3234637</v>
      </c>
      <c r="B231" s="3">
        <v>44385</v>
      </c>
      <c r="C231" s="4">
        <f t="shared" si="0"/>
        <v>28</v>
      </c>
    </row>
    <row r="232" spans="1:3" ht="15.75" customHeight="1">
      <c r="A232" s="2">
        <v>3235703</v>
      </c>
      <c r="B232" s="3">
        <v>44385</v>
      </c>
      <c r="C232" s="4">
        <f t="shared" si="0"/>
        <v>28</v>
      </c>
    </row>
    <row r="233" spans="1:3" ht="15.75" customHeight="1">
      <c r="A233" s="2">
        <v>3235474</v>
      </c>
      <c r="B233" s="3">
        <v>44385</v>
      </c>
      <c r="C233" s="4">
        <f t="shared" si="0"/>
        <v>28</v>
      </c>
    </row>
    <row r="234" spans="1:3" ht="15.75" customHeight="1">
      <c r="A234" s="2">
        <v>3235390</v>
      </c>
      <c r="B234" s="3">
        <v>44385</v>
      </c>
      <c r="C234" s="4">
        <f t="shared" si="0"/>
        <v>28</v>
      </c>
    </row>
    <row r="235" spans="1:3" ht="15.75" customHeight="1">
      <c r="A235" s="2">
        <v>3235624</v>
      </c>
      <c r="B235" s="3">
        <v>44385</v>
      </c>
      <c r="C235" s="4">
        <f t="shared" si="0"/>
        <v>28</v>
      </c>
    </row>
    <row r="236" spans="1:3" ht="15.75" customHeight="1">
      <c r="A236" s="2">
        <v>3235474</v>
      </c>
      <c r="B236" s="3">
        <v>44385</v>
      </c>
      <c r="C236" s="4">
        <f t="shared" si="0"/>
        <v>28</v>
      </c>
    </row>
    <row r="237" spans="1:3" ht="15.75" customHeight="1">
      <c r="A237" s="2">
        <v>3235390</v>
      </c>
      <c r="B237" s="3">
        <v>44385</v>
      </c>
      <c r="C237" s="4">
        <f t="shared" si="0"/>
        <v>28</v>
      </c>
    </row>
    <row r="238" spans="1:3" ht="15.75" customHeight="1">
      <c r="A238" s="2">
        <v>3235624</v>
      </c>
      <c r="B238" s="3">
        <v>44385</v>
      </c>
      <c r="C238" s="4">
        <f t="shared" si="0"/>
        <v>28</v>
      </c>
    </row>
    <row r="239" spans="1:3" ht="15.75" customHeight="1">
      <c r="A239" s="2">
        <v>3235466</v>
      </c>
      <c r="B239" s="3">
        <v>44385</v>
      </c>
      <c r="C239" s="4">
        <f t="shared" si="0"/>
        <v>28</v>
      </c>
    </row>
    <row r="240" spans="1:3" ht="15.75" customHeight="1">
      <c r="A240" s="2">
        <v>3234638</v>
      </c>
      <c r="B240" s="3">
        <v>44385</v>
      </c>
      <c r="C240" s="4">
        <f t="shared" si="0"/>
        <v>28</v>
      </c>
    </row>
    <row r="241" spans="1:3" ht="15.75" customHeight="1">
      <c r="A241" s="2">
        <v>3235070</v>
      </c>
      <c r="B241" s="3">
        <v>44385</v>
      </c>
      <c r="C241" s="4">
        <f t="shared" si="0"/>
        <v>28</v>
      </c>
    </row>
    <row r="242" spans="1:3" ht="15.75" customHeight="1">
      <c r="A242" s="2">
        <v>3234594</v>
      </c>
      <c r="B242" s="3">
        <v>44385</v>
      </c>
      <c r="C242" s="4">
        <f t="shared" si="0"/>
        <v>28</v>
      </c>
    </row>
    <row r="243" spans="1:3" ht="15.75" customHeight="1">
      <c r="A243" s="2">
        <v>3234845</v>
      </c>
      <c r="B243" s="3">
        <v>44385</v>
      </c>
      <c r="C243" s="4">
        <f t="shared" si="0"/>
        <v>28</v>
      </c>
    </row>
    <row r="244" spans="1:3" ht="15.75" customHeight="1">
      <c r="A244" s="2">
        <v>3234976</v>
      </c>
      <c r="B244" s="3">
        <v>44386</v>
      </c>
      <c r="C244" s="4">
        <f t="shared" si="0"/>
        <v>28</v>
      </c>
    </row>
    <row r="245" spans="1:3" ht="15.75" customHeight="1">
      <c r="A245" s="2">
        <v>3235077</v>
      </c>
      <c r="B245" s="3">
        <v>44386</v>
      </c>
      <c r="C245" s="4">
        <f t="shared" si="0"/>
        <v>28</v>
      </c>
    </row>
    <row r="246" spans="1:3" ht="15.75" customHeight="1">
      <c r="A246" s="2">
        <v>3235335</v>
      </c>
      <c r="B246" s="3">
        <v>44386</v>
      </c>
      <c r="C246" s="4">
        <f t="shared" si="0"/>
        <v>28</v>
      </c>
    </row>
    <row r="247" spans="1:3" ht="15.75" customHeight="1">
      <c r="A247" s="2">
        <v>3234540</v>
      </c>
      <c r="B247" s="3">
        <v>44386</v>
      </c>
      <c r="C247" s="4">
        <f t="shared" si="0"/>
        <v>28</v>
      </c>
    </row>
    <row r="248" spans="1:3" ht="15.75" customHeight="1">
      <c r="A248" s="2">
        <v>3235429</v>
      </c>
      <c r="B248" s="3">
        <v>44386</v>
      </c>
      <c r="C248" s="4">
        <f t="shared" si="0"/>
        <v>28</v>
      </c>
    </row>
    <row r="249" spans="1:3" ht="15.75" customHeight="1">
      <c r="A249" s="2">
        <v>3234735</v>
      </c>
      <c r="B249" s="3">
        <v>44386</v>
      </c>
      <c r="C249" s="4">
        <f t="shared" si="0"/>
        <v>28</v>
      </c>
    </row>
    <row r="250" spans="1:3" ht="15.75" customHeight="1">
      <c r="A250" s="2">
        <v>3235697</v>
      </c>
      <c r="B250" s="3">
        <v>44386</v>
      </c>
      <c r="C250" s="4">
        <f t="shared" si="0"/>
        <v>28</v>
      </c>
    </row>
    <row r="251" spans="1:3" ht="15.75" customHeight="1">
      <c r="A251" s="2">
        <v>3234920</v>
      </c>
      <c r="B251" s="3">
        <v>44386</v>
      </c>
      <c r="C251" s="4">
        <f t="shared" si="0"/>
        <v>28</v>
      </c>
    </row>
    <row r="252" spans="1:3" ht="15.75" customHeight="1">
      <c r="A252" s="2">
        <v>3234736</v>
      </c>
      <c r="B252" s="3">
        <v>44386</v>
      </c>
      <c r="C252" s="4">
        <f t="shared" si="0"/>
        <v>28</v>
      </c>
    </row>
    <row r="253" spans="1:3" ht="15.75" customHeight="1">
      <c r="A253" s="2">
        <v>3234571</v>
      </c>
      <c r="B253" s="3">
        <v>44386</v>
      </c>
      <c r="C253" s="4">
        <f t="shared" si="0"/>
        <v>28</v>
      </c>
    </row>
    <row r="254" spans="1:3" ht="15.75" customHeight="1">
      <c r="A254" s="2">
        <v>3235406</v>
      </c>
      <c r="B254" s="3">
        <v>44386</v>
      </c>
      <c r="C254" s="4">
        <f t="shared" si="0"/>
        <v>28</v>
      </c>
    </row>
    <row r="255" spans="1:3" ht="15.75" customHeight="1">
      <c r="A255" s="2">
        <v>3235476</v>
      </c>
      <c r="B255" s="3">
        <v>44386</v>
      </c>
      <c r="C255" s="4">
        <f t="shared" si="0"/>
        <v>28</v>
      </c>
    </row>
    <row r="256" spans="1:3" ht="15.75" customHeight="1">
      <c r="A256" s="2">
        <v>3235308</v>
      </c>
      <c r="B256" s="3">
        <v>44386</v>
      </c>
      <c r="C256" s="4">
        <f t="shared" si="0"/>
        <v>28</v>
      </c>
    </row>
    <row r="257" spans="1:3" ht="15.75" customHeight="1">
      <c r="A257" s="2">
        <v>3235517</v>
      </c>
      <c r="B257" s="3">
        <v>44386</v>
      </c>
      <c r="C257" s="4">
        <f t="shared" ref="C257:C511" si="14">WEEKNUM(B257,2)</f>
        <v>28</v>
      </c>
    </row>
    <row r="258" spans="1:3" ht="15.75" customHeight="1">
      <c r="A258" s="2">
        <v>3234819</v>
      </c>
      <c r="B258" s="3">
        <v>44386</v>
      </c>
      <c r="C258" s="4">
        <f t="shared" si="14"/>
        <v>28</v>
      </c>
    </row>
    <row r="259" spans="1:3" ht="15.75" customHeight="1">
      <c r="A259" s="2">
        <v>3234975</v>
      </c>
      <c r="B259" s="3">
        <v>44386</v>
      </c>
      <c r="C259" s="4">
        <f t="shared" si="14"/>
        <v>28</v>
      </c>
    </row>
    <row r="260" spans="1:3" ht="15.75" customHeight="1">
      <c r="A260" s="2">
        <v>3235464</v>
      </c>
      <c r="B260" s="3">
        <v>44386</v>
      </c>
      <c r="C260" s="4">
        <f t="shared" si="14"/>
        <v>28</v>
      </c>
    </row>
    <row r="261" spans="1:3" ht="15.75" customHeight="1">
      <c r="A261" s="2">
        <v>3235647</v>
      </c>
      <c r="B261" s="3">
        <v>44386</v>
      </c>
      <c r="C261" s="4">
        <f t="shared" si="14"/>
        <v>28</v>
      </c>
    </row>
    <row r="262" spans="1:3" ht="15.75" customHeight="1">
      <c r="A262" s="2">
        <v>3235053</v>
      </c>
      <c r="B262" s="3">
        <v>44386</v>
      </c>
      <c r="C262" s="4">
        <f t="shared" si="14"/>
        <v>28</v>
      </c>
    </row>
    <row r="263" spans="1:3" ht="15.75" customHeight="1">
      <c r="A263" s="2">
        <v>3234552</v>
      </c>
      <c r="B263" s="3">
        <v>44386</v>
      </c>
      <c r="C263" s="4">
        <f t="shared" si="14"/>
        <v>28</v>
      </c>
    </row>
    <row r="264" spans="1:3" ht="15.75" customHeight="1">
      <c r="A264" s="2">
        <v>3234914</v>
      </c>
      <c r="B264" s="3">
        <v>44386</v>
      </c>
      <c r="C264" s="4">
        <f t="shared" si="14"/>
        <v>28</v>
      </c>
    </row>
    <row r="265" spans="1:3" ht="15.75" customHeight="1">
      <c r="A265" s="2">
        <v>3234713</v>
      </c>
      <c r="B265" s="3">
        <v>44386</v>
      </c>
      <c r="C265" s="4">
        <f t="shared" si="14"/>
        <v>28</v>
      </c>
    </row>
    <row r="266" spans="1:3" ht="15.75" customHeight="1">
      <c r="A266" s="2">
        <v>3235461</v>
      </c>
      <c r="B266" s="3">
        <v>44386</v>
      </c>
      <c r="C266" s="4">
        <f t="shared" si="14"/>
        <v>28</v>
      </c>
    </row>
    <row r="267" spans="1:3" ht="15.75" customHeight="1">
      <c r="A267" s="2">
        <v>3235587</v>
      </c>
      <c r="B267" s="3">
        <v>44386</v>
      </c>
      <c r="C267" s="4">
        <f t="shared" si="14"/>
        <v>28</v>
      </c>
    </row>
    <row r="268" spans="1:3" ht="15.75" customHeight="1">
      <c r="A268" s="2">
        <v>3235587</v>
      </c>
      <c r="B268" s="3">
        <v>44386</v>
      </c>
      <c r="C268" s="4">
        <f t="shared" si="14"/>
        <v>28</v>
      </c>
    </row>
    <row r="269" spans="1:3" ht="15.75" customHeight="1">
      <c r="A269" s="2">
        <v>3234552</v>
      </c>
      <c r="B269" s="3">
        <v>44386</v>
      </c>
      <c r="C269" s="4">
        <f t="shared" si="14"/>
        <v>28</v>
      </c>
    </row>
    <row r="270" spans="1:3" ht="15.75" customHeight="1">
      <c r="A270" s="2">
        <v>3234914</v>
      </c>
      <c r="B270" s="3">
        <v>44386</v>
      </c>
      <c r="C270" s="4">
        <f t="shared" si="14"/>
        <v>28</v>
      </c>
    </row>
    <row r="271" spans="1:3" ht="15.75" customHeight="1">
      <c r="A271" s="2">
        <v>3234713</v>
      </c>
      <c r="B271" s="3">
        <v>44386</v>
      </c>
      <c r="C271" s="4">
        <f t="shared" si="14"/>
        <v>28</v>
      </c>
    </row>
    <row r="272" spans="1:3" ht="15.75" customHeight="1">
      <c r="A272" s="2">
        <v>3235461</v>
      </c>
      <c r="B272" s="3">
        <v>44386</v>
      </c>
      <c r="C272" s="4">
        <f t="shared" si="14"/>
        <v>28</v>
      </c>
    </row>
    <row r="273" spans="1:3" ht="15.75" customHeight="1">
      <c r="A273" s="2">
        <v>3235587</v>
      </c>
      <c r="B273" s="3">
        <v>44386</v>
      </c>
      <c r="C273" s="4">
        <f t="shared" si="14"/>
        <v>28</v>
      </c>
    </row>
    <row r="274" spans="1:3" ht="15.75" customHeight="1">
      <c r="A274" s="2">
        <v>3235587</v>
      </c>
      <c r="B274" s="3">
        <v>44386</v>
      </c>
      <c r="C274" s="4">
        <f t="shared" si="14"/>
        <v>28</v>
      </c>
    </row>
    <row r="275" spans="1:3" ht="15.75" customHeight="1">
      <c r="A275" s="2">
        <v>3235017</v>
      </c>
      <c r="B275" s="3">
        <v>44386</v>
      </c>
      <c r="C275" s="4">
        <f t="shared" si="14"/>
        <v>28</v>
      </c>
    </row>
    <row r="276" spans="1:3" ht="15.75" customHeight="1">
      <c r="A276" s="2">
        <v>3235149</v>
      </c>
      <c r="B276" s="3">
        <v>44386</v>
      </c>
      <c r="C276" s="4">
        <f t="shared" si="14"/>
        <v>28</v>
      </c>
    </row>
    <row r="277" spans="1:3" ht="15.75" customHeight="1">
      <c r="A277" s="2">
        <v>3235617</v>
      </c>
      <c r="B277" s="3">
        <v>44386</v>
      </c>
      <c r="C277" s="4">
        <f t="shared" si="14"/>
        <v>28</v>
      </c>
    </row>
    <row r="278" spans="1:3" ht="15.75" customHeight="1">
      <c r="A278" s="2">
        <v>3235652</v>
      </c>
      <c r="B278" s="3">
        <v>44386</v>
      </c>
      <c r="C278" s="4">
        <f t="shared" si="14"/>
        <v>28</v>
      </c>
    </row>
    <row r="279" spans="1:3" ht="15.75" customHeight="1">
      <c r="A279" s="2">
        <v>3235732</v>
      </c>
      <c r="B279" s="3">
        <v>44386</v>
      </c>
      <c r="C279" s="4">
        <f t="shared" si="14"/>
        <v>28</v>
      </c>
    </row>
    <row r="280" spans="1:3" ht="15.75" customHeight="1">
      <c r="A280" s="2">
        <v>3235069</v>
      </c>
      <c r="B280" s="3">
        <v>44386</v>
      </c>
      <c r="C280" s="4">
        <f t="shared" si="14"/>
        <v>28</v>
      </c>
    </row>
    <row r="281" spans="1:3" ht="15.75" customHeight="1">
      <c r="A281" s="2">
        <v>3234784</v>
      </c>
      <c r="B281" s="3">
        <v>44386</v>
      </c>
      <c r="C281" s="4">
        <f t="shared" si="14"/>
        <v>28</v>
      </c>
    </row>
    <row r="282" spans="1:3" ht="15.75" customHeight="1">
      <c r="A282" s="2">
        <v>3235275</v>
      </c>
      <c r="B282" s="3">
        <v>44387</v>
      </c>
      <c r="C282" s="4">
        <f t="shared" si="14"/>
        <v>28</v>
      </c>
    </row>
    <row r="283" spans="1:3" ht="15.75" customHeight="1">
      <c r="A283" s="2">
        <v>3235019</v>
      </c>
      <c r="B283" s="3">
        <v>44387</v>
      </c>
      <c r="C283" s="4">
        <f t="shared" si="14"/>
        <v>28</v>
      </c>
    </row>
    <row r="284" spans="1:3" ht="15.75" customHeight="1">
      <c r="A284" s="2">
        <v>3235170</v>
      </c>
      <c r="B284" s="3">
        <v>44387</v>
      </c>
      <c r="C284" s="4">
        <f t="shared" si="14"/>
        <v>28</v>
      </c>
    </row>
    <row r="285" spans="1:3" ht="15.75" customHeight="1">
      <c r="A285" s="2">
        <v>3234829</v>
      </c>
      <c r="B285" s="3">
        <v>44387</v>
      </c>
      <c r="C285" s="4">
        <f t="shared" si="14"/>
        <v>28</v>
      </c>
    </row>
    <row r="286" spans="1:3" ht="15.75" customHeight="1">
      <c r="A286" s="2">
        <v>3234732</v>
      </c>
      <c r="B286" s="3">
        <v>44387</v>
      </c>
      <c r="C286" s="4">
        <f t="shared" si="14"/>
        <v>28</v>
      </c>
    </row>
    <row r="287" spans="1:3" ht="15.75" customHeight="1">
      <c r="A287" s="2">
        <v>3234606</v>
      </c>
      <c r="B287" s="3">
        <v>44387</v>
      </c>
      <c r="C287" s="4">
        <f t="shared" si="14"/>
        <v>28</v>
      </c>
    </row>
    <row r="288" spans="1:3" ht="15.75" customHeight="1">
      <c r="A288" s="2">
        <v>3234634</v>
      </c>
      <c r="B288" s="3">
        <v>44387</v>
      </c>
      <c r="C288" s="4">
        <f t="shared" si="14"/>
        <v>28</v>
      </c>
    </row>
    <row r="289" spans="1:3" ht="15.75" customHeight="1">
      <c r="A289" s="2">
        <v>3235138</v>
      </c>
      <c r="B289" s="3">
        <v>44387</v>
      </c>
      <c r="C289" s="4">
        <f t="shared" si="14"/>
        <v>28</v>
      </c>
    </row>
    <row r="290" spans="1:3" ht="15.75" customHeight="1">
      <c r="A290" s="2">
        <v>3235370</v>
      </c>
      <c r="B290" s="3">
        <v>44387</v>
      </c>
      <c r="C290" s="4">
        <f t="shared" si="14"/>
        <v>28</v>
      </c>
    </row>
    <row r="291" spans="1:3" ht="15.75" customHeight="1">
      <c r="A291" s="2">
        <v>3234767</v>
      </c>
      <c r="B291" s="3">
        <v>44387</v>
      </c>
      <c r="C291" s="4">
        <f t="shared" si="14"/>
        <v>28</v>
      </c>
    </row>
    <row r="292" spans="1:3" ht="15.75" customHeight="1">
      <c r="A292" s="2">
        <v>3235318</v>
      </c>
      <c r="B292" s="3">
        <v>44387</v>
      </c>
      <c r="C292" s="4">
        <f t="shared" si="14"/>
        <v>28</v>
      </c>
    </row>
    <row r="293" spans="1:3" ht="15.75" customHeight="1">
      <c r="A293" s="2">
        <v>3234912</v>
      </c>
      <c r="B293" s="3">
        <v>44387</v>
      </c>
      <c r="C293" s="4">
        <f t="shared" si="14"/>
        <v>28</v>
      </c>
    </row>
    <row r="294" spans="1:3" ht="15.75" customHeight="1">
      <c r="A294" s="2">
        <v>3235276</v>
      </c>
      <c r="B294" s="3">
        <v>44387</v>
      </c>
      <c r="C294" s="4">
        <f t="shared" si="14"/>
        <v>28</v>
      </c>
    </row>
    <row r="295" spans="1:3" ht="15.75" customHeight="1">
      <c r="A295" s="2">
        <v>3234691</v>
      </c>
      <c r="B295" s="3">
        <v>44387</v>
      </c>
      <c r="C295" s="4">
        <f t="shared" si="14"/>
        <v>28</v>
      </c>
    </row>
    <row r="296" spans="1:3" ht="15.75" customHeight="1">
      <c r="A296" s="2">
        <v>3234972</v>
      </c>
      <c r="B296" s="3">
        <v>44387</v>
      </c>
      <c r="C296" s="4">
        <f t="shared" si="14"/>
        <v>28</v>
      </c>
    </row>
    <row r="297" spans="1:3" ht="15.75" customHeight="1">
      <c r="A297" s="2">
        <v>3234916</v>
      </c>
      <c r="B297" s="3">
        <v>44387</v>
      </c>
      <c r="C297" s="4">
        <f t="shared" si="14"/>
        <v>28</v>
      </c>
    </row>
    <row r="298" spans="1:3" ht="15.75" customHeight="1">
      <c r="A298" s="2">
        <v>3234799</v>
      </c>
      <c r="B298" s="3">
        <v>44387</v>
      </c>
      <c r="C298" s="4">
        <f t="shared" si="14"/>
        <v>28</v>
      </c>
    </row>
    <row r="299" spans="1:3" ht="15.75" customHeight="1">
      <c r="A299" s="2">
        <v>3234691</v>
      </c>
      <c r="B299" s="3">
        <v>44387</v>
      </c>
      <c r="C299" s="4">
        <f t="shared" si="14"/>
        <v>28</v>
      </c>
    </row>
    <row r="300" spans="1:3" ht="15.75" customHeight="1">
      <c r="A300" s="2">
        <v>3234972</v>
      </c>
      <c r="B300" s="3">
        <v>44387</v>
      </c>
      <c r="C300" s="4">
        <f t="shared" si="14"/>
        <v>28</v>
      </c>
    </row>
    <row r="301" spans="1:3" ht="15.75" customHeight="1">
      <c r="A301" s="2">
        <v>3234916</v>
      </c>
      <c r="B301" s="3">
        <v>44387</v>
      </c>
      <c r="C301" s="4">
        <f t="shared" si="14"/>
        <v>28</v>
      </c>
    </row>
    <row r="302" spans="1:3" ht="15.75" customHeight="1">
      <c r="A302" s="2">
        <v>3234799</v>
      </c>
      <c r="B302" s="3">
        <v>44387</v>
      </c>
      <c r="C302" s="4">
        <f t="shared" si="14"/>
        <v>28</v>
      </c>
    </row>
    <row r="303" spans="1:3" ht="15.75" customHeight="1">
      <c r="A303" s="2">
        <v>3235490</v>
      </c>
      <c r="B303" s="3">
        <v>44387</v>
      </c>
      <c r="C303" s="4">
        <f t="shared" si="14"/>
        <v>28</v>
      </c>
    </row>
    <row r="304" spans="1:3" ht="15.75" customHeight="1">
      <c r="A304" s="2">
        <v>3235680</v>
      </c>
      <c r="B304" s="3">
        <v>44387</v>
      </c>
      <c r="C304" s="4">
        <f t="shared" si="14"/>
        <v>28</v>
      </c>
    </row>
    <row r="305" spans="1:3" ht="15.75" customHeight="1">
      <c r="A305" s="2">
        <v>3234962</v>
      </c>
      <c r="B305" s="3">
        <v>44387</v>
      </c>
      <c r="C305" s="4">
        <f t="shared" si="14"/>
        <v>28</v>
      </c>
    </row>
    <row r="306" spans="1:3" ht="15.75" customHeight="1">
      <c r="A306" s="2">
        <v>3235237</v>
      </c>
      <c r="B306" s="3">
        <v>44387</v>
      </c>
      <c r="C306" s="4">
        <f t="shared" si="14"/>
        <v>28</v>
      </c>
    </row>
    <row r="307" spans="1:3" ht="15.75" customHeight="1">
      <c r="A307" s="2">
        <v>3235644</v>
      </c>
      <c r="B307" s="3">
        <v>44388</v>
      </c>
      <c r="C307" s="4">
        <f t="shared" si="14"/>
        <v>28</v>
      </c>
    </row>
    <row r="308" spans="1:3" ht="15.75" customHeight="1">
      <c r="A308" s="2">
        <v>3235004</v>
      </c>
      <c r="B308" s="3">
        <v>44388</v>
      </c>
      <c r="C308" s="4">
        <f t="shared" si="14"/>
        <v>28</v>
      </c>
    </row>
    <row r="309" spans="1:3" ht="15.75" customHeight="1">
      <c r="A309" s="2">
        <v>3234928</v>
      </c>
      <c r="B309" s="3">
        <v>44388</v>
      </c>
      <c r="C309" s="4">
        <f t="shared" si="14"/>
        <v>28</v>
      </c>
    </row>
    <row r="310" spans="1:3" ht="15.75" customHeight="1">
      <c r="A310" s="2">
        <v>3235493</v>
      </c>
      <c r="B310" s="3">
        <v>44388</v>
      </c>
      <c r="C310" s="4">
        <f t="shared" si="14"/>
        <v>28</v>
      </c>
    </row>
    <row r="311" spans="1:3" ht="15.75" customHeight="1">
      <c r="A311" s="2">
        <v>3235674</v>
      </c>
      <c r="B311" s="3">
        <v>44388</v>
      </c>
      <c r="C311" s="4">
        <f t="shared" si="14"/>
        <v>28</v>
      </c>
    </row>
    <row r="312" spans="1:3" ht="15.75" customHeight="1">
      <c r="A312" s="2">
        <v>3234763</v>
      </c>
      <c r="B312" s="3">
        <v>44388</v>
      </c>
      <c r="C312" s="4">
        <f t="shared" si="14"/>
        <v>28</v>
      </c>
    </row>
    <row r="313" spans="1:3" ht="15.75" customHeight="1">
      <c r="A313" s="2">
        <v>3234640</v>
      </c>
      <c r="B313" s="3">
        <v>44388</v>
      </c>
      <c r="C313" s="4">
        <f t="shared" si="14"/>
        <v>28</v>
      </c>
    </row>
    <row r="314" spans="1:3" ht="15.75" customHeight="1">
      <c r="A314" s="2">
        <v>3234994</v>
      </c>
      <c r="B314" s="3">
        <v>44388</v>
      </c>
      <c r="C314" s="4">
        <f t="shared" si="14"/>
        <v>28</v>
      </c>
    </row>
    <row r="315" spans="1:3" ht="15.75" customHeight="1">
      <c r="A315" s="2">
        <v>3234711</v>
      </c>
      <c r="B315" s="3">
        <v>44388</v>
      </c>
      <c r="C315" s="4">
        <f t="shared" si="14"/>
        <v>28</v>
      </c>
    </row>
    <row r="316" spans="1:3" ht="15.75" customHeight="1">
      <c r="A316" s="2">
        <v>3235426</v>
      </c>
      <c r="B316" s="3">
        <v>44388</v>
      </c>
      <c r="C316" s="4">
        <f t="shared" si="14"/>
        <v>28</v>
      </c>
    </row>
    <row r="317" spans="1:3" ht="15.75" customHeight="1">
      <c r="A317" s="2">
        <v>3235188</v>
      </c>
      <c r="B317" s="3">
        <v>44388</v>
      </c>
      <c r="C317" s="4">
        <f t="shared" si="14"/>
        <v>28</v>
      </c>
    </row>
    <row r="318" spans="1:3" ht="15.75" customHeight="1">
      <c r="A318" s="2">
        <v>3234760</v>
      </c>
      <c r="B318" s="3">
        <v>44388</v>
      </c>
      <c r="C318" s="4">
        <f t="shared" si="14"/>
        <v>28</v>
      </c>
    </row>
    <row r="319" spans="1:3" ht="15.75" customHeight="1">
      <c r="A319" s="2">
        <v>3234714</v>
      </c>
      <c r="B319" s="3">
        <v>44388</v>
      </c>
      <c r="C319" s="4">
        <f t="shared" si="14"/>
        <v>28</v>
      </c>
    </row>
    <row r="320" spans="1:3" ht="15.75" customHeight="1">
      <c r="A320" s="2">
        <v>3235104</v>
      </c>
      <c r="B320" s="3">
        <v>44388</v>
      </c>
      <c r="C320" s="4">
        <f t="shared" si="14"/>
        <v>28</v>
      </c>
    </row>
    <row r="321" spans="1:3" ht="15.75" customHeight="1">
      <c r="A321" s="2">
        <v>3235465</v>
      </c>
      <c r="B321" s="3">
        <v>44388</v>
      </c>
      <c r="C321" s="4">
        <f t="shared" si="14"/>
        <v>28</v>
      </c>
    </row>
    <row r="322" spans="1:3" ht="15.75" customHeight="1">
      <c r="A322" s="2">
        <v>3234783</v>
      </c>
      <c r="B322" s="3">
        <v>44388</v>
      </c>
      <c r="C322" s="4">
        <f t="shared" si="14"/>
        <v>28</v>
      </c>
    </row>
    <row r="323" spans="1:3" ht="15.75" customHeight="1">
      <c r="A323" s="2">
        <v>3234838</v>
      </c>
      <c r="B323" s="3">
        <v>44388</v>
      </c>
      <c r="C323" s="4">
        <f t="shared" si="14"/>
        <v>28</v>
      </c>
    </row>
    <row r="324" spans="1:3" ht="15.75" customHeight="1">
      <c r="A324" s="2">
        <v>3235635</v>
      </c>
      <c r="B324" s="3">
        <v>44388</v>
      </c>
      <c r="C324" s="4">
        <f t="shared" si="14"/>
        <v>28</v>
      </c>
    </row>
    <row r="325" spans="1:3" ht="15.75" customHeight="1">
      <c r="A325" s="2">
        <v>3235635</v>
      </c>
      <c r="B325" s="3">
        <v>44388</v>
      </c>
      <c r="C325" s="4">
        <f t="shared" si="14"/>
        <v>28</v>
      </c>
    </row>
    <row r="326" spans="1:3" ht="15.75" customHeight="1">
      <c r="A326" s="2">
        <v>3234760</v>
      </c>
      <c r="B326" s="3">
        <v>44388</v>
      </c>
      <c r="C326" s="4">
        <f t="shared" si="14"/>
        <v>28</v>
      </c>
    </row>
    <row r="327" spans="1:3" ht="15.75" customHeight="1">
      <c r="A327" s="2">
        <v>3234714</v>
      </c>
      <c r="B327" s="3">
        <v>44388</v>
      </c>
      <c r="C327" s="4">
        <f t="shared" si="14"/>
        <v>28</v>
      </c>
    </row>
    <row r="328" spans="1:3" ht="15.75" customHeight="1">
      <c r="A328" s="2">
        <v>3235104</v>
      </c>
      <c r="B328" s="3">
        <v>44388</v>
      </c>
      <c r="C328" s="4">
        <f t="shared" si="14"/>
        <v>28</v>
      </c>
    </row>
    <row r="329" spans="1:3" ht="15.75" customHeight="1">
      <c r="A329" s="2">
        <v>3235465</v>
      </c>
      <c r="B329" s="3">
        <v>44388</v>
      </c>
      <c r="C329" s="4">
        <f t="shared" si="14"/>
        <v>28</v>
      </c>
    </row>
    <row r="330" spans="1:3" ht="15.75" customHeight="1">
      <c r="A330" s="2">
        <v>3234783</v>
      </c>
      <c r="B330" s="3">
        <v>44388</v>
      </c>
      <c r="C330" s="4">
        <f t="shared" si="14"/>
        <v>28</v>
      </c>
    </row>
    <row r="331" spans="1:3" ht="15.75" customHeight="1">
      <c r="A331" s="2">
        <v>3234838</v>
      </c>
      <c r="B331" s="3">
        <v>44388</v>
      </c>
      <c r="C331" s="4">
        <f t="shared" si="14"/>
        <v>28</v>
      </c>
    </row>
    <row r="332" spans="1:3" ht="15.75" customHeight="1">
      <c r="A332" s="2">
        <v>3235635</v>
      </c>
      <c r="B332" s="3">
        <v>44388</v>
      </c>
      <c r="C332" s="4">
        <f t="shared" si="14"/>
        <v>28</v>
      </c>
    </row>
    <row r="333" spans="1:3" ht="15.75" customHeight="1">
      <c r="A333" s="2">
        <v>3235635</v>
      </c>
      <c r="B333" s="3">
        <v>44388</v>
      </c>
      <c r="C333" s="4">
        <f t="shared" si="14"/>
        <v>28</v>
      </c>
    </row>
    <row r="334" spans="1:3" ht="15.75" customHeight="1">
      <c r="A334" s="2">
        <v>3235526</v>
      </c>
      <c r="B334" s="3">
        <v>44388</v>
      </c>
      <c r="C334" s="4">
        <f t="shared" si="14"/>
        <v>28</v>
      </c>
    </row>
    <row r="335" spans="1:3" ht="15.75" customHeight="1">
      <c r="A335" s="2">
        <v>3234559</v>
      </c>
      <c r="B335" s="3">
        <v>44388</v>
      </c>
      <c r="C335" s="4">
        <f t="shared" si="14"/>
        <v>28</v>
      </c>
    </row>
    <row r="336" spans="1:3" ht="15.75" customHeight="1">
      <c r="A336" s="2">
        <v>3235238</v>
      </c>
      <c r="B336" s="3">
        <v>44388</v>
      </c>
      <c r="C336" s="4">
        <f t="shared" si="14"/>
        <v>28</v>
      </c>
    </row>
    <row r="337" spans="1:3" ht="15.75" customHeight="1">
      <c r="A337" s="2">
        <v>3235185</v>
      </c>
      <c r="B337" s="3">
        <v>44389</v>
      </c>
      <c r="C337" s="4">
        <f t="shared" si="14"/>
        <v>29</v>
      </c>
    </row>
    <row r="338" spans="1:3" ht="15.75" customHeight="1">
      <c r="A338" s="2">
        <v>3234843</v>
      </c>
      <c r="B338" s="3">
        <v>44389</v>
      </c>
      <c r="C338" s="4">
        <f t="shared" si="14"/>
        <v>29</v>
      </c>
    </row>
    <row r="339" spans="1:3" ht="15.75" customHeight="1">
      <c r="A339" s="2">
        <v>3235302</v>
      </c>
      <c r="B339" s="3">
        <v>44389</v>
      </c>
      <c r="C339" s="4">
        <f t="shared" si="14"/>
        <v>29</v>
      </c>
    </row>
    <row r="340" spans="1:3" ht="15.75" customHeight="1">
      <c r="A340" s="2">
        <v>3234696</v>
      </c>
      <c r="B340" s="3">
        <v>44389</v>
      </c>
      <c r="C340" s="4">
        <f t="shared" si="14"/>
        <v>29</v>
      </c>
    </row>
    <row r="341" spans="1:3" ht="15.75" customHeight="1">
      <c r="A341" s="2">
        <v>3235151</v>
      </c>
      <c r="B341" s="3">
        <v>44389</v>
      </c>
      <c r="C341" s="4">
        <f t="shared" si="14"/>
        <v>29</v>
      </c>
    </row>
    <row r="342" spans="1:3" ht="15.75" customHeight="1">
      <c r="A342" s="2">
        <v>3235486</v>
      </c>
      <c r="B342" s="3">
        <v>44389</v>
      </c>
      <c r="C342" s="4">
        <f t="shared" si="14"/>
        <v>29</v>
      </c>
    </row>
    <row r="343" spans="1:3" ht="15.75" customHeight="1">
      <c r="A343" s="2">
        <v>3234900</v>
      </c>
      <c r="B343" s="3">
        <v>44389</v>
      </c>
      <c r="C343" s="4">
        <f t="shared" si="14"/>
        <v>29</v>
      </c>
    </row>
    <row r="344" spans="1:3" ht="15.75" customHeight="1">
      <c r="A344" s="2">
        <v>3235241</v>
      </c>
      <c r="B344" s="3">
        <v>44389</v>
      </c>
      <c r="C344" s="4">
        <f t="shared" si="14"/>
        <v>29</v>
      </c>
    </row>
    <row r="345" spans="1:3" ht="15.75" customHeight="1">
      <c r="A345" s="2">
        <v>3234937</v>
      </c>
      <c r="B345" s="3">
        <v>44389</v>
      </c>
      <c r="C345" s="4">
        <f t="shared" si="14"/>
        <v>29</v>
      </c>
    </row>
    <row r="346" spans="1:3" ht="15.75" customHeight="1">
      <c r="A346" s="2">
        <v>3235388</v>
      </c>
      <c r="B346" s="3">
        <v>44389</v>
      </c>
      <c r="C346" s="4">
        <f t="shared" si="14"/>
        <v>29</v>
      </c>
    </row>
    <row r="347" spans="1:3" ht="15.75" customHeight="1">
      <c r="A347" s="2">
        <v>3235523</v>
      </c>
      <c r="B347" s="3">
        <v>44389</v>
      </c>
      <c r="C347" s="4">
        <f t="shared" si="14"/>
        <v>29</v>
      </c>
    </row>
    <row r="348" spans="1:3" ht="15.75" customHeight="1">
      <c r="A348" s="2">
        <v>3234918</v>
      </c>
      <c r="B348" s="3">
        <v>44389</v>
      </c>
      <c r="C348" s="4">
        <f t="shared" si="14"/>
        <v>29</v>
      </c>
    </row>
    <row r="349" spans="1:3" ht="15.75" customHeight="1">
      <c r="A349" s="2">
        <v>3234806</v>
      </c>
      <c r="B349" s="3">
        <v>44389</v>
      </c>
      <c r="C349" s="4">
        <f t="shared" si="14"/>
        <v>29</v>
      </c>
    </row>
    <row r="350" spans="1:3" ht="15.75" customHeight="1">
      <c r="A350" s="2">
        <v>3235177</v>
      </c>
      <c r="B350" s="3">
        <v>44389</v>
      </c>
      <c r="C350" s="4">
        <f t="shared" si="14"/>
        <v>29</v>
      </c>
    </row>
    <row r="351" spans="1:3" ht="15.75" customHeight="1">
      <c r="A351" s="2">
        <v>3234939</v>
      </c>
      <c r="B351" s="3">
        <v>44389</v>
      </c>
      <c r="C351" s="4">
        <f t="shared" si="14"/>
        <v>29</v>
      </c>
    </row>
    <row r="352" spans="1:3" ht="15.75" customHeight="1">
      <c r="A352" s="2">
        <v>3235029</v>
      </c>
      <c r="B352" s="3">
        <v>44389</v>
      </c>
      <c r="C352" s="4">
        <f t="shared" si="14"/>
        <v>29</v>
      </c>
    </row>
    <row r="353" spans="1:3" ht="15.75" customHeight="1">
      <c r="A353" s="2">
        <v>3235216</v>
      </c>
      <c r="B353" s="3">
        <v>44389</v>
      </c>
      <c r="C353" s="4">
        <f t="shared" si="14"/>
        <v>29</v>
      </c>
    </row>
    <row r="354" spans="1:3" ht="15.75" customHeight="1">
      <c r="A354" s="2">
        <v>3235177</v>
      </c>
      <c r="B354" s="3">
        <v>44389</v>
      </c>
      <c r="C354" s="4">
        <f t="shared" si="14"/>
        <v>29</v>
      </c>
    </row>
    <row r="355" spans="1:3" ht="15.75" customHeight="1">
      <c r="A355" s="2">
        <v>3234939</v>
      </c>
      <c r="B355" s="3">
        <v>44389</v>
      </c>
      <c r="C355" s="4">
        <f t="shared" si="14"/>
        <v>29</v>
      </c>
    </row>
    <row r="356" spans="1:3" ht="15.75" customHeight="1">
      <c r="A356" s="2">
        <v>3235029</v>
      </c>
      <c r="B356" s="3">
        <v>44389</v>
      </c>
      <c r="C356" s="4">
        <f t="shared" si="14"/>
        <v>29</v>
      </c>
    </row>
    <row r="357" spans="1:3" ht="15.75" customHeight="1">
      <c r="A357" s="2">
        <v>3235216</v>
      </c>
      <c r="B357" s="3">
        <v>44389</v>
      </c>
      <c r="C357" s="4">
        <f t="shared" si="14"/>
        <v>29</v>
      </c>
    </row>
    <row r="358" spans="1:3" ht="15.75" customHeight="1">
      <c r="A358" s="2">
        <v>3234702</v>
      </c>
      <c r="B358" s="3">
        <v>44389</v>
      </c>
      <c r="C358" s="4">
        <f t="shared" si="14"/>
        <v>29</v>
      </c>
    </row>
    <row r="359" spans="1:3" ht="15.75" customHeight="1">
      <c r="A359" s="2">
        <v>3234609</v>
      </c>
      <c r="B359" s="3">
        <v>44389</v>
      </c>
      <c r="C359" s="4">
        <f t="shared" si="14"/>
        <v>29</v>
      </c>
    </row>
    <row r="360" spans="1:3" ht="15.75" customHeight="1">
      <c r="A360" s="2">
        <v>3235643</v>
      </c>
      <c r="B360" s="3">
        <v>44389</v>
      </c>
      <c r="C360" s="4">
        <f t="shared" si="14"/>
        <v>29</v>
      </c>
    </row>
    <row r="361" spans="1:3" ht="15.75" customHeight="1">
      <c r="A361" s="2">
        <v>3234643</v>
      </c>
      <c r="B361" s="3">
        <v>44390</v>
      </c>
      <c r="C361" s="4">
        <f t="shared" si="14"/>
        <v>29</v>
      </c>
    </row>
    <row r="362" spans="1:3" ht="15.75" customHeight="1">
      <c r="A362" s="2">
        <v>3235186</v>
      </c>
      <c r="B362" s="3">
        <v>44390</v>
      </c>
      <c r="C362" s="4">
        <f t="shared" si="14"/>
        <v>29</v>
      </c>
    </row>
    <row r="363" spans="1:3" ht="15.75" customHeight="1">
      <c r="A363" s="2">
        <v>3235280</v>
      </c>
      <c r="B363" s="3">
        <v>44390</v>
      </c>
      <c r="C363" s="4">
        <f t="shared" si="14"/>
        <v>29</v>
      </c>
    </row>
    <row r="364" spans="1:3" ht="15.75" customHeight="1">
      <c r="A364" s="2">
        <v>3235399</v>
      </c>
      <c r="B364" s="3">
        <v>44390</v>
      </c>
      <c r="C364" s="4">
        <f t="shared" si="14"/>
        <v>29</v>
      </c>
    </row>
    <row r="365" spans="1:3" ht="15.75" customHeight="1">
      <c r="A365" s="2">
        <v>3235084</v>
      </c>
      <c r="B365" s="3">
        <v>44390</v>
      </c>
      <c r="C365" s="4">
        <f t="shared" si="14"/>
        <v>29</v>
      </c>
    </row>
    <row r="366" spans="1:3" ht="15.75" customHeight="1">
      <c r="A366" s="2">
        <v>3235620</v>
      </c>
      <c r="B366" s="3">
        <v>44390</v>
      </c>
      <c r="C366" s="4">
        <f t="shared" si="14"/>
        <v>29</v>
      </c>
    </row>
    <row r="367" spans="1:3" ht="15.75" customHeight="1">
      <c r="A367" s="2">
        <v>3234834</v>
      </c>
      <c r="B367" s="3">
        <v>44390</v>
      </c>
      <c r="C367" s="4">
        <f t="shared" si="14"/>
        <v>29</v>
      </c>
    </row>
    <row r="368" spans="1:3" ht="15.75" customHeight="1">
      <c r="A368" s="2">
        <v>3235168</v>
      </c>
      <c r="B368" s="3">
        <v>44390</v>
      </c>
      <c r="C368" s="4">
        <f t="shared" si="14"/>
        <v>29</v>
      </c>
    </row>
    <row r="369" spans="1:3" ht="15.75" customHeight="1">
      <c r="A369" s="2">
        <v>3235345</v>
      </c>
      <c r="B369" s="3">
        <v>44390</v>
      </c>
      <c r="C369" s="4">
        <f t="shared" si="14"/>
        <v>29</v>
      </c>
    </row>
    <row r="370" spans="1:3" ht="15.75" customHeight="1">
      <c r="A370" s="2">
        <v>3235630</v>
      </c>
      <c r="B370" s="3">
        <v>44390</v>
      </c>
      <c r="C370" s="4">
        <f t="shared" si="14"/>
        <v>29</v>
      </c>
    </row>
    <row r="371" spans="1:3" ht="15.75" customHeight="1">
      <c r="A371" s="2">
        <v>3235030</v>
      </c>
      <c r="B371" s="3">
        <v>44390</v>
      </c>
      <c r="C371" s="4">
        <f t="shared" si="14"/>
        <v>29</v>
      </c>
    </row>
    <row r="372" spans="1:3" ht="15.75" customHeight="1">
      <c r="A372" s="2">
        <v>3235112</v>
      </c>
      <c r="B372" s="3">
        <v>44390</v>
      </c>
      <c r="C372" s="4">
        <f t="shared" si="14"/>
        <v>29</v>
      </c>
    </row>
    <row r="373" spans="1:3" ht="15.75" customHeight="1">
      <c r="A373" s="2">
        <v>3235248</v>
      </c>
      <c r="B373" s="3">
        <v>44390</v>
      </c>
      <c r="C373" s="4">
        <f t="shared" si="14"/>
        <v>29</v>
      </c>
    </row>
    <row r="374" spans="1:3" ht="15.75" customHeight="1">
      <c r="A374" s="2">
        <v>3235568</v>
      </c>
      <c r="B374" s="3">
        <v>44390</v>
      </c>
      <c r="C374" s="4">
        <f t="shared" si="14"/>
        <v>29</v>
      </c>
    </row>
    <row r="375" spans="1:3" ht="15.75" customHeight="1">
      <c r="A375" s="2">
        <v>3235139</v>
      </c>
      <c r="B375" s="3">
        <v>44390</v>
      </c>
      <c r="C375" s="4">
        <f t="shared" si="14"/>
        <v>29</v>
      </c>
    </row>
    <row r="376" spans="1:3" ht="15.75" customHeight="1">
      <c r="A376" s="2">
        <v>3235083</v>
      </c>
      <c r="B376" s="3">
        <v>44390</v>
      </c>
      <c r="C376" s="4">
        <f t="shared" si="14"/>
        <v>29</v>
      </c>
    </row>
    <row r="377" spans="1:3" ht="15.75" customHeight="1">
      <c r="A377" s="2">
        <v>3235323</v>
      </c>
      <c r="B377" s="3">
        <v>44390</v>
      </c>
      <c r="C377" s="4">
        <f t="shared" si="14"/>
        <v>29</v>
      </c>
    </row>
    <row r="378" spans="1:3" ht="15.75" customHeight="1">
      <c r="A378" s="2">
        <v>3234788</v>
      </c>
      <c r="B378" s="3">
        <v>44390</v>
      </c>
      <c r="C378" s="4">
        <f t="shared" si="14"/>
        <v>29</v>
      </c>
    </row>
    <row r="379" spans="1:3" ht="15.75" customHeight="1">
      <c r="A379" s="2">
        <v>3234873</v>
      </c>
      <c r="B379" s="3">
        <v>44390</v>
      </c>
      <c r="C379" s="4">
        <f t="shared" si="14"/>
        <v>29</v>
      </c>
    </row>
    <row r="380" spans="1:3" ht="15.75" customHeight="1">
      <c r="A380" s="2">
        <v>3234630</v>
      </c>
      <c r="B380" s="3">
        <v>44390</v>
      </c>
      <c r="C380" s="4">
        <f t="shared" si="14"/>
        <v>29</v>
      </c>
    </row>
    <row r="381" spans="1:3" ht="15.75" customHeight="1">
      <c r="A381" s="2">
        <v>3234625</v>
      </c>
      <c r="B381" s="3">
        <v>44390</v>
      </c>
      <c r="C381" s="4">
        <f t="shared" si="14"/>
        <v>29</v>
      </c>
    </row>
    <row r="382" spans="1:3" ht="15.75" customHeight="1">
      <c r="A382" s="2">
        <v>3234628</v>
      </c>
      <c r="B382" s="3">
        <v>44390</v>
      </c>
      <c r="C382" s="4">
        <f t="shared" si="14"/>
        <v>29</v>
      </c>
    </row>
    <row r="383" spans="1:3" ht="15.75" customHeight="1">
      <c r="A383" s="2">
        <v>3235525</v>
      </c>
      <c r="B383" s="3">
        <v>44390</v>
      </c>
      <c r="C383" s="4">
        <f t="shared" si="14"/>
        <v>29</v>
      </c>
    </row>
    <row r="384" spans="1:3" ht="15.75" customHeight="1">
      <c r="A384" s="2">
        <v>3234756</v>
      </c>
      <c r="B384" s="3">
        <v>44390</v>
      </c>
      <c r="C384" s="4">
        <f t="shared" si="14"/>
        <v>29</v>
      </c>
    </row>
    <row r="385" spans="1:3" ht="15.75" customHeight="1">
      <c r="A385" s="2">
        <v>3234846</v>
      </c>
      <c r="B385" s="3">
        <v>44390</v>
      </c>
      <c r="C385" s="4">
        <f t="shared" si="14"/>
        <v>29</v>
      </c>
    </row>
    <row r="386" spans="1:3" ht="15.75" customHeight="1">
      <c r="A386" s="2">
        <v>3235210</v>
      </c>
      <c r="B386" s="3">
        <v>44390</v>
      </c>
      <c r="C386" s="4">
        <f t="shared" si="14"/>
        <v>29</v>
      </c>
    </row>
    <row r="387" spans="1:3" ht="15.75" customHeight="1">
      <c r="A387" s="2">
        <v>3234738</v>
      </c>
      <c r="B387" s="3">
        <v>44390</v>
      </c>
      <c r="C387" s="4">
        <f t="shared" si="14"/>
        <v>29</v>
      </c>
    </row>
    <row r="388" spans="1:3" ht="15.75" customHeight="1">
      <c r="A388" s="2">
        <v>3234738</v>
      </c>
      <c r="B388" s="3">
        <v>44390</v>
      </c>
      <c r="C388" s="4">
        <f t="shared" si="14"/>
        <v>29</v>
      </c>
    </row>
    <row r="389" spans="1:3" ht="15.75" customHeight="1">
      <c r="A389" s="2">
        <v>3234873</v>
      </c>
      <c r="B389" s="3">
        <v>44390</v>
      </c>
      <c r="C389" s="4">
        <f t="shared" si="14"/>
        <v>29</v>
      </c>
    </row>
    <row r="390" spans="1:3" ht="15.75" customHeight="1">
      <c r="A390" s="2">
        <v>3234630</v>
      </c>
      <c r="B390" s="3">
        <v>44390</v>
      </c>
      <c r="C390" s="4">
        <f t="shared" si="14"/>
        <v>29</v>
      </c>
    </row>
    <row r="391" spans="1:3" ht="15.75" customHeight="1">
      <c r="A391" s="2">
        <v>3234625</v>
      </c>
      <c r="B391" s="3">
        <v>44390</v>
      </c>
      <c r="C391" s="4">
        <f t="shared" si="14"/>
        <v>29</v>
      </c>
    </row>
    <row r="392" spans="1:3" ht="15.75" customHeight="1">
      <c r="A392" s="2">
        <v>3234628</v>
      </c>
      <c r="B392" s="3">
        <v>44390</v>
      </c>
      <c r="C392" s="4">
        <f t="shared" si="14"/>
        <v>29</v>
      </c>
    </row>
    <row r="393" spans="1:3" ht="15.75" customHeight="1">
      <c r="A393" s="2">
        <v>3235525</v>
      </c>
      <c r="B393" s="3">
        <v>44390</v>
      </c>
      <c r="C393" s="4">
        <f t="shared" si="14"/>
        <v>29</v>
      </c>
    </row>
    <row r="394" spans="1:3" ht="15.75" customHeight="1">
      <c r="A394" s="2">
        <v>3234756</v>
      </c>
      <c r="B394" s="3">
        <v>44390</v>
      </c>
      <c r="C394" s="4">
        <f t="shared" si="14"/>
        <v>29</v>
      </c>
    </row>
    <row r="395" spans="1:3" ht="15.75" customHeight="1">
      <c r="A395" s="2">
        <v>3234846</v>
      </c>
      <c r="B395" s="3">
        <v>44390</v>
      </c>
      <c r="C395" s="4">
        <f t="shared" si="14"/>
        <v>29</v>
      </c>
    </row>
    <row r="396" spans="1:3" ht="15.75" customHeight="1">
      <c r="A396" s="2">
        <v>3235210</v>
      </c>
      <c r="B396" s="3">
        <v>44390</v>
      </c>
      <c r="C396" s="4">
        <f t="shared" si="14"/>
        <v>29</v>
      </c>
    </row>
    <row r="397" spans="1:3" ht="15.75" customHeight="1">
      <c r="A397" s="2">
        <v>3234738</v>
      </c>
      <c r="B397" s="3">
        <v>44390</v>
      </c>
      <c r="C397" s="4">
        <f t="shared" si="14"/>
        <v>29</v>
      </c>
    </row>
    <row r="398" spans="1:3" ht="15.75" customHeight="1">
      <c r="A398" s="2">
        <v>3234738</v>
      </c>
      <c r="B398" s="3">
        <v>44390</v>
      </c>
      <c r="C398" s="4">
        <f t="shared" si="14"/>
        <v>29</v>
      </c>
    </row>
    <row r="399" spans="1:3" ht="15.75" customHeight="1">
      <c r="A399" s="2">
        <v>3235559</v>
      </c>
      <c r="B399" s="3">
        <v>44390</v>
      </c>
      <c r="C399" s="4">
        <f t="shared" si="14"/>
        <v>29</v>
      </c>
    </row>
    <row r="400" spans="1:3" ht="15.75" customHeight="1">
      <c r="A400" s="2">
        <v>3234981</v>
      </c>
      <c r="B400" s="3">
        <v>44390</v>
      </c>
      <c r="C400" s="4">
        <f t="shared" si="14"/>
        <v>29</v>
      </c>
    </row>
    <row r="401" spans="1:3" ht="15.75" customHeight="1">
      <c r="A401" s="2">
        <v>3234543</v>
      </c>
      <c r="B401" s="3">
        <v>44390</v>
      </c>
      <c r="C401" s="4">
        <f t="shared" si="14"/>
        <v>29</v>
      </c>
    </row>
    <row r="402" spans="1:3" ht="15.75" customHeight="1">
      <c r="A402" s="2">
        <v>3234991</v>
      </c>
      <c r="B402" s="3">
        <v>44391</v>
      </c>
      <c r="C402" s="4">
        <f t="shared" si="14"/>
        <v>29</v>
      </c>
    </row>
    <row r="403" spans="1:3" ht="15.75" customHeight="1">
      <c r="A403" s="2">
        <v>3235237</v>
      </c>
      <c r="B403" s="3">
        <v>44391</v>
      </c>
      <c r="C403" s="4">
        <f t="shared" si="14"/>
        <v>29</v>
      </c>
    </row>
    <row r="404" spans="1:3" ht="15.75" customHeight="1">
      <c r="A404" s="2">
        <v>3234661</v>
      </c>
      <c r="B404" s="3">
        <v>44391</v>
      </c>
      <c r="C404" s="4">
        <f t="shared" si="14"/>
        <v>29</v>
      </c>
    </row>
    <row r="405" spans="1:3" ht="15.75" customHeight="1">
      <c r="A405" s="2">
        <v>3234969</v>
      </c>
      <c r="B405" s="3">
        <v>44391</v>
      </c>
      <c r="C405" s="4">
        <f t="shared" si="14"/>
        <v>29</v>
      </c>
    </row>
    <row r="406" spans="1:3" ht="15.75" customHeight="1">
      <c r="A406" s="2">
        <v>3234947</v>
      </c>
      <c r="B406" s="3">
        <v>44391</v>
      </c>
      <c r="C406" s="4">
        <f t="shared" si="14"/>
        <v>29</v>
      </c>
    </row>
    <row r="407" spans="1:3" ht="15.75" customHeight="1">
      <c r="A407" s="2">
        <v>3234833</v>
      </c>
      <c r="B407" s="3">
        <v>44391</v>
      </c>
      <c r="C407" s="4">
        <f t="shared" si="14"/>
        <v>29</v>
      </c>
    </row>
    <row r="408" spans="1:3" ht="15.75" customHeight="1">
      <c r="A408" s="2">
        <v>3234985</v>
      </c>
      <c r="B408" s="3">
        <v>44391</v>
      </c>
      <c r="C408" s="4">
        <f t="shared" si="14"/>
        <v>29</v>
      </c>
    </row>
    <row r="409" spans="1:3" ht="15.75" customHeight="1">
      <c r="A409" s="2">
        <v>3235420</v>
      </c>
      <c r="B409" s="3">
        <v>44391</v>
      </c>
      <c r="C409" s="4">
        <f t="shared" si="14"/>
        <v>29</v>
      </c>
    </row>
    <row r="410" spans="1:3" ht="15.75" customHeight="1">
      <c r="A410" s="2">
        <v>3234757</v>
      </c>
      <c r="B410" s="3">
        <v>44391</v>
      </c>
      <c r="C410" s="4">
        <f t="shared" si="14"/>
        <v>29</v>
      </c>
    </row>
    <row r="411" spans="1:3" ht="15.75" customHeight="1">
      <c r="A411" s="2">
        <v>3234680</v>
      </c>
      <c r="B411" s="3">
        <v>44391</v>
      </c>
      <c r="C411" s="4">
        <f t="shared" si="14"/>
        <v>29</v>
      </c>
    </row>
    <row r="412" spans="1:3" ht="15.75" customHeight="1">
      <c r="A412" s="2">
        <v>3234901</v>
      </c>
      <c r="B412" s="3">
        <v>44391</v>
      </c>
      <c r="C412" s="4">
        <f t="shared" si="14"/>
        <v>29</v>
      </c>
    </row>
    <row r="413" spans="1:3" ht="15.75" customHeight="1">
      <c r="A413" s="2">
        <v>3235396</v>
      </c>
      <c r="B413" s="3">
        <v>44391</v>
      </c>
      <c r="C413" s="4">
        <f t="shared" si="14"/>
        <v>29</v>
      </c>
    </row>
    <row r="414" spans="1:3" ht="15.75" customHeight="1">
      <c r="A414" s="2">
        <v>3235176</v>
      </c>
      <c r="B414" s="3">
        <v>44391</v>
      </c>
      <c r="C414" s="4">
        <f t="shared" si="14"/>
        <v>29</v>
      </c>
    </row>
    <row r="415" spans="1:3" ht="15.75" customHeight="1">
      <c r="A415" s="2">
        <v>3235534</v>
      </c>
      <c r="B415" s="3">
        <v>44391</v>
      </c>
      <c r="C415" s="4">
        <f t="shared" si="14"/>
        <v>29</v>
      </c>
    </row>
    <row r="416" spans="1:3" ht="15.75" customHeight="1">
      <c r="A416" s="2">
        <v>3234586</v>
      </c>
      <c r="B416" s="3">
        <v>44391</v>
      </c>
      <c r="C416" s="4">
        <f t="shared" si="14"/>
        <v>29</v>
      </c>
    </row>
    <row r="417" spans="1:3" ht="15.75" customHeight="1">
      <c r="A417" s="2">
        <v>3234534</v>
      </c>
      <c r="B417" s="3">
        <v>44391</v>
      </c>
      <c r="C417" s="4">
        <f t="shared" si="14"/>
        <v>29</v>
      </c>
    </row>
    <row r="418" spans="1:3" ht="15.75" customHeight="1">
      <c r="A418" s="2">
        <v>3235119</v>
      </c>
      <c r="B418" s="3">
        <v>44391</v>
      </c>
      <c r="C418" s="4">
        <f t="shared" si="14"/>
        <v>29</v>
      </c>
    </row>
    <row r="419" spans="1:3" ht="15.75" customHeight="1">
      <c r="A419" s="2">
        <v>3234729</v>
      </c>
      <c r="B419" s="3">
        <v>44391</v>
      </c>
      <c r="C419" s="4">
        <f t="shared" si="14"/>
        <v>29</v>
      </c>
    </row>
    <row r="420" spans="1:3" ht="15.75" customHeight="1">
      <c r="A420" s="2">
        <v>3234697</v>
      </c>
      <c r="B420" s="3">
        <v>44391</v>
      </c>
      <c r="C420" s="4">
        <f t="shared" si="14"/>
        <v>29</v>
      </c>
    </row>
    <row r="421" spans="1:3" ht="15.75" customHeight="1">
      <c r="A421" s="2">
        <v>3235684</v>
      </c>
      <c r="B421" s="3">
        <v>44391</v>
      </c>
      <c r="C421" s="4">
        <f t="shared" si="14"/>
        <v>29</v>
      </c>
    </row>
    <row r="422" spans="1:3" ht="15.75" customHeight="1">
      <c r="A422" s="2">
        <v>3234803</v>
      </c>
      <c r="B422" s="3">
        <v>44391</v>
      </c>
      <c r="C422" s="4">
        <f t="shared" si="14"/>
        <v>29</v>
      </c>
    </row>
    <row r="423" spans="1:3" ht="15.75" customHeight="1">
      <c r="A423" s="2">
        <v>3234803</v>
      </c>
      <c r="B423" s="3">
        <v>44391</v>
      </c>
      <c r="C423" s="4">
        <f t="shared" si="14"/>
        <v>29</v>
      </c>
    </row>
    <row r="424" spans="1:3" ht="15.75" customHeight="1">
      <c r="A424" s="2">
        <v>3234534</v>
      </c>
      <c r="B424" s="3">
        <v>44391</v>
      </c>
      <c r="C424" s="4">
        <f t="shared" si="14"/>
        <v>29</v>
      </c>
    </row>
    <row r="425" spans="1:3" ht="15.75" customHeight="1">
      <c r="A425" s="2">
        <v>3235119</v>
      </c>
      <c r="B425" s="3">
        <v>44391</v>
      </c>
      <c r="C425" s="4">
        <f t="shared" si="14"/>
        <v>29</v>
      </c>
    </row>
    <row r="426" spans="1:3" ht="15.75" customHeight="1">
      <c r="A426" s="2">
        <v>3234729</v>
      </c>
      <c r="B426" s="3">
        <v>44391</v>
      </c>
      <c r="C426" s="4">
        <f t="shared" si="14"/>
        <v>29</v>
      </c>
    </row>
    <row r="427" spans="1:3" ht="15.75" customHeight="1">
      <c r="A427" s="2">
        <v>3234697</v>
      </c>
      <c r="B427" s="3">
        <v>44391</v>
      </c>
      <c r="C427" s="4">
        <f t="shared" si="14"/>
        <v>29</v>
      </c>
    </row>
    <row r="428" spans="1:3" ht="15.75" customHeight="1">
      <c r="A428" s="2">
        <v>3235684</v>
      </c>
      <c r="B428" s="3">
        <v>44391</v>
      </c>
      <c r="C428" s="4">
        <f t="shared" si="14"/>
        <v>29</v>
      </c>
    </row>
    <row r="429" spans="1:3" ht="15.75" customHeight="1">
      <c r="A429" s="2">
        <v>3234803</v>
      </c>
      <c r="B429" s="3">
        <v>44391</v>
      </c>
      <c r="C429" s="4">
        <f t="shared" si="14"/>
        <v>29</v>
      </c>
    </row>
    <row r="430" spans="1:3" ht="15.75" customHeight="1">
      <c r="A430" s="2">
        <v>3234803</v>
      </c>
      <c r="B430" s="3">
        <v>44391</v>
      </c>
      <c r="C430" s="4">
        <f t="shared" si="14"/>
        <v>29</v>
      </c>
    </row>
    <row r="431" spans="1:3" ht="15.75" customHeight="1">
      <c r="A431" s="2">
        <v>3235393</v>
      </c>
      <c r="B431" s="3">
        <v>44391</v>
      </c>
      <c r="C431" s="4">
        <f t="shared" si="14"/>
        <v>29</v>
      </c>
    </row>
    <row r="432" spans="1:3" ht="15.75" customHeight="1">
      <c r="A432" s="2">
        <v>3235399</v>
      </c>
      <c r="B432" s="3">
        <v>44391</v>
      </c>
      <c r="C432" s="4">
        <f t="shared" si="14"/>
        <v>29</v>
      </c>
    </row>
    <row r="433" spans="1:3" ht="15.75" customHeight="1">
      <c r="A433" s="2">
        <v>3234772</v>
      </c>
      <c r="B433" s="3">
        <v>44392</v>
      </c>
      <c r="C433" s="4">
        <f t="shared" si="14"/>
        <v>29</v>
      </c>
    </row>
    <row r="434" spans="1:3" ht="15.75" customHeight="1">
      <c r="A434" s="2">
        <v>3235578</v>
      </c>
      <c r="B434" s="3">
        <v>44392</v>
      </c>
      <c r="C434" s="4">
        <f t="shared" si="14"/>
        <v>29</v>
      </c>
    </row>
    <row r="435" spans="1:3" ht="15.75" customHeight="1">
      <c r="A435" s="2">
        <v>3234642</v>
      </c>
      <c r="B435" s="3">
        <v>44392</v>
      </c>
      <c r="C435" s="4">
        <f t="shared" si="14"/>
        <v>29</v>
      </c>
    </row>
    <row r="436" spans="1:3" ht="15.75" customHeight="1">
      <c r="A436" s="2">
        <v>3235569</v>
      </c>
      <c r="B436" s="3">
        <v>44392</v>
      </c>
      <c r="C436" s="4">
        <f t="shared" si="14"/>
        <v>29</v>
      </c>
    </row>
    <row r="437" spans="1:3" ht="15.75" customHeight="1">
      <c r="A437" s="2">
        <v>3235537</v>
      </c>
      <c r="B437" s="3">
        <v>44392</v>
      </c>
      <c r="C437" s="4">
        <f t="shared" si="14"/>
        <v>29</v>
      </c>
    </row>
    <row r="438" spans="1:3" ht="15.75" customHeight="1">
      <c r="A438" s="2">
        <v>3234899</v>
      </c>
      <c r="B438" s="3">
        <v>44392</v>
      </c>
      <c r="C438" s="4">
        <f t="shared" si="14"/>
        <v>29</v>
      </c>
    </row>
    <row r="439" spans="1:3" ht="15.75" customHeight="1">
      <c r="A439" s="2">
        <v>3235065</v>
      </c>
      <c r="B439" s="3">
        <v>44392</v>
      </c>
      <c r="C439" s="4">
        <f t="shared" si="14"/>
        <v>29</v>
      </c>
    </row>
    <row r="440" spans="1:3" ht="15.75" customHeight="1">
      <c r="A440" s="2">
        <v>3235430</v>
      </c>
      <c r="B440" s="3">
        <v>44392</v>
      </c>
      <c r="C440" s="4">
        <f t="shared" si="14"/>
        <v>29</v>
      </c>
    </row>
    <row r="441" spans="1:3" ht="15.75" customHeight="1">
      <c r="A441" s="2">
        <v>3235719</v>
      </c>
      <c r="B441" s="3">
        <v>44392</v>
      </c>
      <c r="C441" s="4">
        <f t="shared" si="14"/>
        <v>29</v>
      </c>
    </row>
    <row r="442" spans="1:3" ht="15.75" customHeight="1">
      <c r="A442" s="2">
        <v>3235268</v>
      </c>
      <c r="B442" s="3">
        <v>44392</v>
      </c>
      <c r="C442" s="4">
        <f t="shared" si="14"/>
        <v>29</v>
      </c>
    </row>
    <row r="443" spans="1:3" ht="15.75" customHeight="1">
      <c r="A443" s="2">
        <v>3234966</v>
      </c>
      <c r="B443" s="3">
        <v>44392</v>
      </c>
      <c r="C443" s="4">
        <f t="shared" si="14"/>
        <v>29</v>
      </c>
    </row>
    <row r="444" spans="1:3" ht="15.75" customHeight="1">
      <c r="A444" s="2">
        <v>3235180</v>
      </c>
      <c r="B444" s="3">
        <v>44392</v>
      </c>
      <c r="C444" s="4">
        <f t="shared" si="14"/>
        <v>29</v>
      </c>
    </row>
    <row r="445" spans="1:3" ht="15.75" customHeight="1">
      <c r="A445" s="2">
        <v>3235600</v>
      </c>
      <c r="B445" s="3">
        <v>44392</v>
      </c>
      <c r="C445" s="4">
        <f t="shared" si="14"/>
        <v>29</v>
      </c>
    </row>
    <row r="446" spans="1:3" ht="15.75" customHeight="1">
      <c r="A446" s="2">
        <v>3234533</v>
      </c>
      <c r="B446" s="3">
        <v>44392</v>
      </c>
      <c r="C446" s="4">
        <f t="shared" si="14"/>
        <v>29</v>
      </c>
    </row>
    <row r="447" spans="1:3" ht="15.75" customHeight="1">
      <c r="A447" s="2">
        <v>3235290</v>
      </c>
      <c r="B447" s="3">
        <v>44392</v>
      </c>
      <c r="C447" s="4">
        <f t="shared" si="14"/>
        <v>29</v>
      </c>
    </row>
    <row r="448" spans="1:3" ht="15.75" customHeight="1">
      <c r="A448" s="2">
        <v>3234728</v>
      </c>
      <c r="B448" s="3">
        <v>44392</v>
      </c>
      <c r="C448" s="4">
        <f t="shared" si="14"/>
        <v>29</v>
      </c>
    </row>
    <row r="449" spans="1:3" ht="15.75" customHeight="1">
      <c r="A449" s="2">
        <v>3234649</v>
      </c>
      <c r="B449" s="3">
        <v>44392</v>
      </c>
      <c r="C449" s="4">
        <f t="shared" si="14"/>
        <v>29</v>
      </c>
    </row>
    <row r="450" spans="1:3" ht="15.75" customHeight="1">
      <c r="A450" s="2">
        <v>3235071</v>
      </c>
      <c r="B450" s="3">
        <v>44392</v>
      </c>
      <c r="C450" s="4">
        <f t="shared" si="14"/>
        <v>29</v>
      </c>
    </row>
    <row r="451" spans="1:3" ht="15.75" customHeight="1">
      <c r="A451" s="2">
        <v>3235217</v>
      </c>
      <c r="B451" s="3">
        <v>44392</v>
      </c>
      <c r="C451" s="4">
        <f t="shared" si="14"/>
        <v>29</v>
      </c>
    </row>
    <row r="452" spans="1:3" ht="15.75" customHeight="1">
      <c r="A452" s="2">
        <v>3234882</v>
      </c>
      <c r="B452" s="3">
        <v>44392</v>
      </c>
      <c r="C452" s="4">
        <f t="shared" si="14"/>
        <v>29</v>
      </c>
    </row>
    <row r="453" spans="1:3" ht="15.75" customHeight="1">
      <c r="A453" s="2">
        <v>3235281</v>
      </c>
      <c r="B453" s="3">
        <v>44392</v>
      </c>
      <c r="C453" s="4">
        <f t="shared" si="14"/>
        <v>29</v>
      </c>
    </row>
    <row r="454" spans="1:3" ht="15.75" customHeight="1">
      <c r="A454" s="2">
        <v>3235254</v>
      </c>
      <c r="B454" s="3">
        <v>44392</v>
      </c>
      <c r="C454" s="4">
        <f t="shared" si="14"/>
        <v>29</v>
      </c>
    </row>
    <row r="455" spans="1:3" ht="15.75" customHeight="1">
      <c r="A455" s="2">
        <v>3234888</v>
      </c>
      <c r="B455" s="3">
        <v>44392</v>
      </c>
      <c r="C455" s="4">
        <f t="shared" si="14"/>
        <v>29</v>
      </c>
    </row>
    <row r="456" spans="1:3" ht="15.75" customHeight="1">
      <c r="A456" s="2">
        <v>3235217</v>
      </c>
      <c r="B456" s="3">
        <v>44392</v>
      </c>
      <c r="C456" s="4">
        <f t="shared" si="14"/>
        <v>29</v>
      </c>
    </row>
    <row r="457" spans="1:3" ht="15.75" customHeight="1">
      <c r="A457" s="2">
        <v>3234882</v>
      </c>
      <c r="B457" s="3">
        <v>44392</v>
      </c>
      <c r="C457" s="4">
        <f t="shared" si="14"/>
        <v>29</v>
      </c>
    </row>
    <row r="458" spans="1:3" ht="15.75" customHeight="1">
      <c r="A458" s="2">
        <v>3235281</v>
      </c>
      <c r="B458" s="3">
        <v>44392</v>
      </c>
      <c r="C458" s="4">
        <f t="shared" si="14"/>
        <v>29</v>
      </c>
    </row>
    <row r="459" spans="1:3" ht="15.75" customHeight="1">
      <c r="A459" s="2">
        <v>3235254</v>
      </c>
      <c r="B459" s="3">
        <v>44392</v>
      </c>
      <c r="C459" s="4">
        <f t="shared" si="14"/>
        <v>29</v>
      </c>
    </row>
    <row r="460" spans="1:3" ht="15.75" customHeight="1">
      <c r="A460" s="2">
        <v>3234888</v>
      </c>
      <c r="B460" s="3">
        <v>44392</v>
      </c>
      <c r="C460" s="4">
        <f t="shared" si="14"/>
        <v>29</v>
      </c>
    </row>
    <row r="461" spans="1:3" ht="15.75" customHeight="1">
      <c r="A461" s="2">
        <v>3235707</v>
      </c>
      <c r="B461" s="3">
        <v>44392</v>
      </c>
      <c r="C461" s="4">
        <f t="shared" si="14"/>
        <v>29</v>
      </c>
    </row>
    <row r="462" spans="1:3" ht="15.75" customHeight="1">
      <c r="A462" s="2">
        <v>3234747</v>
      </c>
      <c r="B462" s="3">
        <v>44392</v>
      </c>
      <c r="C462" s="4">
        <f t="shared" si="14"/>
        <v>29</v>
      </c>
    </row>
    <row r="463" spans="1:3" ht="15.75" customHeight="1">
      <c r="A463" s="2">
        <v>3235368</v>
      </c>
      <c r="B463" s="3">
        <v>44393</v>
      </c>
      <c r="C463" s="4">
        <f t="shared" si="14"/>
        <v>29</v>
      </c>
    </row>
    <row r="464" spans="1:3" ht="15.75" customHeight="1">
      <c r="A464" s="2">
        <v>3234987</v>
      </c>
      <c r="B464" s="3">
        <v>44393</v>
      </c>
      <c r="C464" s="4">
        <f t="shared" si="14"/>
        <v>29</v>
      </c>
    </row>
    <row r="465" spans="1:3" ht="15.75" customHeight="1">
      <c r="A465" s="2">
        <v>3234568</v>
      </c>
      <c r="B465" s="3">
        <v>44393</v>
      </c>
      <c r="C465" s="4">
        <f t="shared" si="14"/>
        <v>29</v>
      </c>
    </row>
    <row r="466" spans="1:3" ht="15.75" customHeight="1">
      <c r="A466" s="2">
        <v>3235496</v>
      </c>
      <c r="B466" s="3">
        <v>44393</v>
      </c>
      <c r="C466" s="4">
        <f t="shared" si="14"/>
        <v>29</v>
      </c>
    </row>
    <row r="467" spans="1:3" ht="15.75" customHeight="1">
      <c r="A467" s="2">
        <v>3235299</v>
      </c>
      <c r="B467" s="3">
        <v>44393</v>
      </c>
      <c r="C467" s="4">
        <f t="shared" si="14"/>
        <v>29</v>
      </c>
    </row>
    <row r="468" spans="1:3" ht="15.75" customHeight="1">
      <c r="A468" s="2">
        <v>3235192</v>
      </c>
      <c r="B468" s="3">
        <v>44393</v>
      </c>
      <c r="C468" s="4">
        <f t="shared" si="14"/>
        <v>29</v>
      </c>
    </row>
    <row r="469" spans="1:3" ht="15.75" customHeight="1">
      <c r="A469" s="2">
        <v>3234720</v>
      </c>
      <c r="B469" s="3">
        <v>44393</v>
      </c>
      <c r="C469" s="4">
        <f t="shared" si="14"/>
        <v>29</v>
      </c>
    </row>
    <row r="470" spans="1:3" ht="15.75" customHeight="1">
      <c r="A470" s="2">
        <v>3235334</v>
      </c>
      <c r="B470" s="3">
        <v>44393</v>
      </c>
      <c r="C470" s="4">
        <f t="shared" si="14"/>
        <v>29</v>
      </c>
    </row>
    <row r="471" spans="1:3" ht="15.75" customHeight="1">
      <c r="A471" s="2">
        <v>3235178</v>
      </c>
      <c r="B471" s="3">
        <v>44393</v>
      </c>
      <c r="C471" s="4">
        <f t="shared" si="14"/>
        <v>29</v>
      </c>
    </row>
    <row r="472" spans="1:3" ht="15.75" customHeight="1">
      <c r="A472" s="2">
        <v>3234641</v>
      </c>
      <c r="B472" s="3">
        <v>44393</v>
      </c>
      <c r="C472" s="4">
        <f t="shared" si="14"/>
        <v>29</v>
      </c>
    </row>
    <row r="473" spans="1:3" ht="15.75" customHeight="1">
      <c r="A473" s="2">
        <v>3234943</v>
      </c>
      <c r="B473" s="3">
        <v>44393</v>
      </c>
      <c r="C473" s="4">
        <f t="shared" si="14"/>
        <v>29</v>
      </c>
    </row>
    <row r="474" spans="1:3" ht="15.75" customHeight="1">
      <c r="A474" s="2">
        <v>3235566</v>
      </c>
      <c r="B474" s="3">
        <v>44393</v>
      </c>
      <c r="C474" s="4">
        <f t="shared" si="14"/>
        <v>29</v>
      </c>
    </row>
    <row r="475" spans="1:3" ht="15.75" customHeight="1">
      <c r="A475" s="2">
        <v>3234639</v>
      </c>
      <c r="B475" s="3">
        <v>44393</v>
      </c>
      <c r="C475" s="4">
        <f t="shared" si="14"/>
        <v>29</v>
      </c>
    </row>
    <row r="476" spans="1:3" ht="15.75" customHeight="1">
      <c r="A476" s="2">
        <v>3235153</v>
      </c>
      <c r="B476" s="3">
        <v>44393</v>
      </c>
      <c r="C476" s="4">
        <f t="shared" si="14"/>
        <v>29</v>
      </c>
    </row>
    <row r="477" spans="1:3" ht="15.75" customHeight="1">
      <c r="A477" s="2">
        <v>3234896</v>
      </c>
      <c r="B477" s="3">
        <v>44393</v>
      </c>
      <c r="C477" s="4">
        <f t="shared" si="14"/>
        <v>29</v>
      </c>
    </row>
    <row r="478" spans="1:3" ht="15.75" customHeight="1">
      <c r="A478" s="2">
        <v>3235648</v>
      </c>
      <c r="B478" s="3">
        <v>44393</v>
      </c>
      <c r="C478" s="4">
        <f t="shared" si="14"/>
        <v>29</v>
      </c>
    </row>
    <row r="479" spans="1:3" ht="15.75" customHeight="1">
      <c r="A479" s="2">
        <v>3234876</v>
      </c>
      <c r="B479" s="3">
        <v>44393</v>
      </c>
      <c r="C479" s="4">
        <f t="shared" si="14"/>
        <v>29</v>
      </c>
    </row>
    <row r="480" spans="1:3" ht="15.75" customHeight="1">
      <c r="A480" s="2">
        <v>3234817</v>
      </c>
      <c r="B480" s="3">
        <v>44393</v>
      </c>
      <c r="C480" s="4">
        <f t="shared" si="14"/>
        <v>29</v>
      </c>
    </row>
    <row r="481" spans="1:3" ht="15.75" customHeight="1">
      <c r="A481" s="2">
        <v>3234621</v>
      </c>
      <c r="B481" s="3">
        <v>44393</v>
      </c>
      <c r="C481" s="4">
        <f t="shared" si="14"/>
        <v>29</v>
      </c>
    </row>
    <row r="482" spans="1:3" ht="15.75" customHeight="1">
      <c r="A482" s="2">
        <v>3234656</v>
      </c>
      <c r="B482" s="3">
        <v>44393</v>
      </c>
      <c r="C482" s="4">
        <f t="shared" si="14"/>
        <v>29</v>
      </c>
    </row>
    <row r="483" spans="1:3" ht="15.75" customHeight="1">
      <c r="A483" s="2">
        <v>3234731</v>
      </c>
      <c r="B483" s="3">
        <v>44393</v>
      </c>
      <c r="C483" s="4">
        <f t="shared" si="14"/>
        <v>29</v>
      </c>
    </row>
    <row r="484" spans="1:3" ht="15.75" customHeight="1">
      <c r="A484" s="2">
        <v>3235166</v>
      </c>
      <c r="B484" s="3">
        <v>44393</v>
      </c>
      <c r="C484" s="4">
        <f t="shared" si="14"/>
        <v>29</v>
      </c>
    </row>
    <row r="485" spans="1:3" ht="15.75" customHeight="1">
      <c r="A485" s="2">
        <v>3235511</v>
      </c>
      <c r="B485" s="3">
        <v>44393</v>
      </c>
      <c r="C485" s="4">
        <f t="shared" si="14"/>
        <v>29</v>
      </c>
    </row>
    <row r="486" spans="1:3" ht="15.75" customHeight="1">
      <c r="A486" s="2">
        <v>3235511</v>
      </c>
      <c r="B486" s="3">
        <v>44393</v>
      </c>
      <c r="C486" s="4">
        <f t="shared" si="14"/>
        <v>29</v>
      </c>
    </row>
    <row r="487" spans="1:3" ht="15.75" customHeight="1">
      <c r="A487" s="2">
        <v>3234621</v>
      </c>
      <c r="B487" s="3">
        <v>44393</v>
      </c>
      <c r="C487" s="4">
        <f t="shared" si="14"/>
        <v>29</v>
      </c>
    </row>
    <row r="488" spans="1:3" ht="15.75" customHeight="1">
      <c r="A488" s="2">
        <v>3234656</v>
      </c>
      <c r="B488" s="3">
        <v>44393</v>
      </c>
      <c r="C488" s="4">
        <f t="shared" si="14"/>
        <v>29</v>
      </c>
    </row>
    <row r="489" spans="1:3" ht="15.75" customHeight="1">
      <c r="A489" s="2">
        <v>3234731</v>
      </c>
      <c r="B489" s="3">
        <v>44393</v>
      </c>
      <c r="C489" s="4">
        <f t="shared" si="14"/>
        <v>29</v>
      </c>
    </row>
    <row r="490" spans="1:3" ht="15.75" customHeight="1">
      <c r="A490" s="2">
        <v>3235166</v>
      </c>
      <c r="B490" s="3">
        <v>44393</v>
      </c>
      <c r="C490" s="4">
        <f t="shared" si="14"/>
        <v>29</v>
      </c>
    </row>
    <row r="491" spans="1:3" ht="15.75" customHeight="1">
      <c r="A491" s="2">
        <v>3235511</v>
      </c>
      <c r="B491" s="3">
        <v>44393</v>
      </c>
      <c r="C491" s="4">
        <f t="shared" si="14"/>
        <v>29</v>
      </c>
    </row>
    <row r="492" spans="1:3" ht="15.75" customHeight="1">
      <c r="A492" s="2">
        <v>3235511</v>
      </c>
      <c r="B492" s="3">
        <v>44393</v>
      </c>
      <c r="C492" s="4">
        <f t="shared" si="14"/>
        <v>29</v>
      </c>
    </row>
    <row r="493" spans="1:3" ht="15.75" customHeight="1">
      <c r="A493" s="2">
        <v>3235616</v>
      </c>
      <c r="B493" s="3">
        <v>44393</v>
      </c>
      <c r="C493" s="4">
        <f t="shared" si="14"/>
        <v>29</v>
      </c>
    </row>
    <row r="494" spans="1:3" ht="15.75" customHeight="1">
      <c r="A494" s="2">
        <v>3235113</v>
      </c>
      <c r="B494" s="3">
        <v>44394</v>
      </c>
      <c r="C494" s="4">
        <f t="shared" si="14"/>
        <v>29</v>
      </c>
    </row>
    <row r="495" spans="1:3" ht="15.75" customHeight="1">
      <c r="A495" s="2">
        <v>3235485</v>
      </c>
      <c r="B495" s="3">
        <v>44394</v>
      </c>
      <c r="C495" s="4">
        <f t="shared" si="14"/>
        <v>29</v>
      </c>
    </row>
    <row r="496" spans="1:3" ht="15.75" customHeight="1">
      <c r="A496" s="2">
        <v>3235098</v>
      </c>
      <c r="B496" s="3">
        <v>44394</v>
      </c>
      <c r="C496" s="4">
        <f t="shared" si="14"/>
        <v>29</v>
      </c>
    </row>
    <row r="497" spans="1:3" ht="15.75" customHeight="1">
      <c r="A497" s="2">
        <v>3234627</v>
      </c>
      <c r="B497" s="3">
        <v>44394</v>
      </c>
      <c r="C497" s="4">
        <f t="shared" si="14"/>
        <v>29</v>
      </c>
    </row>
    <row r="498" spans="1:3" ht="15.75" customHeight="1">
      <c r="A498" s="2">
        <v>3234555</v>
      </c>
      <c r="B498" s="3">
        <v>44394</v>
      </c>
      <c r="C498" s="4">
        <f t="shared" si="14"/>
        <v>29</v>
      </c>
    </row>
    <row r="499" spans="1:3" ht="15.75" customHeight="1">
      <c r="A499" s="2">
        <v>3234708</v>
      </c>
      <c r="B499" s="3">
        <v>44394</v>
      </c>
      <c r="C499" s="4">
        <f t="shared" si="14"/>
        <v>29</v>
      </c>
    </row>
    <row r="500" spans="1:3" ht="15.75" customHeight="1">
      <c r="A500" s="2">
        <v>3234827</v>
      </c>
      <c r="B500" s="3">
        <v>44394</v>
      </c>
      <c r="C500" s="4">
        <f t="shared" si="14"/>
        <v>29</v>
      </c>
    </row>
    <row r="501" spans="1:3" ht="15.75" customHeight="1">
      <c r="A501" s="2">
        <v>3235101</v>
      </c>
      <c r="B501" s="3">
        <v>44394</v>
      </c>
      <c r="C501" s="4">
        <f t="shared" si="14"/>
        <v>29</v>
      </c>
    </row>
    <row r="502" spans="1:3" ht="15.75" customHeight="1">
      <c r="A502" s="2">
        <v>3234813</v>
      </c>
      <c r="B502" s="3">
        <v>44394</v>
      </c>
      <c r="C502" s="4">
        <f t="shared" si="14"/>
        <v>29</v>
      </c>
    </row>
    <row r="503" spans="1:3" ht="15.75" customHeight="1">
      <c r="A503" s="2">
        <v>3234562</v>
      </c>
      <c r="B503" s="3">
        <v>44394</v>
      </c>
      <c r="C503" s="4">
        <f t="shared" si="14"/>
        <v>29</v>
      </c>
    </row>
    <row r="504" spans="1:3" ht="15.75" customHeight="1">
      <c r="A504" s="2">
        <v>3235555</v>
      </c>
      <c r="B504" s="3">
        <v>44394</v>
      </c>
      <c r="C504" s="4">
        <f t="shared" si="14"/>
        <v>29</v>
      </c>
    </row>
    <row r="505" spans="1:3" ht="15.75" customHeight="1">
      <c r="A505" s="2">
        <v>3234810</v>
      </c>
      <c r="B505" s="3">
        <v>44394</v>
      </c>
      <c r="C505" s="4">
        <f t="shared" si="14"/>
        <v>29</v>
      </c>
    </row>
    <row r="506" spans="1:3" ht="15.75" customHeight="1">
      <c r="A506" s="2">
        <v>3235508</v>
      </c>
      <c r="B506" s="3">
        <v>44394</v>
      </c>
      <c r="C506" s="4">
        <f t="shared" si="14"/>
        <v>29</v>
      </c>
    </row>
    <row r="507" spans="1:3" ht="15.75" customHeight="1">
      <c r="A507" s="2">
        <v>3234604</v>
      </c>
      <c r="B507" s="3">
        <v>44394</v>
      </c>
      <c r="C507" s="4">
        <f t="shared" si="14"/>
        <v>29</v>
      </c>
    </row>
    <row r="508" spans="1:3" ht="15.75" customHeight="1">
      <c r="A508" s="2">
        <v>3235111</v>
      </c>
      <c r="B508" s="3">
        <v>44394</v>
      </c>
      <c r="C508" s="4">
        <f t="shared" si="14"/>
        <v>29</v>
      </c>
    </row>
    <row r="509" spans="1:3" ht="15.75" customHeight="1">
      <c r="A509" s="2">
        <v>3234781</v>
      </c>
      <c r="B509" s="3">
        <v>44394</v>
      </c>
      <c r="C509" s="4">
        <f t="shared" si="14"/>
        <v>29</v>
      </c>
    </row>
    <row r="510" spans="1:3" ht="15.75" customHeight="1">
      <c r="A510" s="2">
        <v>3235548</v>
      </c>
      <c r="B510" s="3">
        <v>44394</v>
      </c>
      <c r="C510" s="4">
        <f t="shared" si="14"/>
        <v>29</v>
      </c>
    </row>
    <row r="511" spans="1:3" ht="15.75" customHeight="1">
      <c r="A511" s="2">
        <v>3234787</v>
      </c>
      <c r="B511" s="3">
        <v>44394</v>
      </c>
      <c r="C511" s="4">
        <f t="shared" si="14"/>
        <v>29</v>
      </c>
    </row>
    <row r="512" spans="1:3" ht="15.75" customHeight="1">
      <c r="A512" s="2">
        <v>3234895</v>
      </c>
      <c r="B512" s="3">
        <v>44394</v>
      </c>
      <c r="C512" s="4">
        <f t="shared" ref="C512:C766" si="15">WEEKNUM(B512,2)</f>
        <v>29</v>
      </c>
    </row>
    <row r="513" spans="1:3" ht="15.75" customHeight="1">
      <c r="A513" s="2">
        <v>3234895</v>
      </c>
      <c r="B513" s="3">
        <v>44394</v>
      </c>
      <c r="C513" s="4">
        <f t="shared" si="15"/>
        <v>29</v>
      </c>
    </row>
    <row r="514" spans="1:3" ht="15.75" customHeight="1">
      <c r="A514" s="2">
        <v>3234810</v>
      </c>
      <c r="B514" s="3">
        <v>44394</v>
      </c>
      <c r="C514" s="4">
        <f t="shared" si="15"/>
        <v>29</v>
      </c>
    </row>
    <row r="515" spans="1:3" ht="15.75" customHeight="1">
      <c r="A515" s="2">
        <v>3235508</v>
      </c>
      <c r="B515" s="3">
        <v>44394</v>
      </c>
      <c r="C515" s="4">
        <f t="shared" si="15"/>
        <v>29</v>
      </c>
    </row>
    <row r="516" spans="1:3" ht="15.75" customHeight="1">
      <c r="A516" s="2">
        <v>3234604</v>
      </c>
      <c r="B516" s="3">
        <v>44394</v>
      </c>
      <c r="C516" s="4">
        <f t="shared" si="15"/>
        <v>29</v>
      </c>
    </row>
    <row r="517" spans="1:3" ht="15.75" customHeight="1">
      <c r="A517" s="2">
        <v>3235111</v>
      </c>
      <c r="B517" s="3">
        <v>44394</v>
      </c>
      <c r="C517" s="4">
        <f t="shared" si="15"/>
        <v>29</v>
      </c>
    </row>
    <row r="518" spans="1:3" ht="15.75" customHeight="1">
      <c r="A518" s="2">
        <v>3234781</v>
      </c>
      <c r="B518" s="3">
        <v>44394</v>
      </c>
      <c r="C518" s="4">
        <f t="shared" si="15"/>
        <v>29</v>
      </c>
    </row>
    <row r="519" spans="1:3" ht="15.75" customHeight="1">
      <c r="A519" s="2">
        <v>3235548</v>
      </c>
      <c r="B519" s="3">
        <v>44394</v>
      </c>
      <c r="C519" s="4">
        <f t="shared" si="15"/>
        <v>29</v>
      </c>
    </row>
    <row r="520" spans="1:3" ht="15.75" customHeight="1">
      <c r="A520" s="2">
        <v>3234787</v>
      </c>
      <c r="B520" s="3">
        <v>44394</v>
      </c>
      <c r="C520" s="4">
        <f t="shared" si="15"/>
        <v>29</v>
      </c>
    </row>
    <row r="521" spans="1:3" ht="15.75" customHeight="1">
      <c r="A521" s="2">
        <v>3234895</v>
      </c>
      <c r="B521" s="3">
        <v>44394</v>
      </c>
      <c r="C521" s="4">
        <f t="shared" si="15"/>
        <v>29</v>
      </c>
    </row>
    <row r="522" spans="1:3" ht="15.75" customHeight="1">
      <c r="A522" s="2">
        <v>3234895</v>
      </c>
      <c r="B522" s="3">
        <v>44394</v>
      </c>
      <c r="C522" s="4">
        <f t="shared" si="15"/>
        <v>29</v>
      </c>
    </row>
    <row r="523" spans="1:3" ht="15.75" customHeight="1">
      <c r="A523" s="2">
        <v>3235004</v>
      </c>
      <c r="B523" s="3">
        <v>44394</v>
      </c>
      <c r="C523" s="4">
        <f t="shared" si="15"/>
        <v>29</v>
      </c>
    </row>
    <row r="524" spans="1:3" ht="15.75" customHeight="1">
      <c r="A524" s="2">
        <v>3234661</v>
      </c>
      <c r="B524" s="3">
        <v>44394</v>
      </c>
      <c r="C524" s="4">
        <f t="shared" si="15"/>
        <v>29</v>
      </c>
    </row>
    <row r="525" spans="1:3" ht="15.75" customHeight="1">
      <c r="A525" s="2">
        <v>3234594</v>
      </c>
      <c r="B525" s="3">
        <v>44395</v>
      </c>
      <c r="C525" s="4">
        <f t="shared" si="15"/>
        <v>29</v>
      </c>
    </row>
    <row r="526" spans="1:3" ht="15.75" customHeight="1">
      <c r="A526" s="2">
        <v>3234636</v>
      </c>
      <c r="B526" s="3">
        <v>44395</v>
      </c>
      <c r="C526" s="4">
        <f t="shared" si="15"/>
        <v>29</v>
      </c>
    </row>
    <row r="527" spans="1:3" ht="15.75" customHeight="1">
      <c r="A527" s="2">
        <v>3234532</v>
      </c>
      <c r="B527" s="3">
        <v>44395</v>
      </c>
      <c r="C527" s="4">
        <f t="shared" si="15"/>
        <v>29</v>
      </c>
    </row>
    <row r="528" spans="1:3" ht="15.75" customHeight="1">
      <c r="A528" s="2">
        <v>3234672</v>
      </c>
      <c r="B528" s="3">
        <v>44395</v>
      </c>
      <c r="C528" s="4">
        <f t="shared" si="15"/>
        <v>29</v>
      </c>
    </row>
    <row r="529" spans="1:3" ht="15.75" customHeight="1">
      <c r="A529" s="2">
        <v>3235332</v>
      </c>
      <c r="B529" s="3">
        <v>44395</v>
      </c>
      <c r="C529" s="4">
        <f t="shared" si="15"/>
        <v>29</v>
      </c>
    </row>
    <row r="530" spans="1:3" ht="15.75" customHeight="1">
      <c r="A530" s="2">
        <v>3235421</v>
      </c>
      <c r="B530" s="3">
        <v>44395</v>
      </c>
      <c r="C530" s="4">
        <f t="shared" si="15"/>
        <v>29</v>
      </c>
    </row>
    <row r="531" spans="1:3" ht="15.75" customHeight="1">
      <c r="A531" s="2">
        <v>3234694</v>
      </c>
      <c r="B531" s="3">
        <v>44395</v>
      </c>
      <c r="C531" s="4">
        <f t="shared" si="15"/>
        <v>29</v>
      </c>
    </row>
    <row r="532" spans="1:3" ht="15.75" customHeight="1">
      <c r="A532" s="2">
        <v>3234563</v>
      </c>
      <c r="B532" s="3">
        <v>44395</v>
      </c>
      <c r="C532" s="4">
        <f t="shared" si="15"/>
        <v>29</v>
      </c>
    </row>
    <row r="533" spans="1:3" ht="15.75" customHeight="1">
      <c r="A533" s="2">
        <v>3235515</v>
      </c>
      <c r="B533" s="3">
        <v>44395</v>
      </c>
      <c r="C533" s="4">
        <f t="shared" si="15"/>
        <v>29</v>
      </c>
    </row>
    <row r="534" spans="1:3" ht="15.75" customHeight="1">
      <c r="A534" s="2">
        <v>3235072</v>
      </c>
      <c r="B534" s="3">
        <v>44395</v>
      </c>
      <c r="C534" s="4">
        <f t="shared" si="15"/>
        <v>29</v>
      </c>
    </row>
    <row r="535" spans="1:3" ht="15.75" customHeight="1">
      <c r="A535" s="2">
        <v>3234605</v>
      </c>
      <c r="B535" s="3">
        <v>44395</v>
      </c>
      <c r="C535" s="4">
        <f t="shared" si="15"/>
        <v>29</v>
      </c>
    </row>
    <row r="536" spans="1:3" ht="15.75" customHeight="1">
      <c r="A536" s="2">
        <v>3235705</v>
      </c>
      <c r="B536" s="3">
        <v>44395</v>
      </c>
      <c r="C536" s="4">
        <f t="shared" si="15"/>
        <v>29</v>
      </c>
    </row>
    <row r="537" spans="1:3" ht="15.75" customHeight="1">
      <c r="A537" s="2">
        <v>3235230</v>
      </c>
      <c r="B537" s="3">
        <v>44395</v>
      </c>
      <c r="C537" s="4">
        <f t="shared" si="15"/>
        <v>29</v>
      </c>
    </row>
    <row r="538" spans="1:3" ht="15.75" customHeight="1">
      <c r="A538" s="2">
        <v>3235491</v>
      </c>
      <c r="B538" s="3">
        <v>44395</v>
      </c>
      <c r="C538" s="4">
        <f t="shared" si="15"/>
        <v>29</v>
      </c>
    </row>
    <row r="539" spans="1:3" ht="15.75" customHeight="1">
      <c r="A539" s="2">
        <v>3235640</v>
      </c>
      <c r="B539" s="3">
        <v>44395</v>
      </c>
      <c r="C539" s="4">
        <f t="shared" si="15"/>
        <v>29</v>
      </c>
    </row>
    <row r="540" spans="1:3" ht="15.75" customHeight="1">
      <c r="A540" s="2">
        <v>3234871</v>
      </c>
      <c r="B540" s="3">
        <v>44395</v>
      </c>
      <c r="C540" s="4">
        <f t="shared" si="15"/>
        <v>29</v>
      </c>
    </row>
    <row r="541" spans="1:3" ht="15.75" customHeight="1">
      <c r="A541" s="2">
        <v>3235451</v>
      </c>
      <c r="B541" s="3">
        <v>44395</v>
      </c>
      <c r="C541" s="4">
        <f t="shared" si="15"/>
        <v>29</v>
      </c>
    </row>
    <row r="542" spans="1:3" ht="15.75" customHeight="1">
      <c r="A542" s="2">
        <v>3235693</v>
      </c>
      <c r="B542" s="3">
        <v>44395</v>
      </c>
      <c r="C542" s="4">
        <f t="shared" si="15"/>
        <v>29</v>
      </c>
    </row>
    <row r="543" spans="1:3" ht="15.75" customHeight="1">
      <c r="A543" s="2">
        <v>3235413</v>
      </c>
      <c r="B543" s="3">
        <v>44395</v>
      </c>
      <c r="C543" s="4">
        <f t="shared" si="15"/>
        <v>29</v>
      </c>
    </row>
    <row r="544" spans="1:3" ht="15.75" customHeight="1">
      <c r="A544" s="2">
        <v>3235678</v>
      </c>
      <c r="B544" s="3">
        <v>44395</v>
      </c>
      <c r="C544" s="4">
        <f t="shared" si="15"/>
        <v>29</v>
      </c>
    </row>
    <row r="545" spans="1:3" ht="15.75" customHeight="1">
      <c r="A545" s="2">
        <v>3235278</v>
      </c>
      <c r="B545" s="3">
        <v>44395</v>
      </c>
      <c r="C545" s="4">
        <f t="shared" si="15"/>
        <v>29</v>
      </c>
    </row>
    <row r="546" spans="1:3" ht="15.75" customHeight="1">
      <c r="A546" s="2">
        <v>3234871</v>
      </c>
      <c r="B546" s="3">
        <v>44395</v>
      </c>
      <c r="C546" s="4">
        <f t="shared" si="15"/>
        <v>29</v>
      </c>
    </row>
    <row r="547" spans="1:3" ht="15.75" customHeight="1">
      <c r="A547" s="2">
        <v>3235451</v>
      </c>
      <c r="B547" s="3">
        <v>44395</v>
      </c>
      <c r="C547" s="4">
        <f t="shared" si="15"/>
        <v>29</v>
      </c>
    </row>
    <row r="548" spans="1:3" ht="15.75" customHeight="1">
      <c r="A548" s="2">
        <v>3235693</v>
      </c>
      <c r="B548" s="3">
        <v>44395</v>
      </c>
      <c r="C548" s="4">
        <f t="shared" si="15"/>
        <v>29</v>
      </c>
    </row>
    <row r="549" spans="1:3" ht="15.75" customHeight="1">
      <c r="A549" s="2">
        <v>3235413</v>
      </c>
      <c r="B549" s="3">
        <v>44395</v>
      </c>
      <c r="C549" s="4">
        <f t="shared" si="15"/>
        <v>29</v>
      </c>
    </row>
    <row r="550" spans="1:3" ht="15.75" customHeight="1">
      <c r="A550" s="2">
        <v>3235678</v>
      </c>
      <c r="B550" s="3">
        <v>44395</v>
      </c>
      <c r="C550" s="4">
        <f t="shared" si="15"/>
        <v>29</v>
      </c>
    </row>
    <row r="551" spans="1:3" ht="15.75" customHeight="1">
      <c r="A551" s="2">
        <v>3235278</v>
      </c>
      <c r="B551" s="3">
        <v>44395</v>
      </c>
      <c r="C551" s="4">
        <f t="shared" si="15"/>
        <v>29</v>
      </c>
    </row>
    <row r="552" spans="1:3" ht="15.75" customHeight="1">
      <c r="A552" s="2">
        <v>3234596</v>
      </c>
      <c r="B552" s="3">
        <v>44395</v>
      </c>
      <c r="C552" s="4">
        <f t="shared" si="15"/>
        <v>29</v>
      </c>
    </row>
    <row r="553" spans="1:3" ht="15.75" customHeight="1">
      <c r="A553" s="2">
        <v>3235365</v>
      </c>
      <c r="B553" s="3">
        <v>44396</v>
      </c>
      <c r="C553" s="4">
        <f t="shared" si="15"/>
        <v>30</v>
      </c>
    </row>
    <row r="554" spans="1:3" ht="15.75" customHeight="1">
      <c r="A554" s="2">
        <v>3234541</v>
      </c>
      <c r="B554" s="3">
        <v>44396</v>
      </c>
      <c r="C554" s="4">
        <f t="shared" si="15"/>
        <v>30</v>
      </c>
    </row>
    <row r="555" spans="1:3" ht="15.75" customHeight="1">
      <c r="A555" s="2">
        <v>3235331</v>
      </c>
      <c r="B555" s="3">
        <v>44396</v>
      </c>
      <c r="C555" s="4">
        <f t="shared" si="15"/>
        <v>30</v>
      </c>
    </row>
    <row r="556" spans="1:3" ht="15.75" customHeight="1">
      <c r="A556" s="2">
        <v>3234793</v>
      </c>
      <c r="B556" s="3">
        <v>44396</v>
      </c>
      <c r="C556" s="4">
        <f t="shared" si="15"/>
        <v>30</v>
      </c>
    </row>
    <row r="557" spans="1:3" ht="15.75" customHeight="1">
      <c r="A557" s="2">
        <v>3234699</v>
      </c>
      <c r="B557" s="3">
        <v>44396</v>
      </c>
      <c r="C557" s="4">
        <f t="shared" si="15"/>
        <v>30</v>
      </c>
    </row>
    <row r="558" spans="1:3" ht="15.75" customHeight="1">
      <c r="A558" s="2">
        <v>3234791</v>
      </c>
      <c r="B558" s="3">
        <v>44396</v>
      </c>
      <c r="C558" s="4">
        <f t="shared" si="15"/>
        <v>30</v>
      </c>
    </row>
    <row r="559" spans="1:3" ht="15.75" customHeight="1">
      <c r="A559" s="2">
        <v>3235416</v>
      </c>
      <c r="B559" s="3">
        <v>44396</v>
      </c>
      <c r="C559" s="4">
        <f t="shared" si="15"/>
        <v>30</v>
      </c>
    </row>
    <row r="560" spans="1:3" ht="15.75" customHeight="1">
      <c r="A560" s="2">
        <v>3235675</v>
      </c>
      <c r="B560" s="3">
        <v>44396</v>
      </c>
      <c r="C560" s="4">
        <f t="shared" si="15"/>
        <v>30</v>
      </c>
    </row>
    <row r="561" spans="1:3" ht="15.75" customHeight="1">
      <c r="A561" s="2">
        <v>3234582</v>
      </c>
      <c r="B561" s="3">
        <v>44396</v>
      </c>
      <c r="C561" s="4">
        <f t="shared" si="15"/>
        <v>30</v>
      </c>
    </row>
    <row r="562" spans="1:3" ht="15.75" customHeight="1">
      <c r="A562" s="2">
        <v>3235460</v>
      </c>
      <c r="B562" s="3">
        <v>44396</v>
      </c>
      <c r="C562" s="4">
        <f t="shared" si="15"/>
        <v>30</v>
      </c>
    </row>
    <row r="563" spans="1:3" ht="15.75" customHeight="1">
      <c r="A563" s="2">
        <v>3235205</v>
      </c>
      <c r="B563" s="3">
        <v>44396</v>
      </c>
      <c r="C563" s="4">
        <f t="shared" si="15"/>
        <v>30</v>
      </c>
    </row>
    <row r="564" spans="1:3" ht="15.75" customHeight="1">
      <c r="A564" s="2">
        <v>3234776</v>
      </c>
      <c r="B564" s="3">
        <v>44396</v>
      </c>
      <c r="C564" s="4">
        <f t="shared" si="15"/>
        <v>30</v>
      </c>
    </row>
    <row r="565" spans="1:3" ht="15.75" customHeight="1">
      <c r="A565" s="2">
        <v>3234863</v>
      </c>
      <c r="B565" s="3">
        <v>44396</v>
      </c>
      <c r="C565" s="4">
        <f t="shared" si="15"/>
        <v>30</v>
      </c>
    </row>
    <row r="566" spans="1:3" ht="15.75" customHeight="1">
      <c r="A566" s="2">
        <v>3235713</v>
      </c>
      <c r="B566" s="3">
        <v>44396</v>
      </c>
      <c r="C566" s="4">
        <f t="shared" si="15"/>
        <v>30</v>
      </c>
    </row>
    <row r="567" spans="1:3" ht="15.75" customHeight="1">
      <c r="A567" s="2">
        <v>3235208</v>
      </c>
      <c r="B567" s="3">
        <v>44396</v>
      </c>
      <c r="C567" s="4">
        <f t="shared" si="15"/>
        <v>30</v>
      </c>
    </row>
    <row r="568" spans="1:3" ht="15.75" customHeight="1">
      <c r="A568" s="2">
        <v>3234881</v>
      </c>
      <c r="B568" s="3">
        <v>44396</v>
      </c>
      <c r="C568" s="4">
        <f t="shared" si="15"/>
        <v>30</v>
      </c>
    </row>
    <row r="569" spans="1:3" ht="15.75" customHeight="1">
      <c r="A569" s="2">
        <v>3235583</v>
      </c>
      <c r="B569" s="3">
        <v>44396</v>
      </c>
      <c r="C569" s="4">
        <f t="shared" si="15"/>
        <v>30</v>
      </c>
    </row>
    <row r="570" spans="1:3" ht="15.75" customHeight="1">
      <c r="A570" s="2">
        <v>3235313</v>
      </c>
      <c r="B570" s="3">
        <v>44396</v>
      </c>
      <c r="C570" s="4">
        <f t="shared" si="15"/>
        <v>30</v>
      </c>
    </row>
    <row r="571" spans="1:3" ht="15.75" customHeight="1">
      <c r="A571" s="2">
        <v>3234821</v>
      </c>
      <c r="B571" s="3">
        <v>44396</v>
      </c>
      <c r="C571" s="4">
        <f t="shared" si="15"/>
        <v>30</v>
      </c>
    </row>
    <row r="572" spans="1:3" ht="15.75" customHeight="1">
      <c r="A572" s="2">
        <v>3235518</v>
      </c>
      <c r="B572" s="3">
        <v>44396</v>
      </c>
      <c r="C572" s="4">
        <f t="shared" si="15"/>
        <v>30</v>
      </c>
    </row>
    <row r="573" spans="1:3" ht="15.75" customHeight="1">
      <c r="A573" s="2">
        <v>3234750</v>
      </c>
      <c r="B573" s="3">
        <v>44396</v>
      </c>
      <c r="C573" s="4">
        <f t="shared" si="15"/>
        <v>30</v>
      </c>
    </row>
    <row r="574" spans="1:3" ht="15.75" customHeight="1">
      <c r="A574" s="2">
        <v>3234811</v>
      </c>
      <c r="B574" s="3">
        <v>44396</v>
      </c>
      <c r="C574" s="4">
        <f t="shared" si="15"/>
        <v>30</v>
      </c>
    </row>
    <row r="575" spans="1:3" ht="15.75" customHeight="1">
      <c r="A575" s="2">
        <v>3235022</v>
      </c>
      <c r="B575" s="3">
        <v>44396</v>
      </c>
      <c r="C575" s="4">
        <f t="shared" si="15"/>
        <v>30</v>
      </c>
    </row>
    <row r="576" spans="1:3" ht="15.75" customHeight="1">
      <c r="A576" s="2">
        <v>3235128</v>
      </c>
      <c r="B576" s="3">
        <v>44396</v>
      </c>
      <c r="C576" s="4">
        <f t="shared" si="15"/>
        <v>30</v>
      </c>
    </row>
    <row r="577" spans="1:3" ht="15.75" customHeight="1">
      <c r="A577" s="2">
        <v>3234574</v>
      </c>
      <c r="B577" s="3">
        <v>44396</v>
      </c>
      <c r="C577" s="4">
        <f t="shared" si="15"/>
        <v>30</v>
      </c>
    </row>
    <row r="578" spans="1:3" ht="15.75" customHeight="1">
      <c r="A578" s="2">
        <v>3234798</v>
      </c>
      <c r="B578" s="3">
        <v>44396</v>
      </c>
      <c r="C578" s="4">
        <f t="shared" si="15"/>
        <v>30</v>
      </c>
    </row>
    <row r="579" spans="1:3" ht="15.75" customHeight="1">
      <c r="A579" s="2">
        <v>3235611</v>
      </c>
      <c r="B579" s="3">
        <v>44396</v>
      </c>
      <c r="C579" s="4">
        <f t="shared" si="15"/>
        <v>30</v>
      </c>
    </row>
    <row r="580" spans="1:3" ht="15.75" customHeight="1">
      <c r="A580" s="2">
        <v>3234686</v>
      </c>
      <c r="B580" s="3">
        <v>44396</v>
      </c>
      <c r="C580" s="4">
        <f t="shared" si="15"/>
        <v>30</v>
      </c>
    </row>
    <row r="581" spans="1:3" ht="15.75" customHeight="1">
      <c r="A581" s="2">
        <v>3235007</v>
      </c>
      <c r="B581" s="3">
        <v>44396</v>
      </c>
      <c r="C581" s="4">
        <f t="shared" si="15"/>
        <v>30</v>
      </c>
    </row>
    <row r="582" spans="1:3" ht="15.75" customHeight="1">
      <c r="A582" s="2">
        <v>3235482</v>
      </c>
      <c r="B582" s="3">
        <v>44396</v>
      </c>
      <c r="C582" s="4">
        <f t="shared" si="15"/>
        <v>30</v>
      </c>
    </row>
    <row r="583" spans="1:3" ht="15.75" customHeight="1">
      <c r="A583" s="2">
        <v>3235528</v>
      </c>
      <c r="B583" s="3">
        <v>44396</v>
      </c>
      <c r="C583" s="4">
        <f t="shared" si="15"/>
        <v>30</v>
      </c>
    </row>
    <row r="584" spans="1:3" ht="15.75" customHeight="1">
      <c r="A584" s="2">
        <v>3234681</v>
      </c>
      <c r="B584" s="3">
        <v>44396</v>
      </c>
      <c r="C584" s="4">
        <f t="shared" si="15"/>
        <v>30</v>
      </c>
    </row>
    <row r="585" spans="1:3" ht="15.75" customHeight="1">
      <c r="A585" s="2">
        <v>3234779</v>
      </c>
      <c r="B585" s="3">
        <v>44396</v>
      </c>
      <c r="C585" s="4">
        <f t="shared" si="15"/>
        <v>30</v>
      </c>
    </row>
    <row r="586" spans="1:3" ht="15.75" customHeight="1">
      <c r="A586" s="2">
        <v>3234841</v>
      </c>
      <c r="B586" s="3">
        <v>44396</v>
      </c>
      <c r="C586" s="4">
        <f t="shared" si="15"/>
        <v>30</v>
      </c>
    </row>
    <row r="587" spans="1:3" ht="15.75" customHeight="1">
      <c r="A587" s="2">
        <v>3234770</v>
      </c>
      <c r="B587" s="3">
        <v>44396</v>
      </c>
      <c r="C587" s="4">
        <f t="shared" si="15"/>
        <v>30</v>
      </c>
    </row>
    <row r="588" spans="1:3" ht="15.75" customHeight="1">
      <c r="A588" s="2">
        <v>3234681</v>
      </c>
      <c r="B588" s="3">
        <v>44396</v>
      </c>
      <c r="C588" s="4">
        <f t="shared" si="15"/>
        <v>30</v>
      </c>
    </row>
    <row r="589" spans="1:3" ht="15.75" customHeight="1">
      <c r="A589" s="2">
        <v>3234779</v>
      </c>
      <c r="B589" s="3">
        <v>44396</v>
      </c>
      <c r="C589" s="4">
        <f t="shared" si="15"/>
        <v>30</v>
      </c>
    </row>
    <row r="590" spans="1:3" ht="15.75" customHeight="1">
      <c r="A590" s="2">
        <v>3234841</v>
      </c>
      <c r="B590" s="3">
        <v>44396</v>
      </c>
      <c r="C590" s="4">
        <f t="shared" si="15"/>
        <v>30</v>
      </c>
    </row>
    <row r="591" spans="1:3" ht="15.75" customHeight="1">
      <c r="A591" s="2">
        <v>3234770</v>
      </c>
      <c r="B591" s="3">
        <v>44396</v>
      </c>
      <c r="C591" s="4">
        <f t="shared" si="15"/>
        <v>30</v>
      </c>
    </row>
    <row r="592" spans="1:3" ht="15.75" customHeight="1">
      <c r="A592" s="2">
        <v>3235054</v>
      </c>
      <c r="B592" s="3">
        <v>44396</v>
      </c>
      <c r="C592" s="4">
        <f t="shared" si="15"/>
        <v>30</v>
      </c>
    </row>
    <row r="593" spans="1:3" ht="15.75" customHeight="1">
      <c r="A593" s="2">
        <v>3235343</v>
      </c>
      <c r="B593" s="3">
        <v>44396</v>
      </c>
      <c r="C593" s="4">
        <f t="shared" si="15"/>
        <v>30</v>
      </c>
    </row>
    <row r="594" spans="1:3" ht="15.75" customHeight="1">
      <c r="A594" s="2">
        <v>3234960</v>
      </c>
      <c r="B594" s="3">
        <v>44397</v>
      </c>
      <c r="C594" s="4">
        <f t="shared" si="15"/>
        <v>30</v>
      </c>
    </row>
    <row r="595" spans="1:3" ht="15.75" customHeight="1">
      <c r="A595" s="2">
        <v>3234784</v>
      </c>
      <c r="B595" s="3">
        <v>44397</v>
      </c>
      <c r="C595" s="4">
        <f t="shared" si="15"/>
        <v>30</v>
      </c>
    </row>
    <row r="596" spans="1:3" ht="15.75" customHeight="1">
      <c r="A596" s="2">
        <v>3234556</v>
      </c>
      <c r="B596" s="3">
        <v>44397</v>
      </c>
      <c r="C596" s="4">
        <f t="shared" si="15"/>
        <v>30</v>
      </c>
    </row>
    <row r="597" spans="1:3" ht="15.75" customHeight="1">
      <c r="A597" s="2">
        <v>3235085</v>
      </c>
      <c r="B597" s="3">
        <v>44397</v>
      </c>
      <c r="C597" s="4">
        <f t="shared" si="15"/>
        <v>30</v>
      </c>
    </row>
    <row r="598" spans="1:3" ht="15.75" customHeight="1">
      <c r="A598" s="2">
        <v>3234950</v>
      </c>
      <c r="B598" s="3">
        <v>44397</v>
      </c>
      <c r="C598" s="4">
        <f t="shared" si="15"/>
        <v>30</v>
      </c>
    </row>
    <row r="599" spans="1:3" ht="15.75" customHeight="1">
      <c r="A599" s="2">
        <v>3234739</v>
      </c>
      <c r="B599" s="3">
        <v>44397</v>
      </c>
      <c r="C599" s="4">
        <f t="shared" si="15"/>
        <v>30</v>
      </c>
    </row>
    <row r="600" spans="1:3" ht="15.75" customHeight="1">
      <c r="A600" s="2">
        <v>3234633</v>
      </c>
      <c r="B600" s="3">
        <v>44397</v>
      </c>
      <c r="C600" s="4">
        <f t="shared" si="15"/>
        <v>30</v>
      </c>
    </row>
    <row r="601" spans="1:3" ht="15.75" customHeight="1">
      <c r="A601" s="2">
        <v>3235319</v>
      </c>
      <c r="B601" s="3">
        <v>44397</v>
      </c>
      <c r="C601" s="4">
        <f t="shared" si="15"/>
        <v>30</v>
      </c>
    </row>
    <row r="602" spans="1:3" ht="15.75" customHeight="1">
      <c r="A602" s="2">
        <v>3235547</v>
      </c>
      <c r="B602" s="3">
        <v>44397</v>
      </c>
      <c r="C602" s="4">
        <f t="shared" si="15"/>
        <v>30</v>
      </c>
    </row>
    <row r="603" spans="1:3" ht="15.75" customHeight="1">
      <c r="A603" s="2">
        <v>3235389</v>
      </c>
      <c r="B603" s="3">
        <v>44397</v>
      </c>
      <c r="C603" s="4">
        <f t="shared" si="15"/>
        <v>30</v>
      </c>
    </row>
    <row r="604" spans="1:3" ht="15.75" customHeight="1">
      <c r="A604" s="2">
        <v>3235224</v>
      </c>
      <c r="B604" s="3">
        <v>44397</v>
      </c>
      <c r="C604" s="4">
        <f t="shared" si="15"/>
        <v>30</v>
      </c>
    </row>
    <row r="605" spans="1:3" ht="15.75" customHeight="1">
      <c r="A605" s="2">
        <v>3235598</v>
      </c>
      <c r="B605" s="3">
        <v>44397</v>
      </c>
      <c r="C605" s="4">
        <f t="shared" si="15"/>
        <v>30</v>
      </c>
    </row>
    <row r="606" spans="1:3" ht="15.75" customHeight="1">
      <c r="A606" s="2">
        <v>3234884</v>
      </c>
      <c r="B606" s="3">
        <v>44397</v>
      </c>
      <c r="C606" s="4">
        <f t="shared" si="15"/>
        <v>30</v>
      </c>
    </row>
    <row r="607" spans="1:3" ht="15.75" customHeight="1">
      <c r="A607" s="2">
        <v>3234807</v>
      </c>
      <c r="B607" s="3">
        <v>44397</v>
      </c>
      <c r="C607" s="4">
        <f t="shared" si="15"/>
        <v>30</v>
      </c>
    </row>
    <row r="608" spans="1:3" ht="15.75" customHeight="1">
      <c r="A608" s="2">
        <v>3234904</v>
      </c>
      <c r="B608" s="3">
        <v>44397</v>
      </c>
      <c r="C608" s="4">
        <f t="shared" si="15"/>
        <v>30</v>
      </c>
    </row>
    <row r="609" spans="1:3" ht="15.75" customHeight="1">
      <c r="A609" s="2">
        <v>3235354</v>
      </c>
      <c r="B609" s="3">
        <v>44397</v>
      </c>
      <c r="C609" s="4">
        <f t="shared" si="15"/>
        <v>30</v>
      </c>
    </row>
    <row r="610" spans="1:3" ht="15.75" customHeight="1">
      <c r="A610" s="2">
        <v>3234878</v>
      </c>
      <c r="B610" s="3">
        <v>44397</v>
      </c>
      <c r="C610" s="4">
        <f t="shared" si="15"/>
        <v>30</v>
      </c>
    </row>
    <row r="611" spans="1:3" ht="15.75" customHeight="1">
      <c r="A611" s="2">
        <v>3235129</v>
      </c>
      <c r="B611" s="3">
        <v>44397</v>
      </c>
      <c r="C611" s="4">
        <f t="shared" si="15"/>
        <v>30</v>
      </c>
    </row>
    <row r="612" spans="1:3" ht="15.75" customHeight="1">
      <c r="A612" s="2">
        <v>3234567</v>
      </c>
      <c r="B612" s="3">
        <v>44397</v>
      </c>
      <c r="C612" s="4">
        <f t="shared" si="15"/>
        <v>30</v>
      </c>
    </row>
    <row r="613" spans="1:3" ht="15.75" customHeight="1">
      <c r="A613" s="2">
        <v>3235563</v>
      </c>
      <c r="B613" s="3">
        <v>44397</v>
      </c>
      <c r="C613" s="4">
        <f t="shared" si="15"/>
        <v>30</v>
      </c>
    </row>
    <row r="614" spans="1:3" ht="15.75" customHeight="1">
      <c r="A614" s="2">
        <v>3234904</v>
      </c>
      <c r="B614" s="3">
        <v>44397</v>
      </c>
      <c r="C614" s="4">
        <f t="shared" si="15"/>
        <v>30</v>
      </c>
    </row>
    <row r="615" spans="1:3" ht="15.75" customHeight="1">
      <c r="A615" s="2">
        <v>3235354</v>
      </c>
      <c r="B615" s="3">
        <v>44397</v>
      </c>
      <c r="C615" s="4">
        <f t="shared" si="15"/>
        <v>30</v>
      </c>
    </row>
    <row r="616" spans="1:3" ht="15.75" customHeight="1">
      <c r="A616" s="2">
        <v>3234878</v>
      </c>
      <c r="B616" s="3">
        <v>44397</v>
      </c>
      <c r="C616" s="4">
        <f t="shared" si="15"/>
        <v>30</v>
      </c>
    </row>
    <row r="617" spans="1:3" ht="15.75" customHeight="1">
      <c r="A617" s="2">
        <v>3235129</v>
      </c>
      <c r="B617" s="3">
        <v>44397</v>
      </c>
      <c r="C617" s="4">
        <f t="shared" si="15"/>
        <v>30</v>
      </c>
    </row>
    <row r="618" spans="1:3" ht="15.75" customHeight="1">
      <c r="A618" s="2">
        <v>3234567</v>
      </c>
      <c r="B618" s="3">
        <v>44397</v>
      </c>
      <c r="C618" s="4">
        <f t="shared" si="15"/>
        <v>30</v>
      </c>
    </row>
    <row r="619" spans="1:3" ht="15.75" customHeight="1">
      <c r="A619" s="2">
        <v>3235563</v>
      </c>
      <c r="B619" s="3">
        <v>44397</v>
      </c>
      <c r="C619" s="4">
        <f t="shared" si="15"/>
        <v>30</v>
      </c>
    </row>
    <row r="620" spans="1:3" ht="15.75" customHeight="1">
      <c r="A620" s="2">
        <v>3235419</v>
      </c>
      <c r="B620" s="3">
        <v>44398</v>
      </c>
      <c r="C620" s="4">
        <f t="shared" si="15"/>
        <v>30</v>
      </c>
    </row>
    <row r="621" spans="1:3" ht="15.75" customHeight="1">
      <c r="A621" s="2">
        <v>3234885</v>
      </c>
      <c r="B621" s="3">
        <v>44398</v>
      </c>
      <c r="C621" s="4">
        <f t="shared" si="15"/>
        <v>30</v>
      </c>
    </row>
    <row r="622" spans="1:3" ht="15.75" customHeight="1">
      <c r="A622" s="2">
        <v>3234623</v>
      </c>
      <c r="B622" s="3">
        <v>44398</v>
      </c>
      <c r="C622" s="4">
        <f t="shared" si="15"/>
        <v>30</v>
      </c>
    </row>
    <row r="623" spans="1:3" ht="15.75" customHeight="1">
      <c r="A623" s="2">
        <v>3235444</v>
      </c>
      <c r="B623" s="3">
        <v>44398</v>
      </c>
      <c r="C623" s="4">
        <f t="shared" si="15"/>
        <v>30</v>
      </c>
    </row>
    <row r="624" spans="1:3" ht="15.75" customHeight="1">
      <c r="A624" s="2">
        <v>3235124</v>
      </c>
      <c r="B624" s="3">
        <v>44398</v>
      </c>
      <c r="C624" s="4">
        <f t="shared" si="15"/>
        <v>30</v>
      </c>
    </row>
    <row r="625" spans="1:3" ht="15.75" customHeight="1">
      <c r="A625" s="2">
        <v>3234658</v>
      </c>
      <c r="B625" s="3">
        <v>44398</v>
      </c>
      <c r="C625" s="4">
        <f t="shared" si="15"/>
        <v>30</v>
      </c>
    </row>
    <row r="626" spans="1:3" ht="15.75" customHeight="1">
      <c r="A626" s="2">
        <v>3235670</v>
      </c>
      <c r="B626" s="3">
        <v>44398</v>
      </c>
      <c r="C626" s="4">
        <f t="shared" si="15"/>
        <v>30</v>
      </c>
    </row>
    <row r="627" spans="1:3" ht="15.75" customHeight="1">
      <c r="A627" s="2">
        <v>3235510</v>
      </c>
      <c r="B627" s="3">
        <v>44398</v>
      </c>
      <c r="C627" s="4">
        <f t="shared" si="15"/>
        <v>30</v>
      </c>
    </row>
    <row r="628" spans="1:3" ht="15.75" customHeight="1">
      <c r="A628" s="2">
        <v>3234977</v>
      </c>
      <c r="B628" s="3">
        <v>44398</v>
      </c>
      <c r="C628" s="4">
        <f t="shared" si="15"/>
        <v>30</v>
      </c>
    </row>
    <row r="629" spans="1:3" ht="15.75" customHeight="1">
      <c r="A629" s="2">
        <v>3235708</v>
      </c>
      <c r="B629" s="3">
        <v>44398</v>
      </c>
      <c r="C629" s="4">
        <f t="shared" si="15"/>
        <v>30</v>
      </c>
    </row>
    <row r="630" spans="1:3" ht="15.75" customHeight="1">
      <c r="A630" s="2">
        <v>3235605</v>
      </c>
      <c r="B630" s="3">
        <v>44398</v>
      </c>
      <c r="C630" s="4">
        <f t="shared" si="15"/>
        <v>30</v>
      </c>
    </row>
    <row r="631" spans="1:3" ht="15.75" customHeight="1">
      <c r="A631" s="2">
        <v>3234644</v>
      </c>
      <c r="B631" s="3">
        <v>44398</v>
      </c>
      <c r="C631" s="4">
        <f t="shared" si="15"/>
        <v>30</v>
      </c>
    </row>
    <row r="632" spans="1:3" ht="15.75" customHeight="1">
      <c r="A632" s="2">
        <v>3234644</v>
      </c>
      <c r="B632" s="3">
        <v>44398</v>
      </c>
      <c r="C632" s="4">
        <f t="shared" si="15"/>
        <v>30</v>
      </c>
    </row>
    <row r="633" spans="1:3" ht="15.75" customHeight="1">
      <c r="A633" s="2">
        <v>3235605</v>
      </c>
      <c r="B633" s="3">
        <v>44398</v>
      </c>
      <c r="C633" s="4">
        <f t="shared" si="15"/>
        <v>30</v>
      </c>
    </row>
    <row r="634" spans="1:3" ht="15.75" customHeight="1">
      <c r="A634" s="2">
        <v>3234644</v>
      </c>
      <c r="B634" s="3">
        <v>44398</v>
      </c>
      <c r="C634" s="4">
        <f t="shared" si="15"/>
        <v>30</v>
      </c>
    </row>
    <row r="635" spans="1:3" ht="15.75" customHeight="1">
      <c r="A635" s="2">
        <v>3234644</v>
      </c>
      <c r="B635" s="3">
        <v>44398</v>
      </c>
      <c r="C635" s="4">
        <f t="shared" si="15"/>
        <v>30</v>
      </c>
    </row>
    <row r="636" spans="1:3" ht="15.75" customHeight="1">
      <c r="A636" s="2">
        <v>3234650</v>
      </c>
      <c r="B636" s="3">
        <v>44398</v>
      </c>
      <c r="C636" s="4">
        <f t="shared" si="15"/>
        <v>30</v>
      </c>
    </row>
    <row r="637" spans="1:3" ht="15.75" customHeight="1">
      <c r="A637" s="2">
        <v>3235108</v>
      </c>
      <c r="B637" s="3">
        <v>44398</v>
      </c>
      <c r="C637" s="4">
        <f t="shared" si="15"/>
        <v>30</v>
      </c>
    </row>
    <row r="638" spans="1:3" ht="15.75" customHeight="1">
      <c r="A638" s="2">
        <v>3234564</v>
      </c>
      <c r="B638" s="3">
        <v>44399</v>
      </c>
      <c r="C638" s="4">
        <f t="shared" si="15"/>
        <v>30</v>
      </c>
    </row>
    <row r="639" spans="1:3" ht="15.75" customHeight="1">
      <c r="A639" s="2">
        <v>3235044</v>
      </c>
      <c r="B639" s="3">
        <v>44399</v>
      </c>
      <c r="C639" s="4">
        <f t="shared" si="15"/>
        <v>30</v>
      </c>
    </row>
    <row r="640" spans="1:3" ht="15.75" customHeight="1">
      <c r="A640" s="2">
        <v>3235006</v>
      </c>
      <c r="B640" s="3">
        <v>44399</v>
      </c>
      <c r="C640" s="4">
        <f t="shared" si="15"/>
        <v>30</v>
      </c>
    </row>
    <row r="641" spans="1:3" ht="15.75" customHeight="1">
      <c r="A641" s="2">
        <v>3235055</v>
      </c>
      <c r="B641" s="3">
        <v>44399</v>
      </c>
      <c r="C641" s="4">
        <f t="shared" si="15"/>
        <v>30</v>
      </c>
    </row>
    <row r="642" spans="1:3" ht="15.75" customHeight="1">
      <c r="A642" s="2">
        <v>3235574</v>
      </c>
      <c r="B642" s="3">
        <v>44399</v>
      </c>
      <c r="C642" s="4">
        <f t="shared" si="15"/>
        <v>30</v>
      </c>
    </row>
    <row r="643" spans="1:3" ht="15.75" customHeight="1">
      <c r="A643" s="2">
        <v>3235056</v>
      </c>
      <c r="B643" s="3">
        <v>44399</v>
      </c>
      <c r="C643" s="4">
        <f t="shared" si="15"/>
        <v>30</v>
      </c>
    </row>
    <row r="644" spans="1:3" ht="15.75" customHeight="1">
      <c r="A644" s="2">
        <v>3235163</v>
      </c>
      <c r="B644" s="3">
        <v>44399</v>
      </c>
      <c r="C644" s="4">
        <f t="shared" si="15"/>
        <v>30</v>
      </c>
    </row>
    <row r="645" spans="1:3" ht="15.75" customHeight="1">
      <c r="A645" s="2">
        <v>3235246</v>
      </c>
      <c r="B645" s="3">
        <v>44399</v>
      </c>
      <c r="C645" s="4">
        <f t="shared" si="15"/>
        <v>30</v>
      </c>
    </row>
    <row r="646" spans="1:3" ht="15.75" customHeight="1">
      <c r="A646" s="2">
        <v>3235681</v>
      </c>
      <c r="B646" s="3">
        <v>44399</v>
      </c>
      <c r="C646" s="4">
        <f t="shared" si="15"/>
        <v>30</v>
      </c>
    </row>
    <row r="647" spans="1:3" ht="15.75" customHeight="1">
      <c r="A647" s="2">
        <v>3234602</v>
      </c>
      <c r="B647" s="3">
        <v>44399</v>
      </c>
      <c r="C647" s="4">
        <f t="shared" si="15"/>
        <v>30</v>
      </c>
    </row>
    <row r="648" spans="1:3" ht="15.75" customHeight="1">
      <c r="A648" s="2">
        <v>3234546</v>
      </c>
      <c r="B648" s="3">
        <v>44399</v>
      </c>
      <c r="C648" s="4">
        <f t="shared" si="15"/>
        <v>30</v>
      </c>
    </row>
    <row r="649" spans="1:3" ht="15.75" customHeight="1">
      <c r="A649" s="2">
        <v>3235369</v>
      </c>
      <c r="B649" s="3">
        <v>44399</v>
      </c>
      <c r="C649" s="4">
        <f t="shared" si="15"/>
        <v>30</v>
      </c>
    </row>
    <row r="650" spans="1:3" ht="15.75" customHeight="1">
      <c r="A650" s="2">
        <v>3235609</v>
      </c>
      <c r="B650" s="3">
        <v>44399</v>
      </c>
      <c r="C650" s="4">
        <f t="shared" si="15"/>
        <v>30</v>
      </c>
    </row>
    <row r="651" spans="1:3" ht="15.75" customHeight="1">
      <c r="A651" s="2">
        <v>3235100</v>
      </c>
      <c r="B651" s="3">
        <v>44399</v>
      </c>
      <c r="C651" s="4">
        <f t="shared" si="15"/>
        <v>30</v>
      </c>
    </row>
    <row r="652" spans="1:3" ht="15.75" customHeight="1">
      <c r="A652" s="2">
        <v>3234951</v>
      </c>
      <c r="B652" s="3">
        <v>44399</v>
      </c>
      <c r="C652" s="4">
        <f t="shared" si="15"/>
        <v>30</v>
      </c>
    </row>
    <row r="653" spans="1:3" ht="15.75" customHeight="1">
      <c r="A653" s="2">
        <v>3234768</v>
      </c>
      <c r="B653" s="3">
        <v>44399</v>
      </c>
      <c r="C653" s="4">
        <f t="shared" si="15"/>
        <v>30</v>
      </c>
    </row>
    <row r="654" spans="1:3" ht="15.75" customHeight="1">
      <c r="A654" s="2">
        <v>3235422</v>
      </c>
      <c r="B654" s="3">
        <v>44399</v>
      </c>
      <c r="C654" s="4">
        <f t="shared" si="15"/>
        <v>30</v>
      </c>
    </row>
    <row r="655" spans="1:3" ht="15.75" customHeight="1">
      <c r="A655" s="2">
        <v>3235415</v>
      </c>
      <c r="B655" s="3">
        <v>44399</v>
      </c>
      <c r="C655" s="4">
        <f t="shared" si="15"/>
        <v>30</v>
      </c>
    </row>
    <row r="656" spans="1:3" ht="15.75" customHeight="1">
      <c r="A656" s="2">
        <v>3235360</v>
      </c>
      <c r="B656" s="3">
        <v>44399</v>
      </c>
      <c r="C656" s="4">
        <f t="shared" si="15"/>
        <v>30</v>
      </c>
    </row>
    <row r="657" spans="1:3" ht="15.75" customHeight="1">
      <c r="A657" s="2">
        <v>3235593</v>
      </c>
      <c r="B657" s="3">
        <v>44399</v>
      </c>
      <c r="C657" s="4">
        <f t="shared" si="15"/>
        <v>30</v>
      </c>
    </row>
    <row r="658" spans="1:3" ht="15.75" customHeight="1">
      <c r="A658" s="2">
        <v>3234631</v>
      </c>
      <c r="B658" s="3">
        <v>44399</v>
      </c>
      <c r="C658" s="4">
        <f t="shared" si="15"/>
        <v>30</v>
      </c>
    </row>
    <row r="659" spans="1:3" ht="15.75" customHeight="1">
      <c r="A659" s="2">
        <v>3234631</v>
      </c>
      <c r="B659" s="3">
        <v>44399</v>
      </c>
      <c r="C659" s="4">
        <f t="shared" si="15"/>
        <v>30</v>
      </c>
    </row>
    <row r="660" spans="1:3" ht="15.75" customHeight="1">
      <c r="A660" s="2">
        <v>3234768</v>
      </c>
      <c r="B660" s="3">
        <v>44399</v>
      </c>
      <c r="C660" s="4">
        <f t="shared" si="15"/>
        <v>30</v>
      </c>
    </row>
    <row r="661" spans="1:3" ht="15.75" customHeight="1">
      <c r="A661" s="2">
        <v>3235422</v>
      </c>
      <c r="B661" s="3">
        <v>44399</v>
      </c>
      <c r="C661" s="4">
        <f t="shared" si="15"/>
        <v>30</v>
      </c>
    </row>
    <row r="662" spans="1:3" ht="15.75" customHeight="1">
      <c r="A662" s="2">
        <v>3235415</v>
      </c>
      <c r="B662" s="3">
        <v>44399</v>
      </c>
      <c r="C662" s="4">
        <f t="shared" si="15"/>
        <v>30</v>
      </c>
    </row>
    <row r="663" spans="1:3" ht="15.75" customHeight="1">
      <c r="A663" s="2">
        <v>3235360</v>
      </c>
      <c r="B663" s="3">
        <v>44399</v>
      </c>
      <c r="C663" s="4">
        <f t="shared" si="15"/>
        <v>30</v>
      </c>
    </row>
    <row r="664" spans="1:3" ht="15.75" customHeight="1">
      <c r="A664" s="2">
        <v>3235593</v>
      </c>
      <c r="B664" s="3">
        <v>44399</v>
      </c>
      <c r="C664" s="4">
        <f t="shared" si="15"/>
        <v>30</v>
      </c>
    </row>
    <row r="665" spans="1:3" ht="15.75" customHeight="1">
      <c r="A665" s="2">
        <v>3234631</v>
      </c>
      <c r="B665" s="3">
        <v>44399</v>
      </c>
      <c r="C665" s="4">
        <f t="shared" si="15"/>
        <v>30</v>
      </c>
    </row>
    <row r="666" spans="1:3" ht="15.75" customHeight="1">
      <c r="A666" s="2">
        <v>3234631</v>
      </c>
      <c r="B666" s="3">
        <v>44399</v>
      </c>
      <c r="C666" s="4">
        <f t="shared" si="15"/>
        <v>30</v>
      </c>
    </row>
    <row r="667" spans="1:3" ht="15.75" customHeight="1">
      <c r="A667" s="2">
        <v>3235231</v>
      </c>
      <c r="B667" s="3">
        <v>44399</v>
      </c>
      <c r="C667" s="4">
        <f t="shared" si="15"/>
        <v>30</v>
      </c>
    </row>
    <row r="668" spans="1:3" ht="15.75" customHeight="1">
      <c r="A668" s="2">
        <v>3234663</v>
      </c>
      <c r="B668" s="3">
        <v>44400</v>
      </c>
      <c r="C668" s="4">
        <f t="shared" si="15"/>
        <v>30</v>
      </c>
    </row>
    <row r="669" spans="1:3" ht="15.75" customHeight="1">
      <c r="A669" s="2">
        <v>3235204</v>
      </c>
      <c r="B669" s="3">
        <v>44400</v>
      </c>
      <c r="C669" s="4">
        <f t="shared" si="15"/>
        <v>30</v>
      </c>
    </row>
    <row r="670" spans="1:3" ht="15.75" customHeight="1">
      <c r="A670" s="2">
        <v>3235199</v>
      </c>
      <c r="B670" s="3">
        <v>44400</v>
      </c>
      <c r="C670" s="4">
        <f t="shared" si="15"/>
        <v>30</v>
      </c>
    </row>
    <row r="671" spans="1:3" ht="15.75" customHeight="1">
      <c r="A671" s="2">
        <v>3234970</v>
      </c>
      <c r="B671" s="3">
        <v>44400</v>
      </c>
      <c r="C671" s="4">
        <f t="shared" si="15"/>
        <v>30</v>
      </c>
    </row>
    <row r="672" spans="1:3" ht="15.75" customHeight="1">
      <c r="A672" s="2">
        <v>3235721</v>
      </c>
      <c r="B672" s="3">
        <v>44400</v>
      </c>
      <c r="C672" s="4">
        <f t="shared" si="15"/>
        <v>30</v>
      </c>
    </row>
    <row r="673" spans="1:3" ht="15.75" customHeight="1">
      <c r="A673" s="2">
        <v>3235289</v>
      </c>
      <c r="B673" s="3">
        <v>44400</v>
      </c>
      <c r="C673" s="4">
        <f t="shared" si="15"/>
        <v>30</v>
      </c>
    </row>
    <row r="674" spans="1:3" ht="15.75" customHeight="1">
      <c r="A674" s="2">
        <v>3235322</v>
      </c>
      <c r="B674" s="3">
        <v>44400</v>
      </c>
      <c r="C674" s="4">
        <f t="shared" si="15"/>
        <v>30</v>
      </c>
    </row>
    <row r="675" spans="1:3" ht="15.75" customHeight="1">
      <c r="A675" s="2">
        <v>3234705</v>
      </c>
      <c r="B675" s="3">
        <v>44400</v>
      </c>
      <c r="C675" s="4">
        <f t="shared" si="15"/>
        <v>30</v>
      </c>
    </row>
    <row r="676" spans="1:3" ht="15.75" customHeight="1">
      <c r="A676" s="2">
        <v>3235094</v>
      </c>
      <c r="B676" s="3">
        <v>44400</v>
      </c>
      <c r="C676" s="4">
        <f t="shared" si="15"/>
        <v>30</v>
      </c>
    </row>
    <row r="677" spans="1:3" ht="15.75" customHeight="1">
      <c r="A677" s="2">
        <v>3234707</v>
      </c>
      <c r="B677" s="3">
        <v>44400</v>
      </c>
      <c r="C677" s="4">
        <f t="shared" si="15"/>
        <v>30</v>
      </c>
    </row>
    <row r="678" spans="1:3" ht="15.75" customHeight="1">
      <c r="A678" s="2">
        <v>3234790</v>
      </c>
      <c r="B678" s="3">
        <v>44400</v>
      </c>
      <c r="C678" s="4">
        <f t="shared" si="15"/>
        <v>30</v>
      </c>
    </row>
    <row r="679" spans="1:3" ht="15.75" customHeight="1">
      <c r="A679" s="2">
        <v>3235286</v>
      </c>
      <c r="B679" s="3">
        <v>44400</v>
      </c>
      <c r="C679" s="4">
        <f t="shared" si="15"/>
        <v>30</v>
      </c>
    </row>
    <row r="680" spans="1:3" ht="15.75" customHeight="1">
      <c r="A680" s="2">
        <v>3234545</v>
      </c>
      <c r="B680" s="3">
        <v>44400</v>
      </c>
      <c r="C680" s="4">
        <f t="shared" si="15"/>
        <v>30</v>
      </c>
    </row>
    <row r="681" spans="1:3" ht="15.75" customHeight="1">
      <c r="A681" s="2">
        <v>3234974</v>
      </c>
      <c r="B681" s="3">
        <v>44400</v>
      </c>
      <c r="C681" s="4">
        <f t="shared" si="15"/>
        <v>30</v>
      </c>
    </row>
    <row r="682" spans="1:3" ht="15.75" customHeight="1">
      <c r="A682" s="2">
        <v>3235631</v>
      </c>
      <c r="B682" s="3">
        <v>44400</v>
      </c>
      <c r="C682" s="4">
        <f t="shared" si="15"/>
        <v>30</v>
      </c>
    </row>
    <row r="683" spans="1:3" ht="15.75" customHeight="1">
      <c r="A683" s="2">
        <v>3234963</v>
      </c>
      <c r="B683" s="3">
        <v>44400</v>
      </c>
      <c r="C683" s="4">
        <f t="shared" si="15"/>
        <v>30</v>
      </c>
    </row>
    <row r="684" spans="1:3" ht="15.75" customHeight="1">
      <c r="A684" s="2">
        <v>3234870</v>
      </c>
      <c r="B684" s="3">
        <v>44400</v>
      </c>
      <c r="C684" s="4">
        <f t="shared" si="15"/>
        <v>30</v>
      </c>
    </row>
    <row r="685" spans="1:3" ht="15.75" customHeight="1">
      <c r="A685" s="2">
        <v>3234870</v>
      </c>
      <c r="B685" s="3">
        <v>44400</v>
      </c>
      <c r="C685" s="4">
        <f t="shared" si="15"/>
        <v>30</v>
      </c>
    </row>
    <row r="686" spans="1:3" ht="15.75" customHeight="1">
      <c r="A686" s="2">
        <v>3234545</v>
      </c>
      <c r="B686" s="3">
        <v>44400</v>
      </c>
      <c r="C686" s="4">
        <f t="shared" si="15"/>
        <v>30</v>
      </c>
    </row>
    <row r="687" spans="1:3" ht="15.75" customHeight="1">
      <c r="A687" s="2">
        <v>3234974</v>
      </c>
      <c r="B687" s="3">
        <v>44400</v>
      </c>
      <c r="C687" s="4">
        <f t="shared" si="15"/>
        <v>30</v>
      </c>
    </row>
    <row r="688" spans="1:3" ht="15.75" customHeight="1">
      <c r="A688" s="2">
        <v>3235631</v>
      </c>
      <c r="B688" s="3">
        <v>44400</v>
      </c>
      <c r="C688" s="4">
        <f t="shared" si="15"/>
        <v>30</v>
      </c>
    </row>
    <row r="689" spans="1:3" ht="15.75" customHeight="1">
      <c r="A689" s="2">
        <v>3234963</v>
      </c>
      <c r="B689" s="3">
        <v>44400</v>
      </c>
      <c r="C689" s="4">
        <f t="shared" si="15"/>
        <v>30</v>
      </c>
    </row>
    <row r="690" spans="1:3" ht="15.75" customHeight="1">
      <c r="A690" s="2">
        <v>3234870</v>
      </c>
      <c r="B690" s="3">
        <v>44400</v>
      </c>
      <c r="C690" s="4">
        <f t="shared" si="15"/>
        <v>30</v>
      </c>
    </row>
    <row r="691" spans="1:3" ht="15.75" customHeight="1">
      <c r="A691" s="2">
        <v>3234870</v>
      </c>
      <c r="B691" s="3">
        <v>44400</v>
      </c>
      <c r="C691" s="4">
        <f t="shared" si="15"/>
        <v>30</v>
      </c>
    </row>
    <row r="692" spans="1:3" ht="15.75" customHeight="1">
      <c r="A692" s="2">
        <v>3235601</v>
      </c>
      <c r="B692" s="3">
        <v>44400</v>
      </c>
      <c r="C692" s="4">
        <f t="shared" si="15"/>
        <v>30</v>
      </c>
    </row>
    <row r="693" spans="1:3" ht="15.75" customHeight="1">
      <c r="A693" s="2">
        <v>3235365</v>
      </c>
      <c r="B693" s="3">
        <v>44400</v>
      </c>
      <c r="C693" s="4">
        <f t="shared" si="15"/>
        <v>30</v>
      </c>
    </row>
    <row r="694" spans="1:3" ht="15.75" customHeight="1">
      <c r="A694" s="2">
        <v>3235280</v>
      </c>
      <c r="B694" s="3">
        <v>44400</v>
      </c>
      <c r="C694" s="4">
        <f t="shared" si="15"/>
        <v>30</v>
      </c>
    </row>
    <row r="695" spans="1:3" ht="15.75" customHeight="1">
      <c r="A695" s="2">
        <v>3235199</v>
      </c>
      <c r="B695" s="3">
        <v>44400</v>
      </c>
      <c r="C695" s="4">
        <f t="shared" si="15"/>
        <v>30</v>
      </c>
    </row>
    <row r="696" spans="1:3" ht="15.75" customHeight="1">
      <c r="A696" s="2">
        <v>3235120</v>
      </c>
      <c r="B696" s="3">
        <v>44401</v>
      </c>
      <c r="C696" s="4">
        <f t="shared" si="15"/>
        <v>30</v>
      </c>
    </row>
    <row r="697" spans="1:3" ht="15.75" customHeight="1">
      <c r="A697" s="2">
        <v>3235625</v>
      </c>
      <c r="B697" s="3">
        <v>44401</v>
      </c>
      <c r="C697" s="4">
        <f t="shared" si="15"/>
        <v>30</v>
      </c>
    </row>
    <row r="698" spans="1:3" ht="15.75" customHeight="1">
      <c r="A698" s="2">
        <v>3235488</v>
      </c>
      <c r="B698" s="3">
        <v>44401</v>
      </c>
      <c r="C698" s="4">
        <f t="shared" si="15"/>
        <v>30</v>
      </c>
    </row>
    <row r="699" spans="1:3" ht="15.75" customHeight="1">
      <c r="A699" s="2">
        <v>3235288</v>
      </c>
      <c r="B699" s="3">
        <v>44401</v>
      </c>
      <c r="C699" s="4">
        <f t="shared" si="15"/>
        <v>30</v>
      </c>
    </row>
    <row r="700" spans="1:3" ht="15.75" customHeight="1">
      <c r="A700" s="2">
        <v>3234797</v>
      </c>
      <c r="B700" s="3">
        <v>44401</v>
      </c>
      <c r="C700" s="4">
        <f t="shared" si="15"/>
        <v>30</v>
      </c>
    </row>
    <row r="701" spans="1:3" ht="15.75" customHeight="1">
      <c r="A701" s="2">
        <v>3235732</v>
      </c>
      <c r="B701" s="3">
        <v>44401</v>
      </c>
      <c r="C701" s="4">
        <f t="shared" si="15"/>
        <v>30</v>
      </c>
    </row>
    <row r="702" spans="1:3" ht="15.75" customHeight="1">
      <c r="A702" s="2">
        <v>3235437</v>
      </c>
      <c r="B702" s="3">
        <v>44401</v>
      </c>
      <c r="C702" s="4">
        <f t="shared" si="15"/>
        <v>30</v>
      </c>
    </row>
    <row r="703" spans="1:3" ht="15.75" customHeight="1">
      <c r="A703" s="2">
        <v>3234989</v>
      </c>
      <c r="B703" s="3">
        <v>44401</v>
      </c>
      <c r="C703" s="4">
        <f t="shared" si="15"/>
        <v>30</v>
      </c>
    </row>
    <row r="704" spans="1:3" ht="15.75" customHeight="1">
      <c r="A704" s="2">
        <v>3235036</v>
      </c>
      <c r="B704" s="3">
        <v>44401</v>
      </c>
      <c r="C704" s="4">
        <f t="shared" si="15"/>
        <v>30</v>
      </c>
    </row>
    <row r="705" spans="1:3" ht="15.75" customHeight="1">
      <c r="A705" s="2">
        <v>3234851</v>
      </c>
      <c r="B705" s="3">
        <v>44401</v>
      </c>
      <c r="C705" s="4">
        <f t="shared" si="15"/>
        <v>30</v>
      </c>
    </row>
    <row r="706" spans="1:3" ht="15.75" customHeight="1">
      <c r="A706" s="2">
        <v>3234712</v>
      </c>
      <c r="B706" s="3">
        <v>44401</v>
      </c>
      <c r="C706" s="4">
        <f t="shared" si="15"/>
        <v>30</v>
      </c>
    </row>
    <row r="707" spans="1:3" ht="15.75" customHeight="1">
      <c r="A707" s="2">
        <v>3235618</v>
      </c>
      <c r="B707" s="3">
        <v>44401</v>
      </c>
      <c r="C707" s="4">
        <f t="shared" si="15"/>
        <v>30</v>
      </c>
    </row>
    <row r="708" spans="1:3" ht="15.75" customHeight="1">
      <c r="A708" s="2">
        <v>3235638</v>
      </c>
      <c r="B708" s="3">
        <v>44401</v>
      </c>
      <c r="C708" s="4">
        <f t="shared" si="15"/>
        <v>30</v>
      </c>
    </row>
    <row r="709" spans="1:3" ht="15.75" customHeight="1">
      <c r="A709" s="2">
        <v>3235613</v>
      </c>
      <c r="B709" s="3">
        <v>44401</v>
      </c>
      <c r="C709" s="4">
        <f t="shared" si="15"/>
        <v>30</v>
      </c>
    </row>
    <row r="710" spans="1:3" ht="15.75" customHeight="1">
      <c r="A710" s="2">
        <v>3234796</v>
      </c>
      <c r="B710" s="3">
        <v>44401</v>
      </c>
      <c r="C710" s="4">
        <f t="shared" si="15"/>
        <v>30</v>
      </c>
    </row>
    <row r="711" spans="1:3" ht="15.75" customHeight="1">
      <c r="A711" s="2">
        <v>3234670</v>
      </c>
      <c r="B711" s="3">
        <v>44401</v>
      </c>
      <c r="C711" s="4">
        <f t="shared" si="15"/>
        <v>30</v>
      </c>
    </row>
    <row r="712" spans="1:3" ht="15.75" customHeight="1">
      <c r="A712" s="2">
        <v>3235436</v>
      </c>
      <c r="B712" s="3">
        <v>44401</v>
      </c>
      <c r="C712" s="4">
        <f t="shared" si="15"/>
        <v>30</v>
      </c>
    </row>
    <row r="713" spans="1:3" ht="15.75" customHeight="1">
      <c r="A713" s="2">
        <v>3234908</v>
      </c>
      <c r="B713" s="3">
        <v>44401</v>
      </c>
      <c r="C713" s="4">
        <f t="shared" si="15"/>
        <v>30</v>
      </c>
    </row>
    <row r="714" spans="1:3" ht="15.75" customHeight="1">
      <c r="A714" s="2">
        <v>3234996</v>
      </c>
      <c r="B714" s="3">
        <v>44401</v>
      </c>
      <c r="C714" s="4">
        <f t="shared" si="15"/>
        <v>30</v>
      </c>
    </row>
    <row r="715" spans="1:3" ht="15.75" customHeight="1">
      <c r="A715" s="2">
        <v>3234879</v>
      </c>
      <c r="B715" s="3">
        <v>44401</v>
      </c>
      <c r="C715" s="4">
        <f t="shared" si="15"/>
        <v>30</v>
      </c>
    </row>
    <row r="716" spans="1:3" ht="15.75" customHeight="1">
      <c r="A716" s="2">
        <v>3235495</v>
      </c>
      <c r="B716" s="3">
        <v>44401</v>
      </c>
      <c r="C716" s="4">
        <f t="shared" si="15"/>
        <v>30</v>
      </c>
    </row>
    <row r="717" spans="1:3" ht="15.75" customHeight="1">
      <c r="A717" s="2">
        <v>3234998</v>
      </c>
      <c r="B717" s="3">
        <v>44401</v>
      </c>
      <c r="C717" s="4">
        <f t="shared" si="15"/>
        <v>30</v>
      </c>
    </row>
    <row r="718" spans="1:3" ht="15.75" customHeight="1">
      <c r="A718" s="2">
        <v>3235141</v>
      </c>
      <c r="B718" s="3">
        <v>44401</v>
      </c>
      <c r="C718" s="4">
        <f t="shared" si="15"/>
        <v>30</v>
      </c>
    </row>
    <row r="719" spans="1:3" ht="15.75" customHeight="1">
      <c r="A719" s="2">
        <v>3235082</v>
      </c>
      <c r="B719" s="3">
        <v>44401</v>
      </c>
      <c r="C719" s="4">
        <f t="shared" si="15"/>
        <v>30</v>
      </c>
    </row>
    <row r="720" spans="1:3" ht="15.75" customHeight="1">
      <c r="A720" s="2">
        <v>3234773</v>
      </c>
      <c r="B720" s="3">
        <v>44401</v>
      </c>
      <c r="C720" s="4">
        <f t="shared" si="15"/>
        <v>30</v>
      </c>
    </row>
    <row r="721" spans="1:3" ht="15.75" customHeight="1">
      <c r="A721" s="2">
        <v>3235082</v>
      </c>
      <c r="B721" s="3">
        <v>44401</v>
      </c>
      <c r="C721" s="4">
        <f t="shared" si="15"/>
        <v>30</v>
      </c>
    </row>
    <row r="722" spans="1:3" ht="15.75" customHeight="1">
      <c r="A722" s="2">
        <v>3234773</v>
      </c>
      <c r="B722" s="3">
        <v>44401</v>
      </c>
      <c r="C722" s="4">
        <f t="shared" si="15"/>
        <v>30</v>
      </c>
    </row>
    <row r="723" spans="1:3" ht="15.75" customHeight="1">
      <c r="A723" s="2">
        <v>3235407</v>
      </c>
      <c r="B723" s="3">
        <v>44401</v>
      </c>
      <c r="C723" s="4">
        <f t="shared" si="15"/>
        <v>30</v>
      </c>
    </row>
    <row r="724" spans="1:3" ht="15.75" customHeight="1">
      <c r="A724" s="2">
        <v>3234797</v>
      </c>
      <c r="B724" s="3">
        <v>44401</v>
      </c>
      <c r="C724" s="4">
        <f t="shared" si="15"/>
        <v>30</v>
      </c>
    </row>
    <row r="725" spans="1:3" ht="15.75" customHeight="1">
      <c r="A725" s="2">
        <v>3235709</v>
      </c>
      <c r="B725" s="3">
        <v>44401</v>
      </c>
      <c r="C725" s="4">
        <f t="shared" si="15"/>
        <v>30</v>
      </c>
    </row>
    <row r="726" spans="1:3" ht="15.75" customHeight="1">
      <c r="A726" s="2">
        <v>3235086</v>
      </c>
      <c r="B726" s="3">
        <v>44401</v>
      </c>
      <c r="C726" s="4">
        <f t="shared" si="15"/>
        <v>30</v>
      </c>
    </row>
    <row r="727" spans="1:3" ht="15.75" customHeight="1">
      <c r="A727" s="2">
        <v>3235183</v>
      </c>
      <c r="B727" s="3">
        <v>44401</v>
      </c>
      <c r="C727" s="4">
        <f t="shared" si="15"/>
        <v>30</v>
      </c>
    </row>
    <row r="728" spans="1:3" ht="15.75" customHeight="1">
      <c r="A728" s="2">
        <v>3234864</v>
      </c>
      <c r="B728" s="3">
        <v>44401</v>
      </c>
      <c r="C728" s="4">
        <f t="shared" si="15"/>
        <v>30</v>
      </c>
    </row>
    <row r="729" spans="1:3" ht="15.75" customHeight="1">
      <c r="A729" s="2">
        <v>3234592</v>
      </c>
      <c r="B729" s="3">
        <v>44402</v>
      </c>
      <c r="C729" s="4">
        <f t="shared" si="15"/>
        <v>30</v>
      </c>
    </row>
    <row r="730" spans="1:3" ht="15.75" customHeight="1">
      <c r="A730" s="2">
        <v>3234632</v>
      </c>
      <c r="B730" s="3">
        <v>44402</v>
      </c>
      <c r="C730" s="4">
        <f t="shared" si="15"/>
        <v>30</v>
      </c>
    </row>
    <row r="731" spans="1:3" ht="15.75" customHeight="1">
      <c r="A731" s="2">
        <v>3234935</v>
      </c>
      <c r="B731" s="3">
        <v>44402</v>
      </c>
      <c r="C731" s="4">
        <f t="shared" si="15"/>
        <v>30</v>
      </c>
    </row>
    <row r="732" spans="1:3" ht="15.75" customHeight="1">
      <c r="A732" s="2">
        <v>3234743</v>
      </c>
      <c r="B732" s="3">
        <v>44402</v>
      </c>
      <c r="C732" s="4">
        <f t="shared" si="15"/>
        <v>30</v>
      </c>
    </row>
    <row r="733" spans="1:3" ht="15.75" customHeight="1">
      <c r="A733" s="2">
        <v>3234589</v>
      </c>
      <c r="B733" s="3">
        <v>44402</v>
      </c>
      <c r="C733" s="4">
        <f t="shared" si="15"/>
        <v>30</v>
      </c>
    </row>
    <row r="734" spans="1:3" ht="15.75" customHeight="1">
      <c r="A734" s="2">
        <v>3234854</v>
      </c>
      <c r="B734" s="3">
        <v>44402</v>
      </c>
      <c r="C734" s="4">
        <f t="shared" si="15"/>
        <v>30</v>
      </c>
    </row>
    <row r="735" spans="1:3" ht="15.75" customHeight="1">
      <c r="A735" s="2">
        <v>3234949</v>
      </c>
      <c r="B735" s="3">
        <v>44402</v>
      </c>
      <c r="C735" s="4">
        <f t="shared" si="15"/>
        <v>30</v>
      </c>
    </row>
    <row r="736" spans="1:3" ht="15.75" customHeight="1">
      <c r="A736" s="2">
        <v>3235610</v>
      </c>
      <c r="B736" s="3">
        <v>44402</v>
      </c>
      <c r="C736" s="4">
        <f t="shared" si="15"/>
        <v>30</v>
      </c>
    </row>
    <row r="737" spans="1:3" ht="15.75" customHeight="1">
      <c r="A737" s="2">
        <v>3234608</v>
      </c>
      <c r="B737" s="3">
        <v>44402</v>
      </c>
      <c r="C737" s="4">
        <f t="shared" si="15"/>
        <v>30</v>
      </c>
    </row>
    <row r="738" spans="1:3" ht="15.75" customHeight="1">
      <c r="A738" s="2">
        <v>3235080</v>
      </c>
      <c r="B738" s="3">
        <v>44402</v>
      </c>
      <c r="C738" s="4">
        <f t="shared" si="15"/>
        <v>30</v>
      </c>
    </row>
    <row r="739" spans="1:3" ht="15.75" customHeight="1">
      <c r="A739" s="2">
        <v>3235442</v>
      </c>
      <c r="B739" s="3">
        <v>44402</v>
      </c>
      <c r="C739" s="4">
        <f t="shared" si="15"/>
        <v>30</v>
      </c>
    </row>
    <row r="740" spans="1:3" ht="15.75" customHeight="1">
      <c r="A740" s="2">
        <v>3234938</v>
      </c>
      <c r="B740" s="3">
        <v>44402</v>
      </c>
      <c r="C740" s="4">
        <f t="shared" si="15"/>
        <v>30</v>
      </c>
    </row>
    <row r="741" spans="1:3" ht="15.75" customHeight="1">
      <c r="A741" s="2">
        <v>3235051</v>
      </c>
      <c r="B741" s="3">
        <v>44402</v>
      </c>
      <c r="C741" s="4">
        <f t="shared" si="15"/>
        <v>30</v>
      </c>
    </row>
    <row r="742" spans="1:3" ht="15.75" customHeight="1">
      <c r="A742" s="2">
        <v>3234692</v>
      </c>
      <c r="B742" s="3">
        <v>44402</v>
      </c>
      <c r="C742" s="4">
        <f t="shared" si="15"/>
        <v>30</v>
      </c>
    </row>
    <row r="743" spans="1:3" ht="15.75" customHeight="1">
      <c r="A743" s="2">
        <v>3235330</v>
      </c>
      <c r="B743" s="3">
        <v>44402</v>
      </c>
      <c r="C743" s="4">
        <f t="shared" si="15"/>
        <v>30</v>
      </c>
    </row>
    <row r="744" spans="1:3" ht="15.75" customHeight="1">
      <c r="A744" s="2">
        <v>3235283</v>
      </c>
      <c r="B744" s="3">
        <v>44402</v>
      </c>
      <c r="C744" s="4">
        <f t="shared" si="15"/>
        <v>30</v>
      </c>
    </row>
    <row r="745" spans="1:3" ht="15.75" customHeight="1">
      <c r="A745" s="2">
        <v>3234825</v>
      </c>
      <c r="B745" s="3">
        <v>44402</v>
      </c>
      <c r="C745" s="4">
        <f t="shared" si="15"/>
        <v>30</v>
      </c>
    </row>
    <row r="746" spans="1:3" ht="15.75" customHeight="1">
      <c r="A746" s="2">
        <v>3234664</v>
      </c>
      <c r="B746" s="3">
        <v>44402</v>
      </c>
      <c r="C746" s="4">
        <f t="shared" si="15"/>
        <v>30</v>
      </c>
    </row>
    <row r="747" spans="1:3" ht="15.75" customHeight="1">
      <c r="A747" s="2">
        <v>3235093</v>
      </c>
      <c r="B747" s="3">
        <v>44402</v>
      </c>
      <c r="C747" s="4">
        <f t="shared" si="15"/>
        <v>30</v>
      </c>
    </row>
    <row r="748" spans="1:3" ht="15.75" customHeight="1">
      <c r="A748" s="2">
        <v>3235018</v>
      </c>
      <c r="B748" s="3">
        <v>44402</v>
      </c>
      <c r="C748" s="4">
        <f t="shared" si="15"/>
        <v>30</v>
      </c>
    </row>
    <row r="749" spans="1:3" ht="15.75" customHeight="1">
      <c r="A749" s="2">
        <v>3235497</v>
      </c>
      <c r="B749" s="3">
        <v>44402</v>
      </c>
      <c r="C749" s="4">
        <f t="shared" si="15"/>
        <v>30</v>
      </c>
    </row>
    <row r="750" spans="1:3" ht="15.75" customHeight="1">
      <c r="A750" s="2">
        <v>3234910</v>
      </c>
      <c r="B750" s="3">
        <v>44402</v>
      </c>
      <c r="C750" s="4">
        <f t="shared" si="15"/>
        <v>30</v>
      </c>
    </row>
    <row r="751" spans="1:3" ht="15.75" customHeight="1">
      <c r="A751" s="2">
        <v>3234910</v>
      </c>
      <c r="B751" s="3">
        <v>44402</v>
      </c>
      <c r="C751" s="4">
        <f t="shared" si="15"/>
        <v>30</v>
      </c>
    </row>
    <row r="752" spans="1:3" ht="15.75" customHeight="1">
      <c r="A752" s="2">
        <v>3234825</v>
      </c>
      <c r="B752" s="3">
        <v>44402</v>
      </c>
      <c r="C752" s="4">
        <f t="shared" si="15"/>
        <v>30</v>
      </c>
    </row>
    <row r="753" spans="1:3" ht="15.75" customHeight="1">
      <c r="A753" s="2">
        <v>3234664</v>
      </c>
      <c r="B753" s="3">
        <v>44402</v>
      </c>
      <c r="C753" s="4">
        <f t="shared" si="15"/>
        <v>30</v>
      </c>
    </row>
    <row r="754" spans="1:3" ht="15.75" customHeight="1">
      <c r="A754" s="2">
        <v>3235093</v>
      </c>
      <c r="B754" s="3">
        <v>44402</v>
      </c>
      <c r="C754" s="4">
        <f t="shared" si="15"/>
        <v>30</v>
      </c>
    </row>
    <row r="755" spans="1:3" ht="15.75" customHeight="1">
      <c r="A755" s="2">
        <v>3235018</v>
      </c>
      <c r="B755" s="3">
        <v>44402</v>
      </c>
      <c r="C755" s="4">
        <f t="shared" si="15"/>
        <v>30</v>
      </c>
    </row>
    <row r="756" spans="1:3" ht="15.75" customHeight="1">
      <c r="A756" s="2">
        <v>3235497</v>
      </c>
      <c r="B756" s="3">
        <v>44402</v>
      </c>
      <c r="C756" s="4">
        <f t="shared" si="15"/>
        <v>30</v>
      </c>
    </row>
    <row r="757" spans="1:3" ht="15.75" customHeight="1">
      <c r="A757" s="2">
        <v>3234910</v>
      </c>
      <c r="B757" s="3">
        <v>44402</v>
      </c>
      <c r="C757" s="4">
        <f t="shared" si="15"/>
        <v>30</v>
      </c>
    </row>
    <row r="758" spans="1:3" ht="15.75" customHeight="1">
      <c r="A758" s="2">
        <v>3234910</v>
      </c>
      <c r="B758" s="3">
        <v>44402</v>
      </c>
      <c r="C758" s="4">
        <f t="shared" si="15"/>
        <v>30</v>
      </c>
    </row>
    <row r="759" spans="1:3" ht="15.75" customHeight="1">
      <c r="A759" s="2">
        <v>3234935</v>
      </c>
      <c r="B759" s="3">
        <v>44402</v>
      </c>
      <c r="C759" s="4">
        <f t="shared" si="15"/>
        <v>30</v>
      </c>
    </row>
    <row r="760" spans="1:3" ht="15.75" customHeight="1">
      <c r="A760" s="2">
        <v>3234589</v>
      </c>
      <c r="B760" s="3">
        <v>44402</v>
      </c>
      <c r="C760" s="4">
        <f t="shared" si="15"/>
        <v>30</v>
      </c>
    </row>
    <row r="761" spans="1:3" ht="15.75" customHeight="1">
      <c r="A761" s="2">
        <v>3235601</v>
      </c>
      <c r="B761" s="3">
        <v>44403</v>
      </c>
      <c r="C761" s="4">
        <f t="shared" si="15"/>
        <v>31</v>
      </c>
    </row>
    <row r="762" spans="1:3" ht="15.75" customHeight="1">
      <c r="A762" s="2">
        <v>3235209</v>
      </c>
      <c r="B762" s="3">
        <v>44403</v>
      </c>
      <c r="C762" s="4">
        <f t="shared" si="15"/>
        <v>31</v>
      </c>
    </row>
    <row r="763" spans="1:3" ht="15.75" customHeight="1">
      <c r="A763" s="2">
        <v>3234716</v>
      </c>
      <c r="B763" s="3">
        <v>44403</v>
      </c>
      <c r="C763" s="4">
        <f t="shared" si="15"/>
        <v>31</v>
      </c>
    </row>
    <row r="764" spans="1:3" ht="15.75" customHeight="1">
      <c r="A764" s="2">
        <v>3234761</v>
      </c>
      <c r="B764" s="3">
        <v>44403</v>
      </c>
      <c r="C764" s="4">
        <f t="shared" si="15"/>
        <v>31</v>
      </c>
    </row>
    <row r="765" spans="1:3" ht="15.75" customHeight="1">
      <c r="A765" s="2">
        <v>3235146</v>
      </c>
      <c r="B765" s="3">
        <v>44403</v>
      </c>
      <c r="C765" s="4">
        <f t="shared" si="15"/>
        <v>31</v>
      </c>
    </row>
    <row r="766" spans="1:3" ht="15.75" customHeight="1">
      <c r="A766" s="2">
        <v>3235394</v>
      </c>
      <c r="B766" s="3">
        <v>44403</v>
      </c>
      <c r="C766" s="4">
        <f t="shared" si="15"/>
        <v>31</v>
      </c>
    </row>
    <row r="767" spans="1:3" ht="15.75" customHeight="1">
      <c r="A767" s="2">
        <v>3235723</v>
      </c>
      <c r="B767" s="3">
        <v>44403</v>
      </c>
      <c r="C767" s="4">
        <f t="shared" ref="C767:C1021" si="16">WEEKNUM(B767,2)</f>
        <v>31</v>
      </c>
    </row>
    <row r="768" spans="1:3" ht="15.75" customHeight="1">
      <c r="A768" s="2">
        <v>3235102</v>
      </c>
      <c r="B768" s="3">
        <v>44403</v>
      </c>
      <c r="C768" s="4">
        <f t="shared" si="16"/>
        <v>31</v>
      </c>
    </row>
    <row r="769" spans="1:3" ht="15.75" customHeight="1">
      <c r="A769" s="2">
        <v>3235516</v>
      </c>
      <c r="B769" s="3">
        <v>44403</v>
      </c>
      <c r="C769" s="4">
        <f t="shared" si="16"/>
        <v>31</v>
      </c>
    </row>
    <row r="770" spans="1:3" ht="15.75" customHeight="1">
      <c r="A770" s="2">
        <v>3234547</v>
      </c>
      <c r="B770" s="3">
        <v>44403</v>
      </c>
      <c r="C770" s="4">
        <f t="shared" si="16"/>
        <v>31</v>
      </c>
    </row>
    <row r="771" spans="1:3" ht="15.75" customHeight="1">
      <c r="A771" s="2">
        <v>3234892</v>
      </c>
      <c r="B771" s="3">
        <v>44403</v>
      </c>
      <c r="C771" s="4">
        <f t="shared" si="16"/>
        <v>31</v>
      </c>
    </row>
    <row r="772" spans="1:3" ht="15.75" customHeight="1">
      <c r="A772" s="2">
        <v>3235171</v>
      </c>
      <c r="B772" s="3">
        <v>44403</v>
      </c>
      <c r="C772" s="4">
        <f t="shared" si="16"/>
        <v>31</v>
      </c>
    </row>
    <row r="773" spans="1:3" ht="15.75" customHeight="1">
      <c r="A773" s="2">
        <v>3235307</v>
      </c>
      <c r="B773" s="3">
        <v>44403</v>
      </c>
      <c r="C773" s="4">
        <f t="shared" si="16"/>
        <v>31</v>
      </c>
    </row>
    <row r="774" spans="1:3" ht="15.75" customHeight="1">
      <c r="A774" s="2">
        <v>3234967</v>
      </c>
      <c r="B774" s="3">
        <v>44403</v>
      </c>
      <c r="C774" s="4">
        <f t="shared" si="16"/>
        <v>31</v>
      </c>
    </row>
    <row r="775" spans="1:3" ht="15.75" customHeight="1">
      <c r="A775" s="2">
        <v>3234535</v>
      </c>
      <c r="B775" s="3">
        <v>44403</v>
      </c>
      <c r="C775" s="4">
        <f t="shared" si="16"/>
        <v>31</v>
      </c>
    </row>
    <row r="776" spans="1:3" ht="15.75" customHeight="1">
      <c r="A776" s="2">
        <v>3235310</v>
      </c>
      <c r="B776" s="3">
        <v>44403</v>
      </c>
      <c r="C776" s="4">
        <f t="shared" si="16"/>
        <v>31</v>
      </c>
    </row>
    <row r="777" spans="1:3" ht="15.75" customHeight="1">
      <c r="A777" s="2">
        <v>3235579</v>
      </c>
      <c r="B777" s="3">
        <v>44403</v>
      </c>
      <c r="C777" s="4">
        <f t="shared" si="16"/>
        <v>31</v>
      </c>
    </row>
    <row r="778" spans="1:3" ht="15.75" customHeight="1">
      <c r="A778" s="2">
        <v>3235366</v>
      </c>
      <c r="B778" s="3">
        <v>44403</v>
      </c>
      <c r="C778" s="4">
        <f t="shared" si="16"/>
        <v>31</v>
      </c>
    </row>
    <row r="779" spans="1:3" ht="15.75" customHeight="1">
      <c r="A779" s="2">
        <v>3235514</v>
      </c>
      <c r="B779" s="3">
        <v>44403</v>
      </c>
      <c r="C779" s="4">
        <f t="shared" si="16"/>
        <v>31</v>
      </c>
    </row>
    <row r="780" spans="1:3" ht="15.75" customHeight="1">
      <c r="A780" s="2">
        <v>3235307</v>
      </c>
      <c r="B780" s="3">
        <v>44403</v>
      </c>
      <c r="C780" s="4">
        <f t="shared" si="16"/>
        <v>31</v>
      </c>
    </row>
    <row r="781" spans="1:3" ht="15.75" customHeight="1">
      <c r="A781" s="2">
        <v>3234967</v>
      </c>
      <c r="B781" s="3">
        <v>44403</v>
      </c>
      <c r="C781" s="4">
        <f t="shared" si="16"/>
        <v>31</v>
      </c>
    </row>
    <row r="782" spans="1:3" ht="15.75" customHeight="1">
      <c r="A782" s="2">
        <v>3234535</v>
      </c>
      <c r="B782" s="3">
        <v>44403</v>
      </c>
      <c r="C782" s="4">
        <f t="shared" si="16"/>
        <v>31</v>
      </c>
    </row>
    <row r="783" spans="1:3" ht="15.75" customHeight="1">
      <c r="A783" s="2">
        <v>3235310</v>
      </c>
      <c r="B783" s="3">
        <v>44403</v>
      </c>
      <c r="C783" s="4">
        <f t="shared" si="16"/>
        <v>31</v>
      </c>
    </row>
    <row r="784" spans="1:3" ht="15.75" customHeight="1">
      <c r="A784" s="2">
        <v>3235579</v>
      </c>
      <c r="B784" s="3">
        <v>44403</v>
      </c>
      <c r="C784" s="4">
        <f t="shared" si="16"/>
        <v>31</v>
      </c>
    </row>
    <row r="785" spans="1:3" ht="15.75" customHeight="1">
      <c r="A785" s="2">
        <v>3235366</v>
      </c>
      <c r="B785" s="3">
        <v>44403</v>
      </c>
      <c r="C785" s="4">
        <f t="shared" si="16"/>
        <v>31</v>
      </c>
    </row>
    <row r="786" spans="1:3" ht="15.75" customHeight="1">
      <c r="A786" s="2">
        <v>3235514</v>
      </c>
      <c r="B786" s="3">
        <v>44403</v>
      </c>
      <c r="C786" s="4">
        <f t="shared" si="16"/>
        <v>31</v>
      </c>
    </row>
    <row r="787" spans="1:3" ht="15.75" customHeight="1">
      <c r="A787" s="2">
        <v>3235463</v>
      </c>
      <c r="B787" s="3">
        <v>44403</v>
      </c>
      <c r="C787" s="4">
        <f t="shared" si="16"/>
        <v>31</v>
      </c>
    </row>
    <row r="788" spans="1:3" ht="15.75" customHeight="1">
      <c r="A788" s="2">
        <v>3234601</v>
      </c>
      <c r="B788" s="3">
        <v>44404</v>
      </c>
      <c r="C788" s="4">
        <f t="shared" si="16"/>
        <v>31</v>
      </c>
    </row>
    <row r="789" spans="1:3" ht="15.75" customHeight="1">
      <c r="A789" s="2">
        <v>3234839</v>
      </c>
      <c r="B789" s="3">
        <v>44404</v>
      </c>
      <c r="C789" s="4">
        <f t="shared" si="16"/>
        <v>31</v>
      </c>
    </row>
    <row r="790" spans="1:3" ht="15.75" customHeight="1">
      <c r="A790" s="2">
        <v>3235597</v>
      </c>
      <c r="B790" s="3">
        <v>44404</v>
      </c>
      <c r="C790" s="4">
        <f t="shared" si="16"/>
        <v>31</v>
      </c>
    </row>
    <row r="791" spans="1:3" ht="15.75" customHeight="1">
      <c r="A791" s="2">
        <v>3235225</v>
      </c>
      <c r="B791" s="3">
        <v>44404</v>
      </c>
      <c r="C791" s="4">
        <f t="shared" si="16"/>
        <v>31</v>
      </c>
    </row>
    <row r="792" spans="1:3" ht="15.75" customHeight="1">
      <c r="A792" s="2">
        <v>3235463</v>
      </c>
      <c r="B792" s="3">
        <v>44404</v>
      </c>
      <c r="C792" s="4">
        <f t="shared" si="16"/>
        <v>31</v>
      </c>
    </row>
    <row r="793" spans="1:3" ht="15.75" customHeight="1">
      <c r="A793" s="2">
        <v>3235136</v>
      </c>
      <c r="B793" s="3">
        <v>44404</v>
      </c>
      <c r="C793" s="4">
        <f t="shared" si="16"/>
        <v>31</v>
      </c>
    </row>
    <row r="794" spans="1:3" ht="15.75" customHeight="1">
      <c r="A794" s="2">
        <v>3234973</v>
      </c>
      <c r="B794" s="3">
        <v>44404</v>
      </c>
      <c r="C794" s="4">
        <f t="shared" si="16"/>
        <v>31</v>
      </c>
    </row>
    <row r="795" spans="1:3" ht="15.75" customHeight="1">
      <c r="A795" s="2">
        <v>3235167</v>
      </c>
      <c r="B795" s="3">
        <v>44404</v>
      </c>
      <c r="C795" s="4">
        <f t="shared" si="16"/>
        <v>31</v>
      </c>
    </row>
    <row r="796" spans="1:3" ht="15.75" customHeight="1">
      <c r="A796" s="2">
        <v>3235484</v>
      </c>
      <c r="B796" s="3">
        <v>44404</v>
      </c>
      <c r="C796" s="4">
        <f t="shared" si="16"/>
        <v>31</v>
      </c>
    </row>
    <row r="797" spans="1:3" ht="15.75" customHeight="1">
      <c r="A797" s="2">
        <v>3234771</v>
      </c>
      <c r="B797" s="3">
        <v>44404</v>
      </c>
      <c r="C797" s="4">
        <f t="shared" si="16"/>
        <v>31</v>
      </c>
    </row>
    <row r="798" spans="1:3" ht="15.75" customHeight="1">
      <c r="A798" s="2">
        <v>3234542</v>
      </c>
      <c r="B798" s="3">
        <v>44404</v>
      </c>
      <c r="C798" s="4">
        <f t="shared" si="16"/>
        <v>31</v>
      </c>
    </row>
    <row r="799" spans="1:3" ht="15.75" customHeight="1">
      <c r="A799" s="2">
        <v>3235294</v>
      </c>
      <c r="B799" s="3">
        <v>44404</v>
      </c>
      <c r="C799" s="4">
        <f t="shared" si="16"/>
        <v>31</v>
      </c>
    </row>
    <row r="800" spans="1:3" ht="15.75" customHeight="1">
      <c r="A800" s="2">
        <v>3235725</v>
      </c>
      <c r="B800" s="3">
        <v>44404</v>
      </c>
      <c r="C800" s="4">
        <f t="shared" si="16"/>
        <v>31</v>
      </c>
    </row>
    <row r="801" spans="1:3" ht="15.75" customHeight="1">
      <c r="A801" s="2">
        <v>3235467</v>
      </c>
      <c r="B801" s="3">
        <v>44404</v>
      </c>
      <c r="C801" s="4">
        <f t="shared" si="16"/>
        <v>31</v>
      </c>
    </row>
    <row r="802" spans="1:3" ht="15.75" customHeight="1">
      <c r="A802" s="2">
        <v>3235412</v>
      </c>
      <c r="B802" s="3">
        <v>44404</v>
      </c>
      <c r="C802" s="4">
        <f t="shared" si="16"/>
        <v>31</v>
      </c>
    </row>
    <row r="803" spans="1:3" ht="15.75" customHeight="1">
      <c r="A803" s="2">
        <v>3235432</v>
      </c>
      <c r="B803" s="3">
        <v>44404</v>
      </c>
      <c r="C803" s="4">
        <f t="shared" si="16"/>
        <v>31</v>
      </c>
    </row>
    <row r="804" spans="1:3" ht="15.75" customHeight="1">
      <c r="A804" s="2">
        <v>3235126</v>
      </c>
      <c r="B804" s="3">
        <v>44404</v>
      </c>
      <c r="C804" s="4">
        <f t="shared" si="16"/>
        <v>31</v>
      </c>
    </row>
    <row r="805" spans="1:3" ht="15.75" customHeight="1">
      <c r="A805" s="2">
        <v>3235064</v>
      </c>
      <c r="B805" s="3">
        <v>44404</v>
      </c>
      <c r="C805" s="4">
        <f t="shared" si="16"/>
        <v>31</v>
      </c>
    </row>
    <row r="806" spans="1:3" ht="15.75" customHeight="1">
      <c r="A806" s="2">
        <v>3235064</v>
      </c>
      <c r="B806" s="3">
        <v>44404</v>
      </c>
      <c r="C806" s="4">
        <f t="shared" si="16"/>
        <v>31</v>
      </c>
    </row>
    <row r="807" spans="1:3" ht="15.75" customHeight="1">
      <c r="A807" s="2">
        <v>3235412</v>
      </c>
      <c r="B807" s="3">
        <v>44404</v>
      </c>
      <c r="C807" s="4">
        <f t="shared" si="16"/>
        <v>31</v>
      </c>
    </row>
    <row r="808" spans="1:3" ht="15.75" customHeight="1">
      <c r="A808" s="2">
        <v>3235432</v>
      </c>
      <c r="B808" s="3">
        <v>44404</v>
      </c>
      <c r="C808" s="4">
        <f t="shared" si="16"/>
        <v>31</v>
      </c>
    </row>
    <row r="809" spans="1:3" ht="15.75" customHeight="1">
      <c r="A809" s="2">
        <v>3235126</v>
      </c>
      <c r="B809" s="3">
        <v>44404</v>
      </c>
      <c r="C809" s="4">
        <f t="shared" si="16"/>
        <v>31</v>
      </c>
    </row>
    <row r="810" spans="1:3" ht="15.75" customHeight="1">
      <c r="A810" s="2">
        <v>3235064</v>
      </c>
      <c r="B810" s="3">
        <v>44404</v>
      </c>
      <c r="C810" s="4">
        <f t="shared" si="16"/>
        <v>31</v>
      </c>
    </row>
    <row r="811" spans="1:3" ht="15.75" customHeight="1">
      <c r="A811" s="2">
        <v>3235064</v>
      </c>
      <c r="B811" s="3">
        <v>44404</v>
      </c>
      <c r="C811" s="4">
        <f t="shared" si="16"/>
        <v>31</v>
      </c>
    </row>
    <row r="812" spans="1:3" ht="15.75" customHeight="1">
      <c r="A812" s="2">
        <v>3234601</v>
      </c>
      <c r="B812" s="3">
        <v>44404</v>
      </c>
      <c r="C812" s="4">
        <f t="shared" si="16"/>
        <v>31</v>
      </c>
    </row>
    <row r="813" spans="1:3" ht="15.75" customHeight="1">
      <c r="A813" s="2">
        <v>3234743</v>
      </c>
      <c r="B813" s="3">
        <v>44404</v>
      </c>
      <c r="C813" s="4">
        <f t="shared" si="16"/>
        <v>31</v>
      </c>
    </row>
    <row r="814" spans="1:3" ht="15.75" customHeight="1">
      <c r="A814" s="2">
        <v>3235045</v>
      </c>
      <c r="B814" s="3">
        <v>44404</v>
      </c>
      <c r="C814" s="4">
        <f t="shared" si="16"/>
        <v>31</v>
      </c>
    </row>
    <row r="815" spans="1:3" ht="15.75" customHeight="1">
      <c r="A815" s="2">
        <v>3234791</v>
      </c>
      <c r="B815" s="3">
        <v>44404</v>
      </c>
      <c r="C815" s="4">
        <f t="shared" si="16"/>
        <v>31</v>
      </c>
    </row>
    <row r="816" spans="1:3" ht="15.75" customHeight="1">
      <c r="A816" s="2">
        <v>3235273</v>
      </c>
      <c r="B816" s="3">
        <v>44405</v>
      </c>
      <c r="C816" s="4">
        <f t="shared" si="16"/>
        <v>31</v>
      </c>
    </row>
    <row r="817" spans="1:3" ht="15.75" customHeight="1">
      <c r="A817" s="2">
        <v>3235707</v>
      </c>
      <c r="B817" s="3">
        <v>44405</v>
      </c>
      <c r="C817" s="4">
        <f t="shared" si="16"/>
        <v>31</v>
      </c>
    </row>
    <row r="818" spans="1:3" ht="15.75" customHeight="1">
      <c r="A818" s="2">
        <v>3234769</v>
      </c>
      <c r="B818" s="3">
        <v>44405</v>
      </c>
      <c r="C818" s="4">
        <f t="shared" si="16"/>
        <v>31</v>
      </c>
    </row>
    <row r="819" spans="1:3" ht="15.75" customHeight="1">
      <c r="A819" s="2">
        <v>3234778</v>
      </c>
      <c r="B819" s="3">
        <v>44405</v>
      </c>
      <c r="C819" s="4">
        <f t="shared" si="16"/>
        <v>31</v>
      </c>
    </row>
    <row r="820" spans="1:3" ht="15.75" customHeight="1">
      <c r="A820" s="2">
        <v>3234560</v>
      </c>
      <c r="B820" s="3">
        <v>44405</v>
      </c>
      <c r="C820" s="4">
        <f t="shared" si="16"/>
        <v>31</v>
      </c>
    </row>
    <row r="821" spans="1:3" ht="15.75" customHeight="1">
      <c r="A821" s="2">
        <v>3235715</v>
      </c>
      <c r="B821" s="3">
        <v>44405</v>
      </c>
      <c r="C821" s="4">
        <f t="shared" si="16"/>
        <v>31</v>
      </c>
    </row>
    <row r="822" spans="1:3" ht="15.75" customHeight="1">
      <c r="A822" s="2">
        <v>3235427</v>
      </c>
      <c r="B822" s="3">
        <v>44405</v>
      </c>
      <c r="C822" s="4">
        <f t="shared" si="16"/>
        <v>31</v>
      </c>
    </row>
    <row r="823" spans="1:3" ht="15.75" customHeight="1">
      <c r="A823" s="2">
        <v>3234840</v>
      </c>
      <c r="B823" s="3">
        <v>44405</v>
      </c>
      <c r="C823" s="4">
        <f t="shared" si="16"/>
        <v>31</v>
      </c>
    </row>
    <row r="824" spans="1:3" ht="15.75" customHeight="1">
      <c r="A824" s="2">
        <v>3234593</v>
      </c>
      <c r="B824" s="3">
        <v>44405</v>
      </c>
      <c r="C824" s="4">
        <f t="shared" si="16"/>
        <v>31</v>
      </c>
    </row>
    <row r="825" spans="1:3" ht="15.75" customHeight="1">
      <c r="A825" s="2">
        <v>3234727</v>
      </c>
      <c r="B825" s="3">
        <v>44405</v>
      </c>
      <c r="C825" s="4">
        <f t="shared" si="16"/>
        <v>31</v>
      </c>
    </row>
    <row r="826" spans="1:3" ht="15.75" customHeight="1">
      <c r="A826" s="2">
        <v>3235295</v>
      </c>
      <c r="B826" s="3">
        <v>44405</v>
      </c>
      <c r="C826" s="4">
        <f t="shared" si="16"/>
        <v>31</v>
      </c>
    </row>
    <row r="827" spans="1:3" ht="15.75" customHeight="1">
      <c r="A827" s="2">
        <v>3235520</v>
      </c>
      <c r="B827" s="3">
        <v>44405</v>
      </c>
      <c r="C827" s="4">
        <f t="shared" si="16"/>
        <v>31</v>
      </c>
    </row>
    <row r="828" spans="1:3" ht="15.75" customHeight="1">
      <c r="A828" s="2">
        <v>3234766</v>
      </c>
      <c r="B828" s="3">
        <v>44405</v>
      </c>
      <c r="C828" s="4">
        <f t="shared" si="16"/>
        <v>31</v>
      </c>
    </row>
    <row r="829" spans="1:3" ht="15.75" customHeight="1">
      <c r="A829" s="2">
        <v>3235311</v>
      </c>
      <c r="B829" s="3">
        <v>44405</v>
      </c>
      <c r="C829" s="4">
        <f t="shared" si="16"/>
        <v>31</v>
      </c>
    </row>
    <row r="830" spans="1:3" ht="15.75" customHeight="1">
      <c r="A830" s="2">
        <v>3235295</v>
      </c>
      <c r="B830" s="3">
        <v>44405</v>
      </c>
      <c r="C830" s="4">
        <f t="shared" si="16"/>
        <v>31</v>
      </c>
    </row>
    <row r="831" spans="1:3" ht="15.75" customHeight="1">
      <c r="A831" s="2">
        <v>3235520</v>
      </c>
      <c r="B831" s="3">
        <v>44405</v>
      </c>
      <c r="C831" s="4">
        <f t="shared" si="16"/>
        <v>31</v>
      </c>
    </row>
    <row r="832" spans="1:3" ht="15.75" customHeight="1">
      <c r="A832" s="2">
        <v>3234766</v>
      </c>
      <c r="B832" s="3">
        <v>44405</v>
      </c>
      <c r="C832" s="4">
        <f t="shared" si="16"/>
        <v>31</v>
      </c>
    </row>
    <row r="833" spans="1:3" ht="15.75" customHeight="1">
      <c r="A833" s="2">
        <v>3235311</v>
      </c>
      <c r="B833" s="3">
        <v>44405</v>
      </c>
      <c r="C833" s="4">
        <f t="shared" si="16"/>
        <v>31</v>
      </c>
    </row>
    <row r="834" spans="1:3" ht="15.75" customHeight="1">
      <c r="A834" s="2">
        <v>3235185</v>
      </c>
      <c r="B834" s="3">
        <v>44405</v>
      </c>
      <c r="C834" s="4">
        <f t="shared" si="16"/>
        <v>31</v>
      </c>
    </row>
    <row r="835" spans="1:3" ht="15.75" customHeight="1">
      <c r="A835" s="2">
        <v>3234909</v>
      </c>
      <c r="B835" s="3">
        <v>44405</v>
      </c>
      <c r="C835" s="4">
        <f t="shared" si="16"/>
        <v>31</v>
      </c>
    </row>
    <row r="836" spans="1:3" ht="15.75" customHeight="1">
      <c r="A836" s="2">
        <v>3234960</v>
      </c>
      <c r="B836" s="3">
        <v>44405</v>
      </c>
      <c r="C836" s="4">
        <f t="shared" si="16"/>
        <v>31</v>
      </c>
    </row>
    <row r="837" spans="1:3" ht="15.75" customHeight="1">
      <c r="A837" s="2">
        <v>3235658</v>
      </c>
      <c r="B837" s="3">
        <v>44406</v>
      </c>
      <c r="C837" s="4">
        <f t="shared" si="16"/>
        <v>31</v>
      </c>
    </row>
    <row r="838" spans="1:3" ht="15.75" customHeight="1">
      <c r="A838" s="2">
        <v>3234934</v>
      </c>
      <c r="B838" s="3">
        <v>44406</v>
      </c>
      <c r="C838" s="4">
        <f t="shared" si="16"/>
        <v>31</v>
      </c>
    </row>
    <row r="839" spans="1:3" ht="15.75" customHeight="1">
      <c r="A839" s="2">
        <v>3235662</v>
      </c>
      <c r="B839" s="3">
        <v>44406</v>
      </c>
      <c r="C839" s="4">
        <f t="shared" si="16"/>
        <v>31</v>
      </c>
    </row>
    <row r="840" spans="1:3" ht="15.75" customHeight="1">
      <c r="A840" s="2">
        <v>3234927</v>
      </c>
      <c r="B840" s="3">
        <v>44406</v>
      </c>
      <c r="C840" s="4">
        <f t="shared" si="16"/>
        <v>31</v>
      </c>
    </row>
    <row r="841" spans="1:3" ht="15.75" customHeight="1">
      <c r="A841" s="2">
        <v>3235472</v>
      </c>
      <c r="B841" s="3">
        <v>44406</v>
      </c>
      <c r="C841" s="4">
        <f t="shared" si="16"/>
        <v>31</v>
      </c>
    </row>
    <row r="842" spans="1:3" ht="15.75" customHeight="1">
      <c r="A842" s="2">
        <v>3234700</v>
      </c>
      <c r="B842" s="3">
        <v>44406</v>
      </c>
      <c r="C842" s="4">
        <f t="shared" si="16"/>
        <v>31</v>
      </c>
    </row>
    <row r="843" spans="1:3" ht="15.75" customHeight="1">
      <c r="A843" s="2">
        <v>3235235</v>
      </c>
      <c r="B843" s="3">
        <v>44406</v>
      </c>
      <c r="C843" s="4">
        <f t="shared" si="16"/>
        <v>31</v>
      </c>
    </row>
    <row r="844" spans="1:3" ht="15.75" customHeight="1">
      <c r="A844" s="2">
        <v>3234923</v>
      </c>
      <c r="B844" s="3">
        <v>44406</v>
      </c>
      <c r="C844" s="4">
        <f t="shared" si="16"/>
        <v>31</v>
      </c>
    </row>
    <row r="845" spans="1:3" ht="15.75" customHeight="1">
      <c r="A845" s="2">
        <v>3235716</v>
      </c>
      <c r="B845" s="3">
        <v>44406</v>
      </c>
      <c r="C845" s="4">
        <f t="shared" si="16"/>
        <v>31</v>
      </c>
    </row>
    <row r="846" spans="1:3" ht="15.75" customHeight="1">
      <c r="A846" s="2">
        <v>3235337</v>
      </c>
      <c r="B846" s="3">
        <v>44406</v>
      </c>
      <c r="C846" s="4">
        <f t="shared" si="16"/>
        <v>31</v>
      </c>
    </row>
    <row r="847" spans="1:3" ht="15.75" customHeight="1">
      <c r="A847" s="2">
        <v>3235024</v>
      </c>
      <c r="B847" s="3">
        <v>44406</v>
      </c>
      <c r="C847" s="4">
        <f t="shared" si="16"/>
        <v>31</v>
      </c>
    </row>
    <row r="848" spans="1:3" ht="15.75" customHeight="1">
      <c r="A848" s="2">
        <v>3235424</v>
      </c>
      <c r="B848" s="3">
        <v>44406</v>
      </c>
      <c r="C848" s="4">
        <f t="shared" si="16"/>
        <v>31</v>
      </c>
    </row>
    <row r="849" spans="1:3" ht="15.75" customHeight="1">
      <c r="A849" s="2">
        <v>3234930</v>
      </c>
      <c r="B849" s="3">
        <v>44406</v>
      </c>
      <c r="C849" s="4">
        <f t="shared" si="16"/>
        <v>31</v>
      </c>
    </row>
    <row r="850" spans="1:3" ht="15.75" customHeight="1">
      <c r="A850" s="2">
        <v>3234660</v>
      </c>
      <c r="B850" s="3">
        <v>44406</v>
      </c>
      <c r="C850" s="4">
        <f t="shared" si="16"/>
        <v>31</v>
      </c>
    </row>
    <row r="851" spans="1:3" ht="15.75" customHeight="1">
      <c r="A851" s="2">
        <v>3234578</v>
      </c>
      <c r="B851" s="3">
        <v>44406</v>
      </c>
      <c r="C851" s="4">
        <f t="shared" si="16"/>
        <v>31</v>
      </c>
    </row>
    <row r="852" spans="1:3" ht="15.75" customHeight="1">
      <c r="A852" s="2">
        <v>3235722</v>
      </c>
      <c r="B852" s="3">
        <v>44406</v>
      </c>
      <c r="C852" s="4">
        <f t="shared" si="16"/>
        <v>31</v>
      </c>
    </row>
    <row r="853" spans="1:3" ht="15.75" customHeight="1">
      <c r="A853" s="2">
        <v>3235454</v>
      </c>
      <c r="B853" s="3">
        <v>44406</v>
      </c>
      <c r="C853" s="4">
        <f t="shared" si="16"/>
        <v>31</v>
      </c>
    </row>
    <row r="854" spans="1:3" ht="15.75" customHeight="1">
      <c r="A854" s="2">
        <v>3235107</v>
      </c>
      <c r="B854" s="3">
        <v>44406</v>
      </c>
      <c r="C854" s="4">
        <f t="shared" si="16"/>
        <v>31</v>
      </c>
    </row>
    <row r="855" spans="1:3" ht="15.75" customHeight="1">
      <c r="A855" s="2">
        <v>3234600</v>
      </c>
      <c r="B855" s="3">
        <v>44406</v>
      </c>
      <c r="C855" s="4">
        <f t="shared" si="16"/>
        <v>31</v>
      </c>
    </row>
    <row r="856" spans="1:3" ht="15.75" customHeight="1">
      <c r="A856" s="2">
        <v>3235375</v>
      </c>
      <c r="B856" s="3">
        <v>44406</v>
      </c>
      <c r="C856" s="4">
        <f t="shared" si="16"/>
        <v>31</v>
      </c>
    </row>
    <row r="857" spans="1:3" ht="15.75" customHeight="1">
      <c r="A857" s="2">
        <v>3235058</v>
      </c>
      <c r="B857" s="3">
        <v>44406</v>
      </c>
      <c r="C857" s="4">
        <f t="shared" si="16"/>
        <v>31</v>
      </c>
    </row>
    <row r="858" spans="1:3" ht="15.75" customHeight="1">
      <c r="A858" s="2">
        <v>3235247</v>
      </c>
      <c r="B858" s="3">
        <v>44406</v>
      </c>
      <c r="C858" s="4">
        <f t="shared" si="16"/>
        <v>31</v>
      </c>
    </row>
    <row r="859" spans="1:3" ht="15.75" customHeight="1">
      <c r="A859" s="2">
        <v>3234744</v>
      </c>
      <c r="B859" s="3">
        <v>44406</v>
      </c>
      <c r="C859" s="4">
        <f t="shared" si="16"/>
        <v>31</v>
      </c>
    </row>
    <row r="860" spans="1:3" ht="15.75" customHeight="1">
      <c r="A860" s="2">
        <v>3234600</v>
      </c>
      <c r="B860" s="3">
        <v>44406</v>
      </c>
      <c r="C860" s="4">
        <f t="shared" si="16"/>
        <v>31</v>
      </c>
    </row>
    <row r="861" spans="1:3" ht="15.75" customHeight="1">
      <c r="A861" s="2">
        <v>3235375</v>
      </c>
      <c r="B861" s="3">
        <v>44406</v>
      </c>
      <c r="C861" s="4">
        <f t="shared" si="16"/>
        <v>31</v>
      </c>
    </row>
    <row r="862" spans="1:3" ht="15.75" customHeight="1">
      <c r="A862" s="2">
        <v>3235058</v>
      </c>
      <c r="B862" s="3">
        <v>44406</v>
      </c>
      <c r="C862" s="4">
        <f t="shared" si="16"/>
        <v>31</v>
      </c>
    </row>
    <row r="863" spans="1:3" ht="15.75" customHeight="1">
      <c r="A863" s="2">
        <v>3235247</v>
      </c>
      <c r="B863" s="3">
        <v>44406</v>
      </c>
      <c r="C863" s="4">
        <f t="shared" si="16"/>
        <v>31</v>
      </c>
    </row>
    <row r="864" spans="1:3" ht="15.75" customHeight="1">
      <c r="A864" s="2">
        <v>3234744</v>
      </c>
      <c r="B864" s="3">
        <v>44406</v>
      </c>
      <c r="C864" s="4">
        <f t="shared" si="16"/>
        <v>31</v>
      </c>
    </row>
    <row r="865" spans="1:3" ht="15.75" customHeight="1">
      <c r="A865" s="2">
        <v>3235076</v>
      </c>
      <c r="B865" s="3">
        <v>44406</v>
      </c>
      <c r="C865" s="4">
        <f t="shared" si="16"/>
        <v>31</v>
      </c>
    </row>
    <row r="866" spans="1:3" ht="15.75" customHeight="1">
      <c r="A866" s="2">
        <v>3234933</v>
      </c>
      <c r="B866" s="3">
        <v>44406</v>
      </c>
      <c r="C866" s="4">
        <f t="shared" si="16"/>
        <v>31</v>
      </c>
    </row>
    <row r="867" spans="1:3" ht="15.75" customHeight="1">
      <c r="A867" s="2">
        <v>3234540</v>
      </c>
      <c r="B867" s="3">
        <v>44406</v>
      </c>
      <c r="C867" s="4">
        <f t="shared" si="16"/>
        <v>31</v>
      </c>
    </row>
    <row r="868" spans="1:3" ht="15.75" customHeight="1">
      <c r="A868" s="2">
        <v>3235577</v>
      </c>
      <c r="B868" s="3">
        <v>44407</v>
      </c>
      <c r="C868" s="4">
        <f t="shared" si="16"/>
        <v>31</v>
      </c>
    </row>
    <row r="869" spans="1:3" ht="15.75" customHeight="1">
      <c r="A869" s="2">
        <v>3235652</v>
      </c>
      <c r="B869" s="3">
        <v>44407</v>
      </c>
      <c r="C869" s="4">
        <f t="shared" si="16"/>
        <v>31</v>
      </c>
    </row>
    <row r="870" spans="1:3" ht="15.75" customHeight="1">
      <c r="A870" s="2">
        <v>3235616</v>
      </c>
      <c r="B870" s="3">
        <v>44407</v>
      </c>
      <c r="C870" s="4">
        <f t="shared" si="16"/>
        <v>31</v>
      </c>
    </row>
    <row r="871" spans="1:3" ht="15.75" customHeight="1">
      <c r="A871" s="2">
        <v>3235212</v>
      </c>
      <c r="B871" s="3">
        <v>44407</v>
      </c>
      <c r="C871" s="4">
        <f t="shared" si="16"/>
        <v>31</v>
      </c>
    </row>
    <row r="872" spans="1:3" ht="15.75" customHeight="1">
      <c r="A872" s="2">
        <v>3235031</v>
      </c>
      <c r="B872" s="3">
        <v>44407</v>
      </c>
      <c r="C872" s="4">
        <f t="shared" si="16"/>
        <v>31</v>
      </c>
    </row>
    <row r="873" spans="1:3" ht="15.75" customHeight="1">
      <c r="A873" s="2">
        <v>3235202</v>
      </c>
      <c r="B873" s="3">
        <v>44407</v>
      </c>
      <c r="C873" s="4">
        <f t="shared" si="16"/>
        <v>31</v>
      </c>
    </row>
    <row r="874" spans="1:3" ht="15.75" customHeight="1">
      <c r="A874" s="2">
        <v>3235067</v>
      </c>
      <c r="B874" s="3">
        <v>44407</v>
      </c>
      <c r="C874" s="4">
        <f t="shared" si="16"/>
        <v>31</v>
      </c>
    </row>
    <row r="875" spans="1:3" ht="15.75" customHeight="1">
      <c r="A875" s="2">
        <v>3235161</v>
      </c>
      <c r="B875" s="3">
        <v>44407</v>
      </c>
      <c r="C875" s="4">
        <f t="shared" si="16"/>
        <v>31</v>
      </c>
    </row>
    <row r="876" spans="1:3" ht="15.75" customHeight="1">
      <c r="A876" s="2">
        <v>3234721</v>
      </c>
      <c r="B876" s="3">
        <v>44407</v>
      </c>
      <c r="C876" s="4">
        <f t="shared" si="16"/>
        <v>31</v>
      </c>
    </row>
    <row r="877" spans="1:3" ht="15.75" customHeight="1">
      <c r="A877" s="2">
        <v>3235121</v>
      </c>
      <c r="B877" s="3">
        <v>44407</v>
      </c>
      <c r="C877" s="4">
        <f t="shared" si="16"/>
        <v>31</v>
      </c>
    </row>
    <row r="878" spans="1:3" ht="15.75" customHeight="1">
      <c r="A878" s="2">
        <v>3235081</v>
      </c>
      <c r="B878" s="3">
        <v>44407</v>
      </c>
      <c r="C878" s="4">
        <f t="shared" si="16"/>
        <v>31</v>
      </c>
    </row>
    <row r="879" spans="1:3" ht="15.75" customHeight="1">
      <c r="A879" s="2">
        <v>3234860</v>
      </c>
      <c r="B879" s="3">
        <v>44407</v>
      </c>
      <c r="C879" s="4">
        <f t="shared" si="16"/>
        <v>31</v>
      </c>
    </row>
    <row r="880" spans="1:3" ht="15.75" customHeight="1">
      <c r="A880" s="2">
        <v>3235492</v>
      </c>
      <c r="B880" s="3">
        <v>44407</v>
      </c>
      <c r="C880" s="4">
        <f t="shared" si="16"/>
        <v>31</v>
      </c>
    </row>
    <row r="881" spans="1:3" ht="15.75" customHeight="1">
      <c r="A881" s="2">
        <v>3234968</v>
      </c>
      <c r="B881" s="3">
        <v>44407</v>
      </c>
      <c r="C881" s="4">
        <f t="shared" si="16"/>
        <v>31</v>
      </c>
    </row>
    <row r="882" spans="1:3" ht="15.75" customHeight="1">
      <c r="A882" s="2">
        <v>3234615</v>
      </c>
      <c r="B882" s="3">
        <v>44407</v>
      </c>
      <c r="C882" s="4">
        <f t="shared" si="16"/>
        <v>31</v>
      </c>
    </row>
    <row r="883" spans="1:3" ht="15.75" customHeight="1">
      <c r="A883" s="2">
        <v>3234995</v>
      </c>
      <c r="B883" s="3">
        <v>44407</v>
      </c>
      <c r="C883" s="4">
        <f t="shared" si="16"/>
        <v>31</v>
      </c>
    </row>
    <row r="884" spans="1:3" ht="15.75" customHeight="1">
      <c r="A884" s="2">
        <v>3234551</v>
      </c>
      <c r="B884" s="3">
        <v>44407</v>
      </c>
      <c r="C884" s="4">
        <f t="shared" si="16"/>
        <v>31</v>
      </c>
    </row>
    <row r="885" spans="1:3" ht="15.75" customHeight="1">
      <c r="A885" s="2">
        <v>3234629</v>
      </c>
      <c r="B885" s="3">
        <v>44407</v>
      </c>
      <c r="C885" s="4">
        <f t="shared" si="16"/>
        <v>31</v>
      </c>
    </row>
    <row r="886" spans="1:3" ht="15.75" customHeight="1">
      <c r="A886" s="2">
        <v>3235656</v>
      </c>
      <c r="B886" s="3">
        <v>44407</v>
      </c>
      <c r="C886" s="4">
        <f t="shared" si="16"/>
        <v>31</v>
      </c>
    </row>
    <row r="887" spans="1:3" ht="15.75" customHeight="1">
      <c r="A887" s="2">
        <v>3235717</v>
      </c>
      <c r="B887" s="3">
        <v>44407</v>
      </c>
      <c r="C887" s="4">
        <f t="shared" si="16"/>
        <v>31</v>
      </c>
    </row>
    <row r="888" spans="1:3" ht="15.75" customHeight="1">
      <c r="A888" s="2">
        <v>3235524</v>
      </c>
      <c r="B888" s="3">
        <v>44407</v>
      </c>
      <c r="C888" s="4">
        <f t="shared" si="16"/>
        <v>31</v>
      </c>
    </row>
    <row r="889" spans="1:3" ht="15.75" customHeight="1">
      <c r="A889" s="2">
        <v>3235558</v>
      </c>
      <c r="B889" s="3">
        <v>44407</v>
      </c>
      <c r="C889" s="4">
        <f t="shared" si="16"/>
        <v>31</v>
      </c>
    </row>
    <row r="890" spans="1:3" ht="15.75" customHeight="1">
      <c r="A890" s="2">
        <v>3234802</v>
      </c>
      <c r="B890" s="3">
        <v>44407</v>
      </c>
      <c r="C890" s="4">
        <f t="shared" si="16"/>
        <v>31</v>
      </c>
    </row>
    <row r="891" spans="1:3" ht="15.75" customHeight="1">
      <c r="A891" s="2">
        <v>3235633</v>
      </c>
      <c r="B891" s="3">
        <v>44407</v>
      </c>
      <c r="C891" s="4">
        <f t="shared" si="16"/>
        <v>31</v>
      </c>
    </row>
    <row r="892" spans="1:3" ht="15.75" customHeight="1">
      <c r="A892" s="2">
        <v>3235524</v>
      </c>
      <c r="B892" s="3">
        <v>44407</v>
      </c>
      <c r="C892" s="4">
        <f t="shared" si="16"/>
        <v>31</v>
      </c>
    </row>
    <row r="893" spans="1:3" ht="15.75" customHeight="1">
      <c r="A893" s="2">
        <v>3235558</v>
      </c>
      <c r="B893" s="3">
        <v>44407</v>
      </c>
      <c r="C893" s="4">
        <f t="shared" si="16"/>
        <v>31</v>
      </c>
    </row>
    <row r="894" spans="1:3" ht="15.75" customHeight="1">
      <c r="A894" s="2">
        <v>3234802</v>
      </c>
      <c r="B894" s="3">
        <v>44407</v>
      </c>
      <c r="C894" s="4">
        <f t="shared" si="16"/>
        <v>31</v>
      </c>
    </row>
    <row r="895" spans="1:3" ht="15.75" customHeight="1">
      <c r="A895" s="2">
        <v>3235633</v>
      </c>
      <c r="B895" s="3">
        <v>44407</v>
      </c>
      <c r="C895" s="4">
        <f t="shared" si="16"/>
        <v>31</v>
      </c>
    </row>
    <row r="896" spans="1:3" ht="15.75" customHeight="1">
      <c r="A896" s="2">
        <v>3234699</v>
      </c>
      <c r="B896" s="3">
        <v>44407</v>
      </c>
      <c r="C896" s="4">
        <f t="shared" si="16"/>
        <v>31</v>
      </c>
    </row>
    <row r="897" spans="1:3" ht="15.75" customHeight="1">
      <c r="A897" s="2">
        <v>3235654</v>
      </c>
      <c r="B897" s="3">
        <v>44408</v>
      </c>
      <c r="C897" s="4">
        <f t="shared" si="16"/>
        <v>31</v>
      </c>
    </row>
    <row r="898" spans="1:3" ht="15.75" customHeight="1">
      <c r="A898" s="2">
        <v>3234722</v>
      </c>
      <c r="B898" s="3">
        <v>44408</v>
      </c>
      <c r="C898" s="4">
        <f t="shared" si="16"/>
        <v>31</v>
      </c>
    </row>
    <row r="899" spans="1:3" ht="15.75" customHeight="1">
      <c r="A899" s="2">
        <v>3234877</v>
      </c>
      <c r="B899" s="3">
        <v>44408</v>
      </c>
      <c r="C899" s="4">
        <f t="shared" si="16"/>
        <v>31</v>
      </c>
    </row>
    <row r="900" spans="1:3" ht="15.75" customHeight="1">
      <c r="A900" s="2">
        <v>3234805</v>
      </c>
      <c r="B900" s="3">
        <v>44408</v>
      </c>
      <c r="C900" s="4">
        <f t="shared" si="16"/>
        <v>31</v>
      </c>
    </row>
    <row r="901" spans="1:3" ht="15.75" customHeight="1">
      <c r="A901" s="2">
        <v>3235607</v>
      </c>
      <c r="B901" s="3">
        <v>44408</v>
      </c>
      <c r="C901" s="4">
        <f t="shared" si="16"/>
        <v>31</v>
      </c>
    </row>
    <row r="902" spans="1:3" ht="15.75" customHeight="1">
      <c r="A902" s="2">
        <v>3234981</v>
      </c>
      <c r="B902" s="3">
        <v>44408</v>
      </c>
      <c r="C902" s="4">
        <f t="shared" si="16"/>
        <v>31</v>
      </c>
    </row>
    <row r="903" spans="1:3" ht="15.75" customHeight="1">
      <c r="A903" s="2">
        <v>3234570</v>
      </c>
      <c r="B903" s="3">
        <v>44408</v>
      </c>
      <c r="C903" s="4">
        <f t="shared" si="16"/>
        <v>31</v>
      </c>
    </row>
    <row r="904" spans="1:3" ht="15.75" customHeight="1">
      <c r="A904" s="2">
        <v>3234674</v>
      </c>
      <c r="B904" s="3">
        <v>44408</v>
      </c>
      <c r="C904" s="4">
        <f t="shared" si="16"/>
        <v>31</v>
      </c>
    </row>
    <row r="905" spans="1:3" ht="15.75" customHeight="1">
      <c r="A905" s="2">
        <v>3234886</v>
      </c>
      <c r="B905" s="3">
        <v>44408</v>
      </c>
      <c r="C905" s="4">
        <f t="shared" si="16"/>
        <v>31</v>
      </c>
    </row>
    <row r="906" spans="1:3" ht="15.75" customHeight="1">
      <c r="A906" s="2">
        <v>3234894</v>
      </c>
      <c r="B906" s="3">
        <v>44408</v>
      </c>
      <c r="C906" s="4">
        <f t="shared" si="16"/>
        <v>31</v>
      </c>
    </row>
    <row r="907" spans="1:3" ht="15.75" customHeight="1">
      <c r="A907" s="2">
        <v>3234867</v>
      </c>
      <c r="B907" s="3">
        <v>44408</v>
      </c>
      <c r="C907" s="4">
        <f t="shared" si="16"/>
        <v>31</v>
      </c>
    </row>
    <row r="908" spans="1:3" ht="15.75" customHeight="1">
      <c r="A908" s="2">
        <v>3235340</v>
      </c>
      <c r="B908" s="3">
        <v>44408</v>
      </c>
      <c r="C908" s="4">
        <f t="shared" si="16"/>
        <v>31</v>
      </c>
    </row>
    <row r="909" spans="1:3" ht="15.75" customHeight="1">
      <c r="A909" s="2">
        <v>3235445</v>
      </c>
      <c r="B909" s="3">
        <v>44408</v>
      </c>
      <c r="C909" s="4">
        <f t="shared" si="16"/>
        <v>31</v>
      </c>
    </row>
    <row r="910" spans="1:3" ht="15.75" customHeight="1">
      <c r="A910" s="2">
        <v>3235404</v>
      </c>
      <c r="B910" s="3">
        <v>44408</v>
      </c>
      <c r="C910" s="4">
        <f t="shared" si="16"/>
        <v>31</v>
      </c>
    </row>
    <row r="911" spans="1:3" ht="15.75" customHeight="1">
      <c r="A911" s="2">
        <v>3235712</v>
      </c>
      <c r="B911" s="3">
        <v>44408</v>
      </c>
      <c r="C911" s="4">
        <f t="shared" si="16"/>
        <v>31</v>
      </c>
    </row>
    <row r="912" spans="1:3" ht="15.75" customHeight="1">
      <c r="A912" s="2">
        <v>3235653</v>
      </c>
      <c r="B912" s="3">
        <v>44408</v>
      </c>
      <c r="C912" s="4">
        <f t="shared" si="16"/>
        <v>31</v>
      </c>
    </row>
    <row r="913" spans="1:3" ht="15.75" customHeight="1">
      <c r="A913" s="2">
        <v>3235591</v>
      </c>
      <c r="B913" s="3">
        <v>44408</v>
      </c>
      <c r="C913" s="4">
        <f t="shared" si="16"/>
        <v>31</v>
      </c>
    </row>
    <row r="914" spans="1:3" ht="15.75" customHeight="1">
      <c r="A914" s="2">
        <v>3235459</v>
      </c>
      <c r="B914" s="3">
        <v>44408</v>
      </c>
      <c r="C914" s="4">
        <f t="shared" si="16"/>
        <v>31</v>
      </c>
    </row>
    <row r="915" spans="1:3" ht="15.75" customHeight="1">
      <c r="A915" s="2">
        <v>3234677</v>
      </c>
      <c r="B915" s="3">
        <v>44408</v>
      </c>
      <c r="C915" s="4">
        <f t="shared" si="16"/>
        <v>31</v>
      </c>
    </row>
    <row r="916" spans="1:3" ht="15.75" customHeight="1">
      <c r="A916" s="2">
        <v>3235590</v>
      </c>
      <c r="B916" s="3">
        <v>44408</v>
      </c>
      <c r="C916" s="4">
        <f t="shared" si="16"/>
        <v>31</v>
      </c>
    </row>
    <row r="917" spans="1:3" ht="15.75" customHeight="1">
      <c r="A917" s="2">
        <v>3235590</v>
      </c>
      <c r="B917" s="3">
        <v>44408</v>
      </c>
      <c r="C917" s="4">
        <f t="shared" si="16"/>
        <v>31</v>
      </c>
    </row>
    <row r="918" spans="1:3" ht="15.75" customHeight="1">
      <c r="A918" s="2">
        <v>3235340</v>
      </c>
      <c r="B918" s="3">
        <v>44408</v>
      </c>
      <c r="C918" s="4">
        <f t="shared" si="16"/>
        <v>31</v>
      </c>
    </row>
    <row r="919" spans="1:3" ht="15.75" customHeight="1">
      <c r="A919" s="2">
        <v>3235445</v>
      </c>
      <c r="B919" s="3">
        <v>44408</v>
      </c>
      <c r="C919" s="4">
        <f t="shared" si="16"/>
        <v>31</v>
      </c>
    </row>
    <row r="920" spans="1:3" ht="15.75" customHeight="1">
      <c r="A920" s="2">
        <v>3235404</v>
      </c>
      <c r="B920" s="3">
        <v>44408</v>
      </c>
      <c r="C920" s="4">
        <f t="shared" si="16"/>
        <v>31</v>
      </c>
    </row>
    <row r="921" spans="1:3" ht="15.75" customHeight="1">
      <c r="A921" s="2">
        <v>3235712</v>
      </c>
      <c r="B921" s="3">
        <v>44408</v>
      </c>
      <c r="C921" s="4">
        <f t="shared" si="16"/>
        <v>31</v>
      </c>
    </row>
    <row r="922" spans="1:3" ht="15.75" customHeight="1">
      <c r="A922" s="2">
        <v>3235653</v>
      </c>
      <c r="B922" s="3">
        <v>44408</v>
      </c>
      <c r="C922" s="4">
        <f t="shared" si="16"/>
        <v>31</v>
      </c>
    </row>
    <row r="923" spans="1:3" ht="15.75" customHeight="1">
      <c r="A923" s="2">
        <v>3235591</v>
      </c>
      <c r="B923" s="3">
        <v>44408</v>
      </c>
      <c r="C923" s="4">
        <f t="shared" si="16"/>
        <v>31</v>
      </c>
    </row>
    <row r="924" spans="1:3" ht="15.75" customHeight="1">
      <c r="A924" s="2">
        <v>3235459</v>
      </c>
      <c r="B924" s="3">
        <v>44408</v>
      </c>
      <c r="C924" s="4">
        <f t="shared" si="16"/>
        <v>31</v>
      </c>
    </row>
    <row r="925" spans="1:3" ht="15.75" customHeight="1">
      <c r="A925" s="2">
        <v>3234677</v>
      </c>
      <c r="B925" s="3">
        <v>44408</v>
      </c>
      <c r="C925" s="4">
        <f t="shared" si="16"/>
        <v>31</v>
      </c>
    </row>
    <row r="926" spans="1:3" ht="15.75" customHeight="1">
      <c r="A926" s="2">
        <v>3235590</v>
      </c>
      <c r="B926" s="3">
        <v>44408</v>
      </c>
      <c r="C926" s="4">
        <f t="shared" si="16"/>
        <v>31</v>
      </c>
    </row>
    <row r="927" spans="1:3" ht="15.75" customHeight="1">
      <c r="A927" s="2">
        <v>3235590</v>
      </c>
      <c r="B927" s="3">
        <v>44408</v>
      </c>
      <c r="C927" s="4">
        <f t="shared" si="16"/>
        <v>31</v>
      </c>
    </row>
    <row r="928" spans="1:3" ht="15.75" customHeight="1">
      <c r="A928" s="2">
        <v>3234976</v>
      </c>
      <c r="B928" s="3">
        <v>44408</v>
      </c>
      <c r="C928" s="4">
        <f t="shared" si="16"/>
        <v>31</v>
      </c>
    </row>
    <row r="929" spans="1:3" ht="15.75" customHeight="1">
      <c r="A929" s="2">
        <v>3234696</v>
      </c>
      <c r="B929" s="3">
        <v>44408</v>
      </c>
      <c r="C929" s="4">
        <f t="shared" si="16"/>
        <v>31</v>
      </c>
    </row>
    <row r="930" spans="1:3" ht="15.75" customHeight="1">
      <c r="A930" s="2">
        <v>3235038</v>
      </c>
      <c r="B930" s="3">
        <v>44408</v>
      </c>
      <c r="C930" s="4">
        <f t="shared" si="16"/>
        <v>31</v>
      </c>
    </row>
    <row r="931" spans="1:3" ht="15.75" customHeight="1">
      <c r="A931" s="2">
        <v>3235433</v>
      </c>
      <c r="B931" s="3">
        <v>44409</v>
      </c>
      <c r="C931" s="4">
        <f t="shared" si="16"/>
        <v>31</v>
      </c>
    </row>
    <row r="932" spans="1:3" ht="15.75" customHeight="1">
      <c r="A932" s="2">
        <v>3235257</v>
      </c>
      <c r="B932" s="3">
        <v>44409</v>
      </c>
      <c r="C932" s="4">
        <f t="shared" si="16"/>
        <v>31</v>
      </c>
    </row>
    <row r="933" spans="1:3" ht="15.75" customHeight="1">
      <c r="A933" s="2">
        <v>3235043</v>
      </c>
      <c r="B933" s="3">
        <v>44409</v>
      </c>
      <c r="C933" s="4">
        <f t="shared" si="16"/>
        <v>31</v>
      </c>
    </row>
    <row r="934" spans="1:3" ht="15.75" customHeight="1">
      <c r="A934" s="2">
        <v>3234746</v>
      </c>
      <c r="B934" s="3">
        <v>44409</v>
      </c>
      <c r="C934" s="4">
        <f t="shared" si="16"/>
        <v>31</v>
      </c>
    </row>
    <row r="935" spans="1:3" ht="15.75" customHeight="1">
      <c r="A935" s="2">
        <v>3235535</v>
      </c>
      <c r="B935" s="3">
        <v>44409</v>
      </c>
      <c r="C935" s="4">
        <f t="shared" si="16"/>
        <v>31</v>
      </c>
    </row>
    <row r="936" spans="1:3" ht="15.75" customHeight="1">
      <c r="A936" s="2">
        <v>3234616</v>
      </c>
      <c r="B936" s="3">
        <v>44409</v>
      </c>
      <c r="C936" s="4">
        <f t="shared" si="16"/>
        <v>31</v>
      </c>
    </row>
    <row r="937" spans="1:3" ht="15.75" customHeight="1">
      <c r="A937" s="2">
        <v>3235227</v>
      </c>
      <c r="B937" s="3">
        <v>44409</v>
      </c>
      <c r="C937" s="4">
        <f t="shared" si="16"/>
        <v>31</v>
      </c>
    </row>
    <row r="938" spans="1:3" ht="15.75" customHeight="1">
      <c r="A938" s="2">
        <v>3235385</v>
      </c>
      <c r="B938" s="3">
        <v>44409</v>
      </c>
      <c r="C938" s="4">
        <f t="shared" si="16"/>
        <v>31</v>
      </c>
    </row>
    <row r="939" spans="1:3" ht="15.75" customHeight="1">
      <c r="A939" s="2">
        <v>3235661</v>
      </c>
      <c r="B939" s="3">
        <v>44409</v>
      </c>
      <c r="C939" s="4">
        <f t="shared" si="16"/>
        <v>31</v>
      </c>
    </row>
    <row r="940" spans="1:3" ht="15.75" customHeight="1">
      <c r="A940" s="2">
        <v>3235481</v>
      </c>
      <c r="B940" s="3">
        <v>44409</v>
      </c>
      <c r="C940" s="4">
        <f t="shared" si="16"/>
        <v>31</v>
      </c>
    </row>
    <row r="941" spans="1:3" ht="15.75" customHeight="1">
      <c r="A941" s="2">
        <v>3234956</v>
      </c>
      <c r="B941" s="3">
        <v>44409</v>
      </c>
      <c r="C941" s="4">
        <f t="shared" si="16"/>
        <v>31</v>
      </c>
    </row>
    <row r="942" spans="1:3" ht="15.75" customHeight="1">
      <c r="A942" s="2">
        <v>3235677</v>
      </c>
      <c r="B942" s="3">
        <v>44409</v>
      </c>
      <c r="C942" s="4">
        <f t="shared" si="16"/>
        <v>31</v>
      </c>
    </row>
    <row r="943" spans="1:3" ht="15.75" customHeight="1">
      <c r="A943" s="2">
        <v>3235551</v>
      </c>
      <c r="B943" s="3">
        <v>44409</v>
      </c>
      <c r="C943" s="4">
        <f t="shared" si="16"/>
        <v>31</v>
      </c>
    </row>
    <row r="944" spans="1:3" ht="15.75" customHeight="1">
      <c r="A944" s="2">
        <v>3234693</v>
      </c>
      <c r="B944" s="3">
        <v>44409</v>
      </c>
      <c r="C944" s="4">
        <f t="shared" si="16"/>
        <v>31</v>
      </c>
    </row>
    <row r="945" spans="1:3" ht="15.75" customHeight="1">
      <c r="A945" s="2">
        <v>3235211</v>
      </c>
      <c r="B945" s="3">
        <v>44409</v>
      </c>
      <c r="C945" s="4">
        <f t="shared" si="16"/>
        <v>31</v>
      </c>
    </row>
    <row r="946" spans="1:3" ht="15.75" customHeight="1">
      <c r="A946" s="2">
        <v>3235532</v>
      </c>
      <c r="B946" s="3">
        <v>44409</v>
      </c>
      <c r="C946" s="4">
        <f t="shared" si="16"/>
        <v>31</v>
      </c>
    </row>
    <row r="947" spans="1:3" ht="15.75" customHeight="1">
      <c r="A947" s="2">
        <v>3235207</v>
      </c>
      <c r="B947" s="3">
        <v>44409</v>
      </c>
      <c r="C947" s="4">
        <f t="shared" si="16"/>
        <v>31</v>
      </c>
    </row>
    <row r="948" spans="1:3" ht="15.75" customHeight="1">
      <c r="A948" s="2">
        <v>3235211</v>
      </c>
      <c r="B948" s="3">
        <v>44409</v>
      </c>
      <c r="C948" s="4">
        <f t="shared" si="16"/>
        <v>31</v>
      </c>
    </row>
    <row r="949" spans="1:3" ht="15.75" customHeight="1">
      <c r="A949" s="2">
        <v>3235532</v>
      </c>
      <c r="B949" s="3">
        <v>44409</v>
      </c>
      <c r="C949" s="4">
        <f t="shared" si="16"/>
        <v>31</v>
      </c>
    </row>
    <row r="950" spans="1:3" ht="15.75" customHeight="1">
      <c r="A950" s="2">
        <v>3235207</v>
      </c>
      <c r="B950" s="3">
        <v>44409</v>
      </c>
      <c r="C950" s="4">
        <f t="shared" si="16"/>
        <v>31</v>
      </c>
    </row>
    <row r="951" spans="1:3" ht="15.75" customHeight="1">
      <c r="A951" s="2">
        <v>3235015</v>
      </c>
      <c r="B951" s="3">
        <v>44409</v>
      </c>
      <c r="C951" s="4">
        <f t="shared" si="16"/>
        <v>31</v>
      </c>
    </row>
    <row r="952" spans="1:3" ht="15.75" customHeight="1">
      <c r="A952" s="2">
        <v>3235655</v>
      </c>
      <c r="B952" s="3">
        <v>44409</v>
      </c>
      <c r="C952" s="4">
        <f t="shared" si="16"/>
        <v>31</v>
      </c>
    </row>
    <row r="953" spans="1:3" ht="15.75" customHeight="1">
      <c r="A953" s="2">
        <v>3235269</v>
      </c>
      <c r="B953" s="3">
        <v>44409</v>
      </c>
      <c r="C953" s="4">
        <f t="shared" si="16"/>
        <v>31</v>
      </c>
    </row>
    <row r="954" spans="1:3" ht="15.75" customHeight="1">
      <c r="A954" s="2">
        <v>3235658</v>
      </c>
      <c r="B954" s="3">
        <v>44409</v>
      </c>
      <c r="C954" s="4">
        <f t="shared" si="16"/>
        <v>31</v>
      </c>
    </row>
    <row r="955" spans="1:3" ht="15.75" customHeight="1">
      <c r="A955" s="2">
        <v>3235054</v>
      </c>
      <c r="B955" s="3">
        <v>44410</v>
      </c>
      <c r="C955" s="4">
        <f t="shared" si="16"/>
        <v>32</v>
      </c>
    </row>
    <row r="956" spans="1:3" ht="15.75" customHeight="1">
      <c r="A956" s="2">
        <v>3234845</v>
      </c>
      <c r="B956" s="3">
        <v>44410</v>
      </c>
      <c r="C956" s="4">
        <f t="shared" si="16"/>
        <v>32</v>
      </c>
    </row>
    <row r="957" spans="1:3" ht="15.75" customHeight="1">
      <c r="A957" s="2">
        <v>3234718</v>
      </c>
      <c r="B957" s="3">
        <v>44410</v>
      </c>
      <c r="C957" s="4">
        <f t="shared" si="16"/>
        <v>32</v>
      </c>
    </row>
    <row r="958" spans="1:3" ht="15.75" customHeight="1">
      <c r="A958" s="2">
        <v>3235507</v>
      </c>
      <c r="B958" s="3">
        <v>44410</v>
      </c>
      <c r="C958" s="4">
        <f t="shared" si="16"/>
        <v>32</v>
      </c>
    </row>
    <row r="959" spans="1:3" ht="15.75" customHeight="1">
      <c r="A959" s="2">
        <v>3235567</v>
      </c>
      <c r="B959" s="3">
        <v>44410</v>
      </c>
      <c r="C959" s="4">
        <f t="shared" si="16"/>
        <v>32</v>
      </c>
    </row>
    <row r="960" spans="1:3" ht="15.75" customHeight="1">
      <c r="A960" s="2">
        <v>3235691</v>
      </c>
      <c r="B960" s="3">
        <v>44410</v>
      </c>
      <c r="C960" s="4">
        <f t="shared" si="16"/>
        <v>32</v>
      </c>
    </row>
    <row r="961" spans="1:3" ht="15.75" customHeight="1">
      <c r="A961" s="2">
        <v>3235441</v>
      </c>
      <c r="B961" s="3">
        <v>44410</v>
      </c>
      <c r="C961" s="4">
        <f t="shared" si="16"/>
        <v>32</v>
      </c>
    </row>
    <row r="962" spans="1:3" ht="15.75" customHeight="1">
      <c r="A962" s="2">
        <v>3235264</v>
      </c>
      <c r="B962" s="3">
        <v>44410</v>
      </c>
      <c r="C962" s="4">
        <f t="shared" si="16"/>
        <v>32</v>
      </c>
    </row>
    <row r="963" spans="1:3" ht="15.75" customHeight="1">
      <c r="A963" s="2">
        <v>3234566</v>
      </c>
      <c r="B963" s="3">
        <v>44410</v>
      </c>
      <c r="C963" s="4">
        <f t="shared" si="16"/>
        <v>32</v>
      </c>
    </row>
    <row r="964" spans="1:3" ht="15.75" customHeight="1">
      <c r="A964" s="2">
        <v>3234676</v>
      </c>
      <c r="B964" s="3">
        <v>44410</v>
      </c>
      <c r="C964" s="4">
        <f t="shared" si="16"/>
        <v>32</v>
      </c>
    </row>
    <row r="965" spans="1:3" ht="15.75" customHeight="1">
      <c r="A965" s="2">
        <v>3234913</v>
      </c>
      <c r="B965" s="3">
        <v>44410</v>
      </c>
      <c r="C965" s="4">
        <f t="shared" si="16"/>
        <v>32</v>
      </c>
    </row>
    <row r="966" spans="1:3" ht="15.75" customHeight="1">
      <c r="A966" s="2">
        <v>3234780</v>
      </c>
      <c r="B966" s="3">
        <v>44410</v>
      </c>
      <c r="C966" s="4">
        <f t="shared" si="16"/>
        <v>32</v>
      </c>
    </row>
    <row r="967" spans="1:3" ht="15.75" customHeight="1">
      <c r="A967" s="2">
        <v>3234913</v>
      </c>
      <c r="B967" s="3">
        <v>44410</v>
      </c>
      <c r="C967" s="4">
        <f t="shared" si="16"/>
        <v>32</v>
      </c>
    </row>
    <row r="968" spans="1:3" ht="15.75" customHeight="1">
      <c r="A968" s="2">
        <v>3234780</v>
      </c>
      <c r="B968" s="3">
        <v>44410</v>
      </c>
      <c r="C968" s="4">
        <f t="shared" si="16"/>
        <v>32</v>
      </c>
    </row>
    <row r="969" spans="1:3" ht="15.75" customHeight="1">
      <c r="A969" s="2">
        <v>3234566</v>
      </c>
      <c r="B969" s="3">
        <v>44410</v>
      </c>
      <c r="C969" s="4">
        <f t="shared" si="16"/>
        <v>32</v>
      </c>
    </row>
    <row r="970" spans="1:3" ht="15.75" customHeight="1">
      <c r="A970" s="2">
        <v>3234676</v>
      </c>
      <c r="B970" s="3">
        <v>44410</v>
      </c>
      <c r="C970" s="4">
        <f t="shared" si="16"/>
        <v>32</v>
      </c>
    </row>
    <row r="971" spans="1:3" ht="15.75" customHeight="1">
      <c r="A971" s="2">
        <v>3234913</v>
      </c>
      <c r="B971" s="3">
        <v>44410</v>
      </c>
      <c r="C971" s="4">
        <f t="shared" si="16"/>
        <v>32</v>
      </c>
    </row>
    <row r="972" spans="1:3" ht="15.75" customHeight="1">
      <c r="A972" s="2">
        <v>3234780</v>
      </c>
      <c r="B972" s="3">
        <v>44410</v>
      </c>
      <c r="C972" s="4">
        <f t="shared" si="16"/>
        <v>32</v>
      </c>
    </row>
    <row r="973" spans="1:3" ht="15.75" customHeight="1">
      <c r="A973" s="2">
        <v>3234913</v>
      </c>
      <c r="B973" s="3">
        <v>44410</v>
      </c>
      <c r="C973" s="4">
        <f t="shared" si="16"/>
        <v>32</v>
      </c>
    </row>
    <row r="974" spans="1:3" ht="15.75" customHeight="1">
      <c r="A974" s="2">
        <v>3234780</v>
      </c>
      <c r="B974" s="3">
        <v>44410</v>
      </c>
      <c r="C974" s="4">
        <f t="shared" si="16"/>
        <v>32</v>
      </c>
    </row>
    <row r="975" spans="1:3" ht="15.75" customHeight="1">
      <c r="A975" s="2">
        <v>3235577</v>
      </c>
      <c r="B975" s="3">
        <v>44410</v>
      </c>
      <c r="C975" s="4">
        <f t="shared" si="16"/>
        <v>32</v>
      </c>
    </row>
    <row r="976" spans="1:3" ht="15.75" customHeight="1">
      <c r="A976" s="2">
        <v>3234632</v>
      </c>
      <c r="B976" s="3">
        <v>44410</v>
      </c>
      <c r="C976" s="4">
        <f t="shared" si="16"/>
        <v>32</v>
      </c>
    </row>
    <row r="977" spans="1:3" ht="15.75" customHeight="1">
      <c r="A977" s="2">
        <v>3235209</v>
      </c>
      <c r="B977" s="3">
        <v>44410</v>
      </c>
      <c r="C977" s="4">
        <f t="shared" si="16"/>
        <v>32</v>
      </c>
    </row>
    <row r="978" spans="1:3" ht="15.75" customHeight="1">
      <c r="A978" s="2">
        <v>3234922</v>
      </c>
      <c r="B978" s="3">
        <v>44410</v>
      </c>
      <c r="C978" s="4">
        <f t="shared" si="16"/>
        <v>32</v>
      </c>
    </row>
    <row r="979" spans="1:3" ht="15.75" customHeight="1">
      <c r="A979" s="2">
        <v>3235504</v>
      </c>
      <c r="B979" s="3">
        <v>44411</v>
      </c>
      <c r="C979" s="4">
        <f t="shared" si="16"/>
        <v>32</v>
      </c>
    </row>
    <row r="980" spans="1:3" ht="15.75" customHeight="1">
      <c r="A980" s="2">
        <v>3235438</v>
      </c>
      <c r="B980" s="3">
        <v>44411</v>
      </c>
      <c r="C980" s="4">
        <f t="shared" si="16"/>
        <v>32</v>
      </c>
    </row>
    <row r="981" spans="1:3" ht="15.75" customHeight="1">
      <c r="A981" s="2">
        <v>3234550</v>
      </c>
      <c r="B981" s="3">
        <v>44411</v>
      </c>
      <c r="C981" s="4">
        <f t="shared" si="16"/>
        <v>32</v>
      </c>
    </row>
    <row r="982" spans="1:3" ht="15.75" customHeight="1">
      <c r="A982" s="2">
        <v>3235409</v>
      </c>
      <c r="B982" s="3">
        <v>44411</v>
      </c>
      <c r="C982" s="4">
        <f t="shared" si="16"/>
        <v>32</v>
      </c>
    </row>
    <row r="983" spans="1:3" ht="15.75" customHeight="1">
      <c r="A983" s="2">
        <v>3235042</v>
      </c>
      <c r="B983" s="3">
        <v>44411</v>
      </c>
      <c r="C983" s="4">
        <f t="shared" si="16"/>
        <v>32</v>
      </c>
    </row>
    <row r="984" spans="1:3" ht="15.75" customHeight="1">
      <c r="A984" s="2">
        <v>3235239</v>
      </c>
      <c r="B984" s="3">
        <v>44411</v>
      </c>
      <c r="C984" s="4">
        <f t="shared" si="16"/>
        <v>32</v>
      </c>
    </row>
    <row r="985" spans="1:3" ht="15.75" customHeight="1">
      <c r="A985" s="2">
        <v>3235452</v>
      </c>
      <c r="B985" s="3">
        <v>44411</v>
      </c>
      <c r="C985" s="4">
        <f t="shared" si="16"/>
        <v>32</v>
      </c>
    </row>
    <row r="986" spans="1:3" ht="15.75" customHeight="1">
      <c r="A986" s="2">
        <v>3235175</v>
      </c>
      <c r="B986" s="3">
        <v>44411</v>
      </c>
      <c r="C986" s="4">
        <f t="shared" si="16"/>
        <v>32</v>
      </c>
    </row>
    <row r="987" spans="1:3" ht="15.75" customHeight="1">
      <c r="A987" s="2">
        <v>3235087</v>
      </c>
      <c r="B987" s="3">
        <v>44411</v>
      </c>
      <c r="C987" s="4">
        <f t="shared" si="16"/>
        <v>32</v>
      </c>
    </row>
    <row r="988" spans="1:3" ht="15.75" customHeight="1">
      <c r="A988" s="2">
        <v>3234610</v>
      </c>
      <c r="B988" s="3">
        <v>44411</v>
      </c>
      <c r="C988" s="4">
        <f t="shared" si="16"/>
        <v>32</v>
      </c>
    </row>
    <row r="989" spans="1:3" ht="15.75" customHeight="1">
      <c r="A989" s="2">
        <v>3235470</v>
      </c>
      <c r="B989" s="3">
        <v>44411</v>
      </c>
      <c r="C989" s="4">
        <f t="shared" si="16"/>
        <v>32</v>
      </c>
    </row>
    <row r="990" spans="1:3" ht="15.75" customHeight="1">
      <c r="A990" s="2">
        <v>3235381</v>
      </c>
      <c r="B990" s="3">
        <v>44411</v>
      </c>
      <c r="C990" s="4">
        <f t="shared" si="16"/>
        <v>32</v>
      </c>
    </row>
    <row r="991" spans="1:3" ht="15.75" customHeight="1">
      <c r="A991" s="2">
        <v>3234580</v>
      </c>
      <c r="B991" s="3">
        <v>44411</v>
      </c>
      <c r="C991" s="4">
        <f t="shared" si="16"/>
        <v>32</v>
      </c>
    </row>
    <row r="992" spans="1:3" ht="15.75" customHeight="1">
      <c r="A992" s="2">
        <v>3235639</v>
      </c>
      <c r="B992" s="3">
        <v>44411</v>
      </c>
      <c r="C992" s="4">
        <f t="shared" si="16"/>
        <v>32</v>
      </c>
    </row>
    <row r="993" spans="1:3" ht="15.75" customHeight="1">
      <c r="A993" s="2">
        <v>3235049</v>
      </c>
      <c r="B993" s="3">
        <v>44411</v>
      </c>
      <c r="C993" s="4">
        <f t="shared" si="16"/>
        <v>32</v>
      </c>
    </row>
    <row r="994" spans="1:3" ht="15.75" customHeight="1">
      <c r="A994" s="2">
        <v>3235391</v>
      </c>
      <c r="B994" s="3">
        <v>44411</v>
      </c>
      <c r="C994" s="4">
        <f t="shared" si="16"/>
        <v>32</v>
      </c>
    </row>
    <row r="995" spans="1:3" ht="15.75" customHeight="1">
      <c r="A995" s="2">
        <v>3235282</v>
      </c>
      <c r="B995" s="3">
        <v>44411</v>
      </c>
      <c r="C995" s="4">
        <f t="shared" si="16"/>
        <v>32</v>
      </c>
    </row>
    <row r="996" spans="1:3" ht="15.75" customHeight="1">
      <c r="A996" s="2">
        <v>3235456</v>
      </c>
      <c r="B996" s="3">
        <v>44411</v>
      </c>
      <c r="C996" s="4">
        <f t="shared" si="16"/>
        <v>32</v>
      </c>
    </row>
    <row r="997" spans="1:3" ht="15.75" customHeight="1">
      <c r="A997" s="2">
        <v>3235730</v>
      </c>
      <c r="B997" s="3">
        <v>44411</v>
      </c>
      <c r="C997" s="4">
        <f t="shared" si="16"/>
        <v>32</v>
      </c>
    </row>
    <row r="998" spans="1:3" ht="15.75" customHeight="1">
      <c r="A998" s="2">
        <v>3235059</v>
      </c>
      <c r="B998" s="3">
        <v>44411</v>
      </c>
      <c r="C998" s="4">
        <f t="shared" si="16"/>
        <v>32</v>
      </c>
    </row>
    <row r="999" spans="1:3" ht="15.75" customHeight="1">
      <c r="A999" s="2">
        <v>3234580</v>
      </c>
      <c r="B999" s="3">
        <v>44411</v>
      </c>
      <c r="C999" s="4">
        <f t="shared" si="16"/>
        <v>32</v>
      </c>
    </row>
    <row r="1000" spans="1:3" ht="15.75" customHeight="1">
      <c r="A1000" s="2">
        <v>3235639</v>
      </c>
      <c r="B1000" s="3">
        <v>44411</v>
      </c>
      <c r="C1000" s="4">
        <f t="shared" si="16"/>
        <v>32</v>
      </c>
    </row>
    <row r="1001" spans="1:3" ht="15.75" customHeight="1">
      <c r="A1001" s="2">
        <v>3235049</v>
      </c>
      <c r="B1001" s="3">
        <v>44411</v>
      </c>
      <c r="C1001" s="4">
        <f t="shared" si="16"/>
        <v>32</v>
      </c>
    </row>
    <row r="1002" spans="1:3" ht="15.75" customHeight="1">
      <c r="A1002" s="2">
        <v>3235391</v>
      </c>
      <c r="B1002" s="3">
        <v>44411</v>
      </c>
      <c r="C1002" s="4">
        <f t="shared" si="16"/>
        <v>32</v>
      </c>
    </row>
    <row r="1003" spans="1:3" ht="15.75" customHeight="1">
      <c r="A1003" s="2">
        <v>3235282</v>
      </c>
      <c r="B1003" s="3">
        <v>44411</v>
      </c>
      <c r="C1003" s="4">
        <f t="shared" si="16"/>
        <v>32</v>
      </c>
    </row>
    <row r="1004" spans="1:3" ht="15.75" customHeight="1">
      <c r="A1004" s="2">
        <v>3235456</v>
      </c>
      <c r="B1004" s="3">
        <v>44411</v>
      </c>
      <c r="C1004" s="4">
        <f t="shared" si="16"/>
        <v>32</v>
      </c>
    </row>
    <row r="1005" spans="1:3" ht="15.75" customHeight="1">
      <c r="A1005" s="2">
        <v>3235730</v>
      </c>
      <c r="B1005" s="3">
        <v>44411</v>
      </c>
      <c r="C1005" s="4">
        <f t="shared" si="16"/>
        <v>32</v>
      </c>
    </row>
    <row r="1006" spans="1:3" ht="15.75" customHeight="1">
      <c r="A1006" s="2">
        <v>3235059</v>
      </c>
      <c r="B1006" s="3">
        <v>44411</v>
      </c>
      <c r="C1006" s="4">
        <f t="shared" si="16"/>
        <v>32</v>
      </c>
    </row>
    <row r="1007" spans="1:3" ht="15.75" customHeight="1">
      <c r="A1007" s="2">
        <v>3235236</v>
      </c>
      <c r="B1007" s="3">
        <v>44411</v>
      </c>
      <c r="C1007" s="4">
        <f t="shared" si="16"/>
        <v>32</v>
      </c>
    </row>
    <row r="1008" spans="1:3" ht="15.75" customHeight="1">
      <c r="A1008" s="2">
        <v>3235077</v>
      </c>
      <c r="B1008" s="3">
        <v>44411</v>
      </c>
      <c r="C1008" s="4">
        <f t="shared" si="16"/>
        <v>32</v>
      </c>
    </row>
    <row r="1009" spans="1:3" ht="15.75" customHeight="1">
      <c r="A1009" s="2">
        <v>3235079</v>
      </c>
      <c r="B1009" s="3">
        <v>44411</v>
      </c>
      <c r="C1009" s="4">
        <f t="shared" si="16"/>
        <v>32</v>
      </c>
    </row>
    <row r="1010" spans="1:3" ht="15.75" customHeight="1">
      <c r="A1010" s="2">
        <v>3234690</v>
      </c>
      <c r="B1010" s="3">
        <v>44411</v>
      </c>
      <c r="C1010" s="4">
        <f t="shared" si="16"/>
        <v>32</v>
      </c>
    </row>
    <row r="1011" spans="1:3" ht="15.75" customHeight="1">
      <c r="A1011" s="2">
        <v>3235231</v>
      </c>
      <c r="B1011" s="3">
        <v>44412</v>
      </c>
      <c r="C1011" s="4">
        <f t="shared" si="16"/>
        <v>32</v>
      </c>
    </row>
    <row r="1012" spans="1:3" ht="15.75" customHeight="1">
      <c r="A1012" s="2">
        <v>3235709</v>
      </c>
      <c r="B1012" s="3">
        <v>44412</v>
      </c>
      <c r="C1012" s="4">
        <f t="shared" si="16"/>
        <v>32</v>
      </c>
    </row>
    <row r="1013" spans="1:3" ht="15.75" customHeight="1">
      <c r="A1013" s="2">
        <v>3234958</v>
      </c>
      <c r="B1013" s="3">
        <v>44412</v>
      </c>
      <c r="C1013" s="4">
        <f t="shared" si="16"/>
        <v>32</v>
      </c>
    </row>
    <row r="1014" spans="1:3" ht="15.75" customHeight="1">
      <c r="A1014" s="2">
        <v>3234893</v>
      </c>
      <c r="B1014" s="3">
        <v>44412</v>
      </c>
      <c r="C1014" s="4">
        <f t="shared" si="16"/>
        <v>32</v>
      </c>
    </row>
    <row r="1015" spans="1:3" ht="15.75" customHeight="1">
      <c r="A1015" s="2">
        <v>3235575</v>
      </c>
      <c r="B1015" s="3">
        <v>44412</v>
      </c>
      <c r="C1015" s="4">
        <f t="shared" si="16"/>
        <v>32</v>
      </c>
    </row>
    <row r="1016" spans="1:3" ht="15.75" customHeight="1">
      <c r="A1016" s="2">
        <v>3235011</v>
      </c>
      <c r="B1016" s="3">
        <v>44412</v>
      </c>
      <c r="C1016" s="4">
        <f t="shared" si="16"/>
        <v>32</v>
      </c>
    </row>
    <row r="1017" spans="1:3" ht="15.75" customHeight="1">
      <c r="A1017" s="2">
        <v>3234891</v>
      </c>
      <c r="B1017" s="3">
        <v>44412</v>
      </c>
      <c r="C1017" s="4">
        <f t="shared" si="16"/>
        <v>32</v>
      </c>
    </row>
    <row r="1018" spans="1:3" ht="15.75" customHeight="1">
      <c r="A1018" s="2">
        <v>3234786</v>
      </c>
      <c r="B1018" s="3">
        <v>44412</v>
      </c>
      <c r="C1018" s="4">
        <f t="shared" si="16"/>
        <v>32</v>
      </c>
    </row>
    <row r="1019" spans="1:3" ht="15.75" customHeight="1">
      <c r="A1019" s="2">
        <v>3234812</v>
      </c>
      <c r="B1019" s="3">
        <v>44412</v>
      </c>
      <c r="C1019" s="4">
        <f t="shared" si="16"/>
        <v>32</v>
      </c>
    </row>
    <row r="1020" spans="1:3" ht="15.75" customHeight="1">
      <c r="A1020" s="2">
        <v>3235453</v>
      </c>
      <c r="B1020" s="3">
        <v>44412</v>
      </c>
      <c r="C1020" s="4">
        <f t="shared" si="16"/>
        <v>32</v>
      </c>
    </row>
    <row r="1021" spans="1:3" ht="15.75" customHeight="1">
      <c r="A1021" s="2">
        <v>3235373</v>
      </c>
      <c r="B1021" s="3">
        <v>44412</v>
      </c>
      <c r="C1021" s="4">
        <f t="shared" si="16"/>
        <v>32</v>
      </c>
    </row>
    <row r="1022" spans="1:3" ht="15.75" customHeight="1">
      <c r="A1022" s="2">
        <v>3234823</v>
      </c>
      <c r="B1022" s="3">
        <v>44412</v>
      </c>
      <c r="C1022" s="4">
        <f t="shared" ref="C1022:C1276" si="17">WEEKNUM(B1022,2)</f>
        <v>32</v>
      </c>
    </row>
    <row r="1023" spans="1:3" ht="15.75" customHeight="1">
      <c r="A1023" s="2">
        <v>3234687</v>
      </c>
      <c r="B1023" s="3">
        <v>44412</v>
      </c>
      <c r="C1023" s="4">
        <f t="shared" si="17"/>
        <v>32</v>
      </c>
    </row>
    <row r="1024" spans="1:3" ht="15.75" customHeight="1">
      <c r="A1024" s="2">
        <v>3235142</v>
      </c>
      <c r="B1024" s="3">
        <v>44412</v>
      </c>
      <c r="C1024" s="4">
        <f t="shared" si="17"/>
        <v>32</v>
      </c>
    </row>
    <row r="1025" spans="1:3" ht="15.75" customHeight="1">
      <c r="A1025" s="2">
        <v>3235097</v>
      </c>
      <c r="B1025" s="3">
        <v>44412</v>
      </c>
      <c r="C1025" s="4">
        <f t="shared" si="17"/>
        <v>32</v>
      </c>
    </row>
    <row r="1026" spans="1:3" ht="15.75" customHeight="1">
      <c r="A1026" s="2">
        <v>3235435</v>
      </c>
      <c r="B1026" s="3">
        <v>44412</v>
      </c>
      <c r="C1026" s="4">
        <f t="shared" si="17"/>
        <v>32</v>
      </c>
    </row>
    <row r="1027" spans="1:3" ht="15.75" customHeight="1">
      <c r="A1027" s="2">
        <v>3235063</v>
      </c>
      <c r="B1027" s="3">
        <v>44412</v>
      </c>
      <c r="C1027" s="4">
        <f t="shared" si="17"/>
        <v>32</v>
      </c>
    </row>
    <row r="1028" spans="1:3" ht="15.75" customHeight="1">
      <c r="A1028" s="2">
        <v>3235219</v>
      </c>
      <c r="B1028" s="3">
        <v>44412</v>
      </c>
      <c r="C1028" s="4">
        <f t="shared" si="17"/>
        <v>32</v>
      </c>
    </row>
    <row r="1029" spans="1:3" ht="15.75" customHeight="1">
      <c r="A1029" s="2">
        <v>3235142</v>
      </c>
      <c r="B1029" s="3">
        <v>44412</v>
      </c>
      <c r="C1029" s="4">
        <f t="shared" si="17"/>
        <v>32</v>
      </c>
    </row>
    <row r="1030" spans="1:3" ht="15.75" customHeight="1">
      <c r="A1030" s="2">
        <v>3235097</v>
      </c>
      <c r="B1030" s="3">
        <v>44412</v>
      </c>
      <c r="C1030" s="4">
        <f t="shared" si="17"/>
        <v>32</v>
      </c>
    </row>
    <row r="1031" spans="1:3" ht="15.75" customHeight="1">
      <c r="A1031" s="2">
        <v>3235435</v>
      </c>
      <c r="B1031" s="3">
        <v>44412</v>
      </c>
      <c r="C1031" s="4">
        <f t="shared" si="17"/>
        <v>32</v>
      </c>
    </row>
    <row r="1032" spans="1:3" ht="15.75" customHeight="1">
      <c r="A1032" s="2">
        <v>3235063</v>
      </c>
      <c r="B1032" s="3">
        <v>44412</v>
      </c>
      <c r="C1032" s="4">
        <f t="shared" si="17"/>
        <v>32</v>
      </c>
    </row>
    <row r="1033" spans="1:3" ht="15.75" customHeight="1">
      <c r="A1033" s="2">
        <v>3235219</v>
      </c>
      <c r="B1033" s="3">
        <v>44412</v>
      </c>
      <c r="C1033" s="4">
        <f t="shared" si="17"/>
        <v>32</v>
      </c>
    </row>
    <row r="1034" spans="1:3" ht="15.75" customHeight="1">
      <c r="A1034" s="2">
        <v>3235113</v>
      </c>
      <c r="B1034" s="3">
        <v>44412</v>
      </c>
      <c r="C1034" s="4">
        <f t="shared" si="17"/>
        <v>32</v>
      </c>
    </row>
    <row r="1035" spans="1:3" ht="15.75" customHeight="1">
      <c r="A1035" s="2">
        <v>3235075</v>
      </c>
      <c r="B1035" s="3">
        <v>44412</v>
      </c>
      <c r="C1035" s="4">
        <f t="shared" si="17"/>
        <v>32</v>
      </c>
    </row>
    <row r="1036" spans="1:3" ht="15.75" customHeight="1">
      <c r="A1036" s="2">
        <v>3234702</v>
      </c>
      <c r="B1036" s="3">
        <v>44413</v>
      </c>
      <c r="C1036" s="4">
        <f t="shared" si="17"/>
        <v>32</v>
      </c>
    </row>
    <row r="1037" spans="1:3" ht="15.75" customHeight="1">
      <c r="A1037" s="2">
        <v>3234537</v>
      </c>
      <c r="B1037" s="3">
        <v>44413</v>
      </c>
      <c r="C1037" s="4">
        <f t="shared" si="17"/>
        <v>32</v>
      </c>
    </row>
    <row r="1038" spans="1:3" ht="15.75" customHeight="1">
      <c r="A1038" s="2">
        <v>3235632</v>
      </c>
      <c r="B1038" s="3">
        <v>44413</v>
      </c>
      <c r="C1038" s="4">
        <f t="shared" si="17"/>
        <v>32</v>
      </c>
    </row>
    <row r="1039" spans="1:3" ht="15.75" customHeight="1">
      <c r="A1039" s="2">
        <v>3235553</v>
      </c>
      <c r="B1039" s="3">
        <v>44413</v>
      </c>
      <c r="C1039" s="4">
        <f t="shared" si="17"/>
        <v>32</v>
      </c>
    </row>
    <row r="1040" spans="1:3" ht="15.75" customHeight="1">
      <c r="A1040" s="2">
        <v>3235339</v>
      </c>
      <c r="B1040" s="3">
        <v>44413</v>
      </c>
      <c r="C1040" s="4">
        <f t="shared" si="17"/>
        <v>32</v>
      </c>
    </row>
    <row r="1041" spans="1:3" ht="15.75" customHeight="1">
      <c r="A1041" s="2">
        <v>3235203</v>
      </c>
      <c r="B1041" s="3">
        <v>44413</v>
      </c>
      <c r="C1041" s="4">
        <f t="shared" si="17"/>
        <v>32</v>
      </c>
    </row>
    <row r="1042" spans="1:3" ht="15.75" customHeight="1">
      <c r="A1042" s="2">
        <v>3235651</v>
      </c>
      <c r="B1042" s="3">
        <v>44413</v>
      </c>
      <c r="C1042" s="4">
        <f t="shared" si="17"/>
        <v>32</v>
      </c>
    </row>
    <row r="1043" spans="1:3" ht="15.75" customHeight="1">
      <c r="A1043" s="2">
        <v>3234898</v>
      </c>
      <c r="B1043" s="3">
        <v>44413</v>
      </c>
      <c r="C1043" s="4">
        <f t="shared" si="17"/>
        <v>32</v>
      </c>
    </row>
    <row r="1044" spans="1:3" ht="15.75" customHeight="1">
      <c r="A1044" s="2">
        <v>3235669</v>
      </c>
      <c r="B1044" s="3">
        <v>44413</v>
      </c>
      <c r="C1044" s="4">
        <f t="shared" si="17"/>
        <v>32</v>
      </c>
    </row>
    <row r="1045" spans="1:3" ht="15.75" customHeight="1">
      <c r="A1045" s="2">
        <v>3235585</v>
      </c>
      <c r="B1045" s="3">
        <v>44413</v>
      </c>
      <c r="C1045" s="4">
        <f t="shared" si="17"/>
        <v>32</v>
      </c>
    </row>
    <row r="1046" spans="1:3" ht="15.75" customHeight="1">
      <c r="A1046" s="2">
        <v>3234726</v>
      </c>
      <c r="B1046" s="3">
        <v>44413</v>
      </c>
      <c r="C1046" s="4">
        <f t="shared" si="17"/>
        <v>32</v>
      </c>
    </row>
    <row r="1047" spans="1:3" ht="15.75" customHeight="1">
      <c r="A1047" s="2">
        <v>3235253</v>
      </c>
      <c r="B1047" s="3">
        <v>44413</v>
      </c>
      <c r="C1047" s="4">
        <f t="shared" si="17"/>
        <v>32</v>
      </c>
    </row>
    <row r="1048" spans="1:3" ht="15.75" customHeight="1">
      <c r="A1048" s="2">
        <v>3234598</v>
      </c>
      <c r="B1048" s="3">
        <v>44413</v>
      </c>
      <c r="C1048" s="4">
        <f t="shared" si="17"/>
        <v>32</v>
      </c>
    </row>
    <row r="1049" spans="1:3" ht="15.75" customHeight="1">
      <c r="A1049" s="2">
        <v>3235582</v>
      </c>
      <c r="B1049" s="3">
        <v>44413</v>
      </c>
      <c r="C1049" s="4">
        <f t="shared" si="17"/>
        <v>32</v>
      </c>
    </row>
    <row r="1050" spans="1:3" ht="15.75" customHeight="1">
      <c r="A1050" s="2">
        <v>3234679</v>
      </c>
      <c r="B1050" s="3">
        <v>44413</v>
      </c>
      <c r="C1050" s="4">
        <f t="shared" si="17"/>
        <v>32</v>
      </c>
    </row>
    <row r="1051" spans="1:3" ht="15.75" customHeight="1">
      <c r="A1051" s="2">
        <v>3235666</v>
      </c>
      <c r="B1051" s="3">
        <v>44413</v>
      </c>
      <c r="C1051" s="4">
        <f t="shared" si="17"/>
        <v>32</v>
      </c>
    </row>
    <row r="1052" spans="1:3" ht="15.75" customHeight="1">
      <c r="A1052" s="2">
        <v>3234814</v>
      </c>
      <c r="B1052" s="3">
        <v>44413</v>
      </c>
      <c r="C1052" s="4">
        <f t="shared" si="17"/>
        <v>32</v>
      </c>
    </row>
    <row r="1053" spans="1:3" ht="15.75" customHeight="1">
      <c r="A1053" s="2">
        <v>3234828</v>
      </c>
      <c r="B1053" s="3">
        <v>44413</v>
      </c>
      <c r="C1053" s="4">
        <f t="shared" si="17"/>
        <v>32</v>
      </c>
    </row>
    <row r="1054" spans="1:3" ht="15.75" customHeight="1">
      <c r="A1054" s="2">
        <v>3235468</v>
      </c>
      <c r="B1054" s="3">
        <v>44413</v>
      </c>
      <c r="C1054" s="4">
        <f t="shared" si="17"/>
        <v>32</v>
      </c>
    </row>
    <row r="1055" spans="1:3" ht="15.75" customHeight="1">
      <c r="A1055" s="2">
        <v>3234971</v>
      </c>
      <c r="B1055" s="3">
        <v>44413</v>
      </c>
      <c r="C1055" s="4">
        <f t="shared" si="17"/>
        <v>32</v>
      </c>
    </row>
    <row r="1056" spans="1:3" ht="15.75" customHeight="1">
      <c r="A1056" s="2">
        <v>3235666</v>
      </c>
      <c r="B1056" s="3">
        <v>44413</v>
      </c>
      <c r="C1056" s="4">
        <f t="shared" si="17"/>
        <v>32</v>
      </c>
    </row>
    <row r="1057" spans="1:3" ht="15.75" customHeight="1">
      <c r="A1057" s="2">
        <v>3234814</v>
      </c>
      <c r="B1057" s="3">
        <v>44413</v>
      </c>
      <c r="C1057" s="4">
        <f t="shared" si="17"/>
        <v>32</v>
      </c>
    </row>
    <row r="1058" spans="1:3" ht="15.75" customHeight="1">
      <c r="A1058" s="2">
        <v>3234828</v>
      </c>
      <c r="B1058" s="3">
        <v>44413</v>
      </c>
      <c r="C1058" s="4">
        <f t="shared" si="17"/>
        <v>32</v>
      </c>
    </row>
    <row r="1059" spans="1:3" ht="15.75" customHeight="1">
      <c r="A1059" s="2">
        <v>3235468</v>
      </c>
      <c r="B1059" s="3">
        <v>44413</v>
      </c>
      <c r="C1059" s="4">
        <f t="shared" si="17"/>
        <v>32</v>
      </c>
    </row>
    <row r="1060" spans="1:3" ht="15.75" customHeight="1">
      <c r="A1060" s="2">
        <v>3234971</v>
      </c>
      <c r="B1060" s="3">
        <v>44413</v>
      </c>
      <c r="C1060" s="4">
        <f t="shared" si="17"/>
        <v>32</v>
      </c>
    </row>
    <row r="1061" spans="1:3" ht="15.75" customHeight="1">
      <c r="A1061" s="2">
        <v>3234752</v>
      </c>
      <c r="B1061" s="3">
        <v>44413</v>
      </c>
      <c r="C1061" s="4">
        <f t="shared" si="17"/>
        <v>32</v>
      </c>
    </row>
    <row r="1062" spans="1:3" ht="15.75" customHeight="1">
      <c r="A1062" s="2">
        <v>3234877</v>
      </c>
      <c r="B1062" s="3">
        <v>44413</v>
      </c>
      <c r="C1062" s="4">
        <f t="shared" si="17"/>
        <v>32</v>
      </c>
    </row>
    <row r="1063" spans="1:3" ht="15.75" customHeight="1">
      <c r="A1063" s="2">
        <v>3234564</v>
      </c>
      <c r="B1063" s="3">
        <v>44413</v>
      </c>
      <c r="C1063" s="4">
        <f t="shared" si="17"/>
        <v>32</v>
      </c>
    </row>
    <row r="1064" spans="1:3" ht="15.75" customHeight="1">
      <c r="A1064" s="2">
        <v>3235409</v>
      </c>
      <c r="B1064" s="3">
        <v>44413</v>
      </c>
      <c r="C1064" s="4">
        <f t="shared" si="17"/>
        <v>32</v>
      </c>
    </row>
    <row r="1065" spans="1:3" ht="15.75" customHeight="1">
      <c r="A1065" s="2">
        <v>3235487</v>
      </c>
      <c r="B1065" s="3">
        <v>44414</v>
      </c>
      <c r="C1065" s="4">
        <f t="shared" si="17"/>
        <v>32</v>
      </c>
    </row>
    <row r="1066" spans="1:3" ht="15.75" customHeight="1">
      <c r="A1066" s="2">
        <v>3235108</v>
      </c>
      <c r="B1066" s="3">
        <v>44414</v>
      </c>
      <c r="C1066" s="4">
        <f t="shared" si="17"/>
        <v>32</v>
      </c>
    </row>
    <row r="1067" spans="1:3" ht="15.75" customHeight="1">
      <c r="A1067" s="2">
        <v>3235627</v>
      </c>
      <c r="B1067" s="3">
        <v>44414</v>
      </c>
      <c r="C1067" s="4">
        <f t="shared" si="17"/>
        <v>32</v>
      </c>
    </row>
    <row r="1068" spans="1:3" ht="15.75" customHeight="1">
      <c r="A1068" s="2">
        <v>3235377</v>
      </c>
      <c r="B1068" s="3">
        <v>44414</v>
      </c>
      <c r="C1068" s="4">
        <f t="shared" si="17"/>
        <v>32</v>
      </c>
    </row>
    <row r="1069" spans="1:3" ht="15.75" customHeight="1">
      <c r="A1069" s="2">
        <v>3234897</v>
      </c>
      <c r="B1069" s="3">
        <v>44414</v>
      </c>
      <c r="C1069" s="4">
        <f t="shared" si="17"/>
        <v>32</v>
      </c>
    </row>
    <row r="1070" spans="1:3" ht="15.75" customHeight="1">
      <c r="A1070" s="2">
        <v>3235494</v>
      </c>
      <c r="B1070" s="3">
        <v>44414</v>
      </c>
      <c r="C1070" s="4">
        <f t="shared" si="17"/>
        <v>32</v>
      </c>
    </row>
    <row r="1071" spans="1:3" ht="15.75" customHeight="1">
      <c r="A1071" s="2">
        <v>3234565</v>
      </c>
      <c r="B1071" s="3">
        <v>44414</v>
      </c>
      <c r="C1071" s="4">
        <f t="shared" si="17"/>
        <v>32</v>
      </c>
    </row>
    <row r="1072" spans="1:3" ht="15.75" customHeight="1">
      <c r="A1072" s="2">
        <v>3234777</v>
      </c>
      <c r="B1072" s="3">
        <v>44414</v>
      </c>
      <c r="C1072" s="4">
        <f t="shared" si="17"/>
        <v>32</v>
      </c>
    </row>
    <row r="1073" spans="1:3" ht="15.75" customHeight="1">
      <c r="A1073" s="2">
        <v>3235522</v>
      </c>
      <c r="B1073" s="3">
        <v>44414</v>
      </c>
      <c r="C1073" s="4">
        <f t="shared" si="17"/>
        <v>32</v>
      </c>
    </row>
    <row r="1074" spans="1:3" ht="15.75" customHeight="1">
      <c r="A1074" s="2">
        <v>3235291</v>
      </c>
      <c r="B1074" s="3">
        <v>44414</v>
      </c>
      <c r="C1074" s="4">
        <f t="shared" si="17"/>
        <v>32</v>
      </c>
    </row>
    <row r="1075" spans="1:3" ht="15.75" customHeight="1">
      <c r="A1075" s="2">
        <v>3235688</v>
      </c>
      <c r="B1075" s="3">
        <v>44414</v>
      </c>
      <c r="C1075" s="4">
        <f t="shared" si="17"/>
        <v>32</v>
      </c>
    </row>
    <row r="1076" spans="1:3" ht="15.75" customHeight="1">
      <c r="A1076" s="2">
        <v>3235543</v>
      </c>
      <c r="B1076" s="3">
        <v>44414</v>
      </c>
      <c r="C1076" s="4">
        <f t="shared" si="17"/>
        <v>32</v>
      </c>
    </row>
    <row r="1077" spans="1:3" ht="15.75" customHeight="1">
      <c r="A1077" s="2">
        <v>3234709</v>
      </c>
      <c r="B1077" s="3">
        <v>44414</v>
      </c>
      <c r="C1077" s="4">
        <f t="shared" si="17"/>
        <v>32</v>
      </c>
    </row>
    <row r="1078" spans="1:3" ht="15.75" customHeight="1">
      <c r="A1078" s="2">
        <v>3234945</v>
      </c>
      <c r="B1078" s="3">
        <v>44414</v>
      </c>
      <c r="C1078" s="4">
        <f t="shared" si="17"/>
        <v>32</v>
      </c>
    </row>
    <row r="1079" spans="1:3" ht="15.75" customHeight="1">
      <c r="A1079" s="2">
        <v>3234945</v>
      </c>
      <c r="B1079" s="3">
        <v>44414</v>
      </c>
      <c r="C1079" s="4">
        <f t="shared" si="17"/>
        <v>32</v>
      </c>
    </row>
    <row r="1080" spans="1:3" ht="15.75" customHeight="1">
      <c r="A1080" s="2">
        <v>3234709</v>
      </c>
      <c r="B1080" s="3">
        <v>44414</v>
      </c>
      <c r="C1080" s="4">
        <f t="shared" si="17"/>
        <v>32</v>
      </c>
    </row>
    <row r="1081" spans="1:3" ht="15.75" customHeight="1">
      <c r="A1081" s="2">
        <v>3234945</v>
      </c>
      <c r="B1081" s="3">
        <v>44414</v>
      </c>
      <c r="C1081" s="4">
        <f t="shared" si="17"/>
        <v>32</v>
      </c>
    </row>
    <row r="1082" spans="1:3" ht="15.75" customHeight="1">
      <c r="A1082" s="2">
        <v>3234945</v>
      </c>
      <c r="B1082" s="3">
        <v>44414</v>
      </c>
      <c r="C1082" s="4">
        <f t="shared" si="17"/>
        <v>32</v>
      </c>
    </row>
    <row r="1083" spans="1:3" ht="15.75" customHeight="1">
      <c r="A1083" s="2">
        <v>3235259</v>
      </c>
      <c r="B1083" s="3">
        <v>44414</v>
      </c>
      <c r="C1083" s="4">
        <f t="shared" si="17"/>
        <v>32</v>
      </c>
    </row>
    <row r="1084" spans="1:3" ht="15.75" customHeight="1">
      <c r="A1084" s="2">
        <v>3234874</v>
      </c>
      <c r="B1084" s="3">
        <v>44414</v>
      </c>
      <c r="C1084" s="4">
        <f t="shared" si="17"/>
        <v>32</v>
      </c>
    </row>
    <row r="1085" spans="1:3" ht="15.75" customHeight="1">
      <c r="A1085" s="2">
        <v>3234909</v>
      </c>
      <c r="B1085" s="3">
        <v>44415</v>
      </c>
      <c r="C1085" s="4">
        <f t="shared" si="17"/>
        <v>32</v>
      </c>
    </row>
    <row r="1086" spans="1:3" ht="15.75" customHeight="1">
      <c r="A1086" s="2">
        <v>3235595</v>
      </c>
      <c r="B1086" s="3">
        <v>44415</v>
      </c>
      <c r="C1086" s="4">
        <f t="shared" si="17"/>
        <v>32</v>
      </c>
    </row>
    <row r="1087" spans="1:3" ht="15.75" customHeight="1">
      <c r="A1087" s="2">
        <v>3235594</v>
      </c>
      <c r="B1087" s="3">
        <v>44415</v>
      </c>
      <c r="C1087" s="4">
        <f t="shared" si="17"/>
        <v>32</v>
      </c>
    </row>
    <row r="1088" spans="1:3" ht="15.75" customHeight="1">
      <c r="A1088" s="2">
        <v>3235367</v>
      </c>
      <c r="B1088" s="3">
        <v>44415</v>
      </c>
      <c r="C1088" s="4">
        <f t="shared" si="17"/>
        <v>32</v>
      </c>
    </row>
    <row r="1089" spans="1:3" ht="15.75" customHeight="1">
      <c r="A1089" s="2">
        <v>3235696</v>
      </c>
      <c r="B1089" s="3">
        <v>44415</v>
      </c>
      <c r="C1089" s="4">
        <f t="shared" si="17"/>
        <v>32</v>
      </c>
    </row>
    <row r="1090" spans="1:3" ht="15.75" customHeight="1">
      <c r="A1090" s="2">
        <v>3235347</v>
      </c>
      <c r="B1090" s="3">
        <v>44415</v>
      </c>
      <c r="C1090" s="4">
        <f t="shared" si="17"/>
        <v>32</v>
      </c>
    </row>
    <row r="1091" spans="1:3" ht="15.75" customHeight="1">
      <c r="A1091" s="2">
        <v>3235157</v>
      </c>
      <c r="B1091" s="3">
        <v>44415</v>
      </c>
      <c r="C1091" s="4">
        <f t="shared" si="17"/>
        <v>32</v>
      </c>
    </row>
    <row r="1092" spans="1:3" ht="15.75" customHeight="1">
      <c r="A1092" s="2">
        <v>3235132</v>
      </c>
      <c r="B1092" s="3">
        <v>44415</v>
      </c>
      <c r="C1092" s="4">
        <f t="shared" si="17"/>
        <v>32</v>
      </c>
    </row>
    <row r="1093" spans="1:3" ht="15.75" customHeight="1">
      <c r="A1093" s="2">
        <v>3235195</v>
      </c>
      <c r="B1093" s="3">
        <v>44415</v>
      </c>
      <c r="C1093" s="4">
        <f t="shared" si="17"/>
        <v>32</v>
      </c>
    </row>
    <row r="1094" spans="1:3" ht="15.75" customHeight="1">
      <c r="A1094" s="2">
        <v>3235371</v>
      </c>
      <c r="B1094" s="3">
        <v>44415</v>
      </c>
      <c r="C1094" s="4">
        <f t="shared" si="17"/>
        <v>32</v>
      </c>
    </row>
    <row r="1095" spans="1:3" ht="15.75" customHeight="1">
      <c r="A1095" s="2">
        <v>3235364</v>
      </c>
      <c r="B1095" s="3">
        <v>44415</v>
      </c>
      <c r="C1095" s="4">
        <f t="shared" si="17"/>
        <v>32</v>
      </c>
    </row>
    <row r="1096" spans="1:3" ht="15.75" customHeight="1">
      <c r="A1096" s="2">
        <v>3235649</v>
      </c>
      <c r="B1096" s="3">
        <v>44415</v>
      </c>
      <c r="C1096" s="4">
        <f t="shared" si="17"/>
        <v>32</v>
      </c>
    </row>
    <row r="1097" spans="1:3" ht="15.75" customHeight="1">
      <c r="A1097" s="2">
        <v>3235645</v>
      </c>
      <c r="B1097" s="3">
        <v>44415</v>
      </c>
      <c r="C1097" s="4">
        <f t="shared" si="17"/>
        <v>32</v>
      </c>
    </row>
    <row r="1098" spans="1:3" ht="15.75" customHeight="1">
      <c r="A1098" s="2">
        <v>3235692</v>
      </c>
      <c r="B1098" s="3">
        <v>44415</v>
      </c>
      <c r="C1098" s="4">
        <f t="shared" si="17"/>
        <v>32</v>
      </c>
    </row>
    <row r="1099" spans="1:3" ht="15.75" customHeight="1">
      <c r="A1099" s="2">
        <v>3234576</v>
      </c>
      <c r="B1099" s="3">
        <v>44415</v>
      </c>
      <c r="C1099" s="4">
        <f t="shared" si="17"/>
        <v>32</v>
      </c>
    </row>
    <row r="1100" spans="1:3" ht="15.75" customHeight="1">
      <c r="A1100" s="2">
        <v>3234847</v>
      </c>
      <c r="B1100" s="3">
        <v>44415</v>
      </c>
      <c r="C1100" s="4">
        <f t="shared" si="17"/>
        <v>32</v>
      </c>
    </row>
    <row r="1101" spans="1:3" ht="15.75" customHeight="1">
      <c r="A1101" s="2">
        <v>3235556</v>
      </c>
      <c r="B1101" s="3">
        <v>44415</v>
      </c>
      <c r="C1101" s="4">
        <f t="shared" si="17"/>
        <v>32</v>
      </c>
    </row>
    <row r="1102" spans="1:3" ht="15.75" customHeight="1">
      <c r="A1102" s="2">
        <v>3234717</v>
      </c>
      <c r="B1102" s="3">
        <v>44415</v>
      </c>
      <c r="C1102" s="4">
        <f t="shared" si="17"/>
        <v>32</v>
      </c>
    </row>
    <row r="1103" spans="1:3" ht="15.75" customHeight="1">
      <c r="A1103" s="2">
        <v>3234576</v>
      </c>
      <c r="B1103" s="3">
        <v>44415</v>
      </c>
      <c r="C1103" s="4">
        <f t="shared" si="17"/>
        <v>32</v>
      </c>
    </row>
    <row r="1104" spans="1:3" ht="15.75" customHeight="1">
      <c r="A1104" s="2">
        <v>3234847</v>
      </c>
      <c r="B1104" s="3">
        <v>44415</v>
      </c>
      <c r="C1104" s="4">
        <f t="shared" si="17"/>
        <v>32</v>
      </c>
    </row>
    <row r="1105" spans="1:3" ht="15.75" customHeight="1">
      <c r="A1105" s="2">
        <v>3235556</v>
      </c>
      <c r="B1105" s="3">
        <v>44415</v>
      </c>
      <c r="C1105" s="4">
        <f t="shared" si="17"/>
        <v>32</v>
      </c>
    </row>
    <row r="1106" spans="1:3" ht="15.75" customHeight="1">
      <c r="A1106" s="2">
        <v>3234717</v>
      </c>
      <c r="B1106" s="3">
        <v>44415</v>
      </c>
      <c r="C1106" s="4">
        <f t="shared" si="17"/>
        <v>32</v>
      </c>
    </row>
    <row r="1107" spans="1:3" ht="15.75" customHeight="1">
      <c r="A1107" s="2">
        <v>3235550</v>
      </c>
      <c r="B1107" s="3">
        <v>44415</v>
      </c>
      <c r="C1107" s="4">
        <f t="shared" si="17"/>
        <v>32</v>
      </c>
    </row>
    <row r="1108" spans="1:3" ht="15.75" customHeight="1">
      <c r="A1108" s="2">
        <v>3234733</v>
      </c>
      <c r="B1108" s="3">
        <v>44415</v>
      </c>
      <c r="C1108" s="4">
        <f t="shared" si="17"/>
        <v>32</v>
      </c>
    </row>
    <row r="1109" spans="1:3" ht="15.75" customHeight="1">
      <c r="A1109" s="2">
        <v>3235015</v>
      </c>
      <c r="B1109" s="3">
        <v>44416</v>
      </c>
      <c r="C1109" s="4">
        <f t="shared" si="17"/>
        <v>32</v>
      </c>
    </row>
    <row r="1110" spans="1:3" ht="15.75" customHeight="1">
      <c r="A1110" s="2">
        <v>3234559</v>
      </c>
      <c r="B1110" s="3">
        <v>44416</v>
      </c>
      <c r="C1110" s="4">
        <f t="shared" si="17"/>
        <v>32</v>
      </c>
    </row>
    <row r="1111" spans="1:3" ht="15.75" customHeight="1">
      <c r="A1111" s="2">
        <v>3235070</v>
      </c>
      <c r="B1111" s="3">
        <v>44416</v>
      </c>
      <c r="C1111" s="4">
        <f t="shared" si="17"/>
        <v>32</v>
      </c>
    </row>
    <row r="1112" spans="1:3" ht="15.75" customHeight="1">
      <c r="A1112" s="2">
        <v>3235183</v>
      </c>
      <c r="B1112" s="3">
        <v>44416</v>
      </c>
      <c r="C1112" s="4">
        <f t="shared" si="17"/>
        <v>32</v>
      </c>
    </row>
    <row r="1113" spans="1:3" ht="15.75" customHeight="1">
      <c r="A1113" s="2">
        <v>3235270</v>
      </c>
      <c r="B1113" s="3">
        <v>44416</v>
      </c>
      <c r="C1113" s="4">
        <f t="shared" si="17"/>
        <v>32</v>
      </c>
    </row>
    <row r="1114" spans="1:3" ht="15.75" customHeight="1">
      <c r="A1114" s="2">
        <v>3235527</v>
      </c>
      <c r="B1114" s="3">
        <v>44416</v>
      </c>
      <c r="C1114" s="4">
        <f t="shared" si="17"/>
        <v>32</v>
      </c>
    </row>
    <row r="1115" spans="1:3" ht="15.75" customHeight="1">
      <c r="A1115" s="2">
        <v>3235349</v>
      </c>
      <c r="B1115" s="3">
        <v>44416</v>
      </c>
      <c r="C1115" s="4">
        <f t="shared" si="17"/>
        <v>32</v>
      </c>
    </row>
    <row r="1116" spans="1:3" ht="15.75" customHeight="1">
      <c r="A1116" s="2">
        <v>3235636</v>
      </c>
      <c r="B1116" s="3">
        <v>44416</v>
      </c>
      <c r="C1116" s="4">
        <f t="shared" si="17"/>
        <v>32</v>
      </c>
    </row>
    <row r="1117" spans="1:3" ht="15.75" customHeight="1">
      <c r="A1117" s="2">
        <v>3234952</v>
      </c>
      <c r="B1117" s="3">
        <v>44416</v>
      </c>
      <c r="C1117" s="4">
        <f t="shared" si="17"/>
        <v>32</v>
      </c>
    </row>
    <row r="1118" spans="1:3" ht="15.75" customHeight="1">
      <c r="A1118" s="2">
        <v>3235198</v>
      </c>
      <c r="B1118" s="3">
        <v>44416</v>
      </c>
      <c r="C1118" s="4">
        <f t="shared" si="17"/>
        <v>32</v>
      </c>
    </row>
    <row r="1119" spans="1:3" ht="15.75" customHeight="1">
      <c r="A1119" s="2">
        <v>3234703</v>
      </c>
      <c r="B1119" s="3">
        <v>44416</v>
      </c>
      <c r="C1119" s="4">
        <f t="shared" si="17"/>
        <v>32</v>
      </c>
    </row>
    <row r="1120" spans="1:3" ht="15.75" customHeight="1">
      <c r="A1120" s="2">
        <v>3234591</v>
      </c>
      <c r="B1120" s="3">
        <v>44416</v>
      </c>
      <c r="C1120" s="4">
        <f t="shared" si="17"/>
        <v>32</v>
      </c>
    </row>
    <row r="1121" spans="1:3" ht="15.75" customHeight="1">
      <c r="A1121" s="2">
        <v>3235131</v>
      </c>
      <c r="B1121" s="3">
        <v>44416</v>
      </c>
      <c r="C1121" s="4">
        <f t="shared" si="17"/>
        <v>32</v>
      </c>
    </row>
    <row r="1122" spans="1:3" ht="15.75" customHeight="1">
      <c r="A1122" s="2">
        <v>3235500</v>
      </c>
      <c r="B1122" s="3">
        <v>44416</v>
      </c>
      <c r="C1122" s="4">
        <f t="shared" si="17"/>
        <v>32</v>
      </c>
    </row>
    <row r="1123" spans="1:3" ht="15.75" customHeight="1">
      <c r="A1123" s="2">
        <v>3235122</v>
      </c>
      <c r="B1123" s="3">
        <v>44416</v>
      </c>
      <c r="C1123" s="4">
        <f t="shared" si="17"/>
        <v>32</v>
      </c>
    </row>
    <row r="1124" spans="1:3" ht="15.75" customHeight="1">
      <c r="A1124" s="2">
        <v>3235478</v>
      </c>
      <c r="B1124" s="3">
        <v>44416</v>
      </c>
      <c r="C1124" s="4">
        <f t="shared" si="17"/>
        <v>32</v>
      </c>
    </row>
    <row r="1125" spans="1:3" ht="15.75" customHeight="1">
      <c r="A1125" s="2">
        <v>3235664</v>
      </c>
      <c r="B1125" s="3">
        <v>44416</v>
      </c>
      <c r="C1125" s="4">
        <f t="shared" si="17"/>
        <v>32</v>
      </c>
    </row>
    <row r="1126" spans="1:3" ht="15.75" customHeight="1">
      <c r="A1126" s="2">
        <v>3234964</v>
      </c>
      <c r="B1126" s="3">
        <v>44416</v>
      </c>
      <c r="C1126" s="4">
        <f t="shared" si="17"/>
        <v>32</v>
      </c>
    </row>
    <row r="1127" spans="1:3" ht="15.75" customHeight="1">
      <c r="A1127" s="2">
        <v>3234730</v>
      </c>
      <c r="B1127" s="3">
        <v>44416</v>
      </c>
      <c r="C1127" s="4">
        <f t="shared" si="17"/>
        <v>32</v>
      </c>
    </row>
    <row r="1128" spans="1:3" ht="15.75" customHeight="1">
      <c r="A1128" s="2">
        <v>3235664</v>
      </c>
      <c r="B1128" s="3">
        <v>44416</v>
      </c>
      <c r="C1128" s="4">
        <f t="shared" si="17"/>
        <v>32</v>
      </c>
    </row>
    <row r="1129" spans="1:3" ht="15.75" customHeight="1">
      <c r="A1129" s="2">
        <v>3234964</v>
      </c>
      <c r="B1129" s="3">
        <v>44416</v>
      </c>
      <c r="C1129" s="4">
        <f t="shared" si="17"/>
        <v>32</v>
      </c>
    </row>
    <row r="1130" spans="1:3" ht="15.75" customHeight="1">
      <c r="A1130" s="2">
        <v>3234730</v>
      </c>
      <c r="B1130" s="3">
        <v>44416</v>
      </c>
      <c r="C1130" s="4">
        <f t="shared" si="17"/>
        <v>32</v>
      </c>
    </row>
    <row r="1131" spans="1:3" ht="15.75" customHeight="1">
      <c r="A1131" s="2">
        <v>3234642</v>
      </c>
      <c r="B1131" s="3">
        <v>44416</v>
      </c>
      <c r="C1131" s="4">
        <f t="shared" si="17"/>
        <v>32</v>
      </c>
    </row>
    <row r="1132" spans="1:3" ht="15.75" customHeight="1">
      <c r="A1132" s="2">
        <v>3235434</v>
      </c>
      <c r="B1132" s="3">
        <v>44416</v>
      </c>
      <c r="C1132" s="4">
        <f t="shared" si="17"/>
        <v>32</v>
      </c>
    </row>
    <row r="1133" spans="1:3" ht="15.75" customHeight="1">
      <c r="A1133" s="2">
        <v>3235335</v>
      </c>
      <c r="B1133" s="3">
        <v>44416</v>
      </c>
      <c r="C1133" s="4">
        <f t="shared" si="17"/>
        <v>32</v>
      </c>
    </row>
    <row r="1134" spans="1:3" ht="15.75" customHeight="1">
      <c r="A1134" s="2">
        <v>3235662</v>
      </c>
      <c r="B1134" s="3">
        <v>44416</v>
      </c>
      <c r="C1134" s="4">
        <f t="shared" si="17"/>
        <v>32</v>
      </c>
    </row>
    <row r="1135" spans="1:3" ht="15.75" customHeight="1">
      <c r="A1135" s="2">
        <v>3235382</v>
      </c>
      <c r="B1135" s="3">
        <v>44417</v>
      </c>
      <c r="C1135" s="4">
        <f t="shared" si="17"/>
        <v>33</v>
      </c>
    </row>
    <row r="1136" spans="1:3" ht="15.75" customHeight="1">
      <c r="A1136" s="2">
        <v>3235017</v>
      </c>
      <c r="B1136" s="3">
        <v>44417</v>
      </c>
      <c r="C1136" s="4">
        <f t="shared" si="17"/>
        <v>33</v>
      </c>
    </row>
    <row r="1137" spans="1:3" ht="15.75" customHeight="1">
      <c r="A1137" s="2">
        <v>3235155</v>
      </c>
      <c r="B1137" s="3">
        <v>44417</v>
      </c>
      <c r="C1137" s="4">
        <f t="shared" si="17"/>
        <v>33</v>
      </c>
    </row>
    <row r="1138" spans="1:3" ht="15.75" customHeight="1">
      <c r="A1138" s="2">
        <v>3234775</v>
      </c>
      <c r="B1138" s="3">
        <v>44417</v>
      </c>
      <c r="C1138" s="4">
        <f t="shared" si="17"/>
        <v>33</v>
      </c>
    </row>
    <row r="1139" spans="1:3" ht="15.75" customHeight="1">
      <c r="A1139" s="2">
        <v>3234982</v>
      </c>
      <c r="B1139" s="3">
        <v>44417</v>
      </c>
      <c r="C1139" s="4">
        <f t="shared" si="17"/>
        <v>33</v>
      </c>
    </row>
    <row r="1140" spans="1:3" ht="15.75" customHeight="1">
      <c r="A1140" s="2">
        <v>3235386</v>
      </c>
      <c r="B1140" s="3">
        <v>44417</v>
      </c>
      <c r="C1140" s="4">
        <f t="shared" si="17"/>
        <v>33</v>
      </c>
    </row>
    <row r="1141" spans="1:3" ht="15.75" customHeight="1">
      <c r="A1141" s="2">
        <v>3234655</v>
      </c>
      <c r="B1141" s="3">
        <v>44417</v>
      </c>
      <c r="C1141" s="4">
        <f t="shared" si="17"/>
        <v>33</v>
      </c>
    </row>
    <row r="1142" spans="1:3" ht="15.75" customHeight="1">
      <c r="A1142" s="2">
        <v>3235066</v>
      </c>
      <c r="B1142" s="3">
        <v>44417</v>
      </c>
      <c r="C1142" s="4">
        <f t="shared" si="17"/>
        <v>33</v>
      </c>
    </row>
    <row r="1143" spans="1:3" ht="15.75" customHeight="1">
      <c r="A1143" s="2">
        <v>3235184</v>
      </c>
      <c r="B1143" s="3">
        <v>44417</v>
      </c>
      <c r="C1143" s="4">
        <f t="shared" si="17"/>
        <v>33</v>
      </c>
    </row>
    <row r="1144" spans="1:3" ht="15.75" customHeight="1">
      <c r="A1144" s="2">
        <v>3235116</v>
      </c>
      <c r="B1144" s="3">
        <v>44417</v>
      </c>
      <c r="C1144" s="4">
        <f t="shared" si="17"/>
        <v>33</v>
      </c>
    </row>
    <row r="1145" spans="1:3" ht="15.75" customHeight="1">
      <c r="A1145" s="2">
        <v>3235114</v>
      </c>
      <c r="B1145" s="3">
        <v>44417</v>
      </c>
      <c r="C1145" s="4">
        <f t="shared" si="17"/>
        <v>33</v>
      </c>
    </row>
    <row r="1146" spans="1:3" ht="15.75" customHeight="1">
      <c r="A1146" s="2">
        <v>3235026</v>
      </c>
      <c r="B1146" s="3">
        <v>44417</v>
      </c>
      <c r="C1146" s="4">
        <f t="shared" si="17"/>
        <v>33</v>
      </c>
    </row>
    <row r="1147" spans="1:3" ht="15.75" customHeight="1">
      <c r="A1147" s="2">
        <v>3234883</v>
      </c>
      <c r="B1147" s="3">
        <v>44417</v>
      </c>
      <c r="C1147" s="4">
        <f t="shared" si="17"/>
        <v>33</v>
      </c>
    </row>
    <row r="1148" spans="1:3" ht="15.75" customHeight="1">
      <c r="A1148" s="2">
        <v>3234742</v>
      </c>
      <c r="B1148" s="3">
        <v>44417</v>
      </c>
      <c r="C1148" s="4">
        <f t="shared" si="17"/>
        <v>33</v>
      </c>
    </row>
    <row r="1149" spans="1:3" ht="15.75" customHeight="1">
      <c r="A1149" s="2">
        <v>3235533</v>
      </c>
      <c r="B1149" s="3">
        <v>44417</v>
      </c>
      <c r="C1149" s="4">
        <f t="shared" si="17"/>
        <v>33</v>
      </c>
    </row>
    <row r="1150" spans="1:3" ht="15.75" customHeight="1">
      <c r="A1150" s="2">
        <v>3235074</v>
      </c>
      <c r="B1150" s="3">
        <v>44417</v>
      </c>
      <c r="C1150" s="4">
        <f t="shared" si="17"/>
        <v>33</v>
      </c>
    </row>
    <row r="1151" spans="1:3" ht="15.75" customHeight="1">
      <c r="A1151" s="2">
        <v>3235564</v>
      </c>
      <c r="B1151" s="3">
        <v>44417</v>
      </c>
      <c r="C1151" s="4">
        <f t="shared" si="17"/>
        <v>33</v>
      </c>
    </row>
    <row r="1152" spans="1:3" ht="15.75" customHeight="1">
      <c r="A1152" s="2">
        <v>3235469</v>
      </c>
      <c r="B1152" s="3">
        <v>44417</v>
      </c>
      <c r="C1152" s="4">
        <f t="shared" si="17"/>
        <v>33</v>
      </c>
    </row>
    <row r="1153" spans="1:3" ht="15.75" customHeight="1">
      <c r="A1153" s="2">
        <v>3235469</v>
      </c>
      <c r="B1153" s="3">
        <v>44417</v>
      </c>
      <c r="C1153" s="4">
        <f t="shared" si="17"/>
        <v>33</v>
      </c>
    </row>
    <row r="1154" spans="1:3" ht="15.75" customHeight="1">
      <c r="A1154" s="2">
        <v>3234626</v>
      </c>
      <c r="B1154" s="3">
        <v>44417</v>
      </c>
      <c r="C1154" s="4">
        <f t="shared" si="17"/>
        <v>33</v>
      </c>
    </row>
    <row r="1155" spans="1:3" ht="15.75" customHeight="1">
      <c r="A1155" s="2">
        <v>3234597</v>
      </c>
      <c r="B1155" s="3">
        <v>44417</v>
      </c>
      <c r="C1155" s="4">
        <f t="shared" si="17"/>
        <v>33</v>
      </c>
    </row>
    <row r="1156" spans="1:3" ht="15.75" customHeight="1">
      <c r="A1156" s="2">
        <v>3235683</v>
      </c>
      <c r="B1156" s="3">
        <v>44418</v>
      </c>
      <c r="C1156" s="4">
        <f t="shared" si="17"/>
        <v>33</v>
      </c>
    </row>
    <row r="1157" spans="1:3" ht="15.75" customHeight="1">
      <c r="A1157" s="2">
        <v>3235398</v>
      </c>
      <c r="B1157" s="3">
        <v>44418</v>
      </c>
      <c r="C1157" s="4">
        <f t="shared" si="17"/>
        <v>33</v>
      </c>
    </row>
    <row r="1158" spans="1:3" ht="15.75" customHeight="1">
      <c r="A1158" s="2">
        <v>3235123</v>
      </c>
      <c r="B1158" s="3">
        <v>44418</v>
      </c>
      <c r="C1158" s="4">
        <f t="shared" si="17"/>
        <v>33</v>
      </c>
    </row>
    <row r="1159" spans="1:3" ht="15.75" customHeight="1">
      <c r="A1159" s="2">
        <v>3234595</v>
      </c>
      <c r="B1159" s="3">
        <v>44418</v>
      </c>
      <c r="C1159" s="4">
        <f t="shared" si="17"/>
        <v>33</v>
      </c>
    </row>
    <row r="1160" spans="1:3" ht="15.75" customHeight="1">
      <c r="A1160" s="2">
        <v>3235348</v>
      </c>
      <c r="B1160" s="3">
        <v>44418</v>
      </c>
      <c r="C1160" s="4">
        <f t="shared" si="17"/>
        <v>33</v>
      </c>
    </row>
    <row r="1161" spans="1:3" ht="15.75" customHeight="1">
      <c r="A1161" s="2">
        <v>3235103</v>
      </c>
      <c r="B1161" s="3">
        <v>44418</v>
      </c>
      <c r="C1161" s="4">
        <f t="shared" si="17"/>
        <v>33</v>
      </c>
    </row>
    <row r="1162" spans="1:3" ht="15.75" customHeight="1">
      <c r="A1162" s="2">
        <v>3235729</v>
      </c>
      <c r="B1162" s="3">
        <v>44418</v>
      </c>
      <c r="C1162" s="4">
        <f t="shared" si="17"/>
        <v>33</v>
      </c>
    </row>
    <row r="1163" spans="1:3" ht="15.75" customHeight="1">
      <c r="A1163" s="2">
        <v>3234654</v>
      </c>
      <c r="B1163" s="3">
        <v>44418</v>
      </c>
      <c r="C1163" s="4">
        <f t="shared" si="17"/>
        <v>33</v>
      </c>
    </row>
    <row r="1164" spans="1:3" ht="15.75" customHeight="1">
      <c r="A1164" s="2">
        <v>3235320</v>
      </c>
      <c r="B1164" s="3">
        <v>44418</v>
      </c>
      <c r="C1164" s="4">
        <f t="shared" si="17"/>
        <v>33</v>
      </c>
    </row>
    <row r="1165" spans="1:3" ht="15.75" customHeight="1">
      <c r="A1165" s="2">
        <v>3235714</v>
      </c>
      <c r="B1165" s="3">
        <v>44418</v>
      </c>
      <c r="C1165" s="4">
        <f t="shared" si="17"/>
        <v>33</v>
      </c>
    </row>
    <row r="1166" spans="1:3" ht="15.75" customHeight="1">
      <c r="A1166" s="2">
        <v>3235475</v>
      </c>
      <c r="B1166" s="3">
        <v>44418</v>
      </c>
      <c r="C1166" s="4">
        <f t="shared" si="17"/>
        <v>33</v>
      </c>
    </row>
    <row r="1167" spans="1:3" ht="15.75" customHeight="1">
      <c r="A1167" s="2">
        <v>3235596</v>
      </c>
      <c r="B1167" s="3">
        <v>44418</v>
      </c>
      <c r="C1167" s="4">
        <f t="shared" si="17"/>
        <v>33</v>
      </c>
    </row>
    <row r="1168" spans="1:3" ht="15.75" customHeight="1">
      <c r="A1168" s="2">
        <v>3235135</v>
      </c>
      <c r="B1168" s="3">
        <v>44418</v>
      </c>
      <c r="C1168" s="4">
        <f t="shared" si="17"/>
        <v>33</v>
      </c>
    </row>
    <row r="1169" spans="1:3" ht="15.75" customHeight="1">
      <c r="A1169" s="2">
        <v>3235160</v>
      </c>
      <c r="B1169" s="3">
        <v>44418</v>
      </c>
      <c r="C1169" s="4">
        <f t="shared" si="17"/>
        <v>33</v>
      </c>
    </row>
    <row r="1170" spans="1:3" ht="15.75" customHeight="1">
      <c r="A1170" s="2">
        <v>3235110</v>
      </c>
      <c r="B1170" s="3">
        <v>44418</v>
      </c>
      <c r="C1170" s="4">
        <f t="shared" si="17"/>
        <v>33</v>
      </c>
    </row>
    <row r="1171" spans="1:3" ht="15.75" customHeight="1">
      <c r="A1171" s="2">
        <v>3235352</v>
      </c>
      <c r="B1171" s="3">
        <v>44418</v>
      </c>
      <c r="C1171" s="4">
        <f t="shared" si="17"/>
        <v>33</v>
      </c>
    </row>
    <row r="1172" spans="1:3" ht="15.75" customHeight="1">
      <c r="A1172" s="2">
        <v>3235363</v>
      </c>
      <c r="B1172" s="3">
        <v>44418</v>
      </c>
      <c r="C1172" s="4">
        <f t="shared" si="17"/>
        <v>33</v>
      </c>
    </row>
    <row r="1173" spans="1:3" ht="15.75" customHeight="1">
      <c r="A1173" s="2">
        <v>3235392</v>
      </c>
      <c r="B1173" s="3">
        <v>44418</v>
      </c>
      <c r="C1173" s="4">
        <f t="shared" si="17"/>
        <v>33</v>
      </c>
    </row>
    <row r="1174" spans="1:3" ht="15.75" customHeight="1">
      <c r="A1174" s="2">
        <v>3235359</v>
      </c>
      <c r="B1174" s="3">
        <v>44418</v>
      </c>
      <c r="C1174" s="4">
        <f t="shared" si="17"/>
        <v>33</v>
      </c>
    </row>
    <row r="1175" spans="1:3" ht="15.75" customHeight="1">
      <c r="A1175" s="2">
        <v>3234861</v>
      </c>
      <c r="B1175" s="3">
        <v>44418</v>
      </c>
      <c r="C1175" s="4">
        <f t="shared" si="17"/>
        <v>33</v>
      </c>
    </row>
    <row r="1176" spans="1:3" ht="15.75" customHeight="1">
      <c r="A1176" s="2">
        <v>3235440</v>
      </c>
      <c r="B1176" s="3">
        <v>44418</v>
      </c>
      <c r="C1176" s="4">
        <f t="shared" si="17"/>
        <v>33</v>
      </c>
    </row>
    <row r="1177" spans="1:3" ht="15.75" customHeight="1">
      <c r="A1177" s="2">
        <v>3235363</v>
      </c>
      <c r="B1177" s="3">
        <v>44418</v>
      </c>
      <c r="C1177" s="4">
        <f t="shared" si="17"/>
        <v>33</v>
      </c>
    </row>
    <row r="1178" spans="1:3" ht="15.75" customHeight="1">
      <c r="A1178" s="2">
        <v>3235392</v>
      </c>
      <c r="B1178" s="3">
        <v>44418</v>
      </c>
      <c r="C1178" s="4">
        <f t="shared" si="17"/>
        <v>33</v>
      </c>
    </row>
    <row r="1179" spans="1:3" ht="15.75" customHeight="1">
      <c r="A1179" s="2">
        <v>3235359</v>
      </c>
      <c r="B1179" s="3">
        <v>44418</v>
      </c>
      <c r="C1179" s="4">
        <f t="shared" si="17"/>
        <v>33</v>
      </c>
    </row>
    <row r="1180" spans="1:3" ht="15.75" customHeight="1">
      <c r="A1180" s="2">
        <v>3234861</v>
      </c>
      <c r="B1180" s="3">
        <v>44418</v>
      </c>
      <c r="C1180" s="4">
        <f t="shared" si="17"/>
        <v>33</v>
      </c>
    </row>
    <row r="1181" spans="1:3" ht="15.75" customHeight="1">
      <c r="A1181" s="2">
        <v>3235440</v>
      </c>
      <c r="B1181" s="3">
        <v>44418</v>
      </c>
      <c r="C1181" s="4">
        <f t="shared" si="17"/>
        <v>33</v>
      </c>
    </row>
    <row r="1182" spans="1:3" ht="15.75" customHeight="1">
      <c r="A1182" s="2">
        <v>3235368</v>
      </c>
      <c r="B1182" s="3">
        <v>44418</v>
      </c>
      <c r="C1182" s="4">
        <f t="shared" si="17"/>
        <v>33</v>
      </c>
    </row>
    <row r="1183" spans="1:3" ht="15.75" customHeight="1">
      <c r="A1183" s="2">
        <v>3235438</v>
      </c>
      <c r="B1183" s="3">
        <v>44418</v>
      </c>
      <c r="C1183" s="4">
        <f t="shared" si="17"/>
        <v>33</v>
      </c>
    </row>
    <row r="1184" spans="1:3" ht="15.75" customHeight="1">
      <c r="A1184" s="2">
        <v>3235288</v>
      </c>
      <c r="B1184" s="3">
        <v>44418</v>
      </c>
      <c r="C1184" s="4">
        <f t="shared" si="17"/>
        <v>33</v>
      </c>
    </row>
    <row r="1185" spans="1:3" ht="15.75" customHeight="1">
      <c r="A1185" s="2">
        <v>3235597</v>
      </c>
      <c r="B1185" s="3">
        <v>44418</v>
      </c>
      <c r="C1185" s="4">
        <f t="shared" si="17"/>
        <v>33</v>
      </c>
    </row>
    <row r="1186" spans="1:3" ht="15.75" customHeight="1">
      <c r="A1186" s="2">
        <v>3234801</v>
      </c>
      <c r="B1186" s="3">
        <v>44418</v>
      </c>
      <c r="C1186" s="4">
        <f t="shared" si="17"/>
        <v>33</v>
      </c>
    </row>
    <row r="1187" spans="1:3" ht="15.75" customHeight="1">
      <c r="A1187" s="2">
        <v>3235655</v>
      </c>
      <c r="B1187" s="3">
        <v>44419</v>
      </c>
      <c r="C1187" s="4">
        <f t="shared" si="17"/>
        <v>33</v>
      </c>
    </row>
    <row r="1188" spans="1:3" ht="15.75" customHeight="1">
      <c r="A1188" s="2">
        <v>3235069</v>
      </c>
      <c r="B1188" s="3">
        <v>44419</v>
      </c>
      <c r="C1188" s="4">
        <f t="shared" si="17"/>
        <v>33</v>
      </c>
    </row>
    <row r="1189" spans="1:3" ht="15.75" customHeight="1">
      <c r="A1189" s="2">
        <v>3235115</v>
      </c>
      <c r="B1189" s="3">
        <v>44419</v>
      </c>
      <c r="C1189" s="4">
        <f t="shared" si="17"/>
        <v>33</v>
      </c>
    </row>
    <row r="1190" spans="1:3" ht="15.75" customHeight="1">
      <c r="A1190" s="2">
        <v>3235384</v>
      </c>
      <c r="B1190" s="3">
        <v>44419</v>
      </c>
      <c r="C1190" s="4">
        <f t="shared" si="17"/>
        <v>33</v>
      </c>
    </row>
    <row r="1191" spans="1:3" ht="15.75" customHeight="1">
      <c r="A1191" s="2">
        <v>3235562</v>
      </c>
      <c r="B1191" s="3">
        <v>44419</v>
      </c>
      <c r="C1191" s="4">
        <f t="shared" si="17"/>
        <v>33</v>
      </c>
    </row>
    <row r="1192" spans="1:3" ht="15.75" customHeight="1">
      <c r="A1192" s="2">
        <v>3235095</v>
      </c>
      <c r="B1192" s="3">
        <v>44419</v>
      </c>
      <c r="C1192" s="4">
        <f t="shared" si="17"/>
        <v>33</v>
      </c>
    </row>
    <row r="1193" spans="1:3" ht="15.75" customHeight="1">
      <c r="A1193" s="2">
        <v>3234603</v>
      </c>
      <c r="B1193" s="3">
        <v>44419</v>
      </c>
      <c r="C1193" s="4">
        <f t="shared" si="17"/>
        <v>33</v>
      </c>
    </row>
    <row r="1194" spans="1:3" ht="15.75" customHeight="1">
      <c r="A1194" s="2">
        <v>3235586</v>
      </c>
      <c r="B1194" s="3">
        <v>44419</v>
      </c>
      <c r="C1194" s="4">
        <f t="shared" si="17"/>
        <v>33</v>
      </c>
    </row>
    <row r="1195" spans="1:3" ht="15.75" customHeight="1">
      <c r="A1195" s="2">
        <v>3235356</v>
      </c>
      <c r="B1195" s="3">
        <v>44419</v>
      </c>
      <c r="C1195" s="4">
        <f t="shared" si="17"/>
        <v>33</v>
      </c>
    </row>
    <row r="1196" spans="1:3" ht="15.75" customHeight="1">
      <c r="A1196" s="2">
        <v>3234682</v>
      </c>
      <c r="B1196" s="3">
        <v>44419</v>
      </c>
      <c r="C1196" s="4">
        <f t="shared" si="17"/>
        <v>33</v>
      </c>
    </row>
    <row r="1197" spans="1:3" ht="15.75" customHeight="1">
      <c r="A1197" s="2">
        <v>3235599</v>
      </c>
      <c r="B1197" s="3">
        <v>44419</v>
      </c>
      <c r="C1197" s="4">
        <f t="shared" si="17"/>
        <v>33</v>
      </c>
    </row>
    <row r="1198" spans="1:3" ht="15.75" customHeight="1">
      <c r="A1198" s="2">
        <v>3235222</v>
      </c>
      <c r="B1198" s="3">
        <v>44419</v>
      </c>
      <c r="C1198" s="4">
        <f t="shared" si="17"/>
        <v>33</v>
      </c>
    </row>
    <row r="1199" spans="1:3" ht="15.75" customHeight="1">
      <c r="A1199" s="2">
        <v>3235329</v>
      </c>
      <c r="B1199" s="3">
        <v>44419</v>
      </c>
      <c r="C1199" s="4">
        <f t="shared" si="17"/>
        <v>33</v>
      </c>
    </row>
    <row r="1200" spans="1:3" ht="15.75" customHeight="1">
      <c r="A1200" s="2">
        <v>3235457</v>
      </c>
      <c r="B1200" s="3">
        <v>44419</v>
      </c>
      <c r="C1200" s="4">
        <f t="shared" si="17"/>
        <v>33</v>
      </c>
    </row>
    <row r="1201" spans="1:3" ht="15.75" customHeight="1">
      <c r="A1201" s="2">
        <v>3235333</v>
      </c>
      <c r="B1201" s="3">
        <v>44419</v>
      </c>
      <c r="C1201" s="4">
        <f t="shared" si="17"/>
        <v>33</v>
      </c>
    </row>
    <row r="1202" spans="1:3" ht="15.75" customHeight="1">
      <c r="A1202" s="2">
        <v>3235502</v>
      </c>
      <c r="B1202" s="3">
        <v>44419</v>
      </c>
      <c r="C1202" s="4">
        <f t="shared" si="17"/>
        <v>33</v>
      </c>
    </row>
    <row r="1203" spans="1:3" ht="15.75" customHeight="1">
      <c r="A1203" s="2">
        <v>3234919</v>
      </c>
      <c r="B1203" s="3">
        <v>44419</v>
      </c>
      <c r="C1203" s="4">
        <f t="shared" si="17"/>
        <v>33</v>
      </c>
    </row>
    <row r="1204" spans="1:3" ht="15.75" customHeight="1">
      <c r="A1204" s="2">
        <v>3235686</v>
      </c>
      <c r="B1204" s="3">
        <v>44419</v>
      </c>
      <c r="C1204" s="4">
        <f t="shared" si="17"/>
        <v>33</v>
      </c>
    </row>
    <row r="1205" spans="1:3" ht="15.75" customHeight="1">
      <c r="A1205" s="2">
        <v>3234919</v>
      </c>
      <c r="B1205" s="3">
        <v>44419</v>
      </c>
      <c r="C1205" s="4">
        <f t="shared" si="17"/>
        <v>33</v>
      </c>
    </row>
    <row r="1206" spans="1:3" ht="15.75" customHeight="1">
      <c r="A1206" s="2">
        <v>3235686</v>
      </c>
      <c r="B1206" s="3">
        <v>44419</v>
      </c>
      <c r="C1206" s="4">
        <f t="shared" si="17"/>
        <v>33</v>
      </c>
    </row>
    <row r="1207" spans="1:3" ht="15.75" customHeight="1">
      <c r="A1207" s="2">
        <v>3234592</v>
      </c>
      <c r="B1207" s="3">
        <v>44419</v>
      </c>
      <c r="C1207" s="4">
        <f t="shared" si="17"/>
        <v>33</v>
      </c>
    </row>
    <row r="1208" spans="1:3" ht="15.75" customHeight="1">
      <c r="A1208" s="2">
        <v>3235257</v>
      </c>
      <c r="B1208" s="3">
        <v>44419</v>
      </c>
      <c r="C1208" s="4">
        <f t="shared" si="17"/>
        <v>33</v>
      </c>
    </row>
    <row r="1209" spans="1:3" ht="15.75" customHeight="1">
      <c r="A1209" s="2">
        <v>3234990</v>
      </c>
      <c r="B1209" s="3">
        <v>44419</v>
      </c>
      <c r="C1209" s="4">
        <f t="shared" si="17"/>
        <v>33</v>
      </c>
    </row>
    <row r="1210" spans="1:3" ht="15.75" customHeight="1">
      <c r="A1210" s="2">
        <v>3234685</v>
      </c>
      <c r="B1210" s="3">
        <v>44419</v>
      </c>
      <c r="C1210" s="4">
        <f t="shared" si="17"/>
        <v>33</v>
      </c>
    </row>
    <row r="1211" spans="1:3" ht="15.75" customHeight="1">
      <c r="A1211" s="2">
        <v>3235398</v>
      </c>
      <c r="B1211" s="3">
        <v>44419</v>
      </c>
      <c r="C1211" s="4">
        <f t="shared" si="17"/>
        <v>33</v>
      </c>
    </row>
    <row r="1212" spans="1:3" ht="15.75" customHeight="1">
      <c r="A1212" s="2">
        <v>3235204</v>
      </c>
      <c r="B1212" s="3">
        <v>44419</v>
      </c>
      <c r="C1212" s="4">
        <f t="shared" si="17"/>
        <v>33</v>
      </c>
    </row>
    <row r="1213" spans="1:3" ht="15.75" customHeight="1">
      <c r="A1213" s="2">
        <v>3234794</v>
      </c>
      <c r="B1213" s="3">
        <v>44419</v>
      </c>
      <c r="C1213" s="4">
        <f t="shared" si="17"/>
        <v>33</v>
      </c>
    </row>
    <row r="1214" spans="1:3" ht="15.75" customHeight="1">
      <c r="A1214" s="2">
        <v>3235578</v>
      </c>
      <c r="B1214" s="3">
        <v>44419</v>
      </c>
      <c r="C1214" s="4">
        <f t="shared" si="17"/>
        <v>33</v>
      </c>
    </row>
    <row r="1215" spans="1:3" ht="15.75" customHeight="1">
      <c r="A1215" s="2">
        <v>3234715</v>
      </c>
      <c r="B1215" s="3">
        <v>44419</v>
      </c>
      <c r="C1215" s="4">
        <f t="shared" si="17"/>
        <v>33</v>
      </c>
    </row>
    <row r="1216" spans="1:3" ht="15.75" customHeight="1">
      <c r="A1216" s="2">
        <v>3234961</v>
      </c>
      <c r="B1216" s="3">
        <v>44420</v>
      </c>
      <c r="C1216" s="4">
        <f t="shared" si="17"/>
        <v>33</v>
      </c>
    </row>
    <row r="1217" spans="1:3" ht="15.75" customHeight="1">
      <c r="A1217" s="2">
        <v>3234752</v>
      </c>
      <c r="B1217" s="3">
        <v>44420</v>
      </c>
      <c r="C1217" s="4">
        <f t="shared" si="17"/>
        <v>33</v>
      </c>
    </row>
    <row r="1218" spans="1:3" ht="15.75" customHeight="1">
      <c r="A1218" s="2">
        <v>3234733</v>
      </c>
      <c r="B1218" s="3">
        <v>44420</v>
      </c>
      <c r="C1218" s="4">
        <f t="shared" si="17"/>
        <v>33</v>
      </c>
    </row>
    <row r="1219" spans="1:3" ht="15.75" customHeight="1">
      <c r="A1219" s="2">
        <v>3235603</v>
      </c>
      <c r="B1219" s="3">
        <v>44420</v>
      </c>
      <c r="C1219" s="4">
        <f t="shared" si="17"/>
        <v>33</v>
      </c>
    </row>
    <row r="1220" spans="1:3" ht="15.75" customHeight="1">
      <c r="A1220" s="2">
        <v>3235643</v>
      </c>
      <c r="B1220" s="3">
        <v>44420</v>
      </c>
      <c r="C1220" s="4">
        <f t="shared" si="17"/>
        <v>33</v>
      </c>
    </row>
    <row r="1221" spans="1:3" ht="15.75" customHeight="1">
      <c r="A1221" s="2">
        <v>3235292</v>
      </c>
      <c r="B1221" s="3">
        <v>44420</v>
      </c>
      <c r="C1221" s="4">
        <f t="shared" si="17"/>
        <v>33</v>
      </c>
    </row>
    <row r="1222" spans="1:3" ht="15.75" customHeight="1">
      <c r="A1222" s="2">
        <v>3234668</v>
      </c>
      <c r="B1222" s="3">
        <v>44420</v>
      </c>
      <c r="C1222" s="4">
        <f t="shared" si="17"/>
        <v>33</v>
      </c>
    </row>
    <row r="1223" spans="1:3" ht="15.75" customHeight="1">
      <c r="A1223" s="2">
        <v>3235304</v>
      </c>
      <c r="B1223" s="3">
        <v>44420</v>
      </c>
      <c r="C1223" s="4">
        <f t="shared" si="17"/>
        <v>33</v>
      </c>
    </row>
    <row r="1224" spans="1:3" ht="15.75" customHeight="1">
      <c r="A1224" s="2">
        <v>3235448</v>
      </c>
      <c r="B1224" s="3">
        <v>44420</v>
      </c>
      <c r="C1224" s="4">
        <f t="shared" si="17"/>
        <v>33</v>
      </c>
    </row>
    <row r="1225" spans="1:3" ht="15.75" customHeight="1">
      <c r="A1225" s="2">
        <v>3234940</v>
      </c>
      <c r="B1225" s="3">
        <v>44420</v>
      </c>
      <c r="C1225" s="4">
        <f t="shared" si="17"/>
        <v>33</v>
      </c>
    </row>
    <row r="1226" spans="1:3" ht="15.75" customHeight="1">
      <c r="A1226" s="2">
        <v>3234751</v>
      </c>
      <c r="B1226" s="3">
        <v>44420</v>
      </c>
      <c r="C1226" s="4">
        <f t="shared" si="17"/>
        <v>33</v>
      </c>
    </row>
    <row r="1227" spans="1:3" ht="15.75" customHeight="1">
      <c r="A1227" s="2">
        <v>3235206</v>
      </c>
      <c r="B1227" s="3">
        <v>44420</v>
      </c>
      <c r="C1227" s="4">
        <f t="shared" si="17"/>
        <v>33</v>
      </c>
    </row>
    <row r="1228" spans="1:3" ht="15.75" customHeight="1">
      <c r="A1228" s="2">
        <v>3235000</v>
      </c>
      <c r="B1228" s="3">
        <v>44420</v>
      </c>
      <c r="C1228" s="4">
        <f t="shared" si="17"/>
        <v>33</v>
      </c>
    </row>
    <row r="1229" spans="1:3" ht="15.75" customHeight="1">
      <c r="A1229" s="2">
        <v>3234942</v>
      </c>
      <c r="B1229" s="3">
        <v>44420</v>
      </c>
      <c r="C1229" s="4">
        <f t="shared" si="17"/>
        <v>33</v>
      </c>
    </row>
    <row r="1230" spans="1:3" ht="15.75" customHeight="1">
      <c r="A1230" s="2">
        <v>3234875</v>
      </c>
      <c r="B1230" s="3">
        <v>44420</v>
      </c>
      <c r="C1230" s="4">
        <f t="shared" si="17"/>
        <v>33</v>
      </c>
    </row>
    <row r="1231" spans="1:3" ht="15.75" customHeight="1">
      <c r="A1231" s="2">
        <v>3234902</v>
      </c>
      <c r="B1231" s="3">
        <v>44420</v>
      </c>
      <c r="C1231" s="4">
        <f t="shared" si="17"/>
        <v>33</v>
      </c>
    </row>
    <row r="1232" spans="1:3" ht="15.75" customHeight="1">
      <c r="A1232" s="2">
        <v>3234792</v>
      </c>
      <c r="B1232" s="3">
        <v>44420</v>
      </c>
      <c r="C1232" s="4">
        <f t="shared" si="17"/>
        <v>33</v>
      </c>
    </row>
    <row r="1233" spans="1:3" ht="15.75" customHeight="1">
      <c r="A1233" s="2">
        <v>3235727</v>
      </c>
      <c r="B1233" s="3">
        <v>44420</v>
      </c>
      <c r="C1233" s="4">
        <f t="shared" si="17"/>
        <v>33</v>
      </c>
    </row>
    <row r="1234" spans="1:3" ht="15.75" customHeight="1">
      <c r="A1234" s="2">
        <v>3235727</v>
      </c>
      <c r="B1234" s="3">
        <v>44420</v>
      </c>
      <c r="C1234" s="4">
        <f t="shared" si="17"/>
        <v>33</v>
      </c>
    </row>
    <row r="1235" spans="1:3" ht="15.75" customHeight="1">
      <c r="A1235" s="2">
        <v>3235000</v>
      </c>
      <c r="B1235" s="3">
        <v>44420</v>
      </c>
      <c r="C1235" s="4">
        <f t="shared" si="17"/>
        <v>33</v>
      </c>
    </row>
    <row r="1236" spans="1:3" ht="15.75" customHeight="1">
      <c r="A1236" s="2">
        <v>3234942</v>
      </c>
      <c r="B1236" s="3">
        <v>44420</v>
      </c>
      <c r="C1236" s="4">
        <f t="shared" si="17"/>
        <v>33</v>
      </c>
    </row>
    <row r="1237" spans="1:3" ht="15.75" customHeight="1">
      <c r="A1237" s="2">
        <v>3234875</v>
      </c>
      <c r="B1237" s="3">
        <v>44420</v>
      </c>
      <c r="C1237" s="4">
        <f t="shared" si="17"/>
        <v>33</v>
      </c>
    </row>
    <row r="1238" spans="1:3" ht="15.75" customHeight="1">
      <c r="A1238" s="2">
        <v>3234902</v>
      </c>
      <c r="B1238" s="3">
        <v>44420</v>
      </c>
      <c r="C1238" s="4">
        <f t="shared" si="17"/>
        <v>33</v>
      </c>
    </row>
    <row r="1239" spans="1:3" ht="15.75" customHeight="1">
      <c r="A1239" s="2">
        <v>3234792</v>
      </c>
      <c r="B1239" s="3">
        <v>44420</v>
      </c>
      <c r="C1239" s="4">
        <f t="shared" si="17"/>
        <v>33</v>
      </c>
    </row>
    <row r="1240" spans="1:3" ht="15.75" customHeight="1">
      <c r="A1240" s="2">
        <v>3235727</v>
      </c>
      <c r="B1240" s="3">
        <v>44420</v>
      </c>
      <c r="C1240" s="4">
        <f t="shared" si="17"/>
        <v>33</v>
      </c>
    </row>
    <row r="1241" spans="1:3" ht="15.75" customHeight="1">
      <c r="A1241" s="2">
        <v>3235727</v>
      </c>
      <c r="B1241" s="3">
        <v>44420</v>
      </c>
      <c r="C1241" s="4">
        <f t="shared" si="17"/>
        <v>33</v>
      </c>
    </row>
    <row r="1242" spans="1:3" ht="15.75" customHeight="1">
      <c r="A1242" s="2">
        <v>3235603</v>
      </c>
      <c r="B1242" s="3">
        <v>44420</v>
      </c>
      <c r="C1242" s="4">
        <f t="shared" si="17"/>
        <v>33</v>
      </c>
    </row>
    <row r="1243" spans="1:3" ht="15.75" customHeight="1">
      <c r="A1243" s="2">
        <v>3235646</v>
      </c>
      <c r="B1243" s="3">
        <v>44421</v>
      </c>
      <c r="C1243" s="4">
        <f t="shared" si="17"/>
        <v>33</v>
      </c>
    </row>
    <row r="1244" spans="1:3" ht="15.75" customHeight="1">
      <c r="A1244" s="2">
        <v>3235698</v>
      </c>
      <c r="B1244" s="3">
        <v>44421</v>
      </c>
      <c r="C1244" s="4">
        <f t="shared" si="17"/>
        <v>33</v>
      </c>
    </row>
    <row r="1245" spans="1:3" ht="15.75" customHeight="1">
      <c r="A1245" s="2">
        <v>3235050</v>
      </c>
      <c r="B1245" s="3">
        <v>44421</v>
      </c>
      <c r="C1245" s="4">
        <f t="shared" si="17"/>
        <v>33</v>
      </c>
    </row>
    <row r="1246" spans="1:3" ht="15.75" customHeight="1">
      <c r="A1246" s="2">
        <v>3235462</v>
      </c>
      <c r="B1246" s="3">
        <v>44421</v>
      </c>
      <c r="C1246" s="4">
        <f t="shared" si="17"/>
        <v>33</v>
      </c>
    </row>
    <row r="1247" spans="1:3" ht="15.75" customHeight="1">
      <c r="A1247" s="2">
        <v>3235089</v>
      </c>
      <c r="B1247" s="3">
        <v>44421</v>
      </c>
      <c r="C1247" s="4">
        <f t="shared" si="17"/>
        <v>33</v>
      </c>
    </row>
    <row r="1248" spans="1:3" ht="15.75" customHeight="1">
      <c r="A1248" s="2">
        <v>3235357</v>
      </c>
      <c r="B1248" s="3">
        <v>44421</v>
      </c>
      <c r="C1248" s="4">
        <f t="shared" si="17"/>
        <v>33</v>
      </c>
    </row>
    <row r="1249" spans="1:3" ht="15.75" customHeight="1">
      <c r="A1249" s="2">
        <v>3235660</v>
      </c>
      <c r="B1249" s="3">
        <v>44421</v>
      </c>
      <c r="C1249" s="4">
        <f t="shared" si="17"/>
        <v>33</v>
      </c>
    </row>
    <row r="1250" spans="1:3" ht="15.75" customHeight="1">
      <c r="A1250" s="2">
        <v>3234765</v>
      </c>
      <c r="B1250" s="3">
        <v>44421</v>
      </c>
      <c r="C1250" s="4">
        <f t="shared" si="17"/>
        <v>33</v>
      </c>
    </row>
    <row r="1251" spans="1:3" ht="15.75" customHeight="1">
      <c r="A1251" s="2">
        <v>3235182</v>
      </c>
      <c r="B1251" s="3">
        <v>44421</v>
      </c>
      <c r="C1251" s="4">
        <f t="shared" si="17"/>
        <v>33</v>
      </c>
    </row>
    <row r="1252" spans="1:3" ht="15.75" customHeight="1">
      <c r="A1252" s="2">
        <v>3235285</v>
      </c>
      <c r="B1252" s="3">
        <v>44421</v>
      </c>
      <c r="C1252" s="4">
        <f t="shared" si="17"/>
        <v>33</v>
      </c>
    </row>
    <row r="1253" spans="1:3" ht="15.75" customHeight="1">
      <c r="A1253" s="2">
        <v>3235013</v>
      </c>
      <c r="B1253" s="3">
        <v>44421</v>
      </c>
      <c r="C1253" s="4">
        <f t="shared" si="17"/>
        <v>33</v>
      </c>
    </row>
    <row r="1254" spans="1:3" ht="15.75" customHeight="1">
      <c r="A1254" s="2">
        <v>3234831</v>
      </c>
      <c r="B1254" s="3">
        <v>44421</v>
      </c>
      <c r="C1254" s="4">
        <f t="shared" si="17"/>
        <v>33</v>
      </c>
    </row>
    <row r="1255" spans="1:3" ht="15.75" customHeight="1">
      <c r="A1255" s="2">
        <v>3235193</v>
      </c>
      <c r="B1255" s="3">
        <v>44421</v>
      </c>
      <c r="C1255" s="4">
        <f t="shared" si="17"/>
        <v>33</v>
      </c>
    </row>
    <row r="1256" spans="1:3" ht="15.75" customHeight="1">
      <c r="A1256" s="2">
        <v>3234737</v>
      </c>
      <c r="B1256" s="3">
        <v>44421</v>
      </c>
      <c r="C1256" s="4">
        <f t="shared" si="17"/>
        <v>33</v>
      </c>
    </row>
    <row r="1257" spans="1:3" ht="15.75" customHeight="1">
      <c r="A1257" s="2">
        <v>3235233</v>
      </c>
      <c r="B1257" s="3">
        <v>44421</v>
      </c>
      <c r="C1257" s="4">
        <f t="shared" si="17"/>
        <v>33</v>
      </c>
    </row>
    <row r="1258" spans="1:3" ht="15.75" customHeight="1">
      <c r="A1258" s="2">
        <v>3235233</v>
      </c>
      <c r="B1258" s="3">
        <v>44421</v>
      </c>
      <c r="C1258" s="4">
        <f t="shared" si="17"/>
        <v>33</v>
      </c>
    </row>
    <row r="1259" spans="1:3" ht="15.75" customHeight="1">
      <c r="A1259" s="2">
        <v>3235013</v>
      </c>
      <c r="B1259" s="3">
        <v>44421</v>
      </c>
      <c r="C1259" s="4">
        <f t="shared" si="17"/>
        <v>33</v>
      </c>
    </row>
    <row r="1260" spans="1:3" ht="15.75" customHeight="1">
      <c r="A1260" s="2">
        <v>3234831</v>
      </c>
      <c r="B1260" s="3">
        <v>44421</v>
      </c>
      <c r="C1260" s="4">
        <f t="shared" si="17"/>
        <v>33</v>
      </c>
    </row>
    <row r="1261" spans="1:3" ht="15.75" customHeight="1">
      <c r="A1261" s="2">
        <v>3235193</v>
      </c>
      <c r="B1261" s="3">
        <v>44421</v>
      </c>
      <c r="C1261" s="4">
        <f t="shared" si="17"/>
        <v>33</v>
      </c>
    </row>
    <row r="1262" spans="1:3" ht="15.75" customHeight="1">
      <c r="A1262" s="2">
        <v>3234737</v>
      </c>
      <c r="B1262" s="3">
        <v>44421</v>
      </c>
      <c r="C1262" s="4">
        <f t="shared" si="17"/>
        <v>33</v>
      </c>
    </row>
    <row r="1263" spans="1:3" ht="15.75" customHeight="1">
      <c r="A1263" s="2">
        <v>3235233</v>
      </c>
      <c r="B1263" s="3">
        <v>44421</v>
      </c>
      <c r="C1263" s="4">
        <f t="shared" si="17"/>
        <v>33</v>
      </c>
    </row>
    <row r="1264" spans="1:3" ht="15.75" customHeight="1">
      <c r="A1264" s="2">
        <v>3235233</v>
      </c>
      <c r="B1264" s="3">
        <v>44421</v>
      </c>
      <c r="C1264" s="4">
        <f t="shared" si="17"/>
        <v>33</v>
      </c>
    </row>
    <row r="1265" spans="1:3" ht="15.75" customHeight="1">
      <c r="A1265" s="2">
        <v>3234595</v>
      </c>
      <c r="B1265" s="3">
        <v>44421</v>
      </c>
      <c r="C1265" s="4">
        <f t="shared" si="17"/>
        <v>33</v>
      </c>
    </row>
    <row r="1266" spans="1:3" ht="15.75" customHeight="1">
      <c r="A1266" s="2">
        <v>3234557</v>
      </c>
      <c r="B1266" s="3">
        <v>44421</v>
      </c>
      <c r="C1266" s="4">
        <f t="shared" si="17"/>
        <v>33</v>
      </c>
    </row>
    <row r="1267" spans="1:3" ht="15.75" customHeight="1">
      <c r="A1267" s="2">
        <v>3235569</v>
      </c>
      <c r="B1267" s="3">
        <v>44421</v>
      </c>
      <c r="C1267" s="4">
        <f t="shared" si="17"/>
        <v>33</v>
      </c>
    </row>
    <row r="1268" spans="1:3" ht="15.75" customHeight="1">
      <c r="A1268" s="2">
        <v>3235490</v>
      </c>
      <c r="B1268" s="3">
        <v>44422</v>
      </c>
      <c r="C1268" s="4">
        <f t="shared" si="17"/>
        <v>33</v>
      </c>
    </row>
    <row r="1269" spans="1:3" ht="15.75" customHeight="1">
      <c r="A1269" s="2">
        <v>3235287</v>
      </c>
      <c r="B1269" s="3">
        <v>44422</v>
      </c>
      <c r="C1269" s="4">
        <f t="shared" si="17"/>
        <v>33</v>
      </c>
    </row>
    <row r="1270" spans="1:3" ht="15.75" customHeight="1">
      <c r="A1270" s="2">
        <v>3235530</v>
      </c>
      <c r="B1270" s="3">
        <v>44422</v>
      </c>
      <c r="C1270" s="4">
        <f t="shared" si="17"/>
        <v>33</v>
      </c>
    </row>
    <row r="1271" spans="1:3" ht="15.75" customHeight="1">
      <c r="A1271" s="2">
        <v>3235629</v>
      </c>
      <c r="B1271" s="3">
        <v>44422</v>
      </c>
      <c r="C1271" s="4">
        <f t="shared" si="17"/>
        <v>33</v>
      </c>
    </row>
    <row r="1272" spans="1:3" ht="15.75" customHeight="1">
      <c r="A1272" s="2">
        <v>3235165</v>
      </c>
      <c r="B1272" s="3">
        <v>44422</v>
      </c>
      <c r="C1272" s="4">
        <f t="shared" si="17"/>
        <v>33</v>
      </c>
    </row>
    <row r="1273" spans="1:3" ht="15.75" customHeight="1">
      <c r="A1273" s="2">
        <v>3235158</v>
      </c>
      <c r="B1273" s="3">
        <v>44422</v>
      </c>
      <c r="C1273" s="4">
        <f t="shared" si="17"/>
        <v>33</v>
      </c>
    </row>
    <row r="1274" spans="1:3" ht="15.75" customHeight="1">
      <c r="A1274" s="2">
        <v>3234684</v>
      </c>
      <c r="B1274" s="3">
        <v>44422</v>
      </c>
      <c r="C1274" s="4">
        <f t="shared" si="17"/>
        <v>33</v>
      </c>
    </row>
    <row r="1275" spans="1:3" ht="15.75" customHeight="1">
      <c r="A1275" s="2">
        <v>3235685</v>
      </c>
      <c r="B1275" s="3">
        <v>44422</v>
      </c>
      <c r="C1275" s="4">
        <f t="shared" si="17"/>
        <v>33</v>
      </c>
    </row>
    <row r="1276" spans="1:3" ht="15.75" customHeight="1">
      <c r="A1276" s="2">
        <v>3235271</v>
      </c>
      <c r="B1276" s="3">
        <v>44422</v>
      </c>
      <c r="C1276" s="4">
        <f t="shared" si="17"/>
        <v>33</v>
      </c>
    </row>
    <row r="1277" spans="1:3" ht="15.75" customHeight="1">
      <c r="A1277" s="2">
        <v>3235005</v>
      </c>
      <c r="B1277" s="3">
        <v>44422</v>
      </c>
      <c r="C1277" s="4">
        <f t="shared" ref="C1277:C1531" si="18">WEEKNUM(B1277,2)</f>
        <v>33</v>
      </c>
    </row>
    <row r="1278" spans="1:3" ht="15.75" customHeight="1">
      <c r="A1278" s="2">
        <v>3235450</v>
      </c>
      <c r="B1278" s="3">
        <v>44422</v>
      </c>
      <c r="C1278" s="4">
        <f t="shared" si="18"/>
        <v>33</v>
      </c>
    </row>
    <row r="1279" spans="1:3" ht="15.75" customHeight="1">
      <c r="A1279" s="2">
        <v>3234749</v>
      </c>
      <c r="B1279" s="3">
        <v>44422</v>
      </c>
      <c r="C1279" s="4">
        <f t="shared" si="18"/>
        <v>33</v>
      </c>
    </row>
    <row r="1280" spans="1:3" ht="15.75" customHeight="1">
      <c r="A1280" s="2">
        <v>3235014</v>
      </c>
      <c r="B1280" s="3">
        <v>44422</v>
      </c>
      <c r="C1280" s="4">
        <f t="shared" si="18"/>
        <v>33</v>
      </c>
    </row>
    <row r="1281" spans="1:3" ht="15.75" customHeight="1">
      <c r="A1281" s="2">
        <v>3234953</v>
      </c>
      <c r="B1281" s="3">
        <v>44422</v>
      </c>
      <c r="C1281" s="4">
        <f t="shared" si="18"/>
        <v>33</v>
      </c>
    </row>
    <row r="1282" spans="1:3" ht="15.75" customHeight="1">
      <c r="A1282" s="2">
        <v>3234749</v>
      </c>
      <c r="B1282" s="3">
        <v>44422</v>
      </c>
      <c r="C1282" s="4">
        <f t="shared" si="18"/>
        <v>33</v>
      </c>
    </row>
    <row r="1283" spans="1:3" ht="15.75" customHeight="1">
      <c r="A1283" s="2">
        <v>3235014</v>
      </c>
      <c r="B1283" s="3">
        <v>44422</v>
      </c>
      <c r="C1283" s="4">
        <f t="shared" si="18"/>
        <v>33</v>
      </c>
    </row>
    <row r="1284" spans="1:3" ht="15.75" customHeight="1">
      <c r="A1284" s="2">
        <v>3234953</v>
      </c>
      <c r="B1284" s="3">
        <v>44422</v>
      </c>
      <c r="C1284" s="4">
        <f t="shared" si="18"/>
        <v>33</v>
      </c>
    </row>
    <row r="1285" spans="1:3" ht="15.75" customHeight="1">
      <c r="A1285" s="2">
        <v>3235683</v>
      </c>
      <c r="B1285" s="3">
        <v>44422</v>
      </c>
      <c r="C1285" s="4">
        <f t="shared" si="18"/>
        <v>33</v>
      </c>
    </row>
    <row r="1286" spans="1:3" ht="15.75" customHeight="1">
      <c r="A1286" s="2">
        <v>3234722</v>
      </c>
      <c r="B1286" s="3">
        <v>44422</v>
      </c>
      <c r="C1286" s="4">
        <f t="shared" si="18"/>
        <v>33</v>
      </c>
    </row>
    <row r="1287" spans="1:3" ht="15.75" customHeight="1">
      <c r="A1287" s="2">
        <v>3234843</v>
      </c>
      <c r="B1287" s="3">
        <v>44422</v>
      </c>
      <c r="C1287" s="4">
        <f t="shared" si="18"/>
        <v>33</v>
      </c>
    </row>
    <row r="1288" spans="1:3" ht="15.75" customHeight="1">
      <c r="A1288" s="2">
        <v>3234643</v>
      </c>
      <c r="B1288" s="3">
        <v>44422</v>
      </c>
      <c r="C1288" s="4">
        <f t="shared" si="18"/>
        <v>33</v>
      </c>
    </row>
    <row r="1289" spans="1:3" ht="15.75" customHeight="1">
      <c r="A1289" s="2">
        <v>3234550</v>
      </c>
      <c r="B1289" s="3">
        <v>44422</v>
      </c>
      <c r="C1289" s="4">
        <f t="shared" si="18"/>
        <v>33</v>
      </c>
    </row>
    <row r="1290" spans="1:3" ht="15.75" customHeight="1">
      <c r="A1290" s="2">
        <v>3234581</v>
      </c>
      <c r="B1290" s="3">
        <v>44423</v>
      </c>
      <c r="C1290" s="4">
        <f t="shared" si="18"/>
        <v>33</v>
      </c>
    </row>
    <row r="1291" spans="1:3" ht="15.75" customHeight="1">
      <c r="A1291" s="2">
        <v>3235105</v>
      </c>
      <c r="B1291" s="3">
        <v>44423</v>
      </c>
      <c r="C1291" s="4">
        <f t="shared" si="18"/>
        <v>33</v>
      </c>
    </row>
    <row r="1292" spans="1:3" ht="15.75" customHeight="1">
      <c r="A1292" s="2">
        <v>3235169</v>
      </c>
      <c r="B1292" s="3">
        <v>44423</v>
      </c>
      <c r="C1292" s="4">
        <f t="shared" si="18"/>
        <v>33</v>
      </c>
    </row>
    <row r="1293" spans="1:3" ht="15.75" customHeight="1">
      <c r="A1293" s="2">
        <v>3234822</v>
      </c>
      <c r="B1293" s="3">
        <v>44423</v>
      </c>
      <c r="C1293" s="4">
        <f t="shared" si="18"/>
        <v>33</v>
      </c>
    </row>
    <row r="1294" spans="1:3" ht="15.75" customHeight="1">
      <c r="A1294" s="2">
        <v>3234575</v>
      </c>
      <c r="B1294" s="3">
        <v>44423</v>
      </c>
      <c r="C1294" s="4">
        <f t="shared" si="18"/>
        <v>33</v>
      </c>
    </row>
    <row r="1295" spans="1:3" ht="15.75" customHeight="1">
      <c r="A1295" s="2">
        <v>3234665</v>
      </c>
      <c r="B1295" s="3">
        <v>44423</v>
      </c>
      <c r="C1295" s="4">
        <f t="shared" si="18"/>
        <v>33</v>
      </c>
    </row>
    <row r="1296" spans="1:3" ht="15.75" customHeight="1">
      <c r="A1296" s="2">
        <v>3234579</v>
      </c>
      <c r="B1296" s="3">
        <v>44423</v>
      </c>
      <c r="C1296" s="4">
        <f t="shared" si="18"/>
        <v>33</v>
      </c>
    </row>
    <row r="1297" spans="1:3" ht="15.75" customHeight="1">
      <c r="A1297" s="2">
        <v>3234924</v>
      </c>
      <c r="B1297" s="3">
        <v>44423</v>
      </c>
      <c r="C1297" s="4">
        <f t="shared" si="18"/>
        <v>33</v>
      </c>
    </row>
    <row r="1298" spans="1:3" ht="15.75" customHeight="1">
      <c r="A1298" s="2">
        <v>3235221</v>
      </c>
      <c r="B1298" s="3">
        <v>44423</v>
      </c>
      <c r="C1298" s="4">
        <f t="shared" si="18"/>
        <v>33</v>
      </c>
    </row>
    <row r="1299" spans="1:3" ht="15.75" customHeight="1">
      <c r="A1299" s="2">
        <v>3235380</v>
      </c>
      <c r="B1299" s="3">
        <v>44423</v>
      </c>
      <c r="C1299" s="4">
        <f t="shared" si="18"/>
        <v>33</v>
      </c>
    </row>
    <row r="1300" spans="1:3" ht="15.75" customHeight="1">
      <c r="A1300" s="2">
        <v>3235032</v>
      </c>
      <c r="B1300" s="3">
        <v>44423</v>
      </c>
      <c r="C1300" s="4">
        <f t="shared" si="18"/>
        <v>33</v>
      </c>
    </row>
    <row r="1301" spans="1:3" ht="15.75" customHeight="1">
      <c r="A1301" s="2">
        <v>3235012</v>
      </c>
      <c r="B1301" s="3">
        <v>44423</v>
      </c>
      <c r="C1301" s="4">
        <f t="shared" si="18"/>
        <v>33</v>
      </c>
    </row>
    <row r="1302" spans="1:3" ht="15.75" customHeight="1">
      <c r="A1302" s="2">
        <v>3235033</v>
      </c>
      <c r="B1302" s="3">
        <v>44423</v>
      </c>
      <c r="C1302" s="4">
        <f t="shared" si="18"/>
        <v>33</v>
      </c>
    </row>
    <row r="1303" spans="1:3" ht="15.75" customHeight="1">
      <c r="A1303" s="2">
        <v>3234848</v>
      </c>
      <c r="B1303" s="3">
        <v>44423</v>
      </c>
      <c r="C1303" s="4">
        <f t="shared" si="18"/>
        <v>33</v>
      </c>
    </row>
    <row r="1304" spans="1:3" ht="15.75" customHeight="1">
      <c r="A1304" s="2">
        <v>3235397</v>
      </c>
      <c r="B1304" s="3">
        <v>44423</v>
      </c>
      <c r="C1304" s="4">
        <f t="shared" si="18"/>
        <v>33</v>
      </c>
    </row>
    <row r="1305" spans="1:3" ht="15.75" customHeight="1">
      <c r="A1305" s="2">
        <v>3234905</v>
      </c>
      <c r="B1305" s="3">
        <v>44423</v>
      </c>
      <c r="C1305" s="4">
        <f t="shared" si="18"/>
        <v>33</v>
      </c>
    </row>
    <row r="1306" spans="1:3" ht="15.75" customHeight="1">
      <c r="A1306" s="2">
        <v>3235541</v>
      </c>
      <c r="B1306" s="3">
        <v>44423</v>
      </c>
      <c r="C1306" s="4">
        <f t="shared" si="18"/>
        <v>33</v>
      </c>
    </row>
    <row r="1307" spans="1:3" ht="15.75" customHeight="1">
      <c r="A1307" s="2">
        <v>3235041</v>
      </c>
      <c r="B1307" s="3">
        <v>44424</v>
      </c>
      <c r="C1307" s="4">
        <f t="shared" si="18"/>
        <v>34</v>
      </c>
    </row>
    <row r="1308" spans="1:3" ht="15.75" customHeight="1">
      <c r="A1308" s="2">
        <v>3235414</v>
      </c>
      <c r="B1308" s="3">
        <v>44424</v>
      </c>
      <c r="C1308" s="4">
        <f t="shared" si="18"/>
        <v>34</v>
      </c>
    </row>
    <row r="1309" spans="1:3" ht="15.75" customHeight="1">
      <c r="A1309" s="2">
        <v>3235720</v>
      </c>
      <c r="B1309" s="3">
        <v>44424</v>
      </c>
      <c r="C1309" s="4">
        <f t="shared" si="18"/>
        <v>34</v>
      </c>
    </row>
    <row r="1310" spans="1:3" ht="15.75" customHeight="1">
      <c r="A1310" s="2">
        <v>3235581</v>
      </c>
      <c r="B1310" s="3">
        <v>44424</v>
      </c>
      <c r="C1310" s="4">
        <f t="shared" si="18"/>
        <v>34</v>
      </c>
    </row>
    <row r="1311" spans="1:3" ht="15.75" customHeight="1">
      <c r="A1311" s="2">
        <v>3235263</v>
      </c>
      <c r="B1311" s="3">
        <v>44424</v>
      </c>
      <c r="C1311" s="4">
        <f t="shared" si="18"/>
        <v>34</v>
      </c>
    </row>
    <row r="1312" spans="1:3" ht="15.75" customHeight="1">
      <c r="A1312" s="2">
        <v>3234856</v>
      </c>
      <c r="B1312" s="3">
        <v>44424</v>
      </c>
      <c r="C1312" s="4">
        <f t="shared" si="18"/>
        <v>34</v>
      </c>
    </row>
    <row r="1313" spans="1:3" ht="15.75" customHeight="1">
      <c r="A1313" s="2">
        <v>3234584</v>
      </c>
      <c r="B1313" s="3">
        <v>44424</v>
      </c>
      <c r="C1313" s="4">
        <f t="shared" si="18"/>
        <v>34</v>
      </c>
    </row>
    <row r="1314" spans="1:3" ht="15.75" customHeight="1">
      <c r="A1314" s="2">
        <v>3235297</v>
      </c>
      <c r="B1314" s="3">
        <v>44424</v>
      </c>
      <c r="C1314" s="4">
        <f t="shared" si="18"/>
        <v>34</v>
      </c>
    </row>
    <row r="1315" spans="1:3" ht="15.75" customHeight="1">
      <c r="A1315" s="2">
        <v>3234618</v>
      </c>
      <c r="B1315" s="3">
        <v>44424</v>
      </c>
      <c r="C1315" s="4">
        <f t="shared" si="18"/>
        <v>34</v>
      </c>
    </row>
    <row r="1316" spans="1:3" ht="15.75" customHeight="1">
      <c r="A1316" s="2">
        <v>3235501</v>
      </c>
      <c r="B1316" s="3">
        <v>44424</v>
      </c>
      <c r="C1316" s="4">
        <f t="shared" si="18"/>
        <v>34</v>
      </c>
    </row>
    <row r="1317" spans="1:3" ht="15.75" customHeight="1">
      <c r="A1317" s="2">
        <v>3235023</v>
      </c>
      <c r="B1317" s="3">
        <v>44424</v>
      </c>
      <c r="C1317" s="4">
        <f t="shared" si="18"/>
        <v>34</v>
      </c>
    </row>
    <row r="1318" spans="1:3" ht="15.75" customHeight="1">
      <c r="A1318" s="2">
        <v>3234688</v>
      </c>
      <c r="B1318" s="3">
        <v>44424</v>
      </c>
      <c r="C1318" s="4">
        <f t="shared" si="18"/>
        <v>34</v>
      </c>
    </row>
    <row r="1319" spans="1:3" ht="15.75" customHeight="1">
      <c r="A1319" s="2">
        <v>3235622</v>
      </c>
      <c r="B1319" s="3">
        <v>44424</v>
      </c>
      <c r="C1319" s="4">
        <f t="shared" si="18"/>
        <v>34</v>
      </c>
    </row>
    <row r="1320" spans="1:3" ht="15.75" customHeight="1">
      <c r="A1320" s="2">
        <v>3234868</v>
      </c>
      <c r="B1320" s="3">
        <v>44424</v>
      </c>
      <c r="C1320" s="4">
        <f t="shared" si="18"/>
        <v>34</v>
      </c>
    </row>
    <row r="1321" spans="1:3" ht="15.75" customHeight="1">
      <c r="A1321" s="2">
        <v>3234688</v>
      </c>
      <c r="B1321" s="3">
        <v>44424</v>
      </c>
      <c r="C1321" s="4">
        <f t="shared" si="18"/>
        <v>34</v>
      </c>
    </row>
    <row r="1322" spans="1:3" ht="15.75" customHeight="1">
      <c r="A1322" s="2">
        <v>3235622</v>
      </c>
      <c r="B1322" s="3">
        <v>44424</v>
      </c>
      <c r="C1322" s="4">
        <f t="shared" si="18"/>
        <v>34</v>
      </c>
    </row>
    <row r="1323" spans="1:3" ht="15.75" customHeight="1">
      <c r="A1323" s="2">
        <v>3234868</v>
      </c>
      <c r="B1323" s="3">
        <v>44424</v>
      </c>
      <c r="C1323" s="4">
        <f t="shared" si="18"/>
        <v>34</v>
      </c>
    </row>
    <row r="1324" spans="1:3" ht="15.75" customHeight="1">
      <c r="A1324" s="2">
        <v>3235504</v>
      </c>
      <c r="B1324" s="3">
        <v>44424</v>
      </c>
      <c r="C1324" s="4">
        <f t="shared" si="18"/>
        <v>34</v>
      </c>
    </row>
    <row r="1325" spans="1:3" ht="15.75" customHeight="1">
      <c r="A1325" s="2">
        <v>3235519</v>
      </c>
      <c r="B1325" s="3">
        <v>44424</v>
      </c>
      <c r="C1325" s="4">
        <f t="shared" si="18"/>
        <v>34</v>
      </c>
    </row>
    <row r="1326" spans="1:3" ht="15.75" customHeight="1">
      <c r="A1326" s="2">
        <v>3234532</v>
      </c>
      <c r="B1326" s="3">
        <v>44424</v>
      </c>
      <c r="C1326" s="4">
        <f t="shared" si="18"/>
        <v>34</v>
      </c>
    </row>
    <row r="1327" spans="1:3" ht="15.75" customHeight="1">
      <c r="A1327" s="2">
        <v>3235519</v>
      </c>
      <c r="B1327" s="3">
        <v>44425</v>
      </c>
      <c r="C1327" s="4">
        <f t="shared" si="18"/>
        <v>34</v>
      </c>
    </row>
    <row r="1328" spans="1:3" ht="15.75" customHeight="1">
      <c r="A1328" s="2">
        <v>3235374</v>
      </c>
      <c r="B1328" s="3">
        <v>44425</v>
      </c>
      <c r="C1328" s="4">
        <f t="shared" si="18"/>
        <v>34</v>
      </c>
    </row>
    <row r="1329" spans="1:3" ht="15.75" customHeight="1">
      <c r="A1329" s="2">
        <v>3234704</v>
      </c>
      <c r="B1329" s="3">
        <v>44425</v>
      </c>
      <c r="C1329" s="4">
        <f t="shared" si="18"/>
        <v>34</v>
      </c>
    </row>
    <row r="1330" spans="1:3" ht="15.75" customHeight="1">
      <c r="A1330" s="2">
        <v>3235641</v>
      </c>
      <c r="B1330" s="3">
        <v>44425</v>
      </c>
      <c r="C1330" s="4">
        <f t="shared" si="18"/>
        <v>34</v>
      </c>
    </row>
    <row r="1331" spans="1:3" ht="15.75" customHeight="1">
      <c r="A1331" s="2">
        <v>3235565</v>
      </c>
      <c r="B1331" s="3">
        <v>44425</v>
      </c>
      <c r="C1331" s="4">
        <f t="shared" si="18"/>
        <v>34</v>
      </c>
    </row>
    <row r="1332" spans="1:3" ht="15.75" customHeight="1">
      <c r="A1332" s="2">
        <v>3235267</v>
      </c>
      <c r="B1332" s="3">
        <v>44425</v>
      </c>
      <c r="C1332" s="4">
        <f t="shared" si="18"/>
        <v>34</v>
      </c>
    </row>
    <row r="1333" spans="1:3" ht="15.75" customHeight="1">
      <c r="A1333" s="2">
        <v>3235194</v>
      </c>
      <c r="B1333" s="3">
        <v>44425</v>
      </c>
      <c r="C1333" s="4">
        <f t="shared" si="18"/>
        <v>34</v>
      </c>
    </row>
    <row r="1334" spans="1:3" ht="15.75" customHeight="1">
      <c r="A1334" s="2">
        <v>3235549</v>
      </c>
      <c r="B1334" s="3">
        <v>44425</v>
      </c>
      <c r="C1334" s="4">
        <f t="shared" si="18"/>
        <v>34</v>
      </c>
    </row>
    <row r="1335" spans="1:3" ht="15.75" customHeight="1">
      <c r="A1335" s="2">
        <v>3234548</v>
      </c>
      <c r="B1335" s="3">
        <v>44425</v>
      </c>
      <c r="C1335" s="4">
        <f t="shared" si="18"/>
        <v>34</v>
      </c>
    </row>
    <row r="1336" spans="1:3" ht="15.75" customHeight="1">
      <c r="A1336" s="2">
        <v>3235125</v>
      </c>
      <c r="B1336" s="3">
        <v>44425</v>
      </c>
      <c r="C1336" s="4">
        <f t="shared" si="18"/>
        <v>34</v>
      </c>
    </row>
    <row r="1337" spans="1:3" ht="15.75" customHeight="1">
      <c r="A1337" s="2">
        <v>3235439</v>
      </c>
      <c r="B1337" s="3">
        <v>44425</v>
      </c>
      <c r="C1337" s="4">
        <f t="shared" si="18"/>
        <v>34</v>
      </c>
    </row>
    <row r="1338" spans="1:3" ht="15.75" customHeight="1">
      <c r="A1338" s="2">
        <v>3234903</v>
      </c>
      <c r="B1338" s="3">
        <v>44425</v>
      </c>
      <c r="C1338" s="4">
        <f t="shared" si="18"/>
        <v>34</v>
      </c>
    </row>
    <row r="1339" spans="1:3" ht="15.75" customHeight="1">
      <c r="A1339" s="2">
        <v>3235284</v>
      </c>
      <c r="B1339" s="3">
        <v>44425</v>
      </c>
      <c r="C1339" s="4">
        <f t="shared" si="18"/>
        <v>34</v>
      </c>
    </row>
    <row r="1340" spans="1:3" ht="15.75" customHeight="1">
      <c r="A1340" s="2">
        <v>3234611</v>
      </c>
      <c r="B1340" s="3">
        <v>44425</v>
      </c>
      <c r="C1340" s="4">
        <f t="shared" si="18"/>
        <v>34</v>
      </c>
    </row>
    <row r="1341" spans="1:3" ht="15.75" customHeight="1">
      <c r="A1341" s="2">
        <v>3235173</v>
      </c>
      <c r="B1341" s="3">
        <v>44425</v>
      </c>
      <c r="C1341" s="4">
        <f t="shared" si="18"/>
        <v>34</v>
      </c>
    </row>
    <row r="1342" spans="1:3" ht="15.75" customHeight="1">
      <c r="A1342" s="2">
        <v>3234903</v>
      </c>
      <c r="B1342" s="3">
        <v>44425</v>
      </c>
      <c r="C1342" s="4">
        <f t="shared" si="18"/>
        <v>34</v>
      </c>
    </row>
    <row r="1343" spans="1:3" ht="15.75" customHeight="1">
      <c r="A1343" s="2">
        <v>3235284</v>
      </c>
      <c r="B1343" s="3">
        <v>44425</v>
      </c>
      <c r="C1343" s="4">
        <f t="shared" si="18"/>
        <v>34</v>
      </c>
    </row>
    <row r="1344" spans="1:3" ht="15.75" customHeight="1">
      <c r="A1344" s="2">
        <v>3234611</v>
      </c>
      <c r="B1344" s="3">
        <v>44425</v>
      </c>
      <c r="C1344" s="4">
        <f t="shared" si="18"/>
        <v>34</v>
      </c>
    </row>
    <row r="1345" spans="1:3" ht="15.75" customHeight="1">
      <c r="A1345" s="2">
        <v>3235173</v>
      </c>
      <c r="B1345" s="3">
        <v>44425</v>
      </c>
      <c r="C1345" s="4">
        <f t="shared" si="18"/>
        <v>34</v>
      </c>
    </row>
    <row r="1346" spans="1:3" ht="15.75" customHeight="1">
      <c r="A1346" s="2">
        <v>3235057</v>
      </c>
      <c r="B1346" s="3">
        <v>44425</v>
      </c>
      <c r="C1346" s="4">
        <f t="shared" si="18"/>
        <v>34</v>
      </c>
    </row>
    <row r="1347" spans="1:3" ht="15.75" customHeight="1">
      <c r="A1347" s="2">
        <v>3235557</v>
      </c>
      <c r="B1347" s="3">
        <v>44425</v>
      </c>
      <c r="C1347" s="4">
        <f t="shared" si="18"/>
        <v>34</v>
      </c>
    </row>
    <row r="1348" spans="1:3" ht="15.75" customHeight="1">
      <c r="A1348" s="2">
        <v>3235595</v>
      </c>
      <c r="B1348" s="3">
        <v>44425</v>
      </c>
      <c r="C1348" s="4">
        <f t="shared" si="18"/>
        <v>34</v>
      </c>
    </row>
    <row r="1349" spans="1:3" ht="15.75" customHeight="1">
      <c r="A1349" s="2">
        <v>3235407</v>
      </c>
      <c r="B1349" s="3">
        <v>44426</v>
      </c>
      <c r="C1349" s="4">
        <f t="shared" si="18"/>
        <v>34</v>
      </c>
    </row>
    <row r="1350" spans="1:3" ht="15.75" customHeight="1">
      <c r="A1350" s="2">
        <v>3235079</v>
      </c>
      <c r="B1350" s="3">
        <v>44426</v>
      </c>
      <c r="C1350" s="4">
        <f t="shared" si="18"/>
        <v>34</v>
      </c>
    </row>
    <row r="1351" spans="1:3" ht="15.75" customHeight="1">
      <c r="A1351" s="2">
        <v>3235020</v>
      </c>
      <c r="B1351" s="3">
        <v>44426</v>
      </c>
      <c r="C1351" s="4">
        <f t="shared" si="18"/>
        <v>34</v>
      </c>
    </row>
    <row r="1352" spans="1:3" ht="15.75" customHeight="1">
      <c r="A1352" s="2">
        <v>3235301</v>
      </c>
      <c r="B1352" s="3">
        <v>44426</v>
      </c>
      <c r="C1352" s="4">
        <f t="shared" si="18"/>
        <v>34</v>
      </c>
    </row>
    <row r="1353" spans="1:3" ht="15.75" customHeight="1">
      <c r="A1353" s="2">
        <v>3234734</v>
      </c>
      <c r="B1353" s="3">
        <v>44426</v>
      </c>
      <c r="C1353" s="4">
        <f t="shared" si="18"/>
        <v>34</v>
      </c>
    </row>
    <row r="1354" spans="1:3" ht="15.75" customHeight="1">
      <c r="A1354" s="2">
        <v>3234659</v>
      </c>
      <c r="B1354" s="3">
        <v>44426</v>
      </c>
      <c r="C1354" s="4">
        <f t="shared" si="18"/>
        <v>34</v>
      </c>
    </row>
    <row r="1355" spans="1:3" ht="15.75" customHeight="1">
      <c r="A1355" s="2">
        <v>3235395</v>
      </c>
      <c r="B1355" s="3">
        <v>44426</v>
      </c>
      <c r="C1355" s="4">
        <f t="shared" si="18"/>
        <v>34</v>
      </c>
    </row>
    <row r="1356" spans="1:3" ht="15.75" customHeight="1">
      <c r="A1356" s="2">
        <v>3234573</v>
      </c>
      <c r="B1356" s="3">
        <v>44426</v>
      </c>
      <c r="C1356" s="4">
        <f t="shared" si="18"/>
        <v>34</v>
      </c>
    </row>
    <row r="1357" spans="1:3" ht="15.75" customHeight="1">
      <c r="A1357" s="2">
        <v>3235728</v>
      </c>
      <c r="B1357" s="3">
        <v>44426</v>
      </c>
      <c r="C1357" s="4">
        <f t="shared" si="18"/>
        <v>34</v>
      </c>
    </row>
    <row r="1358" spans="1:3" ht="15.75" customHeight="1">
      <c r="A1358" s="2">
        <v>3235341</v>
      </c>
      <c r="B1358" s="3">
        <v>44426</v>
      </c>
      <c r="C1358" s="4">
        <f t="shared" si="18"/>
        <v>34</v>
      </c>
    </row>
    <row r="1359" spans="1:3" ht="15.75" customHeight="1">
      <c r="A1359" s="2">
        <v>3234678</v>
      </c>
      <c r="B1359" s="3">
        <v>44426</v>
      </c>
      <c r="C1359" s="4">
        <f t="shared" si="18"/>
        <v>34</v>
      </c>
    </row>
    <row r="1360" spans="1:3" ht="15.75" customHeight="1">
      <c r="A1360" s="2">
        <v>3234983</v>
      </c>
      <c r="B1360" s="3">
        <v>44426</v>
      </c>
      <c r="C1360" s="4">
        <f t="shared" si="18"/>
        <v>34</v>
      </c>
    </row>
    <row r="1361" spans="1:3" ht="15.75" customHeight="1">
      <c r="A1361" s="2">
        <v>3235298</v>
      </c>
      <c r="B1361" s="3">
        <v>44426</v>
      </c>
      <c r="C1361" s="4">
        <f t="shared" si="18"/>
        <v>34</v>
      </c>
    </row>
    <row r="1362" spans="1:3" ht="15.75" customHeight="1">
      <c r="A1362" s="2">
        <v>3234613</v>
      </c>
      <c r="B1362" s="3">
        <v>44426</v>
      </c>
      <c r="C1362" s="4">
        <f t="shared" si="18"/>
        <v>34</v>
      </c>
    </row>
    <row r="1363" spans="1:3" ht="15.75" customHeight="1">
      <c r="A1363" s="2">
        <v>3234755</v>
      </c>
      <c r="B1363" s="3">
        <v>44426</v>
      </c>
      <c r="C1363" s="4">
        <f t="shared" si="18"/>
        <v>34</v>
      </c>
    </row>
    <row r="1364" spans="1:3" ht="15.75" customHeight="1">
      <c r="A1364" s="2">
        <v>3235172</v>
      </c>
      <c r="B1364" s="3">
        <v>44426</v>
      </c>
      <c r="C1364" s="4">
        <f t="shared" si="18"/>
        <v>34</v>
      </c>
    </row>
    <row r="1365" spans="1:3" ht="15.75" customHeight="1">
      <c r="A1365" s="2">
        <v>3235220</v>
      </c>
      <c r="B1365" s="3">
        <v>44426</v>
      </c>
      <c r="C1365" s="4">
        <f t="shared" si="18"/>
        <v>34</v>
      </c>
    </row>
    <row r="1366" spans="1:3" ht="15.75" customHeight="1">
      <c r="A1366" s="2">
        <v>3235540</v>
      </c>
      <c r="B1366" s="3">
        <v>44426</v>
      </c>
      <c r="C1366" s="4">
        <f t="shared" si="18"/>
        <v>34</v>
      </c>
    </row>
    <row r="1367" spans="1:3" ht="15.75" customHeight="1">
      <c r="A1367" s="2">
        <v>3235718</v>
      </c>
      <c r="B1367" s="3">
        <v>44426</v>
      </c>
      <c r="C1367" s="4">
        <f t="shared" si="18"/>
        <v>34</v>
      </c>
    </row>
    <row r="1368" spans="1:3" ht="15.75" customHeight="1">
      <c r="A1368" s="2">
        <v>3234755</v>
      </c>
      <c r="B1368" s="3">
        <v>44426</v>
      </c>
      <c r="C1368" s="4">
        <f t="shared" si="18"/>
        <v>34</v>
      </c>
    </row>
    <row r="1369" spans="1:3" ht="15.75" customHeight="1">
      <c r="A1369" s="2">
        <v>3235172</v>
      </c>
      <c r="B1369" s="3">
        <v>44426</v>
      </c>
      <c r="C1369" s="4">
        <f t="shared" si="18"/>
        <v>34</v>
      </c>
    </row>
    <row r="1370" spans="1:3" ht="15.75" customHeight="1">
      <c r="A1370" s="2">
        <v>3235220</v>
      </c>
      <c r="B1370" s="3">
        <v>44426</v>
      </c>
      <c r="C1370" s="4">
        <f t="shared" si="18"/>
        <v>34</v>
      </c>
    </row>
    <row r="1371" spans="1:3" ht="15.75" customHeight="1">
      <c r="A1371" s="2">
        <v>3235540</v>
      </c>
      <c r="B1371" s="3">
        <v>44426</v>
      </c>
      <c r="C1371" s="4">
        <f t="shared" si="18"/>
        <v>34</v>
      </c>
    </row>
    <row r="1372" spans="1:3" ht="15.75" customHeight="1">
      <c r="A1372" s="2">
        <v>3235718</v>
      </c>
      <c r="B1372" s="3">
        <v>44426</v>
      </c>
      <c r="C1372" s="4">
        <f t="shared" si="18"/>
        <v>34</v>
      </c>
    </row>
    <row r="1373" spans="1:3" ht="15.75" customHeight="1">
      <c r="A1373" s="2">
        <v>3235302</v>
      </c>
      <c r="B1373" s="3">
        <v>44426</v>
      </c>
      <c r="C1373" s="4">
        <f t="shared" si="18"/>
        <v>34</v>
      </c>
    </row>
    <row r="1374" spans="1:3" ht="15.75" customHeight="1">
      <c r="A1374" s="2">
        <v>3234809</v>
      </c>
      <c r="B1374" s="3">
        <v>44426</v>
      </c>
      <c r="C1374" s="4">
        <f t="shared" si="18"/>
        <v>34</v>
      </c>
    </row>
    <row r="1375" spans="1:3" ht="15.75" customHeight="1">
      <c r="A1375" s="2">
        <v>3235306</v>
      </c>
      <c r="B1375" s="3">
        <v>44426</v>
      </c>
      <c r="C1375" s="4">
        <f t="shared" si="18"/>
        <v>34</v>
      </c>
    </row>
    <row r="1376" spans="1:3" ht="15.75" customHeight="1">
      <c r="A1376" s="2">
        <v>3235225</v>
      </c>
      <c r="B1376" s="3">
        <v>44426</v>
      </c>
      <c r="C1376" s="4">
        <f t="shared" si="18"/>
        <v>34</v>
      </c>
    </row>
    <row r="1377" spans="1:3" ht="15.75" customHeight="1">
      <c r="A1377" s="2">
        <v>3234704</v>
      </c>
      <c r="B1377" s="3">
        <v>44426</v>
      </c>
      <c r="C1377" s="4">
        <f t="shared" si="18"/>
        <v>34</v>
      </c>
    </row>
    <row r="1378" spans="1:3" ht="15.75" customHeight="1">
      <c r="A1378" s="2">
        <v>3235236</v>
      </c>
      <c r="B1378" s="3">
        <v>44427</v>
      </c>
      <c r="C1378" s="4">
        <f t="shared" si="18"/>
        <v>34</v>
      </c>
    </row>
    <row r="1379" spans="1:3" ht="15.75" customHeight="1">
      <c r="A1379" s="2">
        <v>3235181</v>
      </c>
      <c r="B1379" s="3">
        <v>44427</v>
      </c>
      <c r="C1379" s="4">
        <f t="shared" si="18"/>
        <v>34</v>
      </c>
    </row>
    <row r="1380" spans="1:3" ht="15.75" customHeight="1">
      <c r="A1380" s="2">
        <v>3235075</v>
      </c>
      <c r="B1380" s="3">
        <v>44427</v>
      </c>
      <c r="C1380" s="4">
        <f t="shared" si="18"/>
        <v>34</v>
      </c>
    </row>
    <row r="1381" spans="1:3" ht="15.75" customHeight="1">
      <c r="A1381" s="2">
        <v>3234626</v>
      </c>
      <c r="B1381" s="3">
        <v>44427</v>
      </c>
      <c r="C1381" s="4">
        <f t="shared" si="18"/>
        <v>34</v>
      </c>
    </row>
    <row r="1382" spans="1:3" ht="15.75" customHeight="1">
      <c r="A1382" s="2">
        <v>3235149</v>
      </c>
      <c r="B1382" s="3">
        <v>44427</v>
      </c>
      <c r="C1382" s="4">
        <f t="shared" si="18"/>
        <v>34</v>
      </c>
    </row>
    <row r="1383" spans="1:3" ht="15.75" customHeight="1">
      <c r="A1383" s="2">
        <v>3234609</v>
      </c>
      <c r="B1383" s="3">
        <v>44427</v>
      </c>
      <c r="C1383" s="4">
        <f t="shared" si="18"/>
        <v>34</v>
      </c>
    </row>
    <row r="1384" spans="1:3" ht="15.75" customHeight="1">
      <c r="A1384" s="2">
        <v>3234794</v>
      </c>
      <c r="B1384" s="3">
        <v>44427</v>
      </c>
      <c r="C1384" s="4">
        <f t="shared" si="18"/>
        <v>34</v>
      </c>
    </row>
    <row r="1385" spans="1:3" ht="15.75" customHeight="1">
      <c r="A1385" s="2">
        <v>3234785</v>
      </c>
      <c r="B1385" s="3">
        <v>44427</v>
      </c>
      <c r="C1385" s="4">
        <f t="shared" si="18"/>
        <v>34</v>
      </c>
    </row>
    <row r="1386" spans="1:3" ht="15.75" customHeight="1">
      <c r="A1386" s="2">
        <v>3235557</v>
      </c>
      <c r="B1386" s="3">
        <v>44427</v>
      </c>
      <c r="C1386" s="4">
        <f t="shared" si="18"/>
        <v>34</v>
      </c>
    </row>
    <row r="1387" spans="1:3" ht="15.75" customHeight="1">
      <c r="A1387" s="2">
        <v>3235091</v>
      </c>
      <c r="B1387" s="3">
        <v>44427</v>
      </c>
      <c r="C1387" s="4">
        <f t="shared" si="18"/>
        <v>34</v>
      </c>
    </row>
    <row r="1388" spans="1:3" ht="15.75" customHeight="1">
      <c r="A1388" s="2">
        <v>3235665</v>
      </c>
      <c r="B1388" s="3">
        <v>44427</v>
      </c>
      <c r="C1388" s="4">
        <f t="shared" si="18"/>
        <v>34</v>
      </c>
    </row>
    <row r="1389" spans="1:3" ht="15.75" customHeight="1">
      <c r="A1389" s="2">
        <v>3234948</v>
      </c>
      <c r="B1389" s="3">
        <v>44427</v>
      </c>
      <c r="C1389" s="4">
        <f t="shared" si="18"/>
        <v>34</v>
      </c>
    </row>
    <row r="1390" spans="1:3" ht="15.75" customHeight="1">
      <c r="A1390" s="2">
        <v>3235676</v>
      </c>
      <c r="B1390" s="3">
        <v>44427</v>
      </c>
      <c r="C1390" s="4">
        <f t="shared" si="18"/>
        <v>34</v>
      </c>
    </row>
    <row r="1391" spans="1:3" ht="15.75" customHeight="1">
      <c r="A1391" s="2">
        <v>3234917</v>
      </c>
      <c r="B1391" s="3">
        <v>44427</v>
      </c>
      <c r="C1391" s="4">
        <f t="shared" si="18"/>
        <v>34</v>
      </c>
    </row>
    <row r="1392" spans="1:3" ht="15.75" customHeight="1">
      <c r="A1392" s="2">
        <v>3235431</v>
      </c>
      <c r="B1392" s="3">
        <v>44427</v>
      </c>
      <c r="C1392" s="4">
        <f t="shared" si="18"/>
        <v>34</v>
      </c>
    </row>
    <row r="1393" spans="1:3" ht="15.75" customHeight="1">
      <c r="A1393" s="2">
        <v>3235025</v>
      </c>
      <c r="B1393" s="3">
        <v>44427</v>
      </c>
      <c r="C1393" s="4">
        <f t="shared" si="18"/>
        <v>34</v>
      </c>
    </row>
    <row r="1394" spans="1:3" ht="15.75" customHeight="1">
      <c r="A1394" s="2">
        <v>3235001</v>
      </c>
      <c r="B1394" s="3">
        <v>44427</v>
      </c>
      <c r="C1394" s="4">
        <f t="shared" si="18"/>
        <v>34</v>
      </c>
    </row>
    <row r="1395" spans="1:3" ht="15.75" customHeight="1">
      <c r="A1395" s="2">
        <v>3235615</v>
      </c>
      <c r="B1395" s="3">
        <v>44427</v>
      </c>
      <c r="C1395" s="4">
        <f t="shared" si="18"/>
        <v>34</v>
      </c>
    </row>
    <row r="1396" spans="1:3" ht="15.75" customHeight="1">
      <c r="A1396" s="2">
        <v>3235499</v>
      </c>
      <c r="B1396" s="3">
        <v>44427</v>
      </c>
      <c r="C1396" s="4">
        <f t="shared" si="18"/>
        <v>34</v>
      </c>
    </row>
    <row r="1397" spans="1:3" ht="15.75" customHeight="1">
      <c r="A1397" s="2">
        <v>3235261</v>
      </c>
      <c r="B1397" s="3">
        <v>44427</v>
      </c>
      <c r="C1397" s="4">
        <f t="shared" si="18"/>
        <v>34</v>
      </c>
    </row>
    <row r="1398" spans="1:3" ht="15.75" customHeight="1">
      <c r="A1398" s="2">
        <v>3234544</v>
      </c>
      <c r="B1398" s="3">
        <v>44427</v>
      </c>
      <c r="C1398" s="4">
        <f t="shared" si="18"/>
        <v>34</v>
      </c>
    </row>
    <row r="1399" spans="1:3" ht="15.75" customHeight="1">
      <c r="A1399" s="2">
        <v>3235260</v>
      </c>
      <c r="B1399" s="3">
        <v>44427</v>
      </c>
      <c r="C1399" s="4">
        <f t="shared" si="18"/>
        <v>34</v>
      </c>
    </row>
    <row r="1400" spans="1:3" ht="15.75" customHeight="1">
      <c r="A1400" s="2">
        <v>3235417</v>
      </c>
      <c r="B1400" s="3">
        <v>44427</v>
      </c>
      <c r="C1400" s="4">
        <f t="shared" si="18"/>
        <v>34</v>
      </c>
    </row>
    <row r="1401" spans="1:3" ht="15.75" customHeight="1">
      <c r="A1401" s="2">
        <v>3235489</v>
      </c>
      <c r="B1401" s="3">
        <v>44427</v>
      </c>
      <c r="C1401" s="4">
        <f t="shared" si="18"/>
        <v>34</v>
      </c>
    </row>
    <row r="1402" spans="1:3" ht="15.75" customHeight="1">
      <c r="A1402" s="2">
        <v>3235521</v>
      </c>
      <c r="B1402" s="3">
        <v>44427</v>
      </c>
      <c r="C1402" s="4">
        <f t="shared" si="18"/>
        <v>34</v>
      </c>
    </row>
    <row r="1403" spans="1:3" ht="15.75" customHeight="1">
      <c r="A1403" s="2">
        <v>3235489</v>
      </c>
      <c r="B1403" s="3">
        <v>44427</v>
      </c>
      <c r="C1403" s="4">
        <f t="shared" si="18"/>
        <v>34</v>
      </c>
    </row>
    <row r="1404" spans="1:3" ht="15.75" customHeight="1">
      <c r="A1404" s="2">
        <v>3235521</v>
      </c>
      <c r="B1404" s="3">
        <v>44427</v>
      </c>
      <c r="C1404" s="4">
        <f t="shared" si="18"/>
        <v>34</v>
      </c>
    </row>
    <row r="1405" spans="1:3" ht="15.75" customHeight="1">
      <c r="A1405" s="2">
        <v>3235260</v>
      </c>
      <c r="B1405" s="3">
        <v>44427</v>
      </c>
      <c r="C1405" s="4">
        <f t="shared" si="18"/>
        <v>34</v>
      </c>
    </row>
    <row r="1406" spans="1:3" ht="15.75" customHeight="1">
      <c r="A1406" s="2">
        <v>3235417</v>
      </c>
      <c r="B1406" s="3">
        <v>44427</v>
      </c>
      <c r="C1406" s="4">
        <f t="shared" si="18"/>
        <v>34</v>
      </c>
    </row>
    <row r="1407" spans="1:3" ht="15.75" customHeight="1">
      <c r="A1407" s="2">
        <v>3235489</v>
      </c>
      <c r="B1407" s="3">
        <v>44427</v>
      </c>
      <c r="C1407" s="4">
        <f t="shared" si="18"/>
        <v>34</v>
      </c>
    </row>
    <row r="1408" spans="1:3" ht="15.75" customHeight="1">
      <c r="A1408" s="2">
        <v>3235521</v>
      </c>
      <c r="B1408" s="3">
        <v>44427</v>
      </c>
      <c r="C1408" s="4">
        <f t="shared" si="18"/>
        <v>34</v>
      </c>
    </row>
    <row r="1409" spans="1:3" ht="15.75" customHeight="1">
      <c r="A1409" s="2">
        <v>3235489</v>
      </c>
      <c r="B1409" s="3">
        <v>44427</v>
      </c>
      <c r="C1409" s="4">
        <f t="shared" si="18"/>
        <v>34</v>
      </c>
    </row>
    <row r="1410" spans="1:3" ht="15.75" customHeight="1">
      <c r="A1410" s="2">
        <v>3235521</v>
      </c>
      <c r="B1410" s="3">
        <v>44427</v>
      </c>
      <c r="C1410" s="4">
        <f t="shared" si="18"/>
        <v>34</v>
      </c>
    </row>
    <row r="1411" spans="1:3" ht="15.75" customHeight="1">
      <c r="A1411" s="2">
        <v>3235251</v>
      </c>
      <c r="B1411" s="3">
        <v>44427</v>
      </c>
      <c r="C1411" s="4">
        <f t="shared" si="18"/>
        <v>34</v>
      </c>
    </row>
    <row r="1412" spans="1:3" ht="15.75" customHeight="1">
      <c r="A1412" s="2">
        <v>3235232</v>
      </c>
      <c r="B1412" s="3">
        <v>44427</v>
      </c>
      <c r="C1412" s="4">
        <f t="shared" si="18"/>
        <v>34</v>
      </c>
    </row>
    <row r="1413" spans="1:3" ht="15.75" customHeight="1">
      <c r="A1413" s="2">
        <v>3234785</v>
      </c>
      <c r="B1413" s="3">
        <v>44427</v>
      </c>
      <c r="C1413" s="4">
        <f t="shared" si="18"/>
        <v>34</v>
      </c>
    </row>
    <row r="1414" spans="1:3" ht="15.75" customHeight="1">
      <c r="A1414" s="2">
        <v>3235480</v>
      </c>
      <c r="B1414" s="3">
        <v>44427</v>
      </c>
      <c r="C1414" s="4">
        <f t="shared" si="18"/>
        <v>34</v>
      </c>
    </row>
    <row r="1415" spans="1:3" ht="15.75" customHeight="1">
      <c r="A1415" s="2">
        <v>3234668</v>
      </c>
      <c r="B1415" s="3">
        <v>44427</v>
      </c>
      <c r="C1415" s="4">
        <f t="shared" si="18"/>
        <v>34</v>
      </c>
    </row>
    <row r="1416" spans="1:3" ht="15.75" customHeight="1">
      <c r="A1416" s="2">
        <v>3235151</v>
      </c>
      <c r="B1416" s="3">
        <v>44427</v>
      </c>
      <c r="C1416" s="4">
        <f t="shared" si="18"/>
        <v>34</v>
      </c>
    </row>
    <row r="1417" spans="1:3" ht="15.75" customHeight="1">
      <c r="A1417" s="2">
        <v>3235277</v>
      </c>
      <c r="B1417" s="3">
        <v>44428</v>
      </c>
      <c r="C1417" s="4">
        <f t="shared" si="18"/>
        <v>34</v>
      </c>
    </row>
    <row r="1418" spans="1:3" ht="15.75" customHeight="1">
      <c r="A1418" s="2">
        <v>3234597</v>
      </c>
      <c r="B1418" s="3">
        <v>44428</v>
      </c>
      <c r="C1418" s="4">
        <f t="shared" si="18"/>
        <v>34</v>
      </c>
    </row>
    <row r="1419" spans="1:3" ht="15.75" customHeight="1">
      <c r="A1419" s="2">
        <v>3235038</v>
      </c>
      <c r="B1419" s="3">
        <v>44428</v>
      </c>
      <c r="C1419" s="4">
        <f t="shared" si="18"/>
        <v>34</v>
      </c>
    </row>
    <row r="1420" spans="1:3" ht="15.75" customHeight="1">
      <c r="A1420" s="2">
        <v>3235559</v>
      </c>
      <c r="B1420" s="3">
        <v>44428</v>
      </c>
      <c r="C1420" s="4">
        <f t="shared" si="18"/>
        <v>34</v>
      </c>
    </row>
    <row r="1421" spans="1:3" ht="15.75" customHeight="1">
      <c r="A1421" s="2">
        <v>3235190</v>
      </c>
      <c r="B1421" s="3">
        <v>44428</v>
      </c>
      <c r="C1421" s="4">
        <f t="shared" si="18"/>
        <v>34</v>
      </c>
    </row>
    <row r="1422" spans="1:3" ht="15.75" customHeight="1">
      <c r="A1422" s="2">
        <v>3235003</v>
      </c>
      <c r="B1422" s="3">
        <v>44428</v>
      </c>
      <c r="C1422" s="4">
        <f t="shared" si="18"/>
        <v>34</v>
      </c>
    </row>
    <row r="1423" spans="1:3" ht="15.75" customHeight="1">
      <c r="A1423" s="2">
        <v>3235401</v>
      </c>
      <c r="B1423" s="3">
        <v>44428</v>
      </c>
      <c r="C1423" s="4">
        <f t="shared" si="18"/>
        <v>34</v>
      </c>
    </row>
    <row r="1424" spans="1:3" ht="15.75" customHeight="1">
      <c r="A1424" s="2">
        <v>3235040</v>
      </c>
      <c r="B1424" s="3">
        <v>44428</v>
      </c>
      <c r="C1424" s="4">
        <f t="shared" si="18"/>
        <v>34</v>
      </c>
    </row>
    <row r="1425" spans="1:3" ht="15.75" customHeight="1">
      <c r="A1425" s="2">
        <v>3235383</v>
      </c>
      <c r="B1425" s="3">
        <v>44428</v>
      </c>
      <c r="C1425" s="4">
        <f t="shared" si="18"/>
        <v>34</v>
      </c>
    </row>
    <row r="1426" spans="1:3" ht="15.75" customHeight="1">
      <c r="A1426" s="2">
        <v>3234759</v>
      </c>
      <c r="B1426" s="3">
        <v>44428</v>
      </c>
      <c r="C1426" s="4">
        <f t="shared" si="18"/>
        <v>34</v>
      </c>
    </row>
    <row r="1427" spans="1:3" ht="15.75" customHeight="1">
      <c r="A1427" s="2">
        <v>3235423</v>
      </c>
      <c r="B1427" s="3">
        <v>44428</v>
      </c>
      <c r="C1427" s="4">
        <f t="shared" si="18"/>
        <v>34</v>
      </c>
    </row>
    <row r="1428" spans="1:3" ht="15.75" customHeight="1">
      <c r="A1428" s="2">
        <v>3235376</v>
      </c>
      <c r="B1428" s="3">
        <v>44428</v>
      </c>
      <c r="C1428" s="4">
        <f t="shared" si="18"/>
        <v>34</v>
      </c>
    </row>
    <row r="1429" spans="1:3" ht="15.75" customHeight="1">
      <c r="A1429" s="2">
        <v>3235028</v>
      </c>
      <c r="B1429" s="3">
        <v>44428</v>
      </c>
      <c r="C1429" s="4">
        <f t="shared" si="18"/>
        <v>34</v>
      </c>
    </row>
    <row r="1430" spans="1:3" ht="15.75" customHeight="1">
      <c r="A1430" s="2">
        <v>3235187</v>
      </c>
      <c r="B1430" s="3">
        <v>44428</v>
      </c>
      <c r="C1430" s="4">
        <f t="shared" si="18"/>
        <v>34</v>
      </c>
    </row>
    <row r="1431" spans="1:3" ht="15.75" customHeight="1">
      <c r="A1431" s="2">
        <v>3235218</v>
      </c>
      <c r="B1431" s="3">
        <v>44428</v>
      </c>
      <c r="C1431" s="4">
        <f t="shared" si="18"/>
        <v>34</v>
      </c>
    </row>
    <row r="1432" spans="1:3" ht="15.75" customHeight="1">
      <c r="A1432" s="2">
        <v>3235405</v>
      </c>
      <c r="B1432" s="3">
        <v>44428</v>
      </c>
      <c r="C1432" s="4">
        <f t="shared" si="18"/>
        <v>34</v>
      </c>
    </row>
    <row r="1433" spans="1:3" ht="15.75" customHeight="1">
      <c r="A1433" s="2">
        <v>3235245</v>
      </c>
      <c r="B1433" s="3">
        <v>44428</v>
      </c>
      <c r="C1433" s="4">
        <f t="shared" si="18"/>
        <v>34</v>
      </c>
    </row>
    <row r="1434" spans="1:3" ht="15.75" customHeight="1">
      <c r="A1434" s="2">
        <v>3234986</v>
      </c>
      <c r="B1434" s="3">
        <v>44428</v>
      </c>
      <c r="C1434" s="4">
        <f t="shared" si="18"/>
        <v>34</v>
      </c>
    </row>
    <row r="1435" spans="1:3" ht="15.75" customHeight="1">
      <c r="A1435" s="2">
        <v>3235228</v>
      </c>
      <c r="B1435" s="3">
        <v>44428</v>
      </c>
      <c r="C1435" s="4">
        <f t="shared" si="18"/>
        <v>34</v>
      </c>
    </row>
    <row r="1436" spans="1:3" ht="15.75" customHeight="1">
      <c r="A1436" s="2">
        <v>3235187</v>
      </c>
      <c r="B1436" s="3">
        <v>44428</v>
      </c>
      <c r="C1436" s="4">
        <f t="shared" si="18"/>
        <v>34</v>
      </c>
    </row>
    <row r="1437" spans="1:3" ht="15.75" customHeight="1">
      <c r="A1437" s="2">
        <v>3235218</v>
      </c>
      <c r="B1437" s="3">
        <v>44428</v>
      </c>
      <c r="C1437" s="4">
        <f t="shared" si="18"/>
        <v>34</v>
      </c>
    </row>
    <row r="1438" spans="1:3" ht="15.75" customHeight="1">
      <c r="A1438" s="2">
        <v>3235405</v>
      </c>
      <c r="B1438" s="3">
        <v>44428</v>
      </c>
      <c r="C1438" s="4">
        <f t="shared" si="18"/>
        <v>34</v>
      </c>
    </row>
    <row r="1439" spans="1:3" ht="15.75" customHeight="1">
      <c r="A1439" s="2">
        <v>3235245</v>
      </c>
      <c r="B1439" s="3">
        <v>44428</v>
      </c>
      <c r="C1439" s="4">
        <f t="shared" si="18"/>
        <v>34</v>
      </c>
    </row>
    <row r="1440" spans="1:3" ht="15.75" customHeight="1">
      <c r="A1440" s="2">
        <v>3234986</v>
      </c>
      <c r="B1440" s="3">
        <v>44428</v>
      </c>
      <c r="C1440" s="4">
        <f t="shared" si="18"/>
        <v>34</v>
      </c>
    </row>
    <row r="1441" spans="1:3" ht="15.75" customHeight="1">
      <c r="A1441" s="2">
        <v>3235228</v>
      </c>
      <c r="B1441" s="3">
        <v>44428</v>
      </c>
      <c r="C1441" s="4">
        <f t="shared" si="18"/>
        <v>34</v>
      </c>
    </row>
    <row r="1442" spans="1:3" ht="15.75" customHeight="1">
      <c r="A1442" s="2">
        <v>3235327</v>
      </c>
      <c r="B1442" s="3">
        <v>44428</v>
      </c>
      <c r="C1442" s="4">
        <f t="shared" si="18"/>
        <v>34</v>
      </c>
    </row>
    <row r="1443" spans="1:3" ht="15.75" customHeight="1">
      <c r="A1443" s="2">
        <v>3235387</v>
      </c>
      <c r="B1443" s="3">
        <v>44428</v>
      </c>
      <c r="C1443" s="4">
        <f t="shared" si="18"/>
        <v>34</v>
      </c>
    </row>
    <row r="1444" spans="1:3" ht="15.75" customHeight="1">
      <c r="A1444" s="2">
        <v>3234987</v>
      </c>
      <c r="B1444" s="3">
        <v>44428</v>
      </c>
      <c r="C1444" s="4">
        <f t="shared" si="18"/>
        <v>34</v>
      </c>
    </row>
    <row r="1445" spans="1:3" ht="15.75" customHeight="1">
      <c r="A1445" s="2">
        <v>3234839</v>
      </c>
      <c r="B1445" s="3">
        <v>44428</v>
      </c>
      <c r="C1445" s="4">
        <f t="shared" si="18"/>
        <v>34</v>
      </c>
    </row>
    <row r="1446" spans="1:3" ht="15.75" customHeight="1">
      <c r="A1446" s="2">
        <v>3234568</v>
      </c>
      <c r="B1446" s="3">
        <v>44428</v>
      </c>
      <c r="C1446" s="4">
        <f t="shared" si="18"/>
        <v>34</v>
      </c>
    </row>
    <row r="1447" spans="1:3" ht="15.75" customHeight="1">
      <c r="A1447" s="2">
        <v>3235607</v>
      </c>
      <c r="B1447" s="3">
        <v>44428</v>
      </c>
      <c r="C1447" s="4">
        <f t="shared" si="18"/>
        <v>34</v>
      </c>
    </row>
    <row r="1448" spans="1:3" ht="15.75" customHeight="1">
      <c r="A1448" s="2">
        <v>3234685</v>
      </c>
      <c r="B1448" s="3">
        <v>44429</v>
      </c>
      <c r="C1448" s="4">
        <f t="shared" si="18"/>
        <v>34</v>
      </c>
    </row>
    <row r="1449" spans="1:3" ht="15.75" customHeight="1">
      <c r="A1449" s="2">
        <v>3235234</v>
      </c>
      <c r="B1449" s="3">
        <v>44429</v>
      </c>
      <c r="C1449" s="4">
        <f t="shared" si="18"/>
        <v>34</v>
      </c>
    </row>
    <row r="1450" spans="1:3" ht="15.75" customHeight="1">
      <c r="A1450" s="2">
        <v>3234869</v>
      </c>
      <c r="B1450" s="3">
        <v>44429</v>
      </c>
      <c r="C1450" s="4">
        <f t="shared" si="18"/>
        <v>34</v>
      </c>
    </row>
    <row r="1451" spans="1:3" ht="15.75" customHeight="1">
      <c r="A1451" s="2">
        <v>3235362</v>
      </c>
      <c r="B1451" s="3">
        <v>44429</v>
      </c>
      <c r="C1451" s="4">
        <f t="shared" si="18"/>
        <v>34</v>
      </c>
    </row>
    <row r="1452" spans="1:3" ht="15.75" customHeight="1">
      <c r="A1452" s="2">
        <v>3234835</v>
      </c>
      <c r="B1452" s="3">
        <v>44429</v>
      </c>
      <c r="C1452" s="4">
        <f t="shared" si="18"/>
        <v>34</v>
      </c>
    </row>
    <row r="1453" spans="1:3" ht="15.75" customHeight="1">
      <c r="A1453" s="2">
        <v>3235403</v>
      </c>
      <c r="B1453" s="3">
        <v>44429</v>
      </c>
      <c r="C1453" s="4">
        <f t="shared" si="18"/>
        <v>34</v>
      </c>
    </row>
    <row r="1454" spans="1:3" ht="15.75" customHeight="1">
      <c r="A1454" s="2">
        <v>3234997</v>
      </c>
      <c r="B1454" s="3">
        <v>44429</v>
      </c>
      <c r="C1454" s="4">
        <f t="shared" si="18"/>
        <v>34</v>
      </c>
    </row>
    <row r="1455" spans="1:3" ht="15.75" customHeight="1">
      <c r="A1455" s="2">
        <v>3235634</v>
      </c>
      <c r="B1455" s="3">
        <v>44429</v>
      </c>
      <c r="C1455" s="4">
        <f t="shared" si="18"/>
        <v>34</v>
      </c>
    </row>
    <row r="1456" spans="1:3" ht="15.75" customHeight="1">
      <c r="A1456" s="2">
        <v>3235249</v>
      </c>
      <c r="B1456" s="3">
        <v>44429</v>
      </c>
      <c r="C1456" s="4">
        <f t="shared" si="18"/>
        <v>34</v>
      </c>
    </row>
    <row r="1457" spans="1:3" ht="15.75" customHeight="1">
      <c r="A1457" s="2">
        <v>3235560</v>
      </c>
      <c r="B1457" s="3">
        <v>44429</v>
      </c>
      <c r="C1457" s="4">
        <f t="shared" si="18"/>
        <v>34</v>
      </c>
    </row>
    <row r="1458" spans="1:3" ht="15.75" customHeight="1">
      <c r="A1458" s="2">
        <v>3235509</v>
      </c>
      <c r="B1458" s="3">
        <v>44429</v>
      </c>
      <c r="C1458" s="4">
        <f t="shared" si="18"/>
        <v>34</v>
      </c>
    </row>
    <row r="1459" spans="1:3" ht="15.75" customHeight="1">
      <c r="A1459" s="2">
        <v>3234561</v>
      </c>
      <c r="B1459" s="3">
        <v>44429</v>
      </c>
      <c r="C1459" s="4">
        <f t="shared" si="18"/>
        <v>34</v>
      </c>
    </row>
    <row r="1460" spans="1:3" ht="15.75" customHeight="1">
      <c r="A1460" s="2">
        <v>3235695</v>
      </c>
      <c r="B1460" s="3">
        <v>44429</v>
      </c>
      <c r="C1460" s="4">
        <f t="shared" si="18"/>
        <v>34</v>
      </c>
    </row>
    <row r="1461" spans="1:3" ht="15.75" customHeight="1">
      <c r="A1461" s="2">
        <v>3235529</v>
      </c>
      <c r="B1461" s="3">
        <v>44429</v>
      </c>
      <c r="C1461" s="4">
        <f t="shared" si="18"/>
        <v>34</v>
      </c>
    </row>
    <row r="1462" spans="1:3" ht="15.75" customHeight="1">
      <c r="A1462" s="2">
        <v>3235604</v>
      </c>
      <c r="B1462" s="3">
        <v>44429</v>
      </c>
      <c r="C1462" s="4">
        <f t="shared" si="18"/>
        <v>34</v>
      </c>
    </row>
    <row r="1463" spans="1:3" ht="15.75" customHeight="1">
      <c r="A1463" s="2">
        <v>3235147</v>
      </c>
      <c r="B1463" s="3">
        <v>44429</v>
      </c>
      <c r="C1463" s="4">
        <f t="shared" si="18"/>
        <v>34</v>
      </c>
    </row>
    <row r="1464" spans="1:3" ht="15.75" customHeight="1">
      <c r="A1464" s="2">
        <v>3234723</v>
      </c>
      <c r="B1464" s="3">
        <v>44429</v>
      </c>
      <c r="C1464" s="4">
        <f t="shared" si="18"/>
        <v>34</v>
      </c>
    </row>
    <row r="1465" spans="1:3" ht="15.75" customHeight="1">
      <c r="A1465" s="2">
        <v>3235690</v>
      </c>
      <c r="B1465" s="3">
        <v>44429</v>
      </c>
      <c r="C1465" s="4">
        <f t="shared" si="18"/>
        <v>34</v>
      </c>
    </row>
    <row r="1466" spans="1:3" ht="15.75" customHeight="1">
      <c r="A1466" s="2">
        <v>3234723</v>
      </c>
      <c r="B1466" s="3">
        <v>44429</v>
      </c>
      <c r="C1466" s="4">
        <f t="shared" si="18"/>
        <v>34</v>
      </c>
    </row>
    <row r="1467" spans="1:3" ht="15.75" customHeight="1">
      <c r="A1467" s="2">
        <v>3235690</v>
      </c>
      <c r="B1467" s="3">
        <v>44429</v>
      </c>
      <c r="C1467" s="4">
        <f t="shared" si="18"/>
        <v>34</v>
      </c>
    </row>
    <row r="1468" spans="1:3" ht="15.75" customHeight="1">
      <c r="A1468" s="2">
        <v>3234961</v>
      </c>
      <c r="B1468" s="3">
        <v>44429</v>
      </c>
      <c r="C1468" s="4">
        <f t="shared" si="18"/>
        <v>34</v>
      </c>
    </row>
    <row r="1469" spans="1:3" ht="15.75" customHeight="1">
      <c r="A1469" s="2">
        <v>3235488</v>
      </c>
      <c r="B1469" s="3">
        <v>44429</v>
      </c>
      <c r="C1469" s="4">
        <f t="shared" si="18"/>
        <v>34</v>
      </c>
    </row>
    <row r="1470" spans="1:3" ht="15.75" customHeight="1">
      <c r="A1470" s="2">
        <v>3235137</v>
      </c>
      <c r="B1470" s="3">
        <v>44429</v>
      </c>
      <c r="C1470" s="4">
        <f t="shared" si="18"/>
        <v>34</v>
      </c>
    </row>
    <row r="1471" spans="1:3" ht="15.75" customHeight="1">
      <c r="A1471" s="2">
        <v>3235644</v>
      </c>
      <c r="B1471" s="3">
        <v>44429</v>
      </c>
      <c r="C1471" s="4">
        <f t="shared" si="18"/>
        <v>34</v>
      </c>
    </row>
    <row r="1472" spans="1:3" ht="15.75" customHeight="1">
      <c r="A1472" s="2">
        <v>3235155</v>
      </c>
      <c r="B1472" s="3">
        <v>44429</v>
      </c>
      <c r="C1472" s="4">
        <f t="shared" si="18"/>
        <v>34</v>
      </c>
    </row>
    <row r="1473" spans="1:3" ht="15.75" customHeight="1">
      <c r="A1473" s="2">
        <v>3235255</v>
      </c>
      <c r="B1473" s="3">
        <v>44430</v>
      </c>
      <c r="C1473" s="4">
        <f t="shared" si="18"/>
        <v>34</v>
      </c>
    </row>
    <row r="1474" spans="1:3" ht="15.75" customHeight="1">
      <c r="A1474" s="2">
        <v>3235372</v>
      </c>
      <c r="B1474" s="3">
        <v>44430</v>
      </c>
      <c r="C1474" s="4">
        <f t="shared" si="18"/>
        <v>34</v>
      </c>
    </row>
    <row r="1475" spans="1:3" ht="15.75" customHeight="1">
      <c r="A1475" s="2">
        <v>3235650</v>
      </c>
      <c r="B1475" s="3">
        <v>44430</v>
      </c>
      <c r="C1475" s="4">
        <f t="shared" si="18"/>
        <v>34</v>
      </c>
    </row>
    <row r="1476" spans="1:3" ht="15.75" customHeight="1">
      <c r="A1476" s="2">
        <v>3234808</v>
      </c>
      <c r="B1476" s="3">
        <v>44430</v>
      </c>
      <c r="C1476" s="4">
        <f t="shared" si="18"/>
        <v>34</v>
      </c>
    </row>
    <row r="1477" spans="1:3" ht="15.75" customHeight="1">
      <c r="A1477" s="2">
        <v>3234915</v>
      </c>
      <c r="B1477" s="3">
        <v>44430</v>
      </c>
      <c r="C1477" s="4">
        <f t="shared" si="18"/>
        <v>34</v>
      </c>
    </row>
    <row r="1478" spans="1:3" ht="15.75" customHeight="1">
      <c r="A1478" s="2">
        <v>3234724</v>
      </c>
      <c r="B1478" s="3">
        <v>44430</v>
      </c>
      <c r="C1478" s="4">
        <f t="shared" si="18"/>
        <v>34</v>
      </c>
    </row>
    <row r="1479" spans="1:3" ht="15.75" customHeight="1">
      <c r="A1479" s="2">
        <v>3234614</v>
      </c>
      <c r="B1479" s="3">
        <v>44430</v>
      </c>
      <c r="C1479" s="4">
        <f t="shared" si="18"/>
        <v>34</v>
      </c>
    </row>
    <row r="1480" spans="1:3" ht="15.75" customHeight="1">
      <c r="A1480" s="2">
        <v>3235303</v>
      </c>
      <c r="B1480" s="3">
        <v>44430</v>
      </c>
      <c r="C1480" s="4">
        <f t="shared" si="18"/>
        <v>34</v>
      </c>
    </row>
    <row r="1481" spans="1:3" ht="15.75" customHeight="1">
      <c r="A1481" s="2">
        <v>3235242</v>
      </c>
      <c r="B1481" s="3">
        <v>44430</v>
      </c>
      <c r="C1481" s="4">
        <f t="shared" si="18"/>
        <v>34</v>
      </c>
    </row>
    <row r="1482" spans="1:3" ht="15.75" customHeight="1">
      <c r="A1482" s="2">
        <v>3234740</v>
      </c>
      <c r="B1482" s="3">
        <v>44430</v>
      </c>
      <c r="C1482" s="4">
        <f t="shared" si="18"/>
        <v>34</v>
      </c>
    </row>
    <row r="1483" spans="1:3" ht="15.75" customHeight="1">
      <c r="A1483" s="2">
        <v>3234666</v>
      </c>
      <c r="B1483" s="3">
        <v>44430</v>
      </c>
      <c r="C1483" s="4">
        <f t="shared" si="18"/>
        <v>34</v>
      </c>
    </row>
    <row r="1484" spans="1:3" ht="15.75" customHeight="1">
      <c r="A1484" s="2">
        <v>3234554</v>
      </c>
      <c r="B1484" s="3">
        <v>44430</v>
      </c>
      <c r="C1484" s="4">
        <f t="shared" si="18"/>
        <v>34</v>
      </c>
    </row>
    <row r="1485" spans="1:3" ht="15.75" customHeight="1">
      <c r="A1485" s="2">
        <v>3235342</v>
      </c>
      <c r="B1485" s="3">
        <v>44430</v>
      </c>
      <c r="C1485" s="4">
        <f t="shared" si="18"/>
        <v>34</v>
      </c>
    </row>
    <row r="1486" spans="1:3" ht="15.75" customHeight="1">
      <c r="A1486" s="2">
        <v>3235731</v>
      </c>
      <c r="B1486" s="3">
        <v>44430</v>
      </c>
      <c r="C1486" s="4">
        <f t="shared" si="18"/>
        <v>34</v>
      </c>
    </row>
    <row r="1487" spans="1:3" ht="15.75" customHeight="1">
      <c r="A1487" s="2">
        <v>3235316</v>
      </c>
      <c r="B1487" s="3">
        <v>44430</v>
      </c>
      <c r="C1487" s="4">
        <f t="shared" si="18"/>
        <v>34</v>
      </c>
    </row>
    <row r="1488" spans="1:3" ht="15.75" customHeight="1">
      <c r="A1488" s="2">
        <v>3235342</v>
      </c>
      <c r="B1488" s="3">
        <v>44430</v>
      </c>
      <c r="C1488" s="4">
        <f t="shared" si="18"/>
        <v>34</v>
      </c>
    </row>
    <row r="1489" spans="1:3" ht="15.75" customHeight="1">
      <c r="A1489" s="2">
        <v>3235731</v>
      </c>
      <c r="B1489" s="3">
        <v>44430</v>
      </c>
      <c r="C1489" s="4">
        <f t="shared" si="18"/>
        <v>34</v>
      </c>
    </row>
    <row r="1490" spans="1:3" ht="15.75" customHeight="1">
      <c r="A1490" s="2">
        <v>3235316</v>
      </c>
      <c r="B1490" s="3">
        <v>44430</v>
      </c>
      <c r="C1490" s="4">
        <f t="shared" si="18"/>
        <v>34</v>
      </c>
    </row>
    <row r="1491" spans="1:3" ht="15.75" customHeight="1">
      <c r="A1491" s="2">
        <v>3235348</v>
      </c>
      <c r="B1491" s="3">
        <v>44430</v>
      </c>
      <c r="C1491" s="4">
        <f t="shared" si="18"/>
        <v>34</v>
      </c>
    </row>
    <row r="1492" spans="1:3" ht="15.75" customHeight="1">
      <c r="A1492" s="2">
        <v>3235374</v>
      </c>
      <c r="B1492" s="3">
        <v>44430</v>
      </c>
      <c r="C1492" s="4">
        <f t="shared" si="18"/>
        <v>34</v>
      </c>
    </row>
    <row r="1493" spans="1:3" ht="15.75" customHeight="1">
      <c r="A1493" s="2">
        <v>3234850</v>
      </c>
      <c r="B1493" s="3">
        <v>44431</v>
      </c>
      <c r="C1493" s="4">
        <f t="shared" si="18"/>
        <v>35</v>
      </c>
    </row>
    <row r="1494" spans="1:3" ht="15.75" customHeight="1">
      <c r="A1494" s="2">
        <v>3235134</v>
      </c>
      <c r="B1494" s="3">
        <v>44431</v>
      </c>
      <c r="C1494" s="4">
        <f t="shared" si="18"/>
        <v>35</v>
      </c>
    </row>
    <row r="1495" spans="1:3" ht="15.75" customHeight="1">
      <c r="A1495" s="2">
        <v>3235106</v>
      </c>
      <c r="B1495" s="3">
        <v>44431</v>
      </c>
      <c r="C1495" s="4">
        <f t="shared" si="18"/>
        <v>35</v>
      </c>
    </row>
    <row r="1496" spans="1:3" ht="15.75" customHeight="1">
      <c r="A1496" s="2">
        <v>3235479</v>
      </c>
      <c r="B1496" s="3">
        <v>44431</v>
      </c>
      <c r="C1496" s="4">
        <f t="shared" si="18"/>
        <v>35</v>
      </c>
    </row>
    <row r="1497" spans="1:3" ht="15.75" customHeight="1">
      <c r="A1497" s="2">
        <v>3234965</v>
      </c>
      <c r="B1497" s="3">
        <v>44431</v>
      </c>
      <c r="C1497" s="4">
        <f t="shared" si="18"/>
        <v>35</v>
      </c>
    </row>
    <row r="1498" spans="1:3" ht="15.75" customHeight="1">
      <c r="A1498" s="2">
        <v>3235353</v>
      </c>
      <c r="B1498" s="3">
        <v>44431</v>
      </c>
      <c r="C1498" s="4">
        <f t="shared" si="18"/>
        <v>35</v>
      </c>
    </row>
    <row r="1499" spans="1:3" ht="15.75" customHeight="1">
      <c r="A1499" s="2">
        <v>3235570</v>
      </c>
      <c r="B1499" s="3">
        <v>44431</v>
      </c>
      <c r="C1499" s="4">
        <f t="shared" si="18"/>
        <v>35</v>
      </c>
    </row>
    <row r="1500" spans="1:3" ht="15.75" customHeight="1">
      <c r="A1500" s="2">
        <v>3235062</v>
      </c>
      <c r="B1500" s="3">
        <v>44431</v>
      </c>
      <c r="C1500" s="4">
        <f t="shared" si="18"/>
        <v>35</v>
      </c>
    </row>
    <row r="1501" spans="1:3" ht="15.75" customHeight="1">
      <c r="A1501" s="2">
        <v>3235679</v>
      </c>
      <c r="B1501" s="3">
        <v>44431</v>
      </c>
      <c r="C1501" s="4">
        <f t="shared" si="18"/>
        <v>35</v>
      </c>
    </row>
    <row r="1502" spans="1:3" ht="15.75" customHeight="1">
      <c r="A1502" s="2">
        <v>3235358</v>
      </c>
      <c r="B1502" s="3">
        <v>44431</v>
      </c>
      <c r="C1502" s="4">
        <f t="shared" si="18"/>
        <v>35</v>
      </c>
    </row>
    <row r="1503" spans="1:3" ht="15.75" customHeight="1">
      <c r="A1503" s="2">
        <v>3235223</v>
      </c>
      <c r="B1503" s="3">
        <v>44431</v>
      </c>
      <c r="C1503" s="4">
        <f t="shared" si="18"/>
        <v>35</v>
      </c>
    </row>
    <row r="1504" spans="1:3" ht="15.75" customHeight="1">
      <c r="A1504" s="2">
        <v>3234818</v>
      </c>
      <c r="B1504" s="3">
        <v>44431</v>
      </c>
      <c r="C1504" s="4">
        <f t="shared" si="18"/>
        <v>35</v>
      </c>
    </row>
    <row r="1505" spans="1:3" ht="15.75" customHeight="1">
      <c r="A1505" s="2">
        <v>3234553</v>
      </c>
      <c r="B1505" s="3">
        <v>44431</v>
      </c>
      <c r="C1505" s="4">
        <f t="shared" si="18"/>
        <v>35</v>
      </c>
    </row>
    <row r="1506" spans="1:3" ht="15.75" customHeight="1">
      <c r="A1506" s="2">
        <v>3234906</v>
      </c>
      <c r="B1506" s="3">
        <v>44431</v>
      </c>
      <c r="C1506" s="4">
        <f t="shared" si="18"/>
        <v>35</v>
      </c>
    </row>
    <row r="1507" spans="1:3" ht="15.75" customHeight="1">
      <c r="A1507" s="2">
        <v>3235628</v>
      </c>
      <c r="B1507" s="3">
        <v>44431</v>
      </c>
      <c r="C1507" s="4">
        <f t="shared" si="18"/>
        <v>35</v>
      </c>
    </row>
    <row r="1508" spans="1:3" ht="15.75" customHeight="1">
      <c r="A1508" s="2">
        <v>3234842</v>
      </c>
      <c r="B1508" s="3">
        <v>44431</v>
      </c>
      <c r="C1508" s="4">
        <f t="shared" si="18"/>
        <v>35</v>
      </c>
    </row>
    <row r="1509" spans="1:3" ht="15.75" customHeight="1">
      <c r="A1509" s="2">
        <v>3235008</v>
      </c>
      <c r="B1509" s="3">
        <v>44431</v>
      </c>
      <c r="C1509" s="4">
        <f t="shared" si="18"/>
        <v>35</v>
      </c>
    </row>
    <row r="1510" spans="1:3" ht="15.75" customHeight="1">
      <c r="A1510" s="2">
        <v>3234824</v>
      </c>
      <c r="B1510" s="3">
        <v>44431</v>
      </c>
      <c r="C1510" s="4">
        <f t="shared" si="18"/>
        <v>35</v>
      </c>
    </row>
    <row r="1511" spans="1:3" ht="15.75" customHeight="1">
      <c r="A1511" s="2">
        <v>3235034</v>
      </c>
      <c r="B1511" s="3">
        <v>44431</v>
      </c>
      <c r="C1511" s="4">
        <f t="shared" si="18"/>
        <v>35</v>
      </c>
    </row>
    <row r="1512" spans="1:3" ht="15.75" customHeight="1">
      <c r="A1512" s="2">
        <v>3234622</v>
      </c>
      <c r="B1512" s="3">
        <v>44431</v>
      </c>
      <c r="C1512" s="4">
        <f t="shared" si="18"/>
        <v>35</v>
      </c>
    </row>
    <row r="1513" spans="1:3" ht="15.75" customHeight="1">
      <c r="A1513" s="2">
        <v>3235266</v>
      </c>
      <c r="B1513" s="3">
        <v>44431</v>
      </c>
      <c r="C1513" s="4">
        <f t="shared" si="18"/>
        <v>35</v>
      </c>
    </row>
    <row r="1514" spans="1:3" ht="15.75" customHeight="1">
      <c r="A1514" s="2">
        <v>3235512</v>
      </c>
      <c r="B1514" s="3">
        <v>44431</v>
      </c>
      <c r="C1514" s="4">
        <f t="shared" si="18"/>
        <v>35</v>
      </c>
    </row>
    <row r="1515" spans="1:3" ht="15.75" customHeight="1">
      <c r="A1515" s="2">
        <v>3234941</v>
      </c>
      <c r="B1515" s="3">
        <v>44431</v>
      </c>
      <c r="C1515" s="4">
        <f t="shared" si="18"/>
        <v>35</v>
      </c>
    </row>
    <row r="1516" spans="1:3" ht="15.75" customHeight="1">
      <c r="A1516" s="2">
        <v>3235164</v>
      </c>
      <c r="B1516" s="3">
        <v>44431</v>
      </c>
      <c r="C1516" s="4">
        <f t="shared" si="18"/>
        <v>35</v>
      </c>
    </row>
    <row r="1517" spans="1:3" ht="15.75" customHeight="1">
      <c r="A1517" s="2">
        <v>3234622</v>
      </c>
      <c r="B1517" s="3">
        <v>44431</v>
      </c>
      <c r="C1517" s="4">
        <f t="shared" si="18"/>
        <v>35</v>
      </c>
    </row>
    <row r="1518" spans="1:3" ht="15.75" customHeight="1">
      <c r="A1518" s="2">
        <v>3235266</v>
      </c>
      <c r="B1518" s="3">
        <v>44431</v>
      </c>
      <c r="C1518" s="4">
        <f t="shared" si="18"/>
        <v>35</v>
      </c>
    </row>
    <row r="1519" spans="1:3" ht="15.75" customHeight="1">
      <c r="A1519" s="2">
        <v>3235512</v>
      </c>
      <c r="B1519" s="3">
        <v>44431</v>
      </c>
      <c r="C1519" s="4">
        <f t="shared" si="18"/>
        <v>35</v>
      </c>
    </row>
    <row r="1520" spans="1:3" ht="15.75" customHeight="1">
      <c r="A1520" s="2">
        <v>3234941</v>
      </c>
      <c r="B1520" s="3">
        <v>44431</v>
      </c>
      <c r="C1520" s="4">
        <f t="shared" si="18"/>
        <v>35</v>
      </c>
    </row>
    <row r="1521" spans="1:3" ht="15.75" customHeight="1">
      <c r="A1521" s="2">
        <v>3235164</v>
      </c>
      <c r="B1521" s="3">
        <v>44431</v>
      </c>
      <c r="C1521" s="4">
        <f t="shared" si="18"/>
        <v>35</v>
      </c>
    </row>
    <row r="1522" spans="1:3" ht="15.75" customHeight="1">
      <c r="A1522" s="2">
        <v>3235120</v>
      </c>
      <c r="B1522" s="3">
        <v>44431</v>
      </c>
      <c r="C1522" s="4">
        <f t="shared" si="18"/>
        <v>35</v>
      </c>
    </row>
    <row r="1523" spans="1:3" ht="15.75" customHeight="1">
      <c r="A1523" s="2">
        <v>3235625</v>
      </c>
      <c r="B1523" s="3">
        <v>44431</v>
      </c>
      <c r="C1523" s="4">
        <f t="shared" si="18"/>
        <v>35</v>
      </c>
    </row>
    <row r="1524" spans="1:3" ht="15.75" customHeight="1">
      <c r="A1524" s="2">
        <v>3235186</v>
      </c>
      <c r="B1524" s="3">
        <v>44431</v>
      </c>
      <c r="C1524" s="4">
        <f t="shared" si="18"/>
        <v>35</v>
      </c>
    </row>
    <row r="1525" spans="1:3" ht="15.75" customHeight="1">
      <c r="A1525" s="2">
        <v>3235387</v>
      </c>
      <c r="B1525" s="3">
        <v>44432</v>
      </c>
      <c r="C1525" s="4">
        <f t="shared" si="18"/>
        <v>35</v>
      </c>
    </row>
    <row r="1526" spans="1:3" ht="15.75" customHeight="1">
      <c r="A1526" s="2">
        <v>3235086</v>
      </c>
      <c r="B1526" s="3">
        <v>44432</v>
      </c>
      <c r="C1526" s="4">
        <f t="shared" si="18"/>
        <v>35</v>
      </c>
    </row>
    <row r="1527" spans="1:3" ht="15.75" customHeight="1">
      <c r="A1527" s="2">
        <v>3235068</v>
      </c>
      <c r="B1527" s="3">
        <v>44432</v>
      </c>
      <c r="C1527" s="4">
        <f t="shared" si="18"/>
        <v>35</v>
      </c>
    </row>
    <row r="1528" spans="1:3" ht="15.75" customHeight="1">
      <c r="A1528" s="2">
        <v>3235473</v>
      </c>
      <c r="B1528" s="3">
        <v>44432</v>
      </c>
      <c r="C1528" s="4">
        <f t="shared" si="18"/>
        <v>35</v>
      </c>
    </row>
    <row r="1529" spans="1:3" ht="15.75" customHeight="1">
      <c r="A1529" s="2">
        <v>3234932</v>
      </c>
      <c r="B1529" s="3">
        <v>44432</v>
      </c>
      <c r="C1529" s="4">
        <f t="shared" si="18"/>
        <v>35</v>
      </c>
    </row>
    <row r="1530" spans="1:3" ht="15.75" customHeight="1">
      <c r="A1530" s="2">
        <v>3235130</v>
      </c>
      <c r="B1530" s="3">
        <v>44432</v>
      </c>
      <c r="C1530" s="4">
        <f t="shared" si="18"/>
        <v>35</v>
      </c>
    </row>
    <row r="1531" spans="1:3" ht="15.75" customHeight="1">
      <c r="A1531" s="2">
        <v>3234795</v>
      </c>
      <c r="B1531" s="3">
        <v>44432</v>
      </c>
      <c r="C1531" s="4">
        <f t="shared" si="18"/>
        <v>35</v>
      </c>
    </row>
    <row r="1532" spans="1:3" ht="15.75" customHeight="1">
      <c r="A1532" s="2">
        <v>3235213</v>
      </c>
      <c r="B1532" s="3">
        <v>44432</v>
      </c>
      <c r="C1532" s="4">
        <f t="shared" ref="C1532:C1722" si="19">WEEKNUM(B1532,2)</f>
        <v>35</v>
      </c>
    </row>
    <row r="1533" spans="1:3" ht="15.75" customHeight="1">
      <c r="A1533" s="2">
        <v>3235144</v>
      </c>
      <c r="B1533" s="3">
        <v>44432</v>
      </c>
      <c r="C1533" s="4">
        <f t="shared" si="19"/>
        <v>35</v>
      </c>
    </row>
    <row r="1534" spans="1:3" ht="15.75" customHeight="1">
      <c r="A1534" s="2">
        <v>3235118</v>
      </c>
      <c r="B1534" s="3">
        <v>44432</v>
      </c>
      <c r="C1534" s="4">
        <f t="shared" si="19"/>
        <v>35</v>
      </c>
    </row>
    <row r="1535" spans="1:3" ht="15.75" customHeight="1">
      <c r="A1535" s="2">
        <v>3235428</v>
      </c>
      <c r="B1535" s="3">
        <v>44432</v>
      </c>
      <c r="C1535" s="4">
        <f t="shared" si="19"/>
        <v>35</v>
      </c>
    </row>
    <row r="1536" spans="1:3" ht="15.75" customHeight="1">
      <c r="A1536" s="2">
        <v>3234653</v>
      </c>
      <c r="B1536" s="3">
        <v>44432</v>
      </c>
      <c r="C1536" s="4">
        <f t="shared" si="19"/>
        <v>35</v>
      </c>
    </row>
    <row r="1537" spans="1:3" ht="15.75" customHeight="1">
      <c r="A1537" s="2">
        <v>3234837</v>
      </c>
      <c r="B1537" s="3">
        <v>44432</v>
      </c>
      <c r="C1537" s="4">
        <f t="shared" si="19"/>
        <v>35</v>
      </c>
    </row>
    <row r="1538" spans="1:3" ht="15.75" customHeight="1">
      <c r="A1538" s="2">
        <v>3234577</v>
      </c>
      <c r="B1538" s="3">
        <v>44432</v>
      </c>
      <c r="C1538" s="4">
        <f t="shared" si="19"/>
        <v>35</v>
      </c>
    </row>
    <row r="1539" spans="1:3" ht="15.75" customHeight="1">
      <c r="A1539" s="2">
        <v>3235573</v>
      </c>
      <c r="B1539" s="3">
        <v>44432</v>
      </c>
      <c r="C1539" s="4">
        <f t="shared" si="19"/>
        <v>35</v>
      </c>
    </row>
    <row r="1540" spans="1:3" ht="15.75" customHeight="1">
      <c r="A1540" s="2">
        <v>3235150</v>
      </c>
      <c r="B1540" s="3">
        <v>44432</v>
      </c>
      <c r="C1540" s="4">
        <f t="shared" si="19"/>
        <v>35</v>
      </c>
    </row>
    <row r="1541" spans="1:3" ht="15.75" customHeight="1">
      <c r="A1541" s="2">
        <v>3234762</v>
      </c>
      <c r="B1541" s="3">
        <v>44432</v>
      </c>
      <c r="C1541" s="4">
        <f t="shared" si="19"/>
        <v>35</v>
      </c>
    </row>
    <row r="1542" spans="1:3" ht="15.75" customHeight="1">
      <c r="A1542" s="2">
        <v>3234872</v>
      </c>
      <c r="B1542" s="3">
        <v>44432</v>
      </c>
      <c r="C1542" s="4">
        <f t="shared" si="19"/>
        <v>35</v>
      </c>
    </row>
    <row r="1543" spans="1:3" ht="15.75" customHeight="1">
      <c r="A1543" s="2">
        <v>3234577</v>
      </c>
      <c r="B1543" s="3">
        <v>44432</v>
      </c>
      <c r="C1543" s="4">
        <f t="shared" si="19"/>
        <v>35</v>
      </c>
    </row>
    <row r="1544" spans="1:3" ht="15.75" customHeight="1">
      <c r="A1544" s="2">
        <v>3235573</v>
      </c>
      <c r="B1544" s="3">
        <v>44432</v>
      </c>
      <c r="C1544" s="4">
        <f t="shared" si="19"/>
        <v>35</v>
      </c>
    </row>
    <row r="1545" spans="1:3" ht="15.75" customHeight="1">
      <c r="A1545" s="2">
        <v>3235150</v>
      </c>
      <c r="B1545" s="3">
        <v>44432</v>
      </c>
      <c r="C1545" s="4">
        <f t="shared" si="19"/>
        <v>35</v>
      </c>
    </row>
    <row r="1546" spans="1:3" ht="15.75" customHeight="1">
      <c r="A1546" s="2">
        <v>3234762</v>
      </c>
      <c r="B1546" s="3">
        <v>44432</v>
      </c>
      <c r="C1546" s="4">
        <f t="shared" si="19"/>
        <v>35</v>
      </c>
    </row>
    <row r="1547" spans="1:3" ht="15.75" customHeight="1">
      <c r="A1547" s="2">
        <v>3234872</v>
      </c>
      <c r="B1547" s="3">
        <v>44432</v>
      </c>
      <c r="C1547" s="4">
        <f t="shared" si="19"/>
        <v>35</v>
      </c>
    </row>
    <row r="1548" spans="1:3" ht="15.75" customHeight="1">
      <c r="A1548" s="2">
        <v>3235273</v>
      </c>
      <c r="B1548" s="3">
        <v>44432</v>
      </c>
      <c r="C1548" s="4">
        <f t="shared" si="19"/>
        <v>35</v>
      </c>
    </row>
    <row r="1549" spans="1:3" ht="15.75" customHeight="1">
      <c r="A1549" s="2">
        <v>3235606</v>
      </c>
      <c r="B1549" s="3">
        <v>44432</v>
      </c>
      <c r="C1549" s="4">
        <f t="shared" si="19"/>
        <v>35</v>
      </c>
    </row>
    <row r="1550" spans="1:3" ht="15.75" customHeight="1">
      <c r="A1550" s="2">
        <v>3235331</v>
      </c>
      <c r="B1550" s="3">
        <v>44432</v>
      </c>
      <c r="C1550" s="4">
        <f t="shared" si="19"/>
        <v>35</v>
      </c>
    </row>
    <row r="1551" spans="1:3" ht="15.75" customHeight="1">
      <c r="A1551" s="2">
        <v>3234698</v>
      </c>
      <c r="B1551" s="3">
        <v>44432</v>
      </c>
      <c r="C1551" s="4">
        <f t="shared" si="19"/>
        <v>35</v>
      </c>
    </row>
    <row r="1552" spans="1:3" ht="15.75" customHeight="1">
      <c r="A1552" s="2">
        <v>3235496</v>
      </c>
      <c r="B1552" s="3">
        <v>44432</v>
      </c>
      <c r="C1552" s="4">
        <f t="shared" si="19"/>
        <v>35</v>
      </c>
    </row>
    <row r="1553" spans="1:3" ht="15.75" customHeight="1">
      <c r="A1553" s="2">
        <v>3235259</v>
      </c>
      <c r="B1553" s="3">
        <v>44433</v>
      </c>
      <c r="C1553" s="4">
        <f t="shared" si="19"/>
        <v>35</v>
      </c>
    </row>
    <row r="1554" spans="1:3" ht="15.75" customHeight="1">
      <c r="A1554" s="2">
        <v>3234801</v>
      </c>
      <c r="B1554" s="3">
        <v>44433</v>
      </c>
      <c r="C1554" s="4">
        <f t="shared" si="19"/>
        <v>35</v>
      </c>
    </row>
    <row r="1555" spans="1:3" ht="15.75" customHeight="1">
      <c r="A1555" s="2">
        <v>3235021</v>
      </c>
      <c r="B1555" s="3">
        <v>44433</v>
      </c>
      <c r="C1555" s="4">
        <f t="shared" si="19"/>
        <v>35</v>
      </c>
    </row>
    <row r="1556" spans="1:3" ht="15.75" customHeight="1">
      <c r="A1556" s="2">
        <v>3234954</v>
      </c>
      <c r="B1556" s="3">
        <v>44433</v>
      </c>
      <c r="C1556" s="4">
        <f t="shared" si="19"/>
        <v>35</v>
      </c>
    </row>
    <row r="1557" spans="1:3" ht="15.75" customHeight="1">
      <c r="A1557" s="2">
        <v>3235659</v>
      </c>
      <c r="B1557" s="3">
        <v>44433</v>
      </c>
      <c r="C1557" s="4">
        <f t="shared" si="19"/>
        <v>35</v>
      </c>
    </row>
    <row r="1558" spans="1:3" ht="15.75" customHeight="1">
      <c r="A1558" s="2">
        <v>3235706</v>
      </c>
      <c r="B1558" s="3">
        <v>44433</v>
      </c>
      <c r="C1558" s="4">
        <f t="shared" si="19"/>
        <v>35</v>
      </c>
    </row>
    <row r="1559" spans="1:3" ht="15.75" customHeight="1">
      <c r="A1559" s="2">
        <v>3235667</v>
      </c>
      <c r="B1559" s="3">
        <v>44433</v>
      </c>
      <c r="C1559" s="4">
        <f t="shared" si="19"/>
        <v>35</v>
      </c>
    </row>
    <row r="1560" spans="1:3" ht="15.75" customHeight="1">
      <c r="A1560" s="2">
        <v>3235324</v>
      </c>
      <c r="B1560" s="3">
        <v>44433</v>
      </c>
      <c r="C1560" s="4">
        <f t="shared" si="19"/>
        <v>35</v>
      </c>
    </row>
    <row r="1561" spans="1:3" ht="15.75" customHeight="1">
      <c r="A1561" s="2">
        <v>3234549</v>
      </c>
      <c r="B1561" s="3">
        <v>44433</v>
      </c>
      <c r="C1561" s="4">
        <f t="shared" si="19"/>
        <v>35</v>
      </c>
    </row>
    <row r="1562" spans="1:3" ht="15.75" customHeight="1">
      <c r="A1562" s="2">
        <v>3235039</v>
      </c>
      <c r="B1562" s="3">
        <v>44433</v>
      </c>
      <c r="C1562" s="4">
        <f t="shared" si="19"/>
        <v>35</v>
      </c>
    </row>
    <row r="1563" spans="1:3" ht="15.75" customHeight="1">
      <c r="A1563" s="2">
        <v>3235344</v>
      </c>
      <c r="B1563" s="3">
        <v>44433</v>
      </c>
      <c r="C1563" s="4">
        <f t="shared" si="19"/>
        <v>35</v>
      </c>
    </row>
    <row r="1564" spans="1:3" ht="15.75" customHeight="1">
      <c r="A1564" s="2">
        <v>3235623</v>
      </c>
      <c r="B1564" s="3">
        <v>44433</v>
      </c>
      <c r="C1564" s="4">
        <f t="shared" si="19"/>
        <v>35</v>
      </c>
    </row>
    <row r="1565" spans="1:3" ht="15.75" customHeight="1">
      <c r="A1565" s="2">
        <v>3234617</v>
      </c>
      <c r="B1565" s="3">
        <v>44433</v>
      </c>
      <c r="C1565" s="4">
        <f t="shared" si="19"/>
        <v>35</v>
      </c>
    </row>
    <row r="1566" spans="1:3" ht="15.75" customHeight="1">
      <c r="A1566" s="2">
        <v>3234782</v>
      </c>
      <c r="B1566" s="3">
        <v>44433</v>
      </c>
      <c r="C1566" s="4">
        <f t="shared" si="19"/>
        <v>35</v>
      </c>
    </row>
    <row r="1567" spans="1:3" ht="15.75" customHeight="1">
      <c r="A1567" s="2">
        <v>3234590</v>
      </c>
      <c r="B1567" s="3">
        <v>44433</v>
      </c>
      <c r="C1567" s="4">
        <f t="shared" si="19"/>
        <v>35</v>
      </c>
    </row>
    <row r="1568" spans="1:3" ht="15.75" customHeight="1">
      <c r="A1568" s="2">
        <v>3234944</v>
      </c>
      <c r="B1568" s="3">
        <v>44433</v>
      </c>
      <c r="C1568" s="4">
        <f t="shared" si="19"/>
        <v>35</v>
      </c>
    </row>
    <row r="1569" spans="1:3" ht="15.75" customHeight="1">
      <c r="A1569" s="2">
        <v>3235614</v>
      </c>
      <c r="B1569" s="3">
        <v>44433</v>
      </c>
      <c r="C1569" s="4">
        <f t="shared" si="19"/>
        <v>35</v>
      </c>
    </row>
    <row r="1570" spans="1:3" ht="15.75" customHeight="1">
      <c r="A1570" s="2">
        <v>3234984</v>
      </c>
      <c r="B1570" s="3">
        <v>44433</v>
      </c>
      <c r="C1570" s="4">
        <f t="shared" si="19"/>
        <v>35</v>
      </c>
    </row>
    <row r="1571" spans="1:3" ht="15.75" customHeight="1">
      <c r="A1571" s="2">
        <v>3234646</v>
      </c>
      <c r="B1571" s="3">
        <v>44433</v>
      </c>
      <c r="C1571" s="4">
        <f t="shared" si="19"/>
        <v>35</v>
      </c>
    </row>
    <row r="1572" spans="1:3" ht="15.75" customHeight="1">
      <c r="A1572" s="2">
        <v>3234832</v>
      </c>
      <c r="B1572" s="3">
        <v>44433</v>
      </c>
      <c r="C1572" s="4">
        <f t="shared" si="19"/>
        <v>35</v>
      </c>
    </row>
    <row r="1573" spans="1:3" ht="15.75" customHeight="1">
      <c r="A1573" s="2">
        <v>3234745</v>
      </c>
      <c r="B1573" s="3">
        <v>44433</v>
      </c>
      <c r="C1573" s="4">
        <f t="shared" si="19"/>
        <v>35</v>
      </c>
    </row>
    <row r="1574" spans="1:3" ht="15.75" customHeight="1">
      <c r="A1574" s="2">
        <v>3234944</v>
      </c>
      <c r="B1574" s="3">
        <v>44433</v>
      </c>
      <c r="C1574" s="4">
        <f t="shared" si="19"/>
        <v>35</v>
      </c>
    </row>
    <row r="1575" spans="1:3" ht="15.75" customHeight="1">
      <c r="A1575" s="2">
        <v>3235614</v>
      </c>
      <c r="B1575" s="3">
        <v>44433</v>
      </c>
      <c r="C1575" s="4">
        <f t="shared" si="19"/>
        <v>35</v>
      </c>
    </row>
    <row r="1576" spans="1:3" ht="15.75" customHeight="1">
      <c r="A1576" s="2">
        <v>3234984</v>
      </c>
      <c r="B1576" s="3">
        <v>44433</v>
      </c>
      <c r="C1576" s="4">
        <f t="shared" si="19"/>
        <v>35</v>
      </c>
    </row>
    <row r="1577" spans="1:3" ht="15.75" customHeight="1">
      <c r="A1577" s="2">
        <v>3234646</v>
      </c>
      <c r="B1577" s="3">
        <v>44433</v>
      </c>
      <c r="C1577" s="4">
        <f t="shared" si="19"/>
        <v>35</v>
      </c>
    </row>
    <row r="1578" spans="1:3" ht="15.75" customHeight="1">
      <c r="A1578" s="2">
        <v>3234832</v>
      </c>
      <c r="B1578" s="3">
        <v>44433</v>
      </c>
      <c r="C1578" s="4">
        <f t="shared" si="19"/>
        <v>35</v>
      </c>
    </row>
    <row r="1579" spans="1:3" ht="15.75" customHeight="1">
      <c r="A1579" s="2">
        <v>3234745</v>
      </c>
      <c r="B1579" s="3">
        <v>44433</v>
      </c>
      <c r="C1579" s="4">
        <f t="shared" si="19"/>
        <v>35</v>
      </c>
    </row>
    <row r="1580" spans="1:3" ht="15.75" customHeight="1">
      <c r="A1580" s="2">
        <v>3235115</v>
      </c>
      <c r="B1580" s="3">
        <v>44433</v>
      </c>
      <c r="C1580" s="4">
        <f t="shared" si="19"/>
        <v>35</v>
      </c>
    </row>
    <row r="1581" spans="1:3" ht="15.75" customHeight="1">
      <c r="A1581" s="2">
        <v>3235545</v>
      </c>
      <c r="B1581" s="3">
        <v>44433</v>
      </c>
      <c r="C1581" s="4">
        <f t="shared" si="19"/>
        <v>35</v>
      </c>
    </row>
    <row r="1582" spans="1:3" ht="15.75" customHeight="1">
      <c r="A1582" s="2">
        <v>3234689</v>
      </c>
      <c r="B1582" s="3">
        <v>44434</v>
      </c>
      <c r="C1582" s="4">
        <f t="shared" si="19"/>
        <v>35</v>
      </c>
    </row>
    <row r="1583" spans="1:3" ht="15.75" customHeight="1">
      <c r="A1583" s="2">
        <v>3235269</v>
      </c>
      <c r="B1583" s="3">
        <v>44434</v>
      </c>
      <c r="C1583" s="4">
        <f t="shared" si="19"/>
        <v>35</v>
      </c>
    </row>
    <row r="1584" spans="1:3" ht="15.75" customHeight="1">
      <c r="A1584" s="2">
        <v>3235197</v>
      </c>
      <c r="B1584" s="3">
        <v>44434</v>
      </c>
      <c r="C1584" s="4">
        <f t="shared" si="19"/>
        <v>35</v>
      </c>
    </row>
    <row r="1585" spans="1:3" ht="15.75" customHeight="1">
      <c r="A1585" s="2">
        <v>3234946</v>
      </c>
      <c r="B1585" s="3">
        <v>44434</v>
      </c>
      <c r="C1585" s="4">
        <f t="shared" si="19"/>
        <v>35</v>
      </c>
    </row>
    <row r="1586" spans="1:3" ht="15.75" customHeight="1">
      <c r="A1586" s="2">
        <v>3234764</v>
      </c>
      <c r="B1586" s="3">
        <v>44434</v>
      </c>
      <c r="C1586" s="4">
        <f t="shared" si="19"/>
        <v>35</v>
      </c>
    </row>
    <row r="1587" spans="1:3" ht="15.75" customHeight="1">
      <c r="A1587" s="2">
        <v>3235300</v>
      </c>
      <c r="B1587" s="3">
        <v>44434</v>
      </c>
      <c r="C1587" s="4">
        <f t="shared" si="19"/>
        <v>35</v>
      </c>
    </row>
    <row r="1588" spans="1:3" ht="15.75" customHeight="1">
      <c r="A1588" s="2">
        <v>3234635</v>
      </c>
      <c r="B1588" s="3">
        <v>44434</v>
      </c>
      <c r="C1588" s="4">
        <f t="shared" si="19"/>
        <v>35</v>
      </c>
    </row>
    <row r="1589" spans="1:3" ht="15.75" customHeight="1">
      <c r="A1589" s="2">
        <v>3235156</v>
      </c>
      <c r="B1589" s="3">
        <v>44434</v>
      </c>
      <c r="C1589" s="4">
        <f t="shared" si="19"/>
        <v>35</v>
      </c>
    </row>
    <row r="1590" spans="1:3" ht="15.75" customHeight="1">
      <c r="A1590" s="2">
        <v>3235671</v>
      </c>
      <c r="B1590" s="3">
        <v>44434</v>
      </c>
      <c r="C1590" s="4">
        <f t="shared" si="19"/>
        <v>35</v>
      </c>
    </row>
    <row r="1591" spans="1:3" ht="15.75" customHeight="1">
      <c r="A1591" s="2">
        <v>3235262</v>
      </c>
      <c r="B1591" s="3">
        <v>44434</v>
      </c>
      <c r="C1591" s="4">
        <f t="shared" si="19"/>
        <v>35</v>
      </c>
    </row>
    <row r="1592" spans="1:3" ht="15.75" customHeight="1">
      <c r="A1592" s="2">
        <v>3235704</v>
      </c>
      <c r="B1592" s="3">
        <v>44434</v>
      </c>
      <c r="C1592" s="4">
        <f t="shared" si="19"/>
        <v>35</v>
      </c>
    </row>
    <row r="1593" spans="1:3" ht="15.75" customHeight="1">
      <c r="A1593" s="2">
        <v>3234852</v>
      </c>
      <c r="B1593" s="3">
        <v>44434</v>
      </c>
      <c r="C1593" s="4">
        <f t="shared" si="19"/>
        <v>35</v>
      </c>
    </row>
    <row r="1594" spans="1:3" ht="15.75" customHeight="1">
      <c r="A1594" s="2">
        <v>3235402</v>
      </c>
      <c r="B1594" s="3">
        <v>44434</v>
      </c>
      <c r="C1594" s="4">
        <f t="shared" si="19"/>
        <v>35</v>
      </c>
    </row>
    <row r="1595" spans="1:3" ht="15.75" customHeight="1">
      <c r="A1595" s="2">
        <v>3235312</v>
      </c>
      <c r="B1595" s="3">
        <v>44434</v>
      </c>
      <c r="C1595" s="4">
        <f t="shared" si="19"/>
        <v>35</v>
      </c>
    </row>
    <row r="1596" spans="1:3" ht="15.75" customHeight="1">
      <c r="A1596" s="2">
        <v>3235027</v>
      </c>
      <c r="B1596" s="3">
        <v>44434</v>
      </c>
      <c r="C1596" s="4">
        <f t="shared" si="19"/>
        <v>35</v>
      </c>
    </row>
    <row r="1597" spans="1:3" ht="15.75" customHeight="1">
      <c r="A1597" s="2">
        <v>3235035</v>
      </c>
      <c r="B1597" s="3">
        <v>44434</v>
      </c>
      <c r="C1597" s="4">
        <f t="shared" si="19"/>
        <v>35</v>
      </c>
    </row>
    <row r="1598" spans="1:3" ht="15.75" customHeight="1">
      <c r="A1598" s="2">
        <v>3234572</v>
      </c>
      <c r="B1598" s="3">
        <v>44434</v>
      </c>
      <c r="C1598" s="4">
        <f t="shared" si="19"/>
        <v>35</v>
      </c>
    </row>
    <row r="1599" spans="1:3" ht="15.75" customHeight="1">
      <c r="A1599" s="2">
        <v>3234758</v>
      </c>
      <c r="B1599" s="3">
        <v>44434</v>
      </c>
      <c r="C1599" s="4">
        <f t="shared" si="19"/>
        <v>35</v>
      </c>
    </row>
    <row r="1600" spans="1:3" ht="15.75" customHeight="1">
      <c r="A1600" s="2">
        <v>3234624</v>
      </c>
      <c r="B1600" s="3">
        <v>44434</v>
      </c>
      <c r="C1600" s="4">
        <f t="shared" si="19"/>
        <v>35</v>
      </c>
    </row>
    <row r="1601" spans="1:3" ht="15.75" customHeight="1">
      <c r="A1601" s="2">
        <v>3234624</v>
      </c>
      <c r="B1601" s="3">
        <v>44434</v>
      </c>
      <c r="C1601" s="4">
        <f t="shared" si="19"/>
        <v>35</v>
      </c>
    </row>
    <row r="1602" spans="1:3" ht="15.75" customHeight="1">
      <c r="A1602" s="2">
        <v>3235027</v>
      </c>
      <c r="B1602" s="3">
        <v>44434</v>
      </c>
      <c r="C1602" s="4">
        <f t="shared" si="19"/>
        <v>35</v>
      </c>
    </row>
    <row r="1603" spans="1:3" ht="15.75" customHeight="1">
      <c r="A1603" s="2">
        <v>3235035</v>
      </c>
      <c r="B1603" s="3">
        <v>44434</v>
      </c>
      <c r="C1603" s="4">
        <f t="shared" si="19"/>
        <v>35</v>
      </c>
    </row>
    <row r="1604" spans="1:3" ht="15.75" customHeight="1">
      <c r="A1604" s="2">
        <v>3234572</v>
      </c>
      <c r="B1604" s="3">
        <v>44434</v>
      </c>
      <c r="C1604" s="4">
        <f t="shared" si="19"/>
        <v>35</v>
      </c>
    </row>
    <row r="1605" spans="1:3" ht="15.75" customHeight="1">
      <c r="A1605" s="2">
        <v>3234758</v>
      </c>
      <c r="B1605" s="3">
        <v>44434</v>
      </c>
      <c r="C1605" s="4">
        <f t="shared" si="19"/>
        <v>35</v>
      </c>
    </row>
    <row r="1606" spans="1:3" ht="15.75" customHeight="1">
      <c r="A1606" s="2">
        <v>3234624</v>
      </c>
      <c r="B1606" s="3">
        <v>44434</v>
      </c>
      <c r="C1606" s="4">
        <f t="shared" si="19"/>
        <v>35</v>
      </c>
    </row>
    <row r="1607" spans="1:3" ht="15.75" customHeight="1">
      <c r="A1607" s="2">
        <v>3234624</v>
      </c>
      <c r="B1607" s="3">
        <v>44434</v>
      </c>
      <c r="C1607" s="4">
        <f t="shared" si="19"/>
        <v>35</v>
      </c>
    </row>
    <row r="1608" spans="1:3" ht="15.75" customHeight="1">
      <c r="A1608" s="2">
        <v>3235654</v>
      </c>
      <c r="B1608" s="3">
        <v>44434</v>
      </c>
      <c r="C1608" s="4">
        <f t="shared" si="19"/>
        <v>35</v>
      </c>
    </row>
    <row r="1609" spans="1:3" ht="15.75" customHeight="1">
      <c r="A1609" s="2">
        <v>3235485</v>
      </c>
      <c r="B1609" s="3">
        <v>44434</v>
      </c>
      <c r="C1609" s="4">
        <f t="shared" si="19"/>
        <v>35</v>
      </c>
    </row>
    <row r="1610" spans="1:3" ht="15.75" customHeight="1">
      <c r="A1610" s="2">
        <v>3234926</v>
      </c>
      <c r="B1610" s="3">
        <v>44434</v>
      </c>
      <c r="C1610" s="4">
        <f t="shared" si="19"/>
        <v>35</v>
      </c>
    </row>
    <row r="1611" spans="1:3" ht="15.75" customHeight="1">
      <c r="A1611" s="2">
        <v>3235351</v>
      </c>
      <c r="B1611" s="3">
        <v>44435</v>
      </c>
      <c r="C1611" s="4">
        <f t="shared" si="19"/>
        <v>35</v>
      </c>
    </row>
    <row r="1612" spans="1:3" ht="15.75" customHeight="1">
      <c r="A1612" s="2">
        <v>3234933</v>
      </c>
      <c r="B1612" s="3">
        <v>44435</v>
      </c>
      <c r="C1612" s="4">
        <f t="shared" si="19"/>
        <v>35</v>
      </c>
    </row>
    <row r="1613" spans="1:3" ht="15.75" customHeight="1">
      <c r="A1613" s="2">
        <v>3235137</v>
      </c>
      <c r="B1613" s="3">
        <v>44435</v>
      </c>
      <c r="C1613" s="4">
        <f t="shared" si="19"/>
        <v>35</v>
      </c>
    </row>
    <row r="1614" spans="1:3" ht="15.75" customHeight="1">
      <c r="A1614" s="2">
        <v>3234962</v>
      </c>
      <c r="B1614" s="3">
        <v>44435</v>
      </c>
      <c r="C1614" s="4">
        <f t="shared" si="19"/>
        <v>35</v>
      </c>
    </row>
    <row r="1615" spans="1:3" ht="15.75" customHeight="1">
      <c r="A1615" s="2">
        <v>3234695</v>
      </c>
      <c r="B1615" s="3">
        <v>44435</v>
      </c>
      <c r="C1615" s="4">
        <f t="shared" si="19"/>
        <v>35</v>
      </c>
    </row>
    <row r="1616" spans="1:3" ht="15.75" customHeight="1">
      <c r="A1616" s="2">
        <v>3235571</v>
      </c>
      <c r="B1616" s="3">
        <v>44435</v>
      </c>
      <c r="C1616" s="4">
        <f t="shared" si="19"/>
        <v>35</v>
      </c>
    </row>
    <row r="1617" spans="1:3" ht="15.75" customHeight="1">
      <c r="A1617" s="2">
        <v>3234980</v>
      </c>
      <c r="B1617" s="3">
        <v>44435</v>
      </c>
      <c r="C1617" s="4">
        <f t="shared" si="19"/>
        <v>35</v>
      </c>
    </row>
    <row r="1618" spans="1:3" ht="15.75" customHeight="1">
      <c r="A1618" s="2">
        <v>3235229</v>
      </c>
      <c r="B1618" s="3">
        <v>44435</v>
      </c>
      <c r="C1618" s="4">
        <f t="shared" si="19"/>
        <v>35</v>
      </c>
    </row>
    <row r="1619" spans="1:3" ht="15.75" customHeight="1">
      <c r="A1619" s="2">
        <v>3235109</v>
      </c>
      <c r="B1619" s="3">
        <v>44435</v>
      </c>
      <c r="C1619" s="4">
        <f t="shared" si="19"/>
        <v>35</v>
      </c>
    </row>
    <row r="1620" spans="1:3" ht="15.75" customHeight="1">
      <c r="A1620" s="2">
        <v>3234662</v>
      </c>
      <c r="B1620" s="3">
        <v>44435</v>
      </c>
      <c r="C1620" s="4">
        <f t="shared" si="19"/>
        <v>35</v>
      </c>
    </row>
    <row r="1621" spans="1:3" ht="15.75" customHeight="1">
      <c r="A1621" s="2">
        <v>3234645</v>
      </c>
      <c r="B1621" s="3">
        <v>44435</v>
      </c>
      <c r="C1621" s="4">
        <f t="shared" si="19"/>
        <v>35</v>
      </c>
    </row>
    <row r="1622" spans="1:3" ht="15.75" customHeight="1">
      <c r="A1622" s="2">
        <v>3235694</v>
      </c>
      <c r="B1622" s="3">
        <v>44435</v>
      </c>
      <c r="C1622" s="4">
        <f t="shared" si="19"/>
        <v>35</v>
      </c>
    </row>
    <row r="1623" spans="1:3" ht="15.75" customHeight="1">
      <c r="A1623" s="2">
        <v>3234710</v>
      </c>
      <c r="B1623" s="3">
        <v>44435</v>
      </c>
      <c r="C1623" s="4">
        <f t="shared" si="19"/>
        <v>35</v>
      </c>
    </row>
    <row r="1624" spans="1:3" ht="15.75" customHeight="1">
      <c r="A1624" s="2">
        <v>3235506</v>
      </c>
      <c r="B1624" s="3">
        <v>44435</v>
      </c>
      <c r="C1624" s="4">
        <f t="shared" si="19"/>
        <v>35</v>
      </c>
    </row>
    <row r="1625" spans="1:3" ht="15.75" customHeight="1">
      <c r="A1625" s="2">
        <v>3235145</v>
      </c>
      <c r="B1625" s="3">
        <v>44435</v>
      </c>
      <c r="C1625" s="4">
        <f t="shared" si="19"/>
        <v>35</v>
      </c>
    </row>
    <row r="1626" spans="1:3" ht="15.75" customHeight="1">
      <c r="A1626" s="2">
        <v>3234741</v>
      </c>
      <c r="B1626" s="3">
        <v>44435</v>
      </c>
      <c r="C1626" s="4">
        <f t="shared" si="19"/>
        <v>35</v>
      </c>
    </row>
    <row r="1627" spans="1:3" ht="15.75" customHeight="1">
      <c r="A1627" s="2">
        <v>3235379</v>
      </c>
      <c r="B1627" s="3">
        <v>44435</v>
      </c>
      <c r="C1627" s="4">
        <f t="shared" si="19"/>
        <v>35</v>
      </c>
    </row>
    <row r="1628" spans="1:3" ht="15.75" customHeight="1">
      <c r="A1628" s="2">
        <v>3235143</v>
      </c>
      <c r="B1628" s="3">
        <v>44435</v>
      </c>
      <c r="C1628" s="4">
        <f t="shared" si="19"/>
        <v>35</v>
      </c>
    </row>
    <row r="1629" spans="1:3" ht="15.75" customHeight="1">
      <c r="A1629" s="2">
        <v>3235552</v>
      </c>
      <c r="B1629" s="3">
        <v>44435</v>
      </c>
      <c r="C1629" s="4">
        <f t="shared" si="19"/>
        <v>35</v>
      </c>
    </row>
    <row r="1630" spans="1:3" ht="15.75" customHeight="1">
      <c r="A1630" s="2">
        <v>3234701</v>
      </c>
      <c r="B1630" s="3">
        <v>44435</v>
      </c>
      <c r="C1630" s="4">
        <f t="shared" si="19"/>
        <v>35</v>
      </c>
    </row>
    <row r="1631" spans="1:3" ht="15.75" customHeight="1">
      <c r="A1631" s="2">
        <v>3234816</v>
      </c>
      <c r="B1631" s="3">
        <v>44435</v>
      </c>
      <c r="C1631" s="4">
        <f t="shared" si="19"/>
        <v>35</v>
      </c>
    </row>
    <row r="1632" spans="1:3" ht="15.75" customHeight="1">
      <c r="A1632" s="2">
        <v>3234957</v>
      </c>
      <c r="B1632" s="3">
        <v>44435</v>
      </c>
      <c r="C1632" s="4">
        <f t="shared" si="19"/>
        <v>35</v>
      </c>
    </row>
    <row r="1633" spans="1:3" ht="15.75" customHeight="1">
      <c r="A1633" s="2">
        <v>3234957</v>
      </c>
      <c r="B1633" s="3">
        <v>44435</v>
      </c>
      <c r="C1633" s="4">
        <f t="shared" si="19"/>
        <v>35</v>
      </c>
    </row>
    <row r="1634" spans="1:3" ht="15.75" customHeight="1">
      <c r="A1634" s="2">
        <v>3235379</v>
      </c>
      <c r="B1634" s="3">
        <v>44435</v>
      </c>
      <c r="C1634" s="4">
        <f t="shared" si="19"/>
        <v>35</v>
      </c>
    </row>
    <row r="1635" spans="1:3" ht="15.75" customHeight="1">
      <c r="A1635" s="2">
        <v>3235143</v>
      </c>
      <c r="B1635" s="3">
        <v>44435</v>
      </c>
      <c r="C1635" s="4">
        <f t="shared" si="19"/>
        <v>35</v>
      </c>
    </row>
    <row r="1636" spans="1:3" ht="15.75" customHeight="1">
      <c r="A1636" s="2">
        <v>3235552</v>
      </c>
      <c r="B1636" s="3">
        <v>44435</v>
      </c>
      <c r="C1636" s="4">
        <f t="shared" si="19"/>
        <v>35</v>
      </c>
    </row>
    <row r="1637" spans="1:3" ht="15.75" customHeight="1">
      <c r="A1637" s="2">
        <v>3234701</v>
      </c>
      <c r="B1637" s="3">
        <v>44435</v>
      </c>
      <c r="C1637" s="4">
        <f t="shared" si="19"/>
        <v>35</v>
      </c>
    </row>
    <row r="1638" spans="1:3" ht="15.75" customHeight="1">
      <c r="A1638" s="2">
        <v>3234816</v>
      </c>
      <c r="B1638" s="3">
        <v>44435</v>
      </c>
      <c r="C1638" s="4">
        <f t="shared" si="19"/>
        <v>35</v>
      </c>
    </row>
    <row r="1639" spans="1:3" ht="15.75" customHeight="1">
      <c r="A1639" s="2">
        <v>3234957</v>
      </c>
      <c r="B1639" s="3">
        <v>44435</v>
      </c>
      <c r="C1639" s="4">
        <f t="shared" si="19"/>
        <v>35</v>
      </c>
    </row>
    <row r="1640" spans="1:3" ht="15.75" customHeight="1">
      <c r="A1640" s="2">
        <v>3234957</v>
      </c>
      <c r="B1640" s="3">
        <v>44435</v>
      </c>
      <c r="C1640" s="4">
        <f t="shared" si="19"/>
        <v>35</v>
      </c>
    </row>
    <row r="1641" spans="1:3" ht="15.75" customHeight="1">
      <c r="A1641" s="2">
        <v>3234581</v>
      </c>
      <c r="B1641" s="3">
        <v>44435</v>
      </c>
      <c r="C1641" s="4">
        <f t="shared" si="19"/>
        <v>35</v>
      </c>
    </row>
    <row r="1642" spans="1:3" ht="15.75" customHeight="1">
      <c r="A1642" s="2">
        <v>3235123</v>
      </c>
      <c r="B1642" s="3">
        <v>44435</v>
      </c>
      <c r="C1642" s="4">
        <f t="shared" si="19"/>
        <v>35</v>
      </c>
    </row>
    <row r="1643" spans="1:3" ht="15.75" customHeight="1">
      <c r="A1643" s="2">
        <v>3235105</v>
      </c>
      <c r="B1643" s="3">
        <v>44435</v>
      </c>
      <c r="C1643" s="4">
        <f t="shared" si="19"/>
        <v>35</v>
      </c>
    </row>
    <row r="1644" spans="1:3" ht="15.75" customHeight="1">
      <c r="A1644" s="2">
        <v>3234830</v>
      </c>
      <c r="B1644" s="3">
        <v>44436</v>
      </c>
      <c r="C1644" s="4">
        <f t="shared" si="19"/>
        <v>35</v>
      </c>
    </row>
    <row r="1645" spans="1:3" ht="15.75" customHeight="1">
      <c r="A1645" s="2">
        <v>3235680</v>
      </c>
      <c r="B1645" s="3">
        <v>44436</v>
      </c>
      <c r="C1645" s="4">
        <f t="shared" si="19"/>
        <v>35</v>
      </c>
    </row>
    <row r="1646" spans="1:3" ht="15.75" customHeight="1">
      <c r="A1646" s="2">
        <v>3234990</v>
      </c>
      <c r="B1646" s="3">
        <v>44436</v>
      </c>
      <c r="C1646" s="4">
        <f t="shared" si="19"/>
        <v>35</v>
      </c>
    </row>
    <row r="1647" spans="1:3" ht="15.75" customHeight="1">
      <c r="A1647" s="2">
        <v>3234690</v>
      </c>
      <c r="B1647" s="3">
        <v>44436</v>
      </c>
      <c r="C1647" s="4">
        <f t="shared" si="19"/>
        <v>35</v>
      </c>
    </row>
    <row r="1648" spans="1:3" ht="15.75" customHeight="1">
      <c r="A1648" s="2">
        <v>3234543</v>
      </c>
      <c r="B1648" s="3">
        <v>44436</v>
      </c>
      <c r="C1648" s="4">
        <f t="shared" si="19"/>
        <v>35</v>
      </c>
    </row>
    <row r="1649" spans="1:3" ht="15.75" customHeight="1">
      <c r="A1649" s="2">
        <v>3235244</v>
      </c>
      <c r="B1649" s="3">
        <v>44436</v>
      </c>
      <c r="C1649" s="4">
        <f t="shared" si="19"/>
        <v>35</v>
      </c>
    </row>
    <row r="1650" spans="1:3" ht="15.75" customHeight="1">
      <c r="A1650" s="2">
        <v>3234607</v>
      </c>
      <c r="B1650" s="3">
        <v>44436</v>
      </c>
      <c r="C1650" s="4">
        <f t="shared" si="19"/>
        <v>35</v>
      </c>
    </row>
    <row r="1651" spans="1:3" ht="15.75" customHeight="1">
      <c r="A1651" s="2">
        <v>3234719</v>
      </c>
      <c r="B1651" s="3">
        <v>44436</v>
      </c>
      <c r="C1651" s="4">
        <f t="shared" si="19"/>
        <v>35</v>
      </c>
    </row>
    <row r="1652" spans="1:3" ht="15.75" customHeight="1">
      <c r="A1652" s="2">
        <v>3234955</v>
      </c>
      <c r="B1652" s="3">
        <v>44436</v>
      </c>
      <c r="C1652" s="4">
        <f t="shared" si="19"/>
        <v>35</v>
      </c>
    </row>
    <row r="1653" spans="1:3" ht="15.75" customHeight="1">
      <c r="A1653" s="2">
        <v>3235117</v>
      </c>
      <c r="B1653" s="3">
        <v>44436</v>
      </c>
      <c r="C1653" s="4">
        <f t="shared" si="19"/>
        <v>35</v>
      </c>
    </row>
    <row r="1654" spans="1:3" ht="15.75" customHeight="1">
      <c r="A1654" s="2">
        <v>3235250</v>
      </c>
      <c r="B1654" s="3">
        <v>44436</v>
      </c>
      <c r="C1654" s="4">
        <f t="shared" si="19"/>
        <v>35</v>
      </c>
    </row>
    <row r="1655" spans="1:3" ht="15.75" customHeight="1">
      <c r="A1655" s="2">
        <v>3235471</v>
      </c>
      <c r="B1655" s="3">
        <v>44436</v>
      </c>
      <c r="C1655" s="4">
        <f t="shared" si="19"/>
        <v>35</v>
      </c>
    </row>
    <row r="1656" spans="1:3" ht="15.75" customHeight="1">
      <c r="A1656" s="2">
        <v>3235710</v>
      </c>
      <c r="B1656" s="3">
        <v>44436</v>
      </c>
      <c r="C1656" s="4">
        <f t="shared" si="19"/>
        <v>35</v>
      </c>
    </row>
    <row r="1657" spans="1:3" ht="15.75" customHeight="1">
      <c r="A1657" s="2">
        <v>3235411</v>
      </c>
      <c r="B1657" s="3">
        <v>44436</v>
      </c>
      <c r="C1657" s="4">
        <f t="shared" si="19"/>
        <v>35</v>
      </c>
    </row>
    <row r="1658" spans="1:3" ht="15.75" customHeight="1">
      <c r="A1658" s="2">
        <v>3235338</v>
      </c>
      <c r="B1658" s="3">
        <v>44436</v>
      </c>
      <c r="C1658" s="4">
        <f t="shared" si="19"/>
        <v>35</v>
      </c>
    </row>
    <row r="1659" spans="1:3" ht="15.75" customHeight="1">
      <c r="A1659" s="2">
        <v>3235274</v>
      </c>
      <c r="B1659" s="3">
        <v>44436</v>
      </c>
      <c r="C1659" s="4">
        <f t="shared" si="19"/>
        <v>35</v>
      </c>
    </row>
    <row r="1660" spans="1:3" ht="15.75" customHeight="1">
      <c r="A1660" s="2">
        <v>3235309</v>
      </c>
      <c r="B1660" s="3">
        <v>44436</v>
      </c>
      <c r="C1660" s="4">
        <f t="shared" si="19"/>
        <v>35</v>
      </c>
    </row>
    <row r="1661" spans="1:3" ht="15.75" customHeight="1">
      <c r="A1661" s="2">
        <v>3234865</v>
      </c>
      <c r="B1661" s="3">
        <v>44436</v>
      </c>
      <c r="C1661" s="4">
        <f t="shared" si="19"/>
        <v>35</v>
      </c>
    </row>
    <row r="1662" spans="1:3" ht="15.75" customHeight="1">
      <c r="A1662" s="2">
        <v>3234538</v>
      </c>
      <c r="B1662" s="3">
        <v>44436</v>
      </c>
      <c r="C1662" s="4">
        <f t="shared" si="19"/>
        <v>35</v>
      </c>
    </row>
    <row r="1663" spans="1:3" ht="15.75" customHeight="1">
      <c r="A1663" s="2">
        <v>3235689</v>
      </c>
      <c r="B1663" s="3">
        <v>44436</v>
      </c>
      <c r="C1663" s="4">
        <f t="shared" si="19"/>
        <v>35</v>
      </c>
    </row>
    <row r="1664" spans="1:3" ht="15.75" customHeight="1">
      <c r="A1664" s="2">
        <v>3235592</v>
      </c>
      <c r="B1664" s="3">
        <v>44436</v>
      </c>
      <c r="C1664" s="4">
        <f t="shared" si="19"/>
        <v>35</v>
      </c>
    </row>
    <row r="1665" spans="1:3" ht="15.75" customHeight="1">
      <c r="A1665" s="2">
        <v>3235258</v>
      </c>
      <c r="B1665" s="3">
        <v>44436</v>
      </c>
      <c r="C1665" s="4">
        <f t="shared" si="19"/>
        <v>35</v>
      </c>
    </row>
    <row r="1666" spans="1:3" ht="15.75" customHeight="1">
      <c r="A1666" s="2">
        <v>3235483</v>
      </c>
      <c r="B1666" s="3">
        <v>44436</v>
      </c>
      <c r="C1666" s="4">
        <f t="shared" si="19"/>
        <v>35</v>
      </c>
    </row>
    <row r="1667" spans="1:3" ht="15.75" customHeight="1">
      <c r="A1667" s="2">
        <v>3234671</v>
      </c>
      <c r="B1667" s="3">
        <v>44436</v>
      </c>
      <c r="C1667" s="4">
        <f t="shared" si="19"/>
        <v>35</v>
      </c>
    </row>
    <row r="1668" spans="1:3" ht="15.75" customHeight="1">
      <c r="A1668" s="2">
        <v>3235447</v>
      </c>
      <c r="B1668" s="3">
        <v>44436</v>
      </c>
      <c r="C1668" s="4">
        <f t="shared" si="19"/>
        <v>35</v>
      </c>
    </row>
    <row r="1669" spans="1:3" ht="15.75" customHeight="1">
      <c r="A1669" s="2">
        <v>3235279</v>
      </c>
      <c r="B1669" s="3">
        <v>44436</v>
      </c>
      <c r="C1669" s="4">
        <f t="shared" si="19"/>
        <v>35</v>
      </c>
    </row>
    <row r="1670" spans="1:3" ht="15.75" customHeight="1">
      <c r="A1670" s="2">
        <v>3235619</v>
      </c>
      <c r="B1670" s="3">
        <v>44436</v>
      </c>
      <c r="C1670" s="4">
        <f t="shared" si="19"/>
        <v>35</v>
      </c>
    </row>
    <row r="1671" spans="1:3" ht="15.75" customHeight="1">
      <c r="A1671" s="2">
        <v>3235588</v>
      </c>
      <c r="B1671" s="3">
        <v>44436</v>
      </c>
      <c r="C1671" s="4">
        <f t="shared" si="19"/>
        <v>35</v>
      </c>
    </row>
    <row r="1672" spans="1:3" ht="15.75" customHeight="1">
      <c r="A1672" s="2">
        <v>3235446</v>
      </c>
      <c r="B1672" s="3">
        <v>44436</v>
      </c>
      <c r="C1672" s="4">
        <f t="shared" si="19"/>
        <v>35</v>
      </c>
    </row>
    <row r="1673" spans="1:3" ht="15.75" customHeight="1">
      <c r="A1673" s="2">
        <v>3235724</v>
      </c>
      <c r="B1673" s="3">
        <v>44436</v>
      </c>
      <c r="C1673" s="4">
        <f t="shared" si="19"/>
        <v>35</v>
      </c>
    </row>
    <row r="1674" spans="1:3" ht="15.75" customHeight="1">
      <c r="A1674" s="2">
        <v>3234907</v>
      </c>
      <c r="B1674" s="3">
        <v>44436</v>
      </c>
      <c r="C1674" s="4">
        <f t="shared" si="19"/>
        <v>35</v>
      </c>
    </row>
    <row r="1675" spans="1:3" ht="15.75" customHeight="1">
      <c r="A1675" s="2">
        <v>3235619</v>
      </c>
      <c r="B1675" s="3">
        <v>44436</v>
      </c>
      <c r="C1675" s="4">
        <f t="shared" si="19"/>
        <v>35</v>
      </c>
    </row>
    <row r="1676" spans="1:3" ht="15.75" customHeight="1">
      <c r="A1676" s="2">
        <v>3235588</v>
      </c>
      <c r="B1676" s="3">
        <v>44436</v>
      </c>
      <c r="C1676" s="4">
        <f t="shared" si="19"/>
        <v>35</v>
      </c>
    </row>
    <row r="1677" spans="1:3" ht="15.75" customHeight="1">
      <c r="A1677" s="2">
        <v>3235446</v>
      </c>
      <c r="B1677" s="3">
        <v>44436</v>
      </c>
      <c r="C1677" s="4">
        <f t="shared" si="19"/>
        <v>35</v>
      </c>
    </row>
    <row r="1678" spans="1:3" ht="15.75" customHeight="1">
      <c r="A1678" s="2">
        <v>3235724</v>
      </c>
      <c r="B1678" s="3">
        <v>44436</v>
      </c>
      <c r="C1678" s="4">
        <f t="shared" si="19"/>
        <v>35</v>
      </c>
    </row>
    <row r="1679" spans="1:3" ht="15.75" customHeight="1">
      <c r="A1679" s="2">
        <v>3234907</v>
      </c>
      <c r="B1679" s="3">
        <v>44436</v>
      </c>
      <c r="C1679" s="4">
        <f t="shared" si="19"/>
        <v>35</v>
      </c>
    </row>
    <row r="1680" spans="1:3" ht="15.75" customHeight="1">
      <c r="A1680" s="2">
        <v>3235043</v>
      </c>
      <c r="B1680" s="3">
        <v>44436</v>
      </c>
      <c r="C1680" s="4">
        <f t="shared" si="19"/>
        <v>35</v>
      </c>
    </row>
    <row r="1681" spans="1:3" ht="15.75" customHeight="1">
      <c r="A1681" s="2">
        <v>3235466</v>
      </c>
      <c r="B1681" s="3">
        <v>44437</v>
      </c>
      <c r="C1681" s="4">
        <f t="shared" si="19"/>
        <v>35</v>
      </c>
    </row>
    <row r="1682" spans="1:3" ht="15.75" customHeight="1">
      <c r="A1682" s="2">
        <v>3235606</v>
      </c>
      <c r="B1682" s="3">
        <v>44437</v>
      </c>
      <c r="C1682" s="4">
        <f t="shared" si="19"/>
        <v>35</v>
      </c>
    </row>
    <row r="1683" spans="1:3" ht="15.75" customHeight="1">
      <c r="A1683" s="2">
        <v>3234922</v>
      </c>
      <c r="B1683" s="3">
        <v>44437</v>
      </c>
      <c r="C1683" s="4">
        <f t="shared" si="19"/>
        <v>35</v>
      </c>
    </row>
    <row r="1684" spans="1:3" ht="15.75" customHeight="1">
      <c r="A1684" s="2">
        <v>3235617</v>
      </c>
      <c r="B1684" s="3">
        <v>44437</v>
      </c>
      <c r="C1684" s="4">
        <f t="shared" si="19"/>
        <v>35</v>
      </c>
    </row>
    <row r="1685" spans="1:3" ht="15.75" customHeight="1">
      <c r="A1685" s="2">
        <v>3235238</v>
      </c>
      <c r="B1685" s="3">
        <v>44437</v>
      </c>
      <c r="C1685" s="4">
        <f t="shared" si="19"/>
        <v>35</v>
      </c>
    </row>
    <row r="1686" spans="1:3" ht="15.75" customHeight="1">
      <c r="A1686" s="2">
        <v>3234747</v>
      </c>
      <c r="B1686" s="3">
        <v>44437</v>
      </c>
      <c r="C1686" s="4">
        <f t="shared" si="19"/>
        <v>35</v>
      </c>
    </row>
    <row r="1687" spans="1:3" ht="15.75" customHeight="1">
      <c r="A1687" s="2">
        <v>3235434</v>
      </c>
      <c r="B1687" s="3">
        <v>44437</v>
      </c>
      <c r="C1687" s="4">
        <f t="shared" si="19"/>
        <v>35</v>
      </c>
    </row>
    <row r="1688" spans="1:3" ht="15.75" customHeight="1">
      <c r="A1688" s="2">
        <v>3235343</v>
      </c>
      <c r="B1688" s="3">
        <v>44437</v>
      </c>
      <c r="C1688" s="4">
        <f t="shared" si="19"/>
        <v>35</v>
      </c>
    </row>
    <row r="1689" spans="1:3" ht="15.75" customHeight="1">
      <c r="A1689" s="2">
        <v>3234864</v>
      </c>
      <c r="B1689" s="3">
        <v>44437</v>
      </c>
      <c r="C1689" s="4">
        <f t="shared" si="19"/>
        <v>35</v>
      </c>
    </row>
    <row r="1690" spans="1:3" ht="15.75" customHeight="1">
      <c r="A1690" s="2">
        <v>3235699</v>
      </c>
      <c r="B1690" s="3">
        <v>44437</v>
      </c>
      <c r="C1690" s="4">
        <f t="shared" si="19"/>
        <v>35</v>
      </c>
    </row>
    <row r="1691" spans="1:3" ht="15.75" customHeight="1">
      <c r="A1691" s="2">
        <v>3234836</v>
      </c>
      <c r="B1691" s="3">
        <v>44437</v>
      </c>
      <c r="C1691" s="4">
        <f t="shared" si="19"/>
        <v>35</v>
      </c>
    </row>
    <row r="1692" spans="1:3" ht="15.75" customHeight="1">
      <c r="A1692" s="2">
        <v>3235073</v>
      </c>
      <c r="B1692" s="3">
        <v>44437</v>
      </c>
      <c r="C1692" s="4">
        <f t="shared" si="19"/>
        <v>35</v>
      </c>
    </row>
    <row r="1693" spans="1:3" ht="15.75" customHeight="1">
      <c r="A1693" s="2">
        <v>3235162</v>
      </c>
      <c r="B1693" s="3">
        <v>44437</v>
      </c>
      <c r="C1693" s="4">
        <f t="shared" si="19"/>
        <v>35</v>
      </c>
    </row>
    <row r="1694" spans="1:3" ht="15.75" customHeight="1">
      <c r="A1694" s="2">
        <v>3234620</v>
      </c>
      <c r="B1694" s="3">
        <v>44437</v>
      </c>
      <c r="C1694" s="4">
        <f t="shared" si="19"/>
        <v>35</v>
      </c>
    </row>
    <row r="1695" spans="1:3" ht="15.75" customHeight="1">
      <c r="A1695" s="2">
        <v>3235256</v>
      </c>
      <c r="B1695" s="3">
        <v>44437</v>
      </c>
      <c r="C1695" s="4">
        <f t="shared" si="19"/>
        <v>35</v>
      </c>
    </row>
    <row r="1696" spans="1:3" ht="15.75" customHeight="1">
      <c r="A1696" s="2">
        <v>3234849</v>
      </c>
      <c r="B1696" s="3">
        <v>44437</v>
      </c>
      <c r="C1696" s="4">
        <f t="shared" si="19"/>
        <v>35</v>
      </c>
    </row>
    <row r="1697" spans="1:3" ht="15.75" customHeight="1">
      <c r="A1697" s="2">
        <v>3235410</v>
      </c>
      <c r="B1697" s="3">
        <v>44437</v>
      </c>
      <c r="C1697" s="4">
        <f t="shared" si="19"/>
        <v>35</v>
      </c>
    </row>
    <row r="1698" spans="1:3" ht="15.75" customHeight="1">
      <c r="A1698" s="2">
        <v>3235602</v>
      </c>
      <c r="B1698" s="3">
        <v>44437</v>
      </c>
      <c r="C1698" s="4">
        <f t="shared" si="19"/>
        <v>35</v>
      </c>
    </row>
    <row r="1699" spans="1:3" ht="15.75" customHeight="1">
      <c r="A1699" s="2">
        <v>3235092</v>
      </c>
      <c r="B1699" s="3">
        <v>44437</v>
      </c>
      <c r="C1699" s="4">
        <f t="shared" si="19"/>
        <v>35</v>
      </c>
    </row>
    <row r="1700" spans="1:3" ht="15.75" customHeight="1">
      <c r="A1700" s="2">
        <v>3235092</v>
      </c>
      <c r="B1700" s="3">
        <v>44437</v>
      </c>
      <c r="C1700" s="4">
        <f t="shared" si="19"/>
        <v>35</v>
      </c>
    </row>
    <row r="1701" spans="1:3" ht="15.75" customHeight="1">
      <c r="A1701" s="2">
        <v>3235382</v>
      </c>
      <c r="B1701" s="3">
        <v>44437</v>
      </c>
      <c r="C1701" s="4">
        <f t="shared" si="19"/>
        <v>35</v>
      </c>
    </row>
    <row r="1702" spans="1:3" ht="15.75" customHeight="1">
      <c r="A1702" s="2">
        <v>3234596</v>
      </c>
      <c r="B1702" s="3">
        <v>44438</v>
      </c>
      <c r="C1702" s="4">
        <f t="shared" si="19"/>
        <v>36</v>
      </c>
    </row>
    <row r="1703" spans="1:3" ht="15.75" customHeight="1">
      <c r="A1703" s="2">
        <v>3235701</v>
      </c>
      <c r="B1703" s="3">
        <v>44438</v>
      </c>
      <c r="C1703" s="4">
        <f t="shared" si="19"/>
        <v>36</v>
      </c>
    </row>
    <row r="1704" spans="1:3" ht="15.75" customHeight="1">
      <c r="A1704" s="2">
        <v>3234789</v>
      </c>
      <c r="B1704" s="3">
        <v>44438</v>
      </c>
      <c r="C1704" s="4">
        <f t="shared" si="19"/>
        <v>36</v>
      </c>
    </row>
    <row r="1705" spans="1:3" ht="15.75" customHeight="1">
      <c r="A1705" s="2">
        <v>3235536</v>
      </c>
      <c r="B1705" s="3">
        <v>44438</v>
      </c>
      <c r="C1705" s="4">
        <f t="shared" si="19"/>
        <v>36</v>
      </c>
    </row>
    <row r="1706" spans="1:3" ht="15.75" customHeight="1">
      <c r="A1706" s="2">
        <v>3235418</v>
      </c>
      <c r="B1706" s="3">
        <v>44438</v>
      </c>
      <c r="C1706" s="4">
        <f t="shared" si="19"/>
        <v>36</v>
      </c>
    </row>
    <row r="1707" spans="1:3" ht="15.75" customHeight="1">
      <c r="A1707" s="2">
        <v>3235336</v>
      </c>
      <c r="B1707" s="3">
        <v>44438</v>
      </c>
      <c r="C1707" s="4">
        <f t="shared" si="19"/>
        <v>36</v>
      </c>
    </row>
    <row r="1708" spans="1:3" ht="15.75" customHeight="1">
      <c r="A1708" s="2">
        <v>3234890</v>
      </c>
      <c r="B1708" s="3">
        <v>44438</v>
      </c>
      <c r="C1708" s="4">
        <f t="shared" si="19"/>
        <v>36</v>
      </c>
    </row>
    <row r="1709" spans="1:3" ht="15.75" customHeight="1">
      <c r="A1709" s="2">
        <v>3234588</v>
      </c>
      <c r="B1709" s="3">
        <v>44438</v>
      </c>
      <c r="C1709" s="4">
        <f t="shared" si="19"/>
        <v>36</v>
      </c>
    </row>
    <row r="1710" spans="1:3" ht="15.75" customHeight="1">
      <c r="A1710" s="2">
        <v>3235561</v>
      </c>
      <c r="B1710" s="3">
        <v>44438</v>
      </c>
      <c r="C1710" s="4">
        <f t="shared" si="19"/>
        <v>36</v>
      </c>
    </row>
    <row r="1711" spans="1:3" ht="15.75" customHeight="1">
      <c r="A1711" s="2">
        <v>3235687</v>
      </c>
      <c r="B1711" s="3">
        <v>44438</v>
      </c>
      <c r="C1711" s="4">
        <f t="shared" si="19"/>
        <v>36</v>
      </c>
    </row>
    <row r="1712" spans="1:3" ht="15.75" customHeight="1">
      <c r="A1712" s="2">
        <v>3235009</v>
      </c>
      <c r="B1712" s="3">
        <v>44438</v>
      </c>
      <c r="C1712" s="4">
        <f t="shared" si="19"/>
        <v>36</v>
      </c>
    </row>
    <row r="1713" spans="1:3" ht="15.75" customHeight="1">
      <c r="A1713" s="2">
        <v>3235196</v>
      </c>
      <c r="B1713" s="3">
        <v>44438</v>
      </c>
      <c r="C1713" s="4">
        <f t="shared" si="19"/>
        <v>36</v>
      </c>
    </row>
    <row r="1714" spans="1:3" ht="15.75" customHeight="1">
      <c r="A1714" s="2">
        <v>3235272</v>
      </c>
      <c r="B1714" s="3">
        <v>44438</v>
      </c>
      <c r="C1714" s="4">
        <f t="shared" si="19"/>
        <v>36</v>
      </c>
    </row>
    <row r="1715" spans="1:3" ht="15.75" customHeight="1">
      <c r="A1715" s="2">
        <v>3235687</v>
      </c>
      <c r="B1715" s="3">
        <v>44438</v>
      </c>
      <c r="C1715" s="4">
        <f t="shared" si="19"/>
        <v>36</v>
      </c>
    </row>
    <row r="1716" spans="1:3" ht="15.75" customHeight="1">
      <c r="A1716" s="2">
        <v>3235009</v>
      </c>
      <c r="B1716" s="3">
        <v>44438</v>
      </c>
      <c r="C1716" s="4">
        <f t="shared" si="19"/>
        <v>36</v>
      </c>
    </row>
    <row r="1717" spans="1:3" ht="15.75" customHeight="1">
      <c r="A1717" s="2">
        <v>3235196</v>
      </c>
      <c r="B1717" s="3">
        <v>44438</v>
      </c>
      <c r="C1717" s="4">
        <f t="shared" si="19"/>
        <v>36</v>
      </c>
    </row>
    <row r="1718" spans="1:3" ht="15.75" customHeight="1">
      <c r="A1718" s="2">
        <v>3235272</v>
      </c>
      <c r="B1718" s="3">
        <v>44438</v>
      </c>
      <c r="C1718" s="4">
        <f t="shared" si="19"/>
        <v>36</v>
      </c>
    </row>
    <row r="1719" spans="1:3" ht="15.75" customHeight="1">
      <c r="A1719" s="2">
        <v>3234663</v>
      </c>
      <c r="B1719" s="3">
        <v>44438</v>
      </c>
      <c r="C1719" s="4">
        <f t="shared" si="19"/>
        <v>36</v>
      </c>
    </row>
    <row r="1720" spans="1:3" ht="15.75" customHeight="1">
      <c r="A1720" s="2">
        <v>3235181</v>
      </c>
      <c r="B1720" s="3">
        <v>44438</v>
      </c>
      <c r="C1720" s="4">
        <f t="shared" si="19"/>
        <v>36</v>
      </c>
    </row>
    <row r="1721" spans="1:3" ht="15.75" customHeight="1">
      <c r="A1721" s="2">
        <v>3234772</v>
      </c>
      <c r="B1721" s="3">
        <v>44438</v>
      </c>
      <c r="C1721" s="4">
        <f t="shared" si="19"/>
        <v>36</v>
      </c>
    </row>
    <row r="1722" spans="1:3" ht="15.75" customHeight="1">
      <c r="A1722" s="2">
        <v>3235682</v>
      </c>
      <c r="B1722" s="3">
        <v>44438</v>
      </c>
      <c r="C1722" s="4">
        <f t="shared" si="19"/>
        <v>36</v>
      </c>
    </row>
  </sheetData>
  <autoFilter ref="A1:C1722" xr:uid="{00000000-0009-0000-0000-000000000000}"/>
  <mergeCells count="1">
    <mergeCell ref="E68:G6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68"/>
  <sheetViews>
    <sheetView topLeftCell="H1" workbookViewId="0">
      <selection activeCell="S26" sqref="S26"/>
    </sheetView>
  </sheetViews>
  <sheetFormatPr defaultColWidth="14.42578125" defaultRowHeight="15" customHeight="1"/>
  <cols>
    <col min="1" max="4" width="16.28515625" customWidth="1"/>
    <col min="5" max="5" width="20.28515625" customWidth="1"/>
    <col min="6" max="8" width="16.28515625" customWidth="1"/>
    <col min="9" max="10" width="8.7109375" customWidth="1"/>
    <col min="11" max="11" width="14.42578125" customWidth="1"/>
    <col min="12" max="12" width="16" customWidth="1"/>
    <col min="13" max="13" width="15.28515625" customWidth="1"/>
    <col min="14" max="14" width="13.42578125" customWidth="1"/>
    <col min="15" max="15" width="11.7109375" customWidth="1"/>
    <col min="16" max="16" width="13.42578125" customWidth="1"/>
    <col min="17" max="17" width="16.85546875" customWidth="1"/>
    <col min="18" max="35" width="10.7109375" customWidth="1"/>
  </cols>
  <sheetData>
    <row r="1" spans="1:28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U1" s="20" t="s">
        <v>76</v>
      </c>
      <c r="V1" s="20" t="s">
        <v>22</v>
      </c>
      <c r="W1" s="21" t="s">
        <v>23</v>
      </c>
      <c r="X1" s="22"/>
      <c r="Y1" s="22"/>
      <c r="Z1" s="22"/>
      <c r="AA1" s="22"/>
      <c r="AB1" s="23"/>
    </row>
    <row r="2" spans="1:28">
      <c r="A2" s="5">
        <v>111093</v>
      </c>
      <c r="B2" s="5">
        <v>4306</v>
      </c>
      <c r="C2" s="12">
        <v>44378.045590277776</v>
      </c>
      <c r="D2" s="12">
        <v>44378.049756944441</v>
      </c>
      <c r="G2" s="5" t="s">
        <v>24</v>
      </c>
      <c r="H2" s="5" t="s">
        <v>25</v>
      </c>
      <c r="J2" s="5">
        <v>1</v>
      </c>
      <c r="K2" s="5" t="s">
        <v>26</v>
      </c>
      <c r="M2" s="11">
        <f>430/476</f>
        <v>0.90336134453781514</v>
      </c>
      <c r="O2" s="5" t="s">
        <v>27</v>
      </c>
      <c r="R2" s="11">
        <f>107/109</f>
        <v>0.98165137614678899</v>
      </c>
      <c r="U2" s="24"/>
      <c r="V2" s="25" t="s">
        <v>24</v>
      </c>
      <c r="W2" s="22"/>
      <c r="X2" s="25" t="s">
        <v>73</v>
      </c>
      <c r="Y2" s="25" t="s">
        <v>28</v>
      </c>
      <c r="Z2" s="22"/>
      <c r="AA2" s="25" t="s">
        <v>74</v>
      </c>
      <c r="AB2" s="26" t="s">
        <v>75</v>
      </c>
    </row>
    <row r="3" spans="1:28">
      <c r="A3" s="5">
        <v>110664</v>
      </c>
      <c r="B3" s="5">
        <v>1147</v>
      </c>
      <c r="C3" s="12">
        <v>44378.059259259258</v>
      </c>
      <c r="D3" s="12">
        <v>44378.063425925924</v>
      </c>
      <c r="E3" s="12">
        <v>44378.071064814816</v>
      </c>
      <c r="G3" s="5" t="s">
        <v>24</v>
      </c>
      <c r="H3" s="5" t="s">
        <v>25</v>
      </c>
      <c r="U3" s="20" t="s">
        <v>16</v>
      </c>
      <c r="V3" s="25" t="s">
        <v>25</v>
      </c>
      <c r="W3" s="27" t="s">
        <v>29</v>
      </c>
      <c r="X3" s="24"/>
      <c r="Y3" s="25" t="s">
        <v>25</v>
      </c>
      <c r="Z3" s="27" t="s">
        <v>29</v>
      </c>
      <c r="AA3" s="24"/>
      <c r="AB3" s="28"/>
    </row>
    <row r="4" spans="1:28">
      <c r="A4" s="5">
        <v>111147</v>
      </c>
      <c r="B4" s="5">
        <v>1083</v>
      </c>
      <c r="C4" s="12">
        <v>44378.111307870371</v>
      </c>
      <c r="D4" s="12">
        <v>44378.115474537037</v>
      </c>
      <c r="G4" s="5" t="s">
        <v>24</v>
      </c>
      <c r="H4" s="5" t="s">
        <v>25</v>
      </c>
      <c r="K4" s="5" t="s">
        <v>30</v>
      </c>
      <c r="M4" s="11">
        <f>643/647</f>
        <v>0.99381761978361671</v>
      </c>
      <c r="O4" s="5" t="s">
        <v>31</v>
      </c>
      <c r="R4" s="11">
        <f>200/201</f>
        <v>0.99502487562189057</v>
      </c>
      <c r="U4" s="25">
        <v>110004</v>
      </c>
      <c r="V4" s="44">
        <v>1</v>
      </c>
      <c r="W4" s="45"/>
      <c r="X4" s="44">
        <v>1</v>
      </c>
      <c r="Y4" s="44"/>
      <c r="Z4" s="45"/>
      <c r="AA4" s="44"/>
      <c r="AB4" s="46">
        <v>1</v>
      </c>
    </row>
    <row r="5" spans="1:28">
      <c r="A5" s="5">
        <v>113413</v>
      </c>
      <c r="B5" s="5">
        <v>1739</v>
      </c>
      <c r="C5" s="12">
        <v>44378.125706018516</v>
      </c>
      <c r="D5" s="12">
        <v>44378.12709490741</v>
      </c>
      <c r="G5" s="5" t="s">
        <v>24</v>
      </c>
      <c r="H5" s="5" t="s">
        <v>29</v>
      </c>
      <c r="U5" s="29">
        <v>110009</v>
      </c>
      <c r="V5" s="47"/>
      <c r="W5" s="48">
        <v>1</v>
      </c>
      <c r="X5" s="47">
        <v>1</v>
      </c>
      <c r="Y5" s="47"/>
      <c r="Z5" s="48"/>
      <c r="AA5" s="47"/>
      <c r="AB5" s="49">
        <v>1</v>
      </c>
    </row>
    <row r="6" spans="1:28">
      <c r="A6" s="5">
        <v>113085</v>
      </c>
      <c r="B6" s="5">
        <v>3645</v>
      </c>
      <c r="C6" s="12">
        <v>44378.172893518517</v>
      </c>
      <c r="D6" s="12">
        <v>44378.177060185182</v>
      </c>
      <c r="E6" s="12">
        <v>44378.179143518515</v>
      </c>
      <c r="F6" s="12">
        <v>44378.198587962965</v>
      </c>
      <c r="G6" s="5" t="s">
        <v>28</v>
      </c>
      <c r="H6" s="5" t="s">
        <v>29</v>
      </c>
      <c r="K6" s="5" t="s">
        <v>32</v>
      </c>
      <c r="M6" s="11">
        <f>332/430</f>
        <v>0.77209302325581397</v>
      </c>
      <c r="O6" s="5" t="s">
        <v>33</v>
      </c>
      <c r="R6" s="11">
        <f>94/107</f>
        <v>0.87850467289719625</v>
      </c>
      <c r="U6" s="29">
        <v>110011</v>
      </c>
      <c r="V6" s="47"/>
      <c r="W6" s="48"/>
      <c r="X6" s="47"/>
      <c r="Y6" s="47">
        <v>1</v>
      </c>
      <c r="Z6" s="48"/>
      <c r="AA6" s="47">
        <v>1</v>
      </c>
      <c r="AB6" s="49">
        <v>1</v>
      </c>
    </row>
    <row r="7" spans="1:28">
      <c r="A7" s="5">
        <v>110277</v>
      </c>
      <c r="B7" s="5">
        <v>4867</v>
      </c>
      <c r="C7" s="12">
        <v>44378.219780092593</v>
      </c>
      <c r="D7" s="12">
        <v>44378.222557870373</v>
      </c>
      <c r="E7" s="12">
        <v>44378.226724537039</v>
      </c>
      <c r="F7" s="12">
        <v>44378.239224537036</v>
      </c>
      <c r="G7" s="5" t="s">
        <v>24</v>
      </c>
      <c r="H7" s="5" t="s">
        <v>29</v>
      </c>
      <c r="U7" s="29">
        <v>110012</v>
      </c>
      <c r="V7" s="47">
        <v>1</v>
      </c>
      <c r="W7" s="48"/>
      <c r="X7" s="47">
        <v>1</v>
      </c>
      <c r="Y7" s="47"/>
      <c r="Z7" s="48"/>
      <c r="AA7" s="47"/>
      <c r="AB7" s="49">
        <v>1</v>
      </c>
    </row>
    <row r="8" spans="1:28">
      <c r="A8" s="5">
        <v>112068</v>
      </c>
      <c r="B8" s="5">
        <v>230</v>
      </c>
      <c r="C8" s="12">
        <v>44378.255486111113</v>
      </c>
      <c r="G8" s="5" t="s">
        <v>24</v>
      </c>
      <c r="H8" s="5" t="s">
        <v>25</v>
      </c>
      <c r="K8" s="5" t="s">
        <v>34</v>
      </c>
      <c r="M8" s="11">
        <f>636/643</f>
        <v>0.9891135303265941</v>
      </c>
      <c r="O8" s="5" t="s">
        <v>35</v>
      </c>
      <c r="R8" s="11">
        <f>194/200</f>
        <v>0.97</v>
      </c>
      <c r="U8" s="29">
        <v>110015</v>
      </c>
      <c r="V8" s="47">
        <v>1</v>
      </c>
      <c r="W8" s="48"/>
      <c r="X8" s="47">
        <v>1</v>
      </c>
      <c r="Y8" s="47"/>
      <c r="Z8" s="48"/>
      <c r="AA8" s="47"/>
      <c r="AB8" s="49">
        <v>1</v>
      </c>
    </row>
    <row r="9" spans="1:28">
      <c r="A9" s="5">
        <v>110774</v>
      </c>
      <c r="B9" s="5">
        <v>3381</v>
      </c>
      <c r="C9" s="12">
        <v>44378.261701388888</v>
      </c>
      <c r="D9" s="12">
        <v>44378.263090277775</v>
      </c>
      <c r="E9" s="12">
        <v>44378.268645833334</v>
      </c>
      <c r="F9" s="12">
        <v>44378.297812500001</v>
      </c>
      <c r="G9" s="5" t="s">
        <v>24</v>
      </c>
      <c r="H9" s="5" t="s">
        <v>29</v>
      </c>
      <c r="R9" s="11"/>
      <c r="U9" s="29">
        <v>110016</v>
      </c>
      <c r="V9" s="47"/>
      <c r="W9" s="48">
        <v>1</v>
      </c>
      <c r="X9" s="47">
        <v>1</v>
      </c>
      <c r="Y9" s="47"/>
      <c r="Z9" s="48"/>
      <c r="AA9" s="47"/>
      <c r="AB9" s="49">
        <v>1</v>
      </c>
    </row>
    <row r="10" spans="1:28">
      <c r="A10" s="5">
        <v>110117</v>
      </c>
      <c r="C10" s="12">
        <v>44378.287951388891</v>
      </c>
      <c r="G10" s="5" t="s">
        <v>24</v>
      </c>
      <c r="H10" s="5" t="s">
        <v>29</v>
      </c>
      <c r="K10" s="5" t="s">
        <v>36</v>
      </c>
      <c r="M10" s="11">
        <f>231/332</f>
        <v>0.69578313253012047</v>
      </c>
      <c r="O10" s="5" t="s">
        <v>37</v>
      </c>
      <c r="R10" s="11">
        <f>72/94</f>
        <v>0.76595744680851063</v>
      </c>
      <c r="U10" s="29">
        <v>110019</v>
      </c>
      <c r="V10" s="47">
        <v>1</v>
      </c>
      <c r="W10" s="48"/>
      <c r="X10" s="47">
        <v>1</v>
      </c>
      <c r="Y10" s="47"/>
      <c r="Z10" s="48"/>
      <c r="AA10" s="47"/>
      <c r="AB10" s="49">
        <v>1</v>
      </c>
    </row>
    <row r="11" spans="1:28">
      <c r="A11" s="5">
        <v>112770</v>
      </c>
      <c r="B11" s="5">
        <v>4455</v>
      </c>
      <c r="C11" s="12">
        <v>44378.347824074073</v>
      </c>
      <c r="D11" s="12">
        <v>44378.349907407406</v>
      </c>
      <c r="E11" s="12">
        <v>44378.352685185186</v>
      </c>
      <c r="F11" s="12">
        <v>44378.361712962964</v>
      </c>
      <c r="G11" s="5" t="s">
        <v>24</v>
      </c>
      <c r="H11" s="5" t="s">
        <v>25</v>
      </c>
      <c r="U11" s="29">
        <v>110020</v>
      </c>
      <c r="V11" s="47"/>
      <c r="W11" s="48"/>
      <c r="X11" s="47"/>
      <c r="Y11" s="47">
        <v>1</v>
      </c>
      <c r="Z11" s="48"/>
      <c r="AA11" s="47">
        <v>1</v>
      </c>
      <c r="AB11" s="49">
        <v>1</v>
      </c>
    </row>
    <row r="12" spans="1:28">
      <c r="A12" s="5">
        <v>113872</v>
      </c>
      <c r="B12" s="5">
        <v>4103</v>
      </c>
      <c r="C12" s="12">
        <v>44378.439884259256</v>
      </c>
      <c r="D12" s="12">
        <v>44378.444050925929</v>
      </c>
      <c r="G12" s="5" t="s">
        <v>28</v>
      </c>
      <c r="H12" s="5" t="s">
        <v>29</v>
      </c>
      <c r="K12" s="5" t="s">
        <v>38</v>
      </c>
      <c r="M12" s="11">
        <f>466/636</f>
        <v>0.73270440251572322</v>
      </c>
      <c r="O12" s="5" t="s">
        <v>39</v>
      </c>
      <c r="R12" s="11">
        <f>149/194</f>
        <v>0.76804123711340211</v>
      </c>
      <c r="U12" s="29">
        <v>110021</v>
      </c>
      <c r="V12" s="47"/>
      <c r="W12" s="48"/>
      <c r="X12" s="47"/>
      <c r="Y12" s="47"/>
      <c r="Z12" s="48">
        <v>1</v>
      </c>
      <c r="AA12" s="47">
        <v>1</v>
      </c>
      <c r="AB12" s="49">
        <v>1</v>
      </c>
    </row>
    <row r="13" spans="1:28">
      <c r="A13" s="5">
        <v>112564</v>
      </c>
      <c r="B13" s="5">
        <v>2756</v>
      </c>
      <c r="C13" s="12">
        <v>44378.443854166668</v>
      </c>
      <c r="D13" s="12">
        <v>44378.445937500001</v>
      </c>
      <c r="E13" s="12">
        <v>44378.452187499999</v>
      </c>
      <c r="F13" s="12">
        <v>44378.479270833333</v>
      </c>
      <c r="G13" s="5" t="s">
        <v>24</v>
      </c>
      <c r="H13" s="5" t="s">
        <v>29</v>
      </c>
      <c r="U13" s="29">
        <v>110023</v>
      </c>
      <c r="V13" s="47"/>
      <c r="W13" s="48">
        <v>1</v>
      </c>
      <c r="X13" s="47">
        <v>1</v>
      </c>
      <c r="Y13" s="47"/>
      <c r="Z13" s="48"/>
      <c r="AA13" s="47"/>
      <c r="AB13" s="49">
        <v>1</v>
      </c>
    </row>
    <row r="14" spans="1:28">
      <c r="A14" s="5">
        <v>110691</v>
      </c>
      <c r="B14" s="5">
        <v>2956</v>
      </c>
      <c r="C14" s="12">
        <v>44378.465891203705</v>
      </c>
      <c r="D14" s="12">
        <v>44378.467280092591</v>
      </c>
      <c r="E14" s="12">
        <v>44378.469363425924</v>
      </c>
      <c r="F14" s="12">
        <v>44378.509641203702</v>
      </c>
      <c r="G14" s="5" t="s">
        <v>28</v>
      </c>
      <c r="H14" s="5" t="s">
        <v>25</v>
      </c>
      <c r="K14" s="5" t="s">
        <v>40</v>
      </c>
      <c r="M14" s="11">
        <f>201/231</f>
        <v>0.87012987012987009</v>
      </c>
      <c r="O14" s="5" t="s">
        <v>41</v>
      </c>
      <c r="R14" s="11">
        <f>64/72</f>
        <v>0.88888888888888884</v>
      </c>
      <c r="U14" s="29">
        <v>110026</v>
      </c>
      <c r="V14" s="47">
        <v>1</v>
      </c>
      <c r="W14" s="48"/>
      <c r="X14" s="47">
        <v>1</v>
      </c>
      <c r="Y14" s="47"/>
      <c r="Z14" s="48"/>
      <c r="AA14" s="47"/>
      <c r="AB14" s="49">
        <v>1</v>
      </c>
    </row>
    <row r="15" spans="1:28">
      <c r="A15" s="5">
        <v>112809</v>
      </c>
      <c r="B15" s="5">
        <v>1071</v>
      </c>
      <c r="C15" s="12">
        <v>44378.48715277778</v>
      </c>
      <c r="D15" s="12">
        <v>44378.488541666666</v>
      </c>
      <c r="E15" s="12">
        <v>44378.496180555558</v>
      </c>
      <c r="F15" s="12">
        <v>44378.53229166667</v>
      </c>
      <c r="G15" s="5" t="s">
        <v>24</v>
      </c>
      <c r="H15" s="5" t="s">
        <v>29</v>
      </c>
      <c r="U15" s="29">
        <v>110028</v>
      </c>
      <c r="V15" s="47"/>
      <c r="W15" s="48"/>
      <c r="X15" s="47"/>
      <c r="Y15" s="47"/>
      <c r="Z15" s="48"/>
      <c r="AA15" s="47"/>
      <c r="AB15" s="49"/>
    </row>
    <row r="16" spans="1:28">
      <c r="A16" s="5">
        <v>112518</v>
      </c>
      <c r="B16" s="5">
        <v>1149</v>
      </c>
      <c r="C16" s="12">
        <v>44378.492615740739</v>
      </c>
      <c r="D16" s="12">
        <v>44378.495393518519</v>
      </c>
      <c r="E16" s="12">
        <v>44378.496782407405</v>
      </c>
      <c r="F16" s="12">
        <v>44378.511365740742</v>
      </c>
      <c r="G16" s="5" t="s">
        <v>28</v>
      </c>
      <c r="H16" s="5" t="s">
        <v>29</v>
      </c>
      <c r="K16" s="5" t="s">
        <v>42</v>
      </c>
      <c r="M16" s="11">
        <f>430/466</f>
        <v>0.92274678111587982</v>
      </c>
      <c r="O16" s="5" t="s">
        <v>43</v>
      </c>
      <c r="R16" s="11">
        <f>141/149</f>
        <v>0.94630872483221473</v>
      </c>
      <c r="U16" s="29">
        <v>110029</v>
      </c>
      <c r="V16" s="47"/>
      <c r="W16" s="48">
        <v>1</v>
      </c>
      <c r="X16" s="47">
        <v>1</v>
      </c>
      <c r="Y16" s="47"/>
      <c r="Z16" s="48"/>
      <c r="AA16" s="47"/>
      <c r="AB16" s="49">
        <v>1</v>
      </c>
    </row>
    <row r="17" spans="1:28">
      <c r="A17" s="5">
        <v>110019</v>
      </c>
      <c r="B17" s="5">
        <v>4743</v>
      </c>
      <c r="C17" s="12">
        <v>44378.502569444441</v>
      </c>
      <c r="D17" s="12">
        <v>44378.506041666667</v>
      </c>
      <c r="G17" s="5" t="s">
        <v>24</v>
      </c>
      <c r="H17" s="5" t="s">
        <v>25</v>
      </c>
      <c r="U17" s="29">
        <v>110030</v>
      </c>
      <c r="V17" s="47"/>
      <c r="W17" s="48">
        <v>1</v>
      </c>
      <c r="X17" s="47">
        <v>1</v>
      </c>
      <c r="Y17" s="47"/>
      <c r="Z17" s="48"/>
      <c r="AA17" s="47"/>
      <c r="AB17" s="49">
        <v>1</v>
      </c>
    </row>
    <row r="18" spans="1:28">
      <c r="A18" s="5">
        <v>113875</v>
      </c>
      <c r="B18" s="5">
        <v>3159</v>
      </c>
      <c r="C18" s="12">
        <v>44378.560057870367</v>
      </c>
      <c r="D18" s="12">
        <v>44378.563530092593</v>
      </c>
      <c r="E18" s="12">
        <v>44378.566307870373</v>
      </c>
      <c r="F18" s="12">
        <v>44378.601030092592</v>
      </c>
      <c r="G18" s="5" t="s">
        <v>24</v>
      </c>
      <c r="H18" s="5" t="s">
        <v>29</v>
      </c>
      <c r="K18" s="5" t="s">
        <v>44</v>
      </c>
      <c r="M18" s="11">
        <f>M2*M6*M10*M14</f>
        <v>0.42226890756302521</v>
      </c>
      <c r="N18" s="11"/>
      <c r="O18" s="5" t="s">
        <v>45</v>
      </c>
      <c r="R18" s="11">
        <f>R2*R6*R10*R14</f>
        <v>0.58715596330275222</v>
      </c>
      <c r="S18" s="11"/>
      <c r="U18" s="29">
        <v>110040</v>
      </c>
      <c r="V18" s="47"/>
      <c r="W18" s="48">
        <v>1</v>
      </c>
      <c r="X18" s="47">
        <v>1</v>
      </c>
      <c r="Y18" s="47"/>
      <c r="Z18" s="48"/>
      <c r="AA18" s="47"/>
      <c r="AB18" s="49">
        <v>1</v>
      </c>
    </row>
    <row r="19" spans="1:28">
      <c r="A19" s="5">
        <v>112618</v>
      </c>
      <c r="B19" s="5">
        <v>1658</v>
      </c>
      <c r="C19" s="12">
        <v>44378.566018518519</v>
      </c>
      <c r="D19" s="12">
        <v>44378.570185185185</v>
      </c>
      <c r="G19" s="5" t="s">
        <v>28</v>
      </c>
      <c r="H19" s="5" t="s">
        <v>29</v>
      </c>
      <c r="U19" s="29">
        <v>110042</v>
      </c>
      <c r="V19" s="47">
        <v>1</v>
      </c>
      <c r="W19" s="48"/>
      <c r="X19" s="47">
        <v>1</v>
      </c>
      <c r="Y19" s="47"/>
      <c r="Z19" s="48"/>
      <c r="AA19" s="47"/>
      <c r="AB19" s="49">
        <v>1</v>
      </c>
    </row>
    <row r="20" spans="1:28">
      <c r="A20" s="5">
        <v>111152</v>
      </c>
      <c r="B20" s="5">
        <v>699</v>
      </c>
      <c r="C20" s="12">
        <v>44378.604039351849</v>
      </c>
      <c r="D20" s="12">
        <v>44378.607511574075</v>
      </c>
      <c r="G20" s="5" t="s">
        <v>24</v>
      </c>
      <c r="H20" s="5" t="s">
        <v>29</v>
      </c>
      <c r="K20" s="5" t="s">
        <v>46</v>
      </c>
      <c r="M20" s="11">
        <f>M4*M8*M12*M16</f>
        <v>0.66460587326120546</v>
      </c>
      <c r="N20" s="11"/>
      <c r="O20" s="5" t="s">
        <v>47</v>
      </c>
      <c r="R20" s="11">
        <f>R4*R8*R12*R16</f>
        <v>0.70149253731343286</v>
      </c>
      <c r="S20" s="11"/>
      <c r="U20" s="29">
        <v>110049</v>
      </c>
      <c r="V20" s="47"/>
      <c r="W20" s="48">
        <v>1</v>
      </c>
      <c r="X20" s="47">
        <v>1</v>
      </c>
      <c r="Y20" s="47"/>
      <c r="Z20" s="48"/>
      <c r="AA20" s="47"/>
      <c r="AB20" s="49">
        <v>1</v>
      </c>
    </row>
    <row r="21" spans="1:28" ht="15.75" customHeight="1">
      <c r="A21" s="5">
        <v>114845</v>
      </c>
      <c r="B21" s="5">
        <v>3163</v>
      </c>
      <c r="C21" s="12">
        <v>44378.610995370371</v>
      </c>
      <c r="D21" s="12">
        <v>44378.61377314815</v>
      </c>
      <c r="E21" s="12">
        <v>44378.617245370369</v>
      </c>
      <c r="F21" s="12">
        <v>44378.669328703705</v>
      </c>
      <c r="G21" s="5" t="s">
        <v>28</v>
      </c>
      <c r="H21" s="5" t="s">
        <v>25</v>
      </c>
      <c r="U21" s="29">
        <v>110052</v>
      </c>
      <c r="V21" s="47"/>
      <c r="W21" s="48">
        <v>1</v>
      </c>
      <c r="X21" s="47">
        <v>1</v>
      </c>
      <c r="Y21" s="47"/>
      <c r="Z21" s="48"/>
      <c r="AA21" s="47"/>
      <c r="AB21" s="49">
        <v>1</v>
      </c>
    </row>
    <row r="22" spans="1:28" ht="15.75" customHeight="1">
      <c r="A22" s="5">
        <v>110413</v>
      </c>
      <c r="B22" s="5">
        <v>874</v>
      </c>
      <c r="C22" s="12">
        <v>44378.621307870373</v>
      </c>
      <c r="D22" s="12">
        <v>44378.625474537039</v>
      </c>
      <c r="G22" s="5" t="s">
        <v>24</v>
      </c>
      <c r="H22" s="5" t="s">
        <v>29</v>
      </c>
      <c r="U22" s="29">
        <v>110054</v>
      </c>
      <c r="V22" s="47"/>
      <c r="W22" s="48">
        <v>1</v>
      </c>
      <c r="X22" s="47">
        <v>1</v>
      </c>
      <c r="Y22" s="47"/>
      <c r="Z22" s="48"/>
      <c r="AA22" s="47"/>
      <c r="AB22" s="49">
        <v>1</v>
      </c>
    </row>
    <row r="23" spans="1:28" ht="15.75" customHeight="1">
      <c r="A23" s="5">
        <v>110873</v>
      </c>
      <c r="B23" s="5">
        <v>1009</v>
      </c>
      <c r="C23" s="12">
        <v>44378.624965277777</v>
      </c>
      <c r="D23" s="12">
        <v>44378.628437500003</v>
      </c>
      <c r="E23" s="12">
        <v>44378.633993055555</v>
      </c>
      <c r="F23" s="12">
        <v>44378.646493055552</v>
      </c>
      <c r="G23" s="5" t="s">
        <v>24</v>
      </c>
      <c r="H23" s="5" t="s">
        <v>29</v>
      </c>
      <c r="J23" s="5">
        <v>2</v>
      </c>
      <c r="K23" s="13" t="s">
        <v>48</v>
      </c>
      <c r="M23" s="11">
        <f>1380/1433</f>
        <v>0.96301465457083046</v>
      </c>
      <c r="U23" s="29">
        <v>110056</v>
      </c>
      <c r="V23" s="47">
        <v>1</v>
      </c>
      <c r="W23" s="48"/>
      <c r="X23" s="47">
        <v>1</v>
      </c>
      <c r="Y23" s="47"/>
      <c r="Z23" s="48"/>
      <c r="AA23" s="47"/>
      <c r="AB23" s="49">
        <v>1</v>
      </c>
    </row>
    <row r="24" spans="1:28" ht="15.75" customHeight="1">
      <c r="A24" s="5">
        <v>112777</v>
      </c>
      <c r="B24" s="5">
        <v>1158</v>
      </c>
      <c r="C24" s="12">
        <v>44378.647361111114</v>
      </c>
      <c r="D24" s="12">
        <v>44378.65152777778</v>
      </c>
      <c r="G24" s="5" t="s">
        <v>24</v>
      </c>
      <c r="H24" s="5" t="s">
        <v>29</v>
      </c>
      <c r="U24" s="29">
        <v>110060</v>
      </c>
      <c r="V24" s="47"/>
      <c r="W24" s="48">
        <v>1</v>
      </c>
      <c r="X24" s="47">
        <v>1</v>
      </c>
      <c r="Y24" s="47"/>
      <c r="Z24" s="48"/>
      <c r="AA24" s="47"/>
      <c r="AB24" s="49">
        <v>1</v>
      </c>
    </row>
    <row r="25" spans="1:28" ht="15.75" customHeight="1">
      <c r="A25" s="5">
        <v>110310</v>
      </c>
      <c r="B25" s="5">
        <v>4545</v>
      </c>
      <c r="C25" s="12">
        <v>44378.693807870368</v>
      </c>
      <c r="D25" s="12">
        <v>44378.696585648147</v>
      </c>
      <c r="E25" s="12">
        <v>44378.699363425927</v>
      </c>
      <c r="F25" s="12">
        <v>44378.742418981485</v>
      </c>
      <c r="G25" s="5" t="s">
        <v>24</v>
      </c>
      <c r="H25" s="5" t="s">
        <v>25</v>
      </c>
      <c r="K25" s="13" t="s">
        <v>49</v>
      </c>
      <c r="M25" s="11">
        <f>1256/1380</f>
        <v>0.91014492753623188</v>
      </c>
      <c r="U25" s="29">
        <v>110061</v>
      </c>
      <c r="V25" s="47"/>
      <c r="W25" s="48"/>
      <c r="X25" s="47"/>
      <c r="Y25" s="47"/>
      <c r="Z25" s="48"/>
      <c r="AA25" s="47"/>
      <c r="AB25" s="49"/>
    </row>
    <row r="26" spans="1:28" ht="15.75" customHeight="1">
      <c r="A26" s="5">
        <v>113963</v>
      </c>
      <c r="B26" s="5">
        <v>2664</v>
      </c>
      <c r="C26" s="12">
        <v>44378.720763888887</v>
      </c>
      <c r="D26" s="12">
        <v>44378.724930555552</v>
      </c>
      <c r="E26" s="12">
        <v>44378.731874999998</v>
      </c>
      <c r="F26" s="12">
        <v>44378.76798611111</v>
      </c>
      <c r="G26" s="5" t="s">
        <v>24</v>
      </c>
      <c r="H26" s="5" t="s">
        <v>29</v>
      </c>
      <c r="U26" s="29">
        <v>110063</v>
      </c>
      <c r="V26" s="47"/>
      <c r="W26" s="48">
        <v>1</v>
      </c>
      <c r="X26" s="47">
        <v>1</v>
      </c>
      <c r="Y26" s="47"/>
      <c r="Z26" s="48"/>
      <c r="AA26" s="47"/>
      <c r="AB26" s="49">
        <v>1</v>
      </c>
    </row>
    <row r="27" spans="1:28" ht="15.75" customHeight="1">
      <c r="A27" s="5">
        <v>113267</v>
      </c>
      <c r="B27" s="5">
        <v>1657</v>
      </c>
      <c r="C27" s="12">
        <v>44378.766886574071</v>
      </c>
      <c r="D27" s="12">
        <v>44378.770358796297</v>
      </c>
      <c r="E27" s="12">
        <v>44378.77244212963</v>
      </c>
      <c r="F27" s="12">
        <v>44378.799525462964</v>
      </c>
      <c r="G27" s="5" t="s">
        <v>28</v>
      </c>
      <c r="H27" s="5" t="s">
        <v>29</v>
      </c>
      <c r="K27" s="13" t="s">
        <v>50</v>
      </c>
      <c r="M27" s="11">
        <f>918/1256</f>
        <v>0.73089171974522293</v>
      </c>
      <c r="U27" s="29">
        <v>110064</v>
      </c>
      <c r="V27" s="47"/>
      <c r="W27" s="48"/>
      <c r="X27" s="47"/>
      <c r="Y27" s="47">
        <v>1</v>
      </c>
      <c r="Z27" s="48"/>
      <c r="AA27" s="47">
        <v>1</v>
      </c>
      <c r="AB27" s="49">
        <v>1</v>
      </c>
    </row>
    <row r="28" spans="1:28" ht="15.75" customHeight="1">
      <c r="A28" s="5">
        <v>114990</v>
      </c>
      <c r="B28" s="5">
        <v>1383</v>
      </c>
      <c r="C28" s="12">
        <v>44378.804907407408</v>
      </c>
      <c r="D28" s="12">
        <v>44378.809074074074</v>
      </c>
      <c r="E28" s="12">
        <v>44378.815324074072</v>
      </c>
      <c r="F28" s="12">
        <v>44378.85837962963</v>
      </c>
      <c r="G28" s="5" t="s">
        <v>24</v>
      </c>
      <c r="H28" s="5" t="s">
        <v>25</v>
      </c>
      <c r="U28" s="29">
        <v>110066</v>
      </c>
      <c r="V28" s="47"/>
      <c r="W28" s="48"/>
      <c r="X28" s="47"/>
      <c r="Y28" s="47"/>
      <c r="Z28" s="48"/>
      <c r="AA28" s="47"/>
      <c r="AB28" s="49"/>
    </row>
    <row r="29" spans="1:28" ht="15.75" customHeight="1">
      <c r="A29" s="5">
        <v>112805</v>
      </c>
      <c r="B29" s="5">
        <v>1939</v>
      </c>
      <c r="C29" s="12">
        <v>44378.829606481479</v>
      </c>
      <c r="D29" s="12">
        <v>44378.833078703705</v>
      </c>
      <c r="E29" s="12">
        <v>44378.835162037038</v>
      </c>
      <c r="F29" s="12">
        <v>44378.879606481481</v>
      </c>
      <c r="G29" s="5" t="s">
        <v>24</v>
      </c>
      <c r="H29" s="5" t="s">
        <v>29</v>
      </c>
      <c r="K29" s="13" t="s">
        <v>51</v>
      </c>
      <c r="M29" s="11">
        <f>836/918</f>
        <v>0.91067538126361658</v>
      </c>
      <c r="U29" s="29">
        <v>110067</v>
      </c>
      <c r="V29" s="47"/>
      <c r="W29" s="48"/>
      <c r="X29" s="47"/>
      <c r="Y29" s="47">
        <v>1</v>
      </c>
      <c r="Z29" s="48"/>
      <c r="AA29" s="47">
        <v>1</v>
      </c>
      <c r="AB29" s="49">
        <v>1</v>
      </c>
    </row>
    <row r="30" spans="1:28" ht="15.75" customHeight="1">
      <c r="A30" s="5">
        <v>112829</v>
      </c>
      <c r="B30" s="5">
        <v>311</v>
      </c>
      <c r="C30" s="12">
        <v>44378.868958333333</v>
      </c>
      <c r="G30" s="5" t="s">
        <v>24</v>
      </c>
      <c r="H30" s="5" t="s">
        <v>25</v>
      </c>
      <c r="U30" s="29">
        <v>110071</v>
      </c>
      <c r="V30" s="47"/>
      <c r="W30" s="48">
        <v>1</v>
      </c>
      <c r="X30" s="47">
        <v>1</v>
      </c>
      <c r="Y30" s="47"/>
      <c r="Z30" s="48"/>
      <c r="AA30" s="47"/>
      <c r="AB30" s="49">
        <v>1</v>
      </c>
    </row>
    <row r="31" spans="1:28" ht="15.75" customHeight="1">
      <c r="A31" s="5">
        <v>114708</v>
      </c>
      <c r="B31" s="5">
        <v>4051</v>
      </c>
      <c r="C31" s="12">
        <v>44378.877962962964</v>
      </c>
      <c r="D31" s="12">
        <v>44378.881435185183</v>
      </c>
      <c r="E31" s="12">
        <v>44378.887685185182</v>
      </c>
      <c r="F31" s="12">
        <v>44378.907824074071</v>
      </c>
      <c r="G31" s="5" t="s">
        <v>24</v>
      </c>
      <c r="H31" s="5" t="s">
        <v>29</v>
      </c>
      <c r="K31" s="13" t="s">
        <v>52</v>
      </c>
      <c r="M31" s="11">
        <f>M23*M25*M27*M29</f>
        <v>0.5833914863921843</v>
      </c>
      <c r="U31" s="29">
        <v>110073</v>
      </c>
      <c r="V31" s="47"/>
      <c r="W31" s="48">
        <v>1</v>
      </c>
      <c r="X31" s="47">
        <v>1</v>
      </c>
      <c r="Y31" s="47"/>
      <c r="Z31" s="48"/>
      <c r="AA31" s="47"/>
      <c r="AB31" s="49">
        <v>1</v>
      </c>
    </row>
    <row r="32" spans="1:28" ht="15.75" customHeight="1">
      <c r="A32" s="5">
        <v>111654</v>
      </c>
      <c r="B32" s="5">
        <v>3379</v>
      </c>
      <c r="C32" s="12">
        <v>44378.903587962966</v>
      </c>
      <c r="D32" s="12">
        <v>44378.905671296299</v>
      </c>
      <c r="E32" s="12">
        <v>44378.910532407404</v>
      </c>
      <c r="F32" s="12">
        <v>44378.922337962962</v>
      </c>
      <c r="G32" s="5" t="s">
        <v>24</v>
      </c>
      <c r="H32" s="5" t="s">
        <v>29</v>
      </c>
      <c r="U32" s="29">
        <v>110074</v>
      </c>
      <c r="V32" s="47"/>
      <c r="W32" s="48">
        <v>1</v>
      </c>
      <c r="X32" s="47">
        <v>1</v>
      </c>
      <c r="Y32" s="47"/>
      <c r="Z32" s="48"/>
      <c r="AA32" s="47"/>
      <c r="AB32" s="49">
        <v>1</v>
      </c>
    </row>
    <row r="33" spans="1:28" ht="15.75" customHeight="1">
      <c r="A33" s="5">
        <v>114029</v>
      </c>
      <c r="B33" s="5">
        <v>2039</v>
      </c>
      <c r="C33" s="12">
        <v>44378.924398148149</v>
      </c>
      <c r="D33" s="12">
        <v>44378.926481481481</v>
      </c>
      <c r="E33" s="12">
        <v>44378.9299537037</v>
      </c>
      <c r="F33" s="12">
        <v>44378.950787037036</v>
      </c>
      <c r="G33" s="5" t="s">
        <v>24</v>
      </c>
      <c r="H33" s="5" t="s">
        <v>25</v>
      </c>
      <c r="U33" s="29">
        <v>110081</v>
      </c>
      <c r="V33" s="47"/>
      <c r="W33" s="48">
        <v>1</v>
      </c>
      <c r="X33" s="47">
        <v>1</v>
      </c>
      <c r="Y33" s="47"/>
      <c r="Z33" s="48"/>
      <c r="AA33" s="47"/>
      <c r="AB33" s="49">
        <v>1</v>
      </c>
    </row>
    <row r="34" spans="1:28" ht="15.75" customHeight="1">
      <c r="A34" s="5">
        <v>110502</v>
      </c>
      <c r="B34" s="5">
        <v>1188</v>
      </c>
      <c r="C34" s="12">
        <v>44378.933703703704</v>
      </c>
      <c r="D34" s="12">
        <v>44378.93509259259</v>
      </c>
      <c r="E34" s="12">
        <v>44378.939259259256</v>
      </c>
      <c r="F34" s="12">
        <v>44378.976759259262</v>
      </c>
      <c r="G34" s="5" t="s">
        <v>24</v>
      </c>
      <c r="H34" s="5" t="s">
        <v>29</v>
      </c>
      <c r="U34" s="29">
        <v>110082</v>
      </c>
      <c r="V34" s="47"/>
      <c r="W34" s="48">
        <v>1</v>
      </c>
      <c r="X34" s="47">
        <v>1</v>
      </c>
      <c r="Y34" s="47"/>
      <c r="Z34" s="48"/>
      <c r="AA34" s="47"/>
      <c r="AB34" s="49">
        <v>1</v>
      </c>
    </row>
    <row r="35" spans="1:28" ht="15.75" customHeight="1">
      <c r="A35" s="5">
        <v>112912</v>
      </c>
      <c r="B35" s="5">
        <v>1421</v>
      </c>
      <c r="C35" s="12">
        <v>44378.933807870373</v>
      </c>
      <c r="G35" s="5" t="s">
        <v>24</v>
      </c>
      <c r="H35" s="5" t="s">
        <v>25</v>
      </c>
      <c r="U35" s="29">
        <v>110085</v>
      </c>
      <c r="V35" s="47"/>
      <c r="W35" s="48"/>
      <c r="X35" s="47"/>
      <c r="Y35" s="47">
        <v>1</v>
      </c>
      <c r="Z35" s="48"/>
      <c r="AA35" s="47">
        <v>1</v>
      </c>
      <c r="AB35" s="49">
        <v>1</v>
      </c>
    </row>
    <row r="36" spans="1:28" ht="15.75" customHeight="1">
      <c r="A36" s="5">
        <v>110138</v>
      </c>
      <c r="B36" s="5">
        <v>1945</v>
      </c>
      <c r="C36" s="12">
        <v>44378.986261574071</v>
      </c>
      <c r="D36" s="12">
        <v>44378.989039351851</v>
      </c>
      <c r="E36" s="12">
        <v>44378.995289351849</v>
      </c>
      <c r="F36" s="12">
        <v>44379.039039351854</v>
      </c>
      <c r="G36" s="5" t="s">
        <v>24</v>
      </c>
      <c r="H36" s="5" t="s">
        <v>29</v>
      </c>
      <c r="U36" s="29">
        <v>110087</v>
      </c>
      <c r="V36" s="47"/>
      <c r="W36" s="48"/>
      <c r="X36" s="47"/>
      <c r="Y36" s="47">
        <v>1</v>
      </c>
      <c r="Z36" s="48"/>
      <c r="AA36" s="47">
        <v>1</v>
      </c>
      <c r="AB36" s="49">
        <v>1</v>
      </c>
    </row>
    <row r="37" spans="1:28" ht="15.75" customHeight="1">
      <c r="A37" s="5">
        <v>114813</v>
      </c>
      <c r="B37" s="5">
        <v>1520</v>
      </c>
      <c r="C37" s="12">
        <v>44378.986678240741</v>
      </c>
      <c r="D37" s="12">
        <v>44378.98945601852</v>
      </c>
      <c r="E37" s="12">
        <v>44378.995706018519</v>
      </c>
      <c r="F37" s="12">
        <v>44379.012372685182</v>
      </c>
      <c r="G37" s="5" t="s">
        <v>24</v>
      </c>
      <c r="H37" s="5" t="s">
        <v>29</v>
      </c>
      <c r="U37" s="29">
        <v>110091</v>
      </c>
      <c r="V37" s="47">
        <v>1</v>
      </c>
      <c r="W37" s="48"/>
      <c r="X37" s="47">
        <v>1</v>
      </c>
      <c r="Y37" s="47"/>
      <c r="Z37" s="48"/>
      <c r="AA37" s="47"/>
      <c r="AB37" s="49">
        <v>1</v>
      </c>
    </row>
    <row r="38" spans="1:28" ht="15.75" customHeight="1">
      <c r="A38" s="5">
        <v>111054</v>
      </c>
      <c r="B38" s="5">
        <v>648</v>
      </c>
      <c r="C38" s="12">
        <v>44378.9999537037</v>
      </c>
      <c r="D38" s="12">
        <v>44379.003425925926</v>
      </c>
      <c r="E38" s="12">
        <v>44379.008287037039</v>
      </c>
      <c r="F38" s="12">
        <v>44379.03398148148</v>
      </c>
      <c r="G38" s="5" t="s">
        <v>28</v>
      </c>
      <c r="H38" s="5" t="s">
        <v>29</v>
      </c>
      <c r="U38" s="29">
        <v>110093</v>
      </c>
      <c r="V38" s="47"/>
      <c r="W38" s="48">
        <v>1</v>
      </c>
      <c r="X38" s="47">
        <v>1</v>
      </c>
      <c r="Y38" s="47"/>
      <c r="Z38" s="48"/>
      <c r="AA38" s="47"/>
      <c r="AB38" s="49">
        <v>1</v>
      </c>
    </row>
    <row r="39" spans="1:28" ht="15.75" customHeight="1">
      <c r="A39" s="5">
        <v>112320</v>
      </c>
      <c r="B39" s="5">
        <v>1857</v>
      </c>
      <c r="C39" s="12">
        <v>44379.003750000003</v>
      </c>
      <c r="D39" s="12">
        <v>44379.004444444443</v>
      </c>
      <c r="E39" s="12">
        <v>44379.005833333336</v>
      </c>
      <c r="F39" s="12">
        <v>44379.060694444444</v>
      </c>
      <c r="G39" s="5" t="s">
        <v>24</v>
      </c>
      <c r="H39" s="5" t="s">
        <v>29</v>
      </c>
      <c r="U39" s="29">
        <v>110100</v>
      </c>
      <c r="V39" s="47">
        <v>1</v>
      </c>
      <c r="W39" s="48"/>
      <c r="X39" s="47">
        <v>1</v>
      </c>
      <c r="Y39" s="47"/>
      <c r="Z39" s="48"/>
      <c r="AA39" s="47"/>
      <c r="AB39" s="49">
        <v>1</v>
      </c>
    </row>
    <row r="40" spans="1:28" ht="15.75" customHeight="1">
      <c r="A40" s="5">
        <v>113168</v>
      </c>
      <c r="B40" s="5">
        <v>2858</v>
      </c>
      <c r="C40" s="12">
        <v>44379.006782407407</v>
      </c>
      <c r="D40" s="12">
        <v>44379.010949074072</v>
      </c>
      <c r="G40" s="5" t="s">
        <v>24</v>
      </c>
      <c r="H40" s="5" t="s">
        <v>29</v>
      </c>
      <c r="U40" s="29">
        <v>110103</v>
      </c>
      <c r="V40" s="47"/>
      <c r="W40" s="48">
        <v>1</v>
      </c>
      <c r="X40" s="47">
        <v>1</v>
      </c>
      <c r="Y40" s="47"/>
      <c r="Z40" s="48"/>
      <c r="AA40" s="47"/>
      <c r="AB40" s="49">
        <v>1</v>
      </c>
    </row>
    <row r="41" spans="1:28" ht="15.75" customHeight="1">
      <c r="A41" s="5">
        <v>111890</v>
      </c>
      <c r="B41" s="5">
        <v>260</v>
      </c>
      <c r="C41" s="12">
        <v>44379.039756944447</v>
      </c>
      <c r="D41" s="12">
        <v>44379.04184027778</v>
      </c>
      <c r="E41" s="12">
        <v>44379.043923611112</v>
      </c>
      <c r="G41" s="5" t="s">
        <v>24</v>
      </c>
      <c r="H41" s="5" t="s">
        <v>25</v>
      </c>
      <c r="U41" s="29">
        <v>110107</v>
      </c>
      <c r="V41" s="47"/>
      <c r="W41" s="48"/>
      <c r="X41" s="47"/>
      <c r="Y41" s="47"/>
      <c r="Z41" s="48"/>
      <c r="AA41" s="47"/>
      <c r="AB41" s="49"/>
    </row>
    <row r="42" spans="1:28" ht="15.75" customHeight="1">
      <c r="A42" s="5">
        <v>111297</v>
      </c>
      <c r="B42" s="5">
        <v>3786</v>
      </c>
      <c r="C42" s="12">
        <v>44379.053124999999</v>
      </c>
      <c r="D42" s="12">
        <v>44379.057291666664</v>
      </c>
      <c r="E42" s="12">
        <v>44379.062152777777</v>
      </c>
      <c r="F42" s="12">
        <v>44379.088541666664</v>
      </c>
      <c r="G42" s="5" t="s">
        <v>24</v>
      </c>
      <c r="H42" s="5" t="s">
        <v>29</v>
      </c>
      <c r="U42" s="29">
        <v>110113</v>
      </c>
      <c r="V42" s="47"/>
      <c r="W42" s="48"/>
      <c r="X42" s="47"/>
      <c r="Y42" s="47"/>
      <c r="Z42" s="48">
        <v>1</v>
      </c>
      <c r="AA42" s="47">
        <v>1</v>
      </c>
      <c r="AB42" s="49">
        <v>1</v>
      </c>
    </row>
    <row r="43" spans="1:28" ht="15.75" customHeight="1">
      <c r="A43" s="5">
        <v>114640</v>
      </c>
      <c r="B43" s="5">
        <v>4720</v>
      </c>
      <c r="C43" s="12">
        <v>44379.070254629631</v>
      </c>
      <c r="D43" s="12">
        <v>44379.07303240741</v>
      </c>
      <c r="E43" s="12">
        <v>44379.079282407409</v>
      </c>
      <c r="F43" s="12">
        <v>44379.103587962964</v>
      </c>
      <c r="G43" s="5" t="s">
        <v>24</v>
      </c>
      <c r="H43" s="5" t="s">
        <v>29</v>
      </c>
      <c r="U43" s="29">
        <v>110117</v>
      </c>
      <c r="V43" s="47"/>
      <c r="W43" s="48"/>
      <c r="X43" s="47"/>
      <c r="Y43" s="47"/>
      <c r="Z43" s="48"/>
      <c r="AA43" s="47"/>
      <c r="AB43" s="49"/>
    </row>
    <row r="44" spans="1:28" ht="15.75" customHeight="1">
      <c r="A44" s="5">
        <v>110951</v>
      </c>
      <c r="B44" s="5">
        <v>2191</v>
      </c>
      <c r="C44" s="12">
        <v>44379.098877314813</v>
      </c>
      <c r="D44" s="12">
        <v>44379.100960648146</v>
      </c>
      <c r="E44" s="12">
        <v>44379.103043981479</v>
      </c>
      <c r="F44" s="12">
        <v>44379.118321759262</v>
      </c>
      <c r="G44" s="5" t="s">
        <v>24</v>
      </c>
      <c r="H44" s="5" t="s">
        <v>29</v>
      </c>
      <c r="U44" s="29">
        <v>110120</v>
      </c>
      <c r="V44" s="47"/>
      <c r="W44" s="48"/>
      <c r="X44" s="47"/>
      <c r="Y44" s="47"/>
      <c r="Z44" s="48"/>
      <c r="AA44" s="47"/>
      <c r="AB44" s="49"/>
    </row>
    <row r="45" spans="1:28" ht="15.75" customHeight="1">
      <c r="A45" s="5">
        <v>110897</v>
      </c>
      <c r="B45" s="5">
        <v>3191</v>
      </c>
      <c r="C45" s="12">
        <v>44379.11550925926</v>
      </c>
      <c r="D45" s="12">
        <v>44379.116898148146</v>
      </c>
      <c r="G45" s="5" t="s">
        <v>24</v>
      </c>
      <c r="H45" s="5" t="s">
        <v>29</v>
      </c>
      <c r="U45" s="29">
        <v>110121</v>
      </c>
      <c r="V45" s="47">
        <v>1</v>
      </c>
      <c r="W45" s="48"/>
      <c r="X45" s="47">
        <v>1</v>
      </c>
      <c r="Y45" s="47"/>
      <c r="Z45" s="48"/>
      <c r="AA45" s="47"/>
      <c r="AB45" s="49">
        <v>1</v>
      </c>
    </row>
    <row r="46" spans="1:28" ht="15.75" customHeight="1">
      <c r="A46" s="5">
        <v>112309</v>
      </c>
      <c r="B46" s="5">
        <v>2594</v>
      </c>
      <c r="C46" s="12">
        <v>44379.13177083333</v>
      </c>
      <c r="D46" s="12">
        <v>44379.13385416667</v>
      </c>
      <c r="G46" s="5" t="s">
        <v>28</v>
      </c>
      <c r="H46" s="5" t="s">
        <v>29</v>
      </c>
      <c r="U46" s="29">
        <v>110125</v>
      </c>
      <c r="V46" s="47"/>
      <c r="W46" s="48">
        <v>1</v>
      </c>
      <c r="X46" s="47">
        <v>1</v>
      </c>
      <c r="Y46" s="47"/>
      <c r="Z46" s="48"/>
      <c r="AA46" s="47"/>
      <c r="AB46" s="49">
        <v>1</v>
      </c>
    </row>
    <row r="47" spans="1:28" ht="15.75" customHeight="1">
      <c r="A47" s="5">
        <v>114598</v>
      </c>
      <c r="B47" s="5">
        <v>938</v>
      </c>
      <c r="C47" s="12">
        <v>44379.14943287037</v>
      </c>
      <c r="D47" s="12">
        <v>44379.153599537036</v>
      </c>
      <c r="E47" s="12">
        <v>44379.161932870367</v>
      </c>
      <c r="F47" s="12">
        <v>44379.200821759259</v>
      </c>
      <c r="G47" s="5" t="s">
        <v>24</v>
      </c>
      <c r="H47" s="5" t="s">
        <v>29</v>
      </c>
      <c r="U47" s="29">
        <v>110126</v>
      </c>
      <c r="V47" s="47">
        <v>1</v>
      </c>
      <c r="W47" s="48"/>
      <c r="X47" s="47">
        <v>1</v>
      </c>
      <c r="Y47" s="47"/>
      <c r="Z47" s="48"/>
      <c r="AA47" s="47"/>
      <c r="AB47" s="49">
        <v>1</v>
      </c>
    </row>
    <row r="48" spans="1:28" ht="15.75" customHeight="1">
      <c r="A48" s="5">
        <v>112721</v>
      </c>
      <c r="B48" s="5">
        <v>4339</v>
      </c>
      <c r="C48" s="12">
        <v>44379.163344907407</v>
      </c>
      <c r="D48" s="12">
        <v>44379.164733796293</v>
      </c>
      <c r="E48" s="12">
        <v>44379.169594907406</v>
      </c>
      <c r="F48" s="12">
        <v>44379.180706018517</v>
      </c>
      <c r="G48" s="5" t="s">
        <v>24</v>
      </c>
      <c r="H48" s="5" t="s">
        <v>29</v>
      </c>
      <c r="U48" s="29">
        <v>110135</v>
      </c>
      <c r="V48" s="47"/>
      <c r="W48" s="48">
        <v>1</v>
      </c>
      <c r="X48" s="47">
        <v>1</v>
      </c>
      <c r="Y48" s="47"/>
      <c r="Z48" s="48"/>
      <c r="AA48" s="47"/>
      <c r="AB48" s="49">
        <v>1</v>
      </c>
    </row>
    <row r="49" spans="1:28" ht="15.75" customHeight="1">
      <c r="A49" s="5">
        <v>112363</v>
      </c>
      <c r="B49" s="5">
        <v>1987</v>
      </c>
      <c r="C49" s="12">
        <v>44379.176053240742</v>
      </c>
      <c r="D49" s="12">
        <v>44379.176747685182</v>
      </c>
      <c r="G49" s="5" t="s">
        <v>24</v>
      </c>
      <c r="H49" s="5" t="s">
        <v>29</v>
      </c>
      <c r="U49" s="29">
        <v>110136</v>
      </c>
      <c r="V49" s="47"/>
      <c r="W49" s="48"/>
      <c r="X49" s="47"/>
      <c r="Y49" s="47"/>
      <c r="Z49" s="48">
        <v>1</v>
      </c>
      <c r="AA49" s="47">
        <v>1</v>
      </c>
      <c r="AB49" s="49">
        <v>1</v>
      </c>
    </row>
    <row r="50" spans="1:28" ht="15.75" customHeight="1">
      <c r="A50" s="5">
        <v>112916</v>
      </c>
      <c r="B50" s="5">
        <v>1254</v>
      </c>
      <c r="C50" s="12">
        <v>44379.231134259258</v>
      </c>
      <c r="G50" s="5" t="s">
        <v>24</v>
      </c>
      <c r="H50" s="5" t="s">
        <v>25</v>
      </c>
      <c r="U50" s="29">
        <v>110138</v>
      </c>
      <c r="V50" s="47"/>
      <c r="W50" s="48">
        <v>1</v>
      </c>
      <c r="X50" s="47">
        <v>1</v>
      </c>
      <c r="Y50" s="47"/>
      <c r="Z50" s="48"/>
      <c r="AA50" s="47"/>
      <c r="AB50" s="49">
        <v>1</v>
      </c>
    </row>
    <row r="51" spans="1:28" ht="15.75" customHeight="1">
      <c r="A51" s="5">
        <v>113375</v>
      </c>
      <c r="B51" s="5">
        <v>806</v>
      </c>
      <c r="C51" s="12">
        <v>44379.252916666665</v>
      </c>
      <c r="G51" s="5" t="s">
        <v>24</v>
      </c>
      <c r="H51" s="5" t="s">
        <v>25</v>
      </c>
      <c r="U51" s="29">
        <v>110140</v>
      </c>
      <c r="V51" s="47"/>
      <c r="W51" s="48"/>
      <c r="X51" s="47"/>
      <c r="Y51" s="47"/>
      <c r="Z51" s="48"/>
      <c r="AA51" s="47"/>
      <c r="AB51" s="49"/>
    </row>
    <row r="52" spans="1:28" ht="15.75" customHeight="1">
      <c r="A52" s="5">
        <v>111619</v>
      </c>
      <c r="B52" s="5">
        <v>3149</v>
      </c>
      <c r="C52" s="12">
        <v>44379.282349537039</v>
      </c>
      <c r="D52" s="12">
        <v>44379.285127314812</v>
      </c>
      <c r="E52" s="12">
        <v>44379.291377314818</v>
      </c>
      <c r="F52" s="12">
        <v>44379.342766203707</v>
      </c>
      <c r="G52" s="5" t="s">
        <v>24</v>
      </c>
      <c r="H52" s="5" t="s">
        <v>29</v>
      </c>
      <c r="U52" s="29">
        <v>110144</v>
      </c>
      <c r="V52" s="47"/>
      <c r="W52" s="48"/>
      <c r="X52" s="47"/>
      <c r="Y52" s="47"/>
      <c r="Z52" s="48"/>
      <c r="AA52" s="47"/>
      <c r="AB52" s="49"/>
    </row>
    <row r="53" spans="1:28" ht="15.75" customHeight="1">
      <c r="A53" s="5">
        <v>113896</v>
      </c>
      <c r="B53" s="5">
        <v>1109</v>
      </c>
      <c r="C53" s="12">
        <v>44379.331990740742</v>
      </c>
      <c r="D53" s="12">
        <v>44379.335462962961</v>
      </c>
      <c r="E53" s="12">
        <v>44379.343101851853</v>
      </c>
      <c r="G53" s="5" t="s">
        <v>24</v>
      </c>
      <c r="H53" s="5" t="s">
        <v>29</v>
      </c>
      <c r="U53" s="29">
        <v>110146</v>
      </c>
      <c r="V53" s="47">
        <v>1</v>
      </c>
      <c r="W53" s="48"/>
      <c r="X53" s="47">
        <v>1</v>
      </c>
      <c r="Y53" s="47"/>
      <c r="Z53" s="48"/>
      <c r="AA53" s="47"/>
      <c r="AB53" s="49">
        <v>1</v>
      </c>
    </row>
    <row r="54" spans="1:28" ht="15.75" customHeight="1">
      <c r="A54" s="5">
        <v>110245</v>
      </c>
      <c r="B54" s="5">
        <v>4451</v>
      </c>
      <c r="C54" s="12">
        <v>44379.347407407404</v>
      </c>
      <c r="D54" s="12">
        <v>44379.349490740744</v>
      </c>
      <c r="E54" s="12">
        <v>44379.352268518516</v>
      </c>
      <c r="F54" s="12">
        <v>44379.396018518521</v>
      </c>
      <c r="G54" s="5" t="s">
        <v>24</v>
      </c>
      <c r="H54" s="5" t="s">
        <v>29</v>
      </c>
      <c r="U54" s="29">
        <v>110149</v>
      </c>
      <c r="V54" s="47"/>
      <c r="W54" s="48">
        <v>1</v>
      </c>
      <c r="X54" s="47">
        <v>1</v>
      </c>
      <c r="Y54" s="47"/>
      <c r="Z54" s="48"/>
      <c r="AA54" s="47"/>
      <c r="AB54" s="49">
        <v>1</v>
      </c>
    </row>
    <row r="55" spans="1:28" ht="15.75" customHeight="1">
      <c r="A55" s="5">
        <v>110662</v>
      </c>
      <c r="B55" s="5">
        <v>476</v>
      </c>
      <c r="C55" s="12">
        <v>44379.356261574074</v>
      </c>
      <c r="D55" s="12">
        <v>44379.35765046296</v>
      </c>
      <c r="E55" s="12">
        <v>44379.362511574072</v>
      </c>
      <c r="F55" s="12">
        <v>44379.381956018522</v>
      </c>
      <c r="G55" s="5" t="s">
        <v>28</v>
      </c>
      <c r="H55" s="5" t="s">
        <v>29</v>
      </c>
      <c r="U55" s="29">
        <v>110153</v>
      </c>
      <c r="V55" s="47"/>
      <c r="W55" s="48">
        <v>1</v>
      </c>
      <c r="X55" s="47">
        <v>1</v>
      </c>
      <c r="Y55" s="47"/>
      <c r="Z55" s="48"/>
      <c r="AA55" s="47"/>
      <c r="AB55" s="49">
        <v>1</v>
      </c>
    </row>
    <row r="56" spans="1:28" ht="15.75" customHeight="1">
      <c r="A56" s="5">
        <v>110688</v>
      </c>
      <c r="B56" s="5">
        <v>3859</v>
      </c>
      <c r="C56" s="12">
        <v>44379.407905092594</v>
      </c>
      <c r="D56" s="12">
        <v>44379.411377314813</v>
      </c>
      <c r="E56" s="12">
        <v>44379.415543981479</v>
      </c>
      <c r="F56" s="12">
        <v>44379.448877314811</v>
      </c>
      <c r="G56" s="5" t="s">
        <v>24</v>
      </c>
      <c r="H56" s="5" t="s">
        <v>29</v>
      </c>
      <c r="U56" s="29">
        <v>110160</v>
      </c>
      <c r="V56" s="47">
        <v>1</v>
      </c>
      <c r="W56" s="48"/>
      <c r="X56" s="47">
        <v>1</v>
      </c>
      <c r="Y56" s="47"/>
      <c r="Z56" s="48"/>
      <c r="AA56" s="47"/>
      <c r="AB56" s="49">
        <v>1</v>
      </c>
    </row>
    <row r="57" spans="1:28" ht="15.75" customHeight="1">
      <c r="A57" s="5">
        <v>111601</v>
      </c>
      <c r="B57" s="5">
        <v>1790</v>
      </c>
      <c r="C57" s="12">
        <v>44379.412511574075</v>
      </c>
      <c r="G57" s="5" t="s">
        <v>24</v>
      </c>
      <c r="H57" s="5" t="s">
        <v>25</v>
      </c>
      <c r="U57" s="29">
        <v>110164</v>
      </c>
      <c r="V57" s="47"/>
      <c r="W57" s="48"/>
      <c r="X57" s="47"/>
      <c r="Y57" s="47"/>
      <c r="Z57" s="48">
        <v>1</v>
      </c>
      <c r="AA57" s="47">
        <v>1</v>
      </c>
      <c r="AB57" s="49">
        <v>1</v>
      </c>
    </row>
    <row r="58" spans="1:28" ht="15.75" customHeight="1">
      <c r="A58" s="5">
        <v>114904</v>
      </c>
      <c r="B58" s="5">
        <v>1876</v>
      </c>
      <c r="C58" s="12">
        <v>44379.432453703703</v>
      </c>
      <c r="D58" s="12">
        <v>44379.433148148149</v>
      </c>
      <c r="E58" s="12">
        <v>44379.434537037036</v>
      </c>
      <c r="F58" s="12">
        <v>44379.443564814814</v>
      </c>
      <c r="G58" s="5" t="s">
        <v>24</v>
      </c>
      <c r="H58" s="5" t="s">
        <v>29</v>
      </c>
      <c r="U58" s="29">
        <v>110170</v>
      </c>
      <c r="V58" s="47"/>
      <c r="W58" s="48">
        <v>1</v>
      </c>
      <c r="X58" s="47">
        <v>1</v>
      </c>
      <c r="Y58" s="47"/>
      <c r="Z58" s="48"/>
      <c r="AA58" s="47"/>
      <c r="AB58" s="49">
        <v>1</v>
      </c>
    </row>
    <row r="59" spans="1:28" ht="15.75" customHeight="1">
      <c r="A59" s="5">
        <v>114290</v>
      </c>
      <c r="B59" s="5">
        <v>1574</v>
      </c>
      <c r="C59" s="12">
        <v>44379.443645833337</v>
      </c>
      <c r="G59" s="5" t="s">
        <v>24</v>
      </c>
      <c r="H59" s="5" t="s">
        <v>25</v>
      </c>
      <c r="U59" s="29">
        <v>110175</v>
      </c>
      <c r="V59" s="47">
        <v>1</v>
      </c>
      <c r="W59" s="48"/>
      <c r="X59" s="47">
        <v>1</v>
      </c>
      <c r="Y59" s="47"/>
      <c r="Z59" s="48"/>
      <c r="AA59" s="47"/>
      <c r="AB59" s="49">
        <v>1</v>
      </c>
    </row>
    <row r="60" spans="1:28" ht="15.75" customHeight="1">
      <c r="A60" s="5">
        <v>110292</v>
      </c>
      <c r="B60" s="5">
        <v>1314</v>
      </c>
      <c r="C60" s="12">
        <v>44379.452175925922</v>
      </c>
      <c r="D60" s="12">
        <v>44379.454259259262</v>
      </c>
      <c r="G60" s="5" t="s">
        <v>24</v>
      </c>
      <c r="H60" s="5" t="s">
        <v>25</v>
      </c>
      <c r="U60" s="29">
        <v>110182</v>
      </c>
      <c r="V60" s="47"/>
      <c r="W60" s="48">
        <v>1</v>
      </c>
      <c r="X60" s="47">
        <v>1</v>
      </c>
      <c r="Y60" s="47"/>
      <c r="Z60" s="48"/>
      <c r="AA60" s="47"/>
      <c r="AB60" s="49">
        <v>1</v>
      </c>
    </row>
    <row r="61" spans="1:28" ht="15.75" customHeight="1">
      <c r="A61" s="5">
        <v>114034</v>
      </c>
      <c r="B61" s="5">
        <v>3322</v>
      </c>
      <c r="C61" s="12">
        <v>44379.456180555557</v>
      </c>
      <c r="D61" s="12">
        <v>44379.456875000003</v>
      </c>
      <c r="E61" s="12">
        <v>44379.461736111109</v>
      </c>
      <c r="F61" s="12">
        <v>44379.508958333332</v>
      </c>
      <c r="G61" s="5" t="s">
        <v>24</v>
      </c>
      <c r="H61" s="5" t="s">
        <v>25</v>
      </c>
      <c r="U61" s="29">
        <v>110203</v>
      </c>
      <c r="V61" s="47">
        <v>1</v>
      </c>
      <c r="W61" s="48"/>
      <c r="X61" s="47">
        <v>1</v>
      </c>
      <c r="Y61" s="47"/>
      <c r="Z61" s="48"/>
      <c r="AA61" s="47"/>
      <c r="AB61" s="49">
        <v>1</v>
      </c>
    </row>
    <row r="62" spans="1:28" ht="15.75" customHeight="1">
      <c r="A62" s="5">
        <v>111199</v>
      </c>
      <c r="B62" s="5">
        <v>3156</v>
      </c>
      <c r="C62" s="12">
        <v>44379.484525462962</v>
      </c>
      <c r="D62" s="12">
        <v>44379.485219907408</v>
      </c>
      <c r="E62" s="12">
        <v>44379.489386574074</v>
      </c>
      <c r="F62" s="12">
        <v>44379.517858796295</v>
      </c>
      <c r="G62" s="5" t="s">
        <v>24</v>
      </c>
      <c r="H62" s="5" t="s">
        <v>29</v>
      </c>
      <c r="U62" s="29">
        <v>110206</v>
      </c>
      <c r="V62" s="47"/>
      <c r="W62" s="48">
        <v>1</v>
      </c>
      <c r="X62" s="47">
        <v>1</v>
      </c>
      <c r="Y62" s="47"/>
      <c r="Z62" s="48"/>
      <c r="AA62" s="47"/>
      <c r="AB62" s="49">
        <v>1</v>
      </c>
    </row>
    <row r="63" spans="1:28" ht="15.75" customHeight="1">
      <c r="A63" s="5">
        <v>110456</v>
      </c>
      <c r="B63" s="5">
        <v>2343</v>
      </c>
      <c r="C63" s="12">
        <v>44379.529988425929</v>
      </c>
      <c r="D63" s="12">
        <v>44379.532071759262</v>
      </c>
      <c r="E63" s="12">
        <v>44379.538321759261</v>
      </c>
      <c r="F63" s="12">
        <v>44379.561932870369</v>
      </c>
      <c r="G63" s="5" t="s">
        <v>24</v>
      </c>
      <c r="H63" s="5" t="s">
        <v>29</v>
      </c>
      <c r="U63" s="29">
        <v>110207</v>
      </c>
      <c r="V63" s="47"/>
      <c r="W63" s="48"/>
      <c r="X63" s="47"/>
      <c r="Y63" s="47"/>
      <c r="Z63" s="48">
        <v>1</v>
      </c>
      <c r="AA63" s="47">
        <v>1</v>
      </c>
      <c r="AB63" s="49">
        <v>1</v>
      </c>
    </row>
    <row r="64" spans="1:28" ht="15.75" customHeight="1">
      <c r="A64" s="5">
        <v>114159</v>
      </c>
      <c r="B64" s="5">
        <v>1522</v>
      </c>
      <c r="C64" s="12">
        <v>44379.535173611112</v>
      </c>
      <c r="D64" s="12">
        <v>44379.537256944444</v>
      </c>
      <c r="E64" s="12">
        <v>44379.542812500003</v>
      </c>
      <c r="F64" s="12">
        <v>44379.578229166669</v>
      </c>
      <c r="G64" s="5" t="s">
        <v>24</v>
      </c>
      <c r="H64" s="5" t="s">
        <v>29</v>
      </c>
      <c r="U64" s="29">
        <v>110212</v>
      </c>
      <c r="V64" s="47"/>
      <c r="W64" s="48">
        <v>1</v>
      </c>
      <c r="X64" s="47">
        <v>1</v>
      </c>
      <c r="Y64" s="47"/>
      <c r="Z64" s="48"/>
      <c r="AA64" s="47"/>
      <c r="AB64" s="49">
        <v>1</v>
      </c>
    </row>
    <row r="65" spans="1:28" ht="15.75" customHeight="1">
      <c r="A65" s="5">
        <v>110464</v>
      </c>
      <c r="B65" s="5">
        <v>1313</v>
      </c>
      <c r="C65" s="12">
        <v>44379.540069444447</v>
      </c>
      <c r="D65" s="12">
        <v>44379.541458333333</v>
      </c>
      <c r="E65" s="12">
        <v>44379.544930555552</v>
      </c>
      <c r="F65" s="12">
        <v>44379.578263888892</v>
      </c>
      <c r="G65" s="5" t="s">
        <v>24</v>
      </c>
      <c r="H65" s="5" t="s">
        <v>29</v>
      </c>
      <c r="U65" s="29">
        <v>110217</v>
      </c>
      <c r="V65" s="47">
        <v>1</v>
      </c>
      <c r="W65" s="48"/>
      <c r="X65" s="47">
        <v>1</v>
      </c>
      <c r="Y65" s="47"/>
      <c r="Z65" s="48"/>
      <c r="AA65" s="47"/>
      <c r="AB65" s="49">
        <v>1</v>
      </c>
    </row>
    <row r="66" spans="1:28" ht="15.75" customHeight="1">
      <c r="A66" s="5">
        <v>110739</v>
      </c>
      <c r="B66" s="5">
        <v>1183</v>
      </c>
      <c r="C66" s="12">
        <v>44379.547673611109</v>
      </c>
      <c r="D66" s="12">
        <v>44379.549062500002</v>
      </c>
      <c r="G66" s="5" t="s">
        <v>24</v>
      </c>
      <c r="H66" s="5" t="s">
        <v>25</v>
      </c>
      <c r="U66" s="29">
        <v>110221</v>
      </c>
      <c r="V66" s="47"/>
      <c r="W66" s="48">
        <v>1</v>
      </c>
      <c r="X66" s="47">
        <v>1</v>
      </c>
      <c r="Y66" s="47"/>
      <c r="Z66" s="48"/>
      <c r="AA66" s="47"/>
      <c r="AB66" s="49">
        <v>1</v>
      </c>
    </row>
    <row r="67" spans="1:28" ht="15.75" customHeight="1">
      <c r="A67" s="5">
        <v>110368</v>
      </c>
      <c r="B67" s="5">
        <v>1071</v>
      </c>
      <c r="C67" s="12">
        <v>44379.593865740739</v>
      </c>
      <c r="D67" s="12">
        <v>44379.597337962965</v>
      </c>
      <c r="E67" s="12">
        <v>44379.600115740737</v>
      </c>
      <c r="F67" s="12">
        <v>44379.644560185188</v>
      </c>
      <c r="G67" s="5" t="s">
        <v>24</v>
      </c>
      <c r="H67" s="5" t="s">
        <v>29</v>
      </c>
      <c r="U67" s="29">
        <v>110224</v>
      </c>
      <c r="V67" s="47"/>
      <c r="W67" s="48"/>
      <c r="X67" s="47"/>
      <c r="Y67" s="47"/>
      <c r="Z67" s="48"/>
      <c r="AA67" s="47"/>
      <c r="AB67" s="49"/>
    </row>
    <row r="68" spans="1:28" ht="15.75" customHeight="1">
      <c r="A68" s="5">
        <v>113039</v>
      </c>
      <c r="B68" s="5">
        <v>2044</v>
      </c>
      <c r="C68" s="12">
        <v>44379.594930555555</v>
      </c>
      <c r="D68" s="12">
        <v>44379.599097222221</v>
      </c>
      <c r="E68" s="12">
        <v>44379.601875</v>
      </c>
      <c r="F68" s="12">
        <v>44379.642152777778</v>
      </c>
      <c r="G68" s="5" t="s">
        <v>24</v>
      </c>
      <c r="H68" s="5" t="s">
        <v>29</v>
      </c>
      <c r="U68" s="29">
        <v>110225</v>
      </c>
      <c r="V68" s="47"/>
      <c r="W68" s="48"/>
      <c r="X68" s="47"/>
      <c r="Y68" s="47"/>
      <c r="Z68" s="48"/>
      <c r="AA68" s="47"/>
      <c r="AB68" s="49"/>
    </row>
    <row r="69" spans="1:28" ht="15.75" customHeight="1">
      <c r="A69" s="5">
        <v>110321</v>
      </c>
      <c r="B69" s="5">
        <v>4854</v>
      </c>
      <c r="C69" s="12">
        <v>44379.600925925923</v>
      </c>
      <c r="D69" s="12">
        <v>44379.603009259263</v>
      </c>
      <c r="E69" s="12">
        <v>44379.604398148149</v>
      </c>
      <c r="F69" s="12">
        <v>44379.634259259263</v>
      </c>
      <c r="G69" s="5" t="s">
        <v>24</v>
      </c>
      <c r="H69" s="5" t="s">
        <v>25</v>
      </c>
      <c r="U69" s="29">
        <v>110227</v>
      </c>
      <c r="V69" s="47"/>
      <c r="W69" s="48">
        <v>1</v>
      </c>
      <c r="X69" s="47">
        <v>1</v>
      </c>
      <c r="Y69" s="47"/>
      <c r="Z69" s="48"/>
      <c r="AA69" s="47"/>
      <c r="AB69" s="49">
        <v>1</v>
      </c>
    </row>
    <row r="70" spans="1:28" ht="15.75" customHeight="1">
      <c r="A70" s="5">
        <v>112272</v>
      </c>
      <c r="B70" s="5">
        <v>4606</v>
      </c>
      <c r="C70" s="12">
        <v>44379.60670138889</v>
      </c>
      <c r="D70" s="12">
        <v>44379.608090277776</v>
      </c>
      <c r="G70" s="5" t="s">
        <v>24</v>
      </c>
      <c r="H70" s="5" t="s">
        <v>29</v>
      </c>
      <c r="U70" s="29">
        <v>110229</v>
      </c>
      <c r="V70" s="47">
        <v>1</v>
      </c>
      <c r="W70" s="48"/>
      <c r="X70" s="47">
        <v>1</v>
      </c>
      <c r="Y70" s="47"/>
      <c r="Z70" s="48"/>
      <c r="AA70" s="47"/>
      <c r="AB70" s="49">
        <v>1</v>
      </c>
    </row>
    <row r="71" spans="1:28" ht="15.75" customHeight="1">
      <c r="A71" s="5">
        <v>113219</v>
      </c>
      <c r="B71" s="5">
        <v>250</v>
      </c>
      <c r="C71" s="12">
        <v>44379.625393518516</v>
      </c>
      <c r="D71" s="12">
        <v>44379.626782407409</v>
      </c>
      <c r="E71" s="12">
        <v>44379.631643518522</v>
      </c>
      <c r="F71" s="12">
        <v>44379.676087962966</v>
      </c>
      <c r="G71" s="5" t="s">
        <v>28</v>
      </c>
      <c r="H71" s="5" t="s">
        <v>29</v>
      </c>
      <c r="U71" s="29">
        <v>110230</v>
      </c>
      <c r="V71" s="47"/>
      <c r="W71" s="48">
        <v>1</v>
      </c>
      <c r="X71" s="47">
        <v>1</v>
      </c>
      <c r="Y71" s="47"/>
      <c r="Z71" s="48"/>
      <c r="AA71" s="47"/>
      <c r="AB71" s="49">
        <v>1</v>
      </c>
    </row>
    <row r="72" spans="1:28" ht="15.75" customHeight="1">
      <c r="A72" s="5">
        <v>110499</v>
      </c>
      <c r="B72" s="5">
        <v>3068</v>
      </c>
      <c r="C72" s="12">
        <v>44379.633668981478</v>
      </c>
      <c r="D72" s="12">
        <v>44379.637835648151</v>
      </c>
      <c r="E72" s="12">
        <v>44379.646168981482</v>
      </c>
      <c r="F72" s="12">
        <v>44379.671168981484</v>
      </c>
      <c r="G72" s="5" t="s">
        <v>24</v>
      </c>
      <c r="H72" s="5" t="s">
        <v>29</v>
      </c>
      <c r="U72" s="29">
        <v>110233</v>
      </c>
      <c r="V72" s="47">
        <v>1</v>
      </c>
      <c r="W72" s="48"/>
      <c r="X72" s="47">
        <v>1</v>
      </c>
      <c r="Y72" s="47"/>
      <c r="Z72" s="48"/>
      <c r="AA72" s="47"/>
      <c r="AB72" s="49">
        <v>1</v>
      </c>
    </row>
    <row r="73" spans="1:28" ht="15.75" customHeight="1">
      <c r="A73" s="5">
        <v>113518</v>
      </c>
      <c r="B73" s="5">
        <v>2294</v>
      </c>
      <c r="C73" s="12">
        <v>44379.647314814814</v>
      </c>
      <c r="D73" s="12">
        <v>44379.650092592594</v>
      </c>
      <c r="G73" s="5" t="s">
        <v>24</v>
      </c>
      <c r="H73" s="5" t="s">
        <v>25</v>
      </c>
      <c r="U73" s="29">
        <v>110235</v>
      </c>
      <c r="V73" s="47">
        <v>1</v>
      </c>
      <c r="W73" s="48"/>
      <c r="X73" s="47">
        <v>1</v>
      </c>
      <c r="Y73" s="47"/>
      <c r="Z73" s="48"/>
      <c r="AA73" s="47"/>
      <c r="AB73" s="49">
        <v>1</v>
      </c>
    </row>
    <row r="74" spans="1:28" ht="15.75" customHeight="1">
      <c r="A74" s="5">
        <v>112446</v>
      </c>
      <c r="B74" s="5">
        <v>4294</v>
      </c>
      <c r="C74" s="12">
        <v>44379.658958333333</v>
      </c>
      <c r="D74" s="12">
        <v>44379.661041666666</v>
      </c>
      <c r="E74" s="12">
        <v>44379.666597222225</v>
      </c>
      <c r="F74" s="12">
        <v>44379.683263888888</v>
      </c>
      <c r="G74" s="5" t="s">
        <v>24</v>
      </c>
      <c r="H74" s="5" t="s">
        <v>29</v>
      </c>
      <c r="U74" s="29">
        <v>110237</v>
      </c>
      <c r="V74" s="47"/>
      <c r="W74" s="48">
        <v>1</v>
      </c>
      <c r="X74" s="47">
        <v>1</v>
      </c>
      <c r="Y74" s="47"/>
      <c r="Z74" s="48"/>
      <c r="AA74" s="47"/>
      <c r="AB74" s="49">
        <v>1</v>
      </c>
    </row>
    <row r="75" spans="1:28" ht="15.75" customHeight="1">
      <c r="A75" s="5">
        <v>111677</v>
      </c>
      <c r="B75" s="5">
        <v>3844</v>
      </c>
      <c r="C75" s="12">
        <v>44379.711516203701</v>
      </c>
      <c r="D75" s="12">
        <v>44379.715682870374</v>
      </c>
      <c r="E75" s="12">
        <v>44379.71707175926</v>
      </c>
      <c r="F75" s="12">
        <v>44379.767071759263</v>
      </c>
      <c r="G75" s="5" t="s">
        <v>24</v>
      </c>
      <c r="H75" s="5" t="s">
        <v>29</v>
      </c>
      <c r="U75" s="29">
        <v>110243</v>
      </c>
      <c r="V75" s="47">
        <v>1</v>
      </c>
      <c r="W75" s="48"/>
      <c r="X75" s="47">
        <v>1</v>
      </c>
      <c r="Y75" s="47"/>
      <c r="Z75" s="48"/>
      <c r="AA75" s="47"/>
      <c r="AB75" s="49">
        <v>1</v>
      </c>
    </row>
    <row r="76" spans="1:28" ht="15.75" customHeight="1">
      <c r="A76" s="5">
        <v>110804</v>
      </c>
      <c r="B76" s="5">
        <v>3552</v>
      </c>
      <c r="C76" s="12">
        <v>44379.717499999999</v>
      </c>
      <c r="D76" s="12">
        <v>44379.718888888892</v>
      </c>
      <c r="E76" s="12">
        <v>44379.723055555558</v>
      </c>
      <c r="F76" s="12">
        <v>44379.77375</v>
      </c>
      <c r="G76" s="5" t="s">
        <v>24</v>
      </c>
      <c r="H76" s="5" t="s">
        <v>29</v>
      </c>
      <c r="U76" s="29">
        <v>110244</v>
      </c>
      <c r="V76" s="47"/>
      <c r="W76" s="48">
        <v>1</v>
      </c>
      <c r="X76" s="47">
        <v>1</v>
      </c>
      <c r="Y76" s="47"/>
      <c r="Z76" s="48"/>
      <c r="AA76" s="47"/>
      <c r="AB76" s="49">
        <v>1</v>
      </c>
    </row>
    <row r="77" spans="1:28" ht="15.75" customHeight="1">
      <c r="A77" s="5">
        <v>110023</v>
      </c>
      <c r="B77" s="5">
        <v>4640</v>
      </c>
      <c r="C77" s="12">
        <v>44379.733969907407</v>
      </c>
      <c r="D77" s="12">
        <v>44379.73605324074</v>
      </c>
      <c r="E77" s="12">
        <v>44379.739525462966</v>
      </c>
      <c r="F77" s="12">
        <v>44379.772858796299</v>
      </c>
      <c r="G77" s="5" t="s">
        <v>24</v>
      </c>
      <c r="H77" s="5" t="s">
        <v>29</v>
      </c>
      <c r="U77" s="29">
        <v>110245</v>
      </c>
      <c r="V77" s="47"/>
      <c r="W77" s="48">
        <v>1</v>
      </c>
      <c r="X77" s="47">
        <v>1</v>
      </c>
      <c r="Y77" s="47"/>
      <c r="Z77" s="48"/>
      <c r="AA77" s="47"/>
      <c r="AB77" s="49">
        <v>1</v>
      </c>
    </row>
    <row r="78" spans="1:28" ht="15.75" customHeight="1">
      <c r="A78" s="5">
        <v>112579</v>
      </c>
      <c r="B78" s="5">
        <v>2548</v>
      </c>
      <c r="C78" s="12">
        <v>44379.741377314815</v>
      </c>
      <c r="D78" s="12">
        <v>44379.744849537034</v>
      </c>
      <c r="E78" s="12">
        <v>44379.750405092593</v>
      </c>
      <c r="G78" s="5" t="s">
        <v>24</v>
      </c>
      <c r="H78" s="5" t="s">
        <v>29</v>
      </c>
      <c r="U78" s="29">
        <v>110251</v>
      </c>
      <c r="V78" s="47"/>
      <c r="W78" s="48"/>
      <c r="X78" s="47"/>
      <c r="Y78" s="47"/>
      <c r="Z78" s="48">
        <v>1</v>
      </c>
      <c r="AA78" s="47">
        <v>1</v>
      </c>
      <c r="AB78" s="49">
        <v>1</v>
      </c>
    </row>
    <row r="79" spans="1:28" ht="15.75" customHeight="1">
      <c r="A79" s="5">
        <v>110937</v>
      </c>
      <c r="B79" s="5">
        <v>4584</v>
      </c>
      <c r="C79" s="12">
        <v>44379.760567129626</v>
      </c>
      <c r="D79" s="12">
        <v>44379.761261574073</v>
      </c>
      <c r="G79" s="5" t="s">
        <v>24</v>
      </c>
      <c r="H79" s="5" t="s">
        <v>29</v>
      </c>
      <c r="U79" s="29">
        <v>110254</v>
      </c>
      <c r="V79" s="47"/>
      <c r="W79" s="48"/>
      <c r="X79" s="47"/>
      <c r="Y79" s="47"/>
      <c r="Z79" s="48">
        <v>1</v>
      </c>
      <c r="AA79" s="47">
        <v>1</v>
      </c>
      <c r="AB79" s="49">
        <v>1</v>
      </c>
    </row>
    <row r="80" spans="1:28" ht="15.75" customHeight="1">
      <c r="A80" s="5">
        <v>111892</v>
      </c>
      <c r="B80" s="5">
        <v>1807</v>
      </c>
      <c r="C80" s="12">
        <v>44379.790706018517</v>
      </c>
      <c r="D80" s="12">
        <v>44379.794178240743</v>
      </c>
      <c r="E80" s="12">
        <v>44379.797650462962</v>
      </c>
      <c r="G80" s="5" t="s">
        <v>24</v>
      </c>
      <c r="H80" s="5" t="s">
        <v>25</v>
      </c>
      <c r="U80" s="29">
        <v>110259</v>
      </c>
      <c r="V80" s="47">
        <v>1</v>
      </c>
      <c r="W80" s="48"/>
      <c r="X80" s="47">
        <v>1</v>
      </c>
      <c r="Y80" s="47"/>
      <c r="Z80" s="48"/>
      <c r="AA80" s="47"/>
      <c r="AB80" s="49">
        <v>1</v>
      </c>
    </row>
    <row r="81" spans="1:28" ht="15.75" customHeight="1">
      <c r="A81" s="5">
        <v>110894</v>
      </c>
      <c r="B81" s="5">
        <v>4833</v>
      </c>
      <c r="C81" s="12">
        <v>44379.804942129631</v>
      </c>
      <c r="D81" s="12">
        <v>44379.805636574078</v>
      </c>
      <c r="G81" s="5" t="s">
        <v>24</v>
      </c>
      <c r="H81" s="5" t="s">
        <v>29</v>
      </c>
      <c r="U81" s="29">
        <v>110264</v>
      </c>
      <c r="V81" s="47"/>
      <c r="W81" s="48">
        <v>1</v>
      </c>
      <c r="X81" s="47">
        <v>1</v>
      </c>
      <c r="Y81" s="47"/>
      <c r="Z81" s="48"/>
      <c r="AA81" s="47"/>
      <c r="AB81" s="49">
        <v>1</v>
      </c>
    </row>
    <row r="82" spans="1:28" ht="15.75" customHeight="1">
      <c r="A82" s="5">
        <v>113591</v>
      </c>
      <c r="B82" s="5">
        <v>3927</v>
      </c>
      <c r="C82" s="12">
        <v>44379.805104166669</v>
      </c>
      <c r="D82" s="12">
        <v>44379.807881944442</v>
      </c>
      <c r="E82" s="12">
        <v>44379.814131944448</v>
      </c>
      <c r="F82" s="12">
        <v>44379.863437499997</v>
      </c>
      <c r="G82" s="5" t="s">
        <v>24</v>
      </c>
      <c r="H82" s="5" t="s">
        <v>29</v>
      </c>
      <c r="U82" s="29">
        <v>110266</v>
      </c>
      <c r="V82" s="47"/>
      <c r="W82" s="48"/>
      <c r="X82" s="47"/>
      <c r="Y82" s="47"/>
      <c r="Z82" s="48"/>
      <c r="AA82" s="47"/>
      <c r="AB82" s="49"/>
    </row>
    <row r="83" spans="1:28" ht="15.75" customHeight="1">
      <c r="A83" s="5">
        <v>114685</v>
      </c>
      <c r="B83" s="5">
        <v>1827</v>
      </c>
      <c r="C83" s="12">
        <v>44379.828553240739</v>
      </c>
      <c r="D83" s="12">
        <v>44379.830636574072</v>
      </c>
      <c r="E83" s="12">
        <v>44379.832025462965</v>
      </c>
      <c r="F83" s="12">
        <v>44379.88758101852</v>
      </c>
      <c r="G83" s="5" t="s">
        <v>28</v>
      </c>
      <c r="H83" s="5" t="s">
        <v>29</v>
      </c>
      <c r="U83" s="29">
        <v>110267</v>
      </c>
      <c r="V83" s="47"/>
      <c r="W83" s="48"/>
      <c r="X83" s="47"/>
      <c r="Y83" s="47"/>
      <c r="Z83" s="48">
        <v>1</v>
      </c>
      <c r="AA83" s="47">
        <v>1</v>
      </c>
      <c r="AB83" s="49">
        <v>1</v>
      </c>
    </row>
    <row r="84" spans="1:28" ht="15.75" customHeight="1">
      <c r="A84" s="5">
        <v>114952</v>
      </c>
      <c r="B84" s="5">
        <v>1091</v>
      </c>
      <c r="C84" s="12">
        <v>44379.859791666669</v>
      </c>
      <c r="D84" s="12">
        <v>44379.863958333335</v>
      </c>
      <c r="G84" s="5" t="s">
        <v>24</v>
      </c>
      <c r="H84" s="5" t="s">
        <v>25</v>
      </c>
      <c r="U84" s="29">
        <v>110268</v>
      </c>
      <c r="V84" s="47"/>
      <c r="W84" s="48"/>
      <c r="X84" s="47"/>
      <c r="Y84" s="47"/>
      <c r="Z84" s="48">
        <v>1</v>
      </c>
      <c r="AA84" s="47">
        <v>1</v>
      </c>
      <c r="AB84" s="49">
        <v>1</v>
      </c>
    </row>
    <row r="85" spans="1:28" ht="15.75" customHeight="1">
      <c r="A85" s="5">
        <v>114077</v>
      </c>
      <c r="B85" s="5">
        <v>4176</v>
      </c>
      <c r="C85" s="12">
        <v>44379.870648148149</v>
      </c>
      <c r="G85" s="5" t="s">
        <v>24</v>
      </c>
      <c r="H85" s="5" t="s">
        <v>25</v>
      </c>
      <c r="U85" s="29">
        <v>110277</v>
      </c>
      <c r="V85" s="47"/>
      <c r="W85" s="48">
        <v>1</v>
      </c>
      <c r="X85" s="47">
        <v>1</v>
      </c>
      <c r="Y85" s="47"/>
      <c r="Z85" s="48"/>
      <c r="AA85" s="47"/>
      <c r="AB85" s="49">
        <v>1</v>
      </c>
    </row>
    <row r="86" spans="1:28" ht="15.75" customHeight="1">
      <c r="A86" s="5">
        <v>113345</v>
      </c>
      <c r="B86" s="5">
        <v>4172</v>
      </c>
      <c r="C86" s="12">
        <v>44379.886736111112</v>
      </c>
      <c r="D86" s="12">
        <v>44379.890902777777</v>
      </c>
      <c r="E86" s="12">
        <v>44379.893680555557</v>
      </c>
      <c r="F86" s="12">
        <v>44379.912430555552</v>
      </c>
      <c r="G86" s="5" t="s">
        <v>24</v>
      </c>
      <c r="H86" s="5" t="s">
        <v>29</v>
      </c>
      <c r="U86" s="29">
        <v>110278</v>
      </c>
      <c r="V86" s="47"/>
      <c r="W86" s="48"/>
      <c r="X86" s="47"/>
      <c r="Y86" s="47"/>
      <c r="Z86" s="48"/>
      <c r="AA86" s="47"/>
      <c r="AB86" s="49"/>
    </row>
    <row r="87" spans="1:28" ht="15.75" customHeight="1">
      <c r="A87" s="5">
        <v>110347</v>
      </c>
      <c r="B87" s="5">
        <v>2800</v>
      </c>
      <c r="C87" s="12">
        <v>44379.902268518519</v>
      </c>
      <c r="D87" s="12">
        <v>44379.905046296299</v>
      </c>
      <c r="G87" s="5" t="s">
        <v>24</v>
      </c>
      <c r="H87" s="5" t="s">
        <v>25</v>
      </c>
      <c r="U87" s="29">
        <v>110283</v>
      </c>
      <c r="V87" s="47"/>
      <c r="W87" s="48">
        <v>1</v>
      </c>
      <c r="X87" s="47">
        <v>1</v>
      </c>
      <c r="Y87" s="47"/>
      <c r="Z87" s="48"/>
      <c r="AA87" s="47"/>
      <c r="AB87" s="49">
        <v>1</v>
      </c>
    </row>
    <row r="88" spans="1:28" ht="15.75" customHeight="1">
      <c r="A88" s="5">
        <v>113616</v>
      </c>
      <c r="B88" s="5">
        <v>3520</v>
      </c>
      <c r="C88" s="12">
        <v>44379.902604166666</v>
      </c>
      <c r="D88" s="12">
        <v>44379.906770833331</v>
      </c>
      <c r="E88" s="12">
        <v>44379.91302083333</v>
      </c>
      <c r="F88" s="12">
        <v>44379.921354166669</v>
      </c>
      <c r="G88" s="5" t="s">
        <v>24</v>
      </c>
      <c r="H88" s="5" t="s">
        <v>25</v>
      </c>
      <c r="U88" s="29">
        <v>110292</v>
      </c>
      <c r="V88" s="47">
        <v>1</v>
      </c>
      <c r="W88" s="48"/>
      <c r="X88" s="47">
        <v>1</v>
      </c>
      <c r="Y88" s="47"/>
      <c r="Z88" s="48"/>
      <c r="AA88" s="47"/>
      <c r="AB88" s="49">
        <v>1</v>
      </c>
    </row>
    <row r="89" spans="1:28" ht="15.75" customHeight="1">
      <c r="A89" s="5">
        <v>114754</v>
      </c>
      <c r="B89" s="5">
        <v>931</v>
      </c>
      <c r="C89" s="12">
        <v>44379.948773148149</v>
      </c>
      <c r="D89" s="12">
        <v>44379.950162037036</v>
      </c>
      <c r="E89" s="12">
        <v>44379.955023148148</v>
      </c>
      <c r="G89" s="5" t="s">
        <v>24</v>
      </c>
      <c r="H89" s="5" t="s">
        <v>29</v>
      </c>
      <c r="U89" s="29">
        <v>110295</v>
      </c>
      <c r="V89" s="47"/>
      <c r="W89" s="48"/>
      <c r="X89" s="47"/>
      <c r="Y89" s="47"/>
      <c r="Z89" s="48">
        <v>1</v>
      </c>
      <c r="AA89" s="47">
        <v>1</v>
      </c>
      <c r="AB89" s="49">
        <v>1</v>
      </c>
    </row>
    <row r="90" spans="1:28" ht="15.75" customHeight="1">
      <c r="A90" s="5">
        <v>113278</v>
      </c>
      <c r="B90" s="5">
        <v>1271</v>
      </c>
      <c r="C90" s="12">
        <v>44380.032071759262</v>
      </c>
      <c r="D90" s="12">
        <v>44380.034849537034</v>
      </c>
      <c r="E90" s="12">
        <v>44380.037627314814</v>
      </c>
      <c r="F90" s="12">
        <v>44380.078599537039</v>
      </c>
      <c r="G90" s="5" t="s">
        <v>24</v>
      </c>
      <c r="H90" s="5" t="s">
        <v>29</v>
      </c>
      <c r="U90" s="29">
        <v>110302</v>
      </c>
      <c r="V90" s="47"/>
      <c r="W90" s="48"/>
      <c r="X90" s="47"/>
      <c r="Y90" s="47">
        <v>1</v>
      </c>
      <c r="Z90" s="48"/>
      <c r="AA90" s="47">
        <v>1</v>
      </c>
      <c r="AB90" s="49">
        <v>1</v>
      </c>
    </row>
    <row r="91" spans="1:28" ht="15.75" customHeight="1">
      <c r="A91" s="5">
        <v>110164</v>
      </c>
      <c r="B91" s="5">
        <v>3319</v>
      </c>
      <c r="C91" s="12">
        <v>44380.033391203702</v>
      </c>
      <c r="D91" s="12">
        <v>44380.036168981482</v>
      </c>
      <c r="E91" s="12">
        <v>44380.037557870368</v>
      </c>
      <c r="F91" s="12">
        <v>44380.069502314815</v>
      </c>
      <c r="G91" s="5" t="s">
        <v>28</v>
      </c>
      <c r="H91" s="5" t="s">
        <v>29</v>
      </c>
      <c r="U91" s="29">
        <v>110303</v>
      </c>
      <c r="V91" s="47"/>
      <c r="W91" s="48">
        <v>1</v>
      </c>
      <c r="X91" s="47">
        <v>1</v>
      </c>
      <c r="Y91" s="47"/>
      <c r="Z91" s="48"/>
      <c r="AA91" s="47"/>
      <c r="AB91" s="49">
        <v>1</v>
      </c>
    </row>
    <row r="92" spans="1:28" ht="15.75" customHeight="1">
      <c r="A92" s="5">
        <v>110283</v>
      </c>
      <c r="B92" s="5">
        <v>1249</v>
      </c>
      <c r="C92" s="12">
        <v>44380.047453703701</v>
      </c>
      <c r="D92" s="12">
        <v>44380.048842592594</v>
      </c>
      <c r="E92" s="12">
        <v>44380.050925925927</v>
      </c>
      <c r="F92" s="12">
        <v>44380.084953703707</v>
      </c>
      <c r="G92" s="5" t="s">
        <v>24</v>
      </c>
      <c r="H92" s="5" t="s">
        <v>29</v>
      </c>
      <c r="U92" s="29">
        <v>110306</v>
      </c>
      <c r="V92" s="47"/>
      <c r="W92" s="48">
        <v>1</v>
      </c>
      <c r="X92" s="47">
        <v>1</v>
      </c>
      <c r="Y92" s="47"/>
      <c r="Z92" s="48"/>
      <c r="AA92" s="47"/>
      <c r="AB92" s="49">
        <v>1</v>
      </c>
    </row>
    <row r="93" spans="1:28" ht="15.75" customHeight="1">
      <c r="A93" s="5">
        <v>111387</v>
      </c>
      <c r="B93" s="5">
        <v>431</v>
      </c>
      <c r="C93" s="12">
        <v>44380.048217592594</v>
      </c>
      <c r="D93" s="12">
        <v>44380.052384259259</v>
      </c>
      <c r="E93" s="12">
        <v>44380.060023148151</v>
      </c>
      <c r="F93" s="12">
        <v>44380.077384259261</v>
      </c>
      <c r="G93" s="5" t="s">
        <v>24</v>
      </c>
      <c r="H93" s="5" t="s">
        <v>29</v>
      </c>
      <c r="U93" s="29">
        <v>110310</v>
      </c>
      <c r="V93" s="47">
        <v>1</v>
      </c>
      <c r="W93" s="48"/>
      <c r="X93" s="47">
        <v>1</v>
      </c>
      <c r="Y93" s="47"/>
      <c r="Z93" s="48"/>
      <c r="AA93" s="47"/>
      <c r="AB93" s="49">
        <v>1</v>
      </c>
    </row>
    <row r="94" spans="1:28" ht="15.75" customHeight="1">
      <c r="A94" s="5">
        <v>112773</v>
      </c>
      <c r="B94" s="5">
        <v>313</v>
      </c>
      <c r="C94" s="12">
        <v>44380.088356481479</v>
      </c>
      <c r="D94" s="12">
        <v>44380.092523148145</v>
      </c>
      <c r="E94" s="12">
        <v>44380.093912037039</v>
      </c>
      <c r="F94" s="12">
        <v>44380.143217592595</v>
      </c>
      <c r="G94" s="5" t="s">
        <v>24</v>
      </c>
      <c r="H94" s="5" t="s">
        <v>25</v>
      </c>
      <c r="U94" s="29">
        <v>110315</v>
      </c>
      <c r="V94" s="47"/>
      <c r="W94" s="48">
        <v>1</v>
      </c>
      <c r="X94" s="47">
        <v>1</v>
      </c>
      <c r="Y94" s="47"/>
      <c r="Z94" s="48"/>
      <c r="AA94" s="47"/>
      <c r="AB94" s="49">
        <v>1</v>
      </c>
    </row>
    <row r="95" spans="1:28" ht="15.75" customHeight="1">
      <c r="A95" s="5">
        <v>113209</v>
      </c>
      <c r="B95" s="5">
        <v>446</v>
      </c>
      <c r="C95" s="12">
        <v>44380.161307870374</v>
      </c>
      <c r="D95" s="12">
        <v>44380.164085648146</v>
      </c>
      <c r="E95" s="12">
        <v>44380.172418981485</v>
      </c>
      <c r="F95" s="12">
        <v>44380.189780092594</v>
      </c>
      <c r="G95" s="5" t="s">
        <v>28</v>
      </c>
      <c r="H95" s="5" t="s">
        <v>29</v>
      </c>
      <c r="U95" s="29">
        <v>110317</v>
      </c>
      <c r="V95" s="47"/>
      <c r="W95" s="48">
        <v>1</v>
      </c>
      <c r="X95" s="47">
        <v>1</v>
      </c>
      <c r="Y95" s="47"/>
      <c r="Z95" s="48"/>
      <c r="AA95" s="47"/>
      <c r="AB95" s="49">
        <v>1</v>
      </c>
    </row>
    <row r="96" spans="1:28" ht="15.75" customHeight="1">
      <c r="A96" s="5">
        <v>111080</v>
      </c>
      <c r="B96" s="5">
        <v>4979</v>
      </c>
      <c r="C96" s="12">
        <v>44380.162951388891</v>
      </c>
      <c r="D96" s="12">
        <v>44380.16642361111</v>
      </c>
      <c r="E96" s="12">
        <v>44380.171979166669</v>
      </c>
      <c r="F96" s="12">
        <v>44380.221979166665</v>
      </c>
      <c r="G96" s="5" t="s">
        <v>24</v>
      </c>
      <c r="H96" s="5" t="s">
        <v>29</v>
      </c>
      <c r="U96" s="29">
        <v>110321</v>
      </c>
      <c r="V96" s="47">
        <v>1</v>
      </c>
      <c r="W96" s="48"/>
      <c r="X96" s="47">
        <v>1</v>
      </c>
      <c r="Y96" s="47"/>
      <c r="Z96" s="48"/>
      <c r="AA96" s="47"/>
      <c r="AB96" s="49">
        <v>1</v>
      </c>
    </row>
    <row r="97" spans="1:28" ht="15.75" customHeight="1">
      <c r="A97" s="5">
        <v>110405</v>
      </c>
      <c r="B97" s="5">
        <v>4854</v>
      </c>
      <c r="C97" s="12">
        <v>44380.164803240739</v>
      </c>
      <c r="D97" s="12">
        <v>44380.167581018519</v>
      </c>
      <c r="G97" s="5" t="s">
        <v>24</v>
      </c>
      <c r="H97" s="5" t="s">
        <v>29</v>
      </c>
      <c r="U97" s="29">
        <v>110324</v>
      </c>
      <c r="V97" s="47"/>
      <c r="W97" s="48">
        <v>1</v>
      </c>
      <c r="X97" s="47">
        <v>1</v>
      </c>
      <c r="Y97" s="47"/>
      <c r="Z97" s="48"/>
      <c r="AA97" s="47"/>
      <c r="AB97" s="49">
        <v>1</v>
      </c>
    </row>
    <row r="98" spans="1:28" ht="15.75" customHeight="1">
      <c r="A98" s="5">
        <v>113318</v>
      </c>
      <c r="B98" s="5">
        <v>1755</v>
      </c>
      <c r="C98" s="12">
        <v>44380.208622685182</v>
      </c>
      <c r="D98" s="12">
        <v>44380.212789351855</v>
      </c>
      <c r="E98" s="12">
        <v>44380.217650462961</v>
      </c>
      <c r="F98" s="12">
        <v>44380.272511574076</v>
      </c>
      <c r="G98" s="5" t="s">
        <v>24</v>
      </c>
      <c r="H98" s="5" t="s">
        <v>25</v>
      </c>
      <c r="U98" s="29">
        <v>110331</v>
      </c>
      <c r="V98" s="47">
        <v>1</v>
      </c>
      <c r="W98" s="48"/>
      <c r="X98" s="47">
        <v>1</v>
      </c>
      <c r="Y98" s="47"/>
      <c r="Z98" s="48"/>
      <c r="AA98" s="47"/>
      <c r="AB98" s="49">
        <v>1</v>
      </c>
    </row>
    <row r="99" spans="1:28" ht="15.75" customHeight="1">
      <c r="A99" s="5">
        <v>113564</v>
      </c>
      <c r="B99" s="5">
        <v>1736</v>
      </c>
      <c r="C99" s="12">
        <v>44380.24900462963</v>
      </c>
      <c r="G99" s="5" t="s">
        <v>24</v>
      </c>
      <c r="H99" s="5" t="s">
        <v>25</v>
      </c>
      <c r="U99" s="29">
        <v>110339</v>
      </c>
      <c r="V99" s="47"/>
      <c r="W99" s="48">
        <v>1</v>
      </c>
      <c r="X99" s="47">
        <v>1</v>
      </c>
      <c r="Y99" s="47"/>
      <c r="Z99" s="48"/>
      <c r="AA99" s="47"/>
      <c r="AB99" s="49">
        <v>1</v>
      </c>
    </row>
    <row r="100" spans="1:28" ht="15.75" customHeight="1">
      <c r="A100" s="5">
        <v>111739</v>
      </c>
      <c r="B100" s="5">
        <v>2089</v>
      </c>
      <c r="C100" s="12">
        <v>44380.299120370371</v>
      </c>
      <c r="D100" s="12">
        <v>44380.300509259258</v>
      </c>
      <c r="E100" s="12">
        <v>44380.304675925923</v>
      </c>
      <c r="F100" s="12">
        <v>44380.317175925928</v>
      </c>
      <c r="G100" s="5" t="s">
        <v>24</v>
      </c>
      <c r="H100" s="5" t="s">
        <v>29</v>
      </c>
      <c r="U100" s="29">
        <v>110345</v>
      </c>
      <c r="V100" s="47"/>
      <c r="W100" s="48"/>
      <c r="X100" s="47"/>
      <c r="Y100" s="47">
        <v>1</v>
      </c>
      <c r="Z100" s="48"/>
      <c r="AA100" s="47">
        <v>1</v>
      </c>
      <c r="AB100" s="49">
        <v>1</v>
      </c>
    </row>
    <row r="101" spans="1:28" ht="15.75" customHeight="1">
      <c r="A101" s="5">
        <v>112761</v>
      </c>
      <c r="B101" s="5">
        <v>2475</v>
      </c>
      <c r="C101" s="12">
        <v>44380.308854166666</v>
      </c>
      <c r="D101" s="12">
        <v>44380.310243055559</v>
      </c>
      <c r="E101" s="12">
        <v>44380.318576388891</v>
      </c>
      <c r="F101" s="12">
        <v>44380.351909722223</v>
      </c>
      <c r="G101" s="5" t="s">
        <v>24</v>
      </c>
      <c r="H101" s="5" t="s">
        <v>29</v>
      </c>
      <c r="U101" s="29">
        <v>110347</v>
      </c>
      <c r="V101" s="47">
        <v>1</v>
      </c>
      <c r="W101" s="48"/>
      <c r="X101" s="47">
        <v>1</v>
      </c>
      <c r="Y101" s="47"/>
      <c r="Z101" s="48"/>
      <c r="AA101" s="47"/>
      <c r="AB101" s="49">
        <v>1</v>
      </c>
    </row>
    <row r="102" spans="1:28" ht="15.75" customHeight="1">
      <c r="A102" s="5">
        <v>111326</v>
      </c>
      <c r="B102" s="5">
        <v>4018</v>
      </c>
      <c r="C102" s="12">
        <v>44380.346215277779</v>
      </c>
      <c r="D102" s="12">
        <v>44380.347604166665</v>
      </c>
      <c r="E102" s="12">
        <v>44380.348993055559</v>
      </c>
      <c r="F102" s="12">
        <v>44380.364965277775</v>
      </c>
      <c r="G102" s="5" t="s">
        <v>28</v>
      </c>
      <c r="H102" s="5" t="s">
        <v>29</v>
      </c>
      <c r="U102" s="29">
        <v>110354</v>
      </c>
      <c r="V102" s="47"/>
      <c r="W102" s="48">
        <v>1</v>
      </c>
      <c r="X102" s="47">
        <v>1</v>
      </c>
      <c r="Y102" s="47"/>
      <c r="Z102" s="48"/>
      <c r="AA102" s="47"/>
      <c r="AB102" s="49">
        <v>1</v>
      </c>
    </row>
    <row r="103" spans="1:28" ht="15.75" customHeight="1">
      <c r="A103" s="5">
        <v>113485</v>
      </c>
      <c r="B103" s="5">
        <v>2375</v>
      </c>
      <c r="C103" s="12">
        <v>44380.378564814811</v>
      </c>
      <c r="D103" s="12">
        <v>44380.379953703705</v>
      </c>
      <c r="E103" s="12">
        <v>44380.386203703703</v>
      </c>
      <c r="F103" s="12">
        <v>44380.426481481481</v>
      </c>
      <c r="G103" s="5" t="s">
        <v>28</v>
      </c>
      <c r="H103" s="5" t="s">
        <v>29</v>
      </c>
      <c r="U103" s="29">
        <v>110358</v>
      </c>
      <c r="V103" s="47"/>
      <c r="W103" s="48"/>
      <c r="X103" s="47"/>
      <c r="Y103" s="47"/>
      <c r="Z103" s="48"/>
      <c r="AA103" s="47"/>
      <c r="AB103" s="49"/>
    </row>
    <row r="104" spans="1:28" ht="15.75" customHeight="1">
      <c r="A104" s="5">
        <v>114483</v>
      </c>
      <c r="B104" s="5">
        <v>2228</v>
      </c>
      <c r="C104" s="12">
        <v>44380.385729166665</v>
      </c>
      <c r="D104" s="12">
        <v>44380.386423611111</v>
      </c>
      <c r="E104" s="12">
        <v>44380.393368055556</v>
      </c>
      <c r="F104" s="12">
        <v>44380.401701388888</v>
      </c>
      <c r="G104" s="5" t="s">
        <v>24</v>
      </c>
      <c r="H104" s="5" t="s">
        <v>25</v>
      </c>
      <c r="U104" s="29">
        <v>110359</v>
      </c>
      <c r="V104" s="47"/>
      <c r="W104" s="48"/>
      <c r="X104" s="47"/>
      <c r="Y104" s="47">
        <v>1</v>
      </c>
      <c r="Z104" s="48"/>
      <c r="AA104" s="47">
        <v>1</v>
      </c>
      <c r="AB104" s="49">
        <v>1</v>
      </c>
    </row>
    <row r="105" spans="1:28" ht="15.75" customHeight="1">
      <c r="A105" s="5">
        <v>111867</v>
      </c>
      <c r="B105" s="5">
        <v>3184</v>
      </c>
      <c r="C105" s="12">
        <v>44380.393425925926</v>
      </c>
      <c r="D105" s="12">
        <v>44380.394120370373</v>
      </c>
      <c r="E105" s="12">
        <v>44380.395509259259</v>
      </c>
      <c r="F105" s="12">
        <v>44380.434398148151</v>
      </c>
      <c r="G105" s="5" t="s">
        <v>24</v>
      </c>
      <c r="H105" s="5" t="s">
        <v>29</v>
      </c>
      <c r="U105" s="29">
        <v>110360</v>
      </c>
      <c r="V105" s="47"/>
      <c r="W105" s="48"/>
      <c r="X105" s="47"/>
      <c r="Y105" s="47"/>
      <c r="Z105" s="48"/>
      <c r="AA105" s="47"/>
      <c r="AB105" s="49"/>
    </row>
    <row r="106" spans="1:28" ht="15.75" customHeight="1">
      <c r="A106" s="5">
        <v>114604</v>
      </c>
      <c r="B106" s="5">
        <v>958</v>
      </c>
      <c r="C106" s="12">
        <v>44380.403009259258</v>
      </c>
      <c r="D106" s="12">
        <v>44380.406481481485</v>
      </c>
      <c r="G106" s="5" t="s">
        <v>24</v>
      </c>
      <c r="H106" s="5" t="s">
        <v>29</v>
      </c>
      <c r="U106" s="29">
        <v>110361</v>
      </c>
      <c r="V106" s="47"/>
      <c r="W106" s="48">
        <v>1</v>
      </c>
      <c r="X106" s="47">
        <v>1</v>
      </c>
      <c r="Y106" s="47"/>
      <c r="Z106" s="48"/>
      <c r="AA106" s="47"/>
      <c r="AB106" s="49">
        <v>1</v>
      </c>
    </row>
    <row r="107" spans="1:28" ht="15.75" customHeight="1">
      <c r="A107" s="5">
        <v>110295</v>
      </c>
      <c r="B107" s="5">
        <v>3390</v>
      </c>
      <c r="C107" s="12">
        <v>44380.421064814815</v>
      </c>
      <c r="D107" s="12">
        <v>44380.424537037034</v>
      </c>
      <c r="E107" s="12">
        <v>44380.430787037039</v>
      </c>
      <c r="F107" s="12">
        <v>44380.453703703701</v>
      </c>
      <c r="G107" s="5" t="s">
        <v>28</v>
      </c>
      <c r="H107" s="5" t="s">
        <v>29</v>
      </c>
      <c r="U107" s="29">
        <v>110364</v>
      </c>
      <c r="V107" s="47"/>
      <c r="W107" s="48"/>
      <c r="X107" s="47"/>
      <c r="Y107" s="47">
        <v>1</v>
      </c>
      <c r="Z107" s="48"/>
      <c r="AA107" s="47">
        <v>1</v>
      </c>
      <c r="AB107" s="49">
        <v>1</v>
      </c>
    </row>
    <row r="108" spans="1:28" ht="15.75" customHeight="1">
      <c r="A108" s="5">
        <v>113530</v>
      </c>
      <c r="B108" s="5">
        <v>1341</v>
      </c>
      <c r="C108" s="12">
        <v>44380.425439814811</v>
      </c>
      <c r="D108" s="12">
        <v>44380.426134259258</v>
      </c>
      <c r="E108" s="12">
        <v>44380.428912037038</v>
      </c>
      <c r="F108" s="12">
        <v>44380.476134259261</v>
      </c>
      <c r="G108" s="5" t="s">
        <v>28</v>
      </c>
      <c r="H108" s="5" t="s">
        <v>29</v>
      </c>
      <c r="U108" s="29">
        <v>110367</v>
      </c>
      <c r="V108" s="47"/>
      <c r="W108" s="48">
        <v>1</v>
      </c>
      <c r="X108" s="47">
        <v>1</v>
      </c>
      <c r="Y108" s="47"/>
      <c r="Z108" s="48"/>
      <c r="AA108" s="47"/>
      <c r="AB108" s="49">
        <v>1</v>
      </c>
    </row>
    <row r="109" spans="1:28" ht="15.75" customHeight="1">
      <c r="A109" s="5">
        <v>113332</v>
      </c>
      <c r="B109" s="5">
        <v>1795</v>
      </c>
      <c r="C109" s="12">
        <v>44380.440532407411</v>
      </c>
      <c r="D109" s="12">
        <v>44380.44122685185</v>
      </c>
      <c r="E109" s="12">
        <v>44380.448171296295</v>
      </c>
      <c r="F109" s="12">
        <v>44380.489837962959</v>
      </c>
      <c r="G109" s="5" t="s">
        <v>24</v>
      </c>
      <c r="H109" s="5" t="s">
        <v>29</v>
      </c>
      <c r="U109" s="29">
        <v>110368</v>
      </c>
      <c r="V109" s="47"/>
      <c r="W109" s="48">
        <v>1</v>
      </c>
      <c r="X109" s="47">
        <v>1</v>
      </c>
      <c r="Y109" s="47"/>
      <c r="Z109" s="48"/>
      <c r="AA109" s="47"/>
      <c r="AB109" s="49">
        <v>1</v>
      </c>
    </row>
    <row r="110" spans="1:28" ht="15.75" customHeight="1">
      <c r="A110" s="5">
        <v>110752</v>
      </c>
      <c r="B110" s="5">
        <v>528</v>
      </c>
      <c r="C110" s="12">
        <v>44380.443935185183</v>
      </c>
      <c r="D110" s="12">
        <v>44380.448101851849</v>
      </c>
      <c r="E110" s="12">
        <v>44380.455046296294</v>
      </c>
      <c r="F110" s="12">
        <v>44380.46199074074</v>
      </c>
      <c r="G110" s="5" t="s">
        <v>28</v>
      </c>
      <c r="H110" s="5" t="s">
        <v>29</v>
      </c>
      <c r="U110" s="29">
        <v>110371</v>
      </c>
      <c r="V110" s="47"/>
      <c r="W110" s="48">
        <v>1</v>
      </c>
      <c r="X110" s="47">
        <v>1</v>
      </c>
      <c r="Y110" s="47"/>
      <c r="Z110" s="48"/>
      <c r="AA110" s="47"/>
      <c r="AB110" s="49">
        <v>1</v>
      </c>
    </row>
    <row r="111" spans="1:28" ht="15.75" customHeight="1">
      <c r="A111" s="5">
        <v>111458</v>
      </c>
      <c r="C111" s="12">
        <v>44380.472997685189</v>
      </c>
      <c r="G111" s="5" t="s">
        <v>24</v>
      </c>
      <c r="H111" s="5" t="s">
        <v>25</v>
      </c>
      <c r="U111" s="29">
        <v>110372</v>
      </c>
      <c r="V111" s="47"/>
      <c r="W111" s="48">
        <v>1</v>
      </c>
      <c r="X111" s="47">
        <v>1</v>
      </c>
      <c r="Y111" s="47"/>
      <c r="Z111" s="48"/>
      <c r="AA111" s="47"/>
      <c r="AB111" s="49">
        <v>1</v>
      </c>
    </row>
    <row r="112" spans="1:28" ht="15.75" customHeight="1">
      <c r="A112" s="5">
        <v>110361</v>
      </c>
      <c r="B112" s="5">
        <v>428</v>
      </c>
      <c r="C112" s="12">
        <v>44380.477256944447</v>
      </c>
      <c r="D112" s="12">
        <v>44380.47934027778</v>
      </c>
      <c r="G112" s="5" t="s">
        <v>24</v>
      </c>
      <c r="H112" s="5" t="s">
        <v>29</v>
      </c>
      <c r="U112" s="29">
        <v>110374</v>
      </c>
      <c r="V112" s="47">
        <v>1</v>
      </c>
      <c r="W112" s="48"/>
      <c r="X112" s="47">
        <v>1</v>
      </c>
      <c r="Y112" s="47"/>
      <c r="Z112" s="48"/>
      <c r="AA112" s="47"/>
      <c r="AB112" s="49">
        <v>1</v>
      </c>
    </row>
    <row r="113" spans="1:28" ht="15.75" customHeight="1">
      <c r="A113" s="5">
        <v>110561</v>
      </c>
      <c r="B113" s="5">
        <v>4677</v>
      </c>
      <c r="C113" s="12">
        <v>44380.533599537041</v>
      </c>
      <c r="D113" s="12">
        <v>44380.534988425927</v>
      </c>
      <c r="E113" s="12">
        <v>44380.539849537039</v>
      </c>
      <c r="F113" s="12">
        <v>44380.552349537036</v>
      </c>
      <c r="G113" s="5" t="s">
        <v>24</v>
      </c>
      <c r="H113" s="5" t="s">
        <v>29</v>
      </c>
      <c r="U113" s="29">
        <v>110379</v>
      </c>
      <c r="V113" s="47"/>
      <c r="W113" s="48"/>
      <c r="X113" s="47"/>
      <c r="Y113" s="47"/>
      <c r="Z113" s="48">
        <v>1</v>
      </c>
      <c r="AA113" s="47">
        <v>1</v>
      </c>
      <c r="AB113" s="49">
        <v>1</v>
      </c>
    </row>
    <row r="114" spans="1:28" ht="15.75" customHeight="1">
      <c r="A114" s="5">
        <v>112523</v>
      </c>
      <c r="B114" s="5">
        <v>1089</v>
      </c>
      <c r="C114" s="12">
        <v>44380.540185185186</v>
      </c>
      <c r="D114" s="12">
        <v>44380.542962962965</v>
      </c>
      <c r="E114" s="12">
        <v>44380.547824074078</v>
      </c>
      <c r="F114" s="12">
        <v>44380.589490740742</v>
      </c>
      <c r="G114" s="5" t="s">
        <v>24</v>
      </c>
      <c r="H114" s="5" t="s">
        <v>29</v>
      </c>
      <c r="U114" s="29">
        <v>110388</v>
      </c>
      <c r="V114" s="47"/>
      <c r="W114" s="48">
        <v>1</v>
      </c>
      <c r="X114" s="47">
        <v>1</v>
      </c>
      <c r="Y114" s="47"/>
      <c r="Z114" s="48"/>
      <c r="AA114" s="47"/>
      <c r="AB114" s="49">
        <v>1</v>
      </c>
    </row>
    <row r="115" spans="1:28" ht="15.75" customHeight="1">
      <c r="A115" s="5">
        <v>114910</v>
      </c>
      <c r="B115" s="5">
        <v>3408</v>
      </c>
      <c r="C115" s="12">
        <v>44380.58871527778</v>
      </c>
      <c r="D115" s="12">
        <v>44380.591493055559</v>
      </c>
      <c r="G115" s="5" t="s">
        <v>28</v>
      </c>
      <c r="H115" s="5" t="s">
        <v>29</v>
      </c>
      <c r="U115" s="29">
        <v>110389</v>
      </c>
      <c r="V115" s="47"/>
      <c r="W115" s="48">
        <v>1</v>
      </c>
      <c r="X115" s="47">
        <v>1</v>
      </c>
      <c r="Y115" s="47"/>
      <c r="Z115" s="48"/>
      <c r="AA115" s="47"/>
      <c r="AB115" s="49">
        <v>1</v>
      </c>
    </row>
    <row r="116" spans="1:28" ht="15.75" customHeight="1">
      <c r="A116" s="5">
        <v>114280</v>
      </c>
      <c r="B116" s="5">
        <v>959</v>
      </c>
      <c r="C116" s="12">
        <v>44380.588796296295</v>
      </c>
      <c r="D116" s="12">
        <v>44380.592268518521</v>
      </c>
      <c r="E116" s="12">
        <v>44380.599907407406</v>
      </c>
      <c r="F116" s="12">
        <v>44380.613796296297</v>
      </c>
      <c r="G116" s="5" t="s">
        <v>24</v>
      </c>
      <c r="H116" s="5" t="s">
        <v>29</v>
      </c>
      <c r="U116" s="29">
        <v>110391</v>
      </c>
      <c r="V116" s="47"/>
      <c r="W116" s="48">
        <v>1</v>
      </c>
      <c r="X116" s="47">
        <v>1</v>
      </c>
      <c r="Y116" s="47"/>
      <c r="Z116" s="48"/>
      <c r="AA116" s="47"/>
      <c r="AB116" s="49">
        <v>1</v>
      </c>
    </row>
    <row r="117" spans="1:28" ht="15.75" customHeight="1">
      <c r="A117" s="5">
        <v>110488</v>
      </c>
      <c r="B117" s="5">
        <v>25</v>
      </c>
      <c r="C117" s="12">
        <v>44380.604259259257</v>
      </c>
      <c r="D117" s="12">
        <v>44380.607037037036</v>
      </c>
      <c r="E117" s="12">
        <v>44380.611203703702</v>
      </c>
      <c r="F117" s="12">
        <v>44380.640370370369</v>
      </c>
      <c r="G117" s="5" t="s">
        <v>24</v>
      </c>
      <c r="H117" s="5" t="s">
        <v>25</v>
      </c>
      <c r="U117" s="29">
        <v>110394</v>
      </c>
      <c r="V117" s="47"/>
      <c r="W117" s="48">
        <v>1</v>
      </c>
      <c r="X117" s="47">
        <v>1</v>
      </c>
      <c r="Y117" s="47"/>
      <c r="Z117" s="48"/>
      <c r="AA117" s="47"/>
      <c r="AB117" s="49">
        <v>1</v>
      </c>
    </row>
    <row r="118" spans="1:28" ht="15.75" customHeight="1">
      <c r="A118" s="5">
        <v>113492</v>
      </c>
      <c r="B118" s="5">
        <v>4282</v>
      </c>
      <c r="C118" s="12">
        <v>44380.618402777778</v>
      </c>
      <c r="D118" s="12">
        <v>44380.621180555558</v>
      </c>
      <c r="E118" s="12">
        <v>44380.629513888889</v>
      </c>
      <c r="F118" s="12">
        <v>44380.642708333333</v>
      </c>
      <c r="G118" s="5" t="s">
        <v>24</v>
      </c>
      <c r="H118" s="5" t="s">
        <v>25</v>
      </c>
      <c r="U118" s="29">
        <v>110398</v>
      </c>
      <c r="V118" s="47">
        <v>1</v>
      </c>
      <c r="W118" s="48"/>
      <c r="X118" s="47">
        <v>1</v>
      </c>
      <c r="Y118" s="47"/>
      <c r="Z118" s="48"/>
      <c r="AA118" s="47"/>
      <c r="AB118" s="49">
        <v>1</v>
      </c>
    </row>
    <row r="119" spans="1:28" ht="15.75" customHeight="1">
      <c r="A119" s="5">
        <v>113727</v>
      </c>
      <c r="B119" s="5">
        <v>4362</v>
      </c>
      <c r="C119" s="12">
        <v>44380.642974537041</v>
      </c>
      <c r="D119" s="12">
        <v>44380.645752314813</v>
      </c>
      <c r="E119" s="12">
        <v>44380.652696759258</v>
      </c>
      <c r="F119" s="12">
        <v>44380.690891203703</v>
      </c>
      <c r="G119" s="5" t="s">
        <v>24</v>
      </c>
      <c r="H119" s="5" t="s">
        <v>29</v>
      </c>
      <c r="U119" s="29">
        <v>110403</v>
      </c>
      <c r="V119" s="47"/>
      <c r="W119" s="48"/>
      <c r="X119" s="47"/>
      <c r="Y119" s="47"/>
      <c r="Z119" s="48">
        <v>1</v>
      </c>
      <c r="AA119" s="47">
        <v>1</v>
      </c>
      <c r="AB119" s="49">
        <v>1</v>
      </c>
    </row>
    <row r="120" spans="1:28" ht="15.75" customHeight="1">
      <c r="A120" s="5">
        <v>113104</v>
      </c>
      <c r="B120" s="5">
        <v>2833</v>
      </c>
      <c r="C120" s="12">
        <v>44380.647997685184</v>
      </c>
      <c r="D120" s="12">
        <v>44380.651469907411</v>
      </c>
      <c r="E120" s="12">
        <v>44380.652858796297</v>
      </c>
      <c r="F120" s="12">
        <v>44380.695219907408</v>
      </c>
      <c r="G120" s="5" t="s">
        <v>24</v>
      </c>
      <c r="H120" s="5" t="s">
        <v>25</v>
      </c>
      <c r="U120" s="29">
        <v>110404</v>
      </c>
      <c r="V120" s="47"/>
      <c r="W120" s="48"/>
      <c r="X120" s="47"/>
      <c r="Y120" s="47"/>
      <c r="Z120" s="48">
        <v>1</v>
      </c>
      <c r="AA120" s="47">
        <v>1</v>
      </c>
      <c r="AB120" s="49">
        <v>1</v>
      </c>
    </row>
    <row r="121" spans="1:28" ht="15.75" customHeight="1">
      <c r="A121" s="5">
        <v>112921</v>
      </c>
      <c r="B121" s="5">
        <v>1374</v>
      </c>
      <c r="C121" s="12">
        <v>44380.707789351851</v>
      </c>
      <c r="G121" s="5" t="s">
        <v>28</v>
      </c>
      <c r="H121" s="5" t="s">
        <v>25</v>
      </c>
      <c r="U121" s="29">
        <v>110405</v>
      </c>
      <c r="V121" s="47"/>
      <c r="W121" s="48">
        <v>1</v>
      </c>
      <c r="X121" s="47">
        <v>1</v>
      </c>
      <c r="Y121" s="47"/>
      <c r="Z121" s="48"/>
      <c r="AA121" s="47"/>
      <c r="AB121" s="49">
        <v>1</v>
      </c>
    </row>
    <row r="122" spans="1:28" ht="15.75" customHeight="1">
      <c r="A122" s="5">
        <v>110966</v>
      </c>
      <c r="B122" s="5">
        <v>1051</v>
      </c>
      <c r="C122" s="12">
        <v>44380.721932870372</v>
      </c>
      <c r="D122" s="12">
        <v>44380.723321759258</v>
      </c>
      <c r="E122" s="12">
        <v>44380.728182870371</v>
      </c>
      <c r="F122" s="12">
        <v>44380.771932870368</v>
      </c>
      <c r="G122" s="5" t="s">
        <v>28</v>
      </c>
      <c r="H122" s="5" t="s">
        <v>29</v>
      </c>
      <c r="U122" s="29">
        <v>110407</v>
      </c>
      <c r="V122" s="47">
        <v>1</v>
      </c>
      <c r="W122" s="48"/>
      <c r="X122" s="47">
        <v>1</v>
      </c>
      <c r="Y122" s="47"/>
      <c r="Z122" s="48"/>
      <c r="AA122" s="47"/>
      <c r="AB122" s="49">
        <v>1</v>
      </c>
    </row>
    <row r="123" spans="1:28" ht="15.75" customHeight="1">
      <c r="A123" s="5">
        <v>112793</v>
      </c>
      <c r="B123" s="5">
        <v>15</v>
      </c>
      <c r="C123" s="12">
        <v>44380.729189814818</v>
      </c>
      <c r="D123" s="12">
        <v>44380.733356481483</v>
      </c>
      <c r="E123" s="12">
        <v>44380.741689814815</v>
      </c>
      <c r="F123" s="12">
        <v>44380.775717592594</v>
      </c>
      <c r="G123" s="5" t="s">
        <v>24</v>
      </c>
      <c r="H123" s="5" t="s">
        <v>29</v>
      </c>
      <c r="U123" s="29">
        <v>110413</v>
      </c>
      <c r="V123" s="47"/>
      <c r="W123" s="48">
        <v>1</v>
      </c>
      <c r="X123" s="47">
        <v>1</v>
      </c>
      <c r="Y123" s="47"/>
      <c r="Z123" s="48"/>
      <c r="AA123" s="47"/>
      <c r="AB123" s="49">
        <v>1</v>
      </c>
    </row>
    <row r="124" spans="1:28" ht="15.75" customHeight="1">
      <c r="A124" s="5">
        <v>111400</v>
      </c>
      <c r="B124" s="5">
        <v>2718</v>
      </c>
      <c r="C124" s="12">
        <v>44380.733148148145</v>
      </c>
      <c r="D124" s="12">
        <v>44380.737314814818</v>
      </c>
      <c r="E124" s="12">
        <v>44380.739398148151</v>
      </c>
      <c r="F124" s="12">
        <v>44380.781759259262</v>
      </c>
      <c r="G124" s="5" t="s">
        <v>24</v>
      </c>
      <c r="H124" s="5" t="s">
        <v>29</v>
      </c>
      <c r="U124" s="29">
        <v>110416</v>
      </c>
      <c r="V124" s="47"/>
      <c r="W124" s="48">
        <v>1</v>
      </c>
      <c r="X124" s="47">
        <v>1</v>
      </c>
      <c r="Y124" s="47"/>
      <c r="Z124" s="48"/>
      <c r="AA124" s="47"/>
      <c r="AB124" s="49">
        <v>1</v>
      </c>
    </row>
    <row r="125" spans="1:28" ht="15.75" customHeight="1">
      <c r="A125" s="5">
        <v>110756</v>
      </c>
      <c r="B125" s="5">
        <v>2275</v>
      </c>
      <c r="C125" s="12">
        <v>44380.765208333331</v>
      </c>
      <c r="D125" s="12">
        <v>44380.766597222224</v>
      </c>
      <c r="E125" s="12">
        <v>44380.772152777776</v>
      </c>
      <c r="F125" s="12">
        <v>44380.786736111113</v>
      </c>
      <c r="G125" s="5" t="s">
        <v>24</v>
      </c>
      <c r="H125" s="5" t="s">
        <v>29</v>
      </c>
      <c r="U125" s="29">
        <v>110417</v>
      </c>
      <c r="V125" s="47">
        <v>1</v>
      </c>
      <c r="W125" s="48"/>
      <c r="X125" s="47">
        <v>1</v>
      </c>
      <c r="Y125" s="47"/>
      <c r="Z125" s="48"/>
      <c r="AA125" s="47"/>
      <c r="AB125" s="49">
        <v>1</v>
      </c>
    </row>
    <row r="126" spans="1:28" ht="15.75" customHeight="1">
      <c r="A126" s="5">
        <v>110100</v>
      </c>
      <c r="B126" s="5">
        <v>663</v>
      </c>
      <c r="C126" s="12">
        <v>44380.782442129632</v>
      </c>
      <c r="D126" s="12">
        <v>44380.785219907404</v>
      </c>
      <c r="G126" s="5" t="s">
        <v>24</v>
      </c>
      <c r="H126" s="5" t="s">
        <v>25</v>
      </c>
      <c r="U126" s="29">
        <v>110424</v>
      </c>
      <c r="V126" s="47"/>
      <c r="W126" s="48"/>
      <c r="X126" s="47"/>
      <c r="Y126" s="47"/>
      <c r="Z126" s="48"/>
      <c r="AA126" s="47"/>
      <c r="AB126" s="49"/>
    </row>
    <row r="127" spans="1:28" ht="15.75" customHeight="1">
      <c r="A127" s="5">
        <v>113782</v>
      </c>
      <c r="B127" s="5">
        <v>3232</v>
      </c>
      <c r="C127" s="12">
        <v>44380.835219907407</v>
      </c>
      <c r="D127" s="12">
        <v>44380.836608796293</v>
      </c>
      <c r="G127" s="5" t="s">
        <v>24</v>
      </c>
      <c r="H127" s="5" t="s">
        <v>25</v>
      </c>
      <c r="U127" s="29">
        <v>110426</v>
      </c>
      <c r="V127" s="47">
        <v>1</v>
      </c>
      <c r="W127" s="48"/>
      <c r="X127" s="47">
        <v>1</v>
      </c>
      <c r="Y127" s="47"/>
      <c r="Z127" s="48"/>
      <c r="AA127" s="47"/>
      <c r="AB127" s="49">
        <v>1</v>
      </c>
    </row>
    <row r="128" spans="1:28" ht="15.75" customHeight="1">
      <c r="A128" s="5">
        <v>114429</v>
      </c>
      <c r="B128" s="5">
        <v>1969</v>
      </c>
      <c r="C128" s="12">
        <v>44380.839988425927</v>
      </c>
      <c r="D128" s="12">
        <v>44380.840682870374</v>
      </c>
      <c r="E128" s="12">
        <v>44380.845543981479</v>
      </c>
      <c r="F128" s="12">
        <v>44380.885821759257</v>
      </c>
      <c r="G128" s="5" t="s">
        <v>28</v>
      </c>
      <c r="H128" s="5" t="s">
        <v>29</v>
      </c>
      <c r="U128" s="29">
        <v>110428</v>
      </c>
      <c r="V128" s="47"/>
      <c r="W128" s="48"/>
      <c r="X128" s="47"/>
      <c r="Y128" s="47"/>
      <c r="Z128" s="48"/>
      <c r="AA128" s="47"/>
      <c r="AB128" s="49"/>
    </row>
    <row r="129" spans="1:28" ht="15.75" customHeight="1">
      <c r="A129" s="5">
        <v>110944</v>
      </c>
      <c r="B129" s="5">
        <v>675</v>
      </c>
      <c r="C129" s="12">
        <v>44380.862060185187</v>
      </c>
      <c r="D129" s="12">
        <v>44380.863449074073</v>
      </c>
      <c r="E129" s="12">
        <v>44380.865532407406</v>
      </c>
      <c r="F129" s="12">
        <v>44380.912754629629</v>
      </c>
      <c r="G129" s="5" t="s">
        <v>24</v>
      </c>
      <c r="H129" s="5" t="s">
        <v>25</v>
      </c>
      <c r="U129" s="29">
        <v>110440</v>
      </c>
      <c r="V129" s="47"/>
      <c r="W129" s="48">
        <v>1</v>
      </c>
      <c r="X129" s="47">
        <v>1</v>
      </c>
      <c r="Y129" s="47"/>
      <c r="Z129" s="48"/>
      <c r="AA129" s="47"/>
      <c r="AB129" s="49">
        <v>1</v>
      </c>
    </row>
    <row r="130" spans="1:28" ht="15.75" customHeight="1">
      <c r="A130" s="5">
        <v>110460</v>
      </c>
      <c r="B130" s="5">
        <v>361</v>
      </c>
      <c r="C130" s="12">
        <v>44380.864363425928</v>
      </c>
      <c r="D130" s="12">
        <v>44380.8671412037</v>
      </c>
      <c r="E130" s="12">
        <v>44380.86922453704</v>
      </c>
      <c r="F130" s="12">
        <v>44380.923391203702</v>
      </c>
      <c r="G130" s="5" t="s">
        <v>24</v>
      </c>
      <c r="H130" s="5" t="s">
        <v>25</v>
      </c>
      <c r="U130" s="29">
        <v>110448</v>
      </c>
      <c r="V130" s="47"/>
      <c r="W130" s="48">
        <v>1</v>
      </c>
      <c r="X130" s="47">
        <v>1</v>
      </c>
      <c r="Y130" s="47"/>
      <c r="Z130" s="48"/>
      <c r="AA130" s="47"/>
      <c r="AB130" s="49">
        <v>1</v>
      </c>
    </row>
    <row r="131" spans="1:28" ht="15.75" customHeight="1">
      <c r="A131" s="5">
        <v>110983</v>
      </c>
      <c r="B131" s="5">
        <v>239</v>
      </c>
      <c r="C131" s="12">
        <v>44380.901817129627</v>
      </c>
      <c r="D131" s="12">
        <v>44380.905289351853</v>
      </c>
      <c r="E131" s="12">
        <v>44380.908067129632</v>
      </c>
      <c r="F131" s="12">
        <v>44380.94903935185</v>
      </c>
      <c r="G131" s="5" t="s">
        <v>24</v>
      </c>
      <c r="H131" s="5" t="s">
        <v>29</v>
      </c>
      <c r="U131" s="29">
        <v>110449</v>
      </c>
      <c r="V131" s="47"/>
      <c r="W131" s="48">
        <v>1</v>
      </c>
      <c r="X131" s="47">
        <v>1</v>
      </c>
      <c r="Y131" s="47"/>
      <c r="Z131" s="48"/>
      <c r="AA131" s="47"/>
      <c r="AB131" s="49">
        <v>1</v>
      </c>
    </row>
    <row r="132" spans="1:28" ht="15.75" customHeight="1">
      <c r="A132" s="5">
        <v>112715</v>
      </c>
      <c r="B132" s="5">
        <v>644</v>
      </c>
      <c r="C132" s="12">
        <v>44380.909675925926</v>
      </c>
      <c r="D132" s="12">
        <v>44380.912453703706</v>
      </c>
      <c r="E132" s="12">
        <v>44380.919398148151</v>
      </c>
      <c r="F132" s="12">
        <v>44380.945092592592</v>
      </c>
      <c r="G132" s="5" t="s">
        <v>24</v>
      </c>
      <c r="H132" s="5" t="s">
        <v>29</v>
      </c>
      <c r="U132" s="29">
        <v>110450</v>
      </c>
      <c r="V132" s="47">
        <v>1</v>
      </c>
      <c r="W132" s="48"/>
      <c r="X132" s="47">
        <v>1</v>
      </c>
      <c r="Y132" s="47"/>
      <c r="Z132" s="48"/>
      <c r="AA132" s="47"/>
      <c r="AB132" s="49">
        <v>1</v>
      </c>
    </row>
    <row r="133" spans="1:28" ht="15.75" customHeight="1">
      <c r="A133" s="5">
        <v>110450</v>
      </c>
      <c r="B133" s="5">
        <v>359</v>
      </c>
      <c r="C133" s="12">
        <v>44380.928229166668</v>
      </c>
      <c r="D133" s="12">
        <v>44380.932395833333</v>
      </c>
      <c r="G133" s="5" t="s">
        <v>24</v>
      </c>
      <c r="H133" s="5" t="s">
        <v>25</v>
      </c>
      <c r="U133" s="29">
        <v>110451</v>
      </c>
      <c r="V133" s="47">
        <v>1</v>
      </c>
      <c r="W133" s="48"/>
      <c r="X133" s="47">
        <v>1</v>
      </c>
      <c r="Y133" s="47"/>
      <c r="Z133" s="48"/>
      <c r="AA133" s="47"/>
      <c r="AB133" s="49">
        <v>1</v>
      </c>
    </row>
    <row r="134" spans="1:28" ht="15.75" customHeight="1">
      <c r="A134" s="5">
        <v>114395</v>
      </c>
      <c r="B134" s="5">
        <v>1738</v>
      </c>
      <c r="C134" s="12">
        <v>44380.9296875</v>
      </c>
      <c r="D134" s="12">
        <v>44380.933854166666</v>
      </c>
      <c r="G134" s="5" t="s">
        <v>24</v>
      </c>
      <c r="H134" s="5" t="s">
        <v>25</v>
      </c>
      <c r="U134" s="29">
        <v>110456</v>
      </c>
      <c r="V134" s="47"/>
      <c r="W134" s="48">
        <v>1</v>
      </c>
      <c r="X134" s="47">
        <v>1</v>
      </c>
      <c r="Y134" s="47"/>
      <c r="Z134" s="48"/>
      <c r="AA134" s="47"/>
      <c r="AB134" s="49">
        <v>1</v>
      </c>
    </row>
    <row r="135" spans="1:28" ht="15.75" customHeight="1">
      <c r="A135" s="5">
        <v>114229</v>
      </c>
      <c r="B135" s="5">
        <v>2013</v>
      </c>
      <c r="C135" s="12">
        <v>44380.937280092592</v>
      </c>
      <c r="D135" s="12">
        <v>44380.938668981478</v>
      </c>
      <c r="G135" s="5" t="s">
        <v>24</v>
      </c>
      <c r="H135" s="5" t="s">
        <v>25</v>
      </c>
      <c r="U135" s="29">
        <v>110460</v>
      </c>
      <c r="V135" s="47">
        <v>1</v>
      </c>
      <c r="W135" s="48"/>
      <c r="X135" s="47">
        <v>1</v>
      </c>
      <c r="Y135" s="47"/>
      <c r="Z135" s="48"/>
      <c r="AA135" s="47"/>
      <c r="AB135" s="49">
        <v>1</v>
      </c>
    </row>
    <row r="136" spans="1:28" ht="15.75" customHeight="1">
      <c r="A136" s="5">
        <v>112262</v>
      </c>
      <c r="B136" s="5">
        <v>1148</v>
      </c>
      <c r="C136" s="12">
        <v>44380.9374537037</v>
      </c>
      <c r="D136" s="12">
        <v>44380.94023148148</v>
      </c>
      <c r="E136" s="12">
        <v>44380.945092592592</v>
      </c>
      <c r="F136" s="12">
        <v>44380.969398148147</v>
      </c>
      <c r="G136" s="5" t="s">
        <v>24</v>
      </c>
      <c r="H136" s="5" t="s">
        <v>29</v>
      </c>
      <c r="U136" s="29">
        <v>110464</v>
      </c>
      <c r="V136" s="47"/>
      <c r="W136" s="48">
        <v>1</v>
      </c>
      <c r="X136" s="47">
        <v>1</v>
      </c>
      <c r="Y136" s="47"/>
      <c r="Z136" s="48"/>
      <c r="AA136" s="47"/>
      <c r="AB136" s="49">
        <v>1</v>
      </c>
    </row>
    <row r="137" spans="1:28" ht="15.75" customHeight="1">
      <c r="A137" s="5">
        <v>112082</v>
      </c>
      <c r="B137" s="5">
        <v>377</v>
      </c>
      <c r="C137" s="12">
        <v>44380.94327546296</v>
      </c>
      <c r="D137" s="12">
        <v>44380.946747685186</v>
      </c>
      <c r="E137" s="12">
        <v>44380.951608796298</v>
      </c>
      <c r="F137" s="12">
        <v>44380.985636574071</v>
      </c>
      <c r="G137" s="5" t="s">
        <v>24</v>
      </c>
      <c r="H137" s="5" t="s">
        <v>25</v>
      </c>
      <c r="U137" s="29">
        <v>110465</v>
      </c>
      <c r="V137" s="47"/>
      <c r="W137" s="48"/>
      <c r="X137" s="47"/>
      <c r="Y137" s="47"/>
      <c r="Z137" s="48"/>
      <c r="AA137" s="47"/>
      <c r="AB137" s="49"/>
    </row>
    <row r="138" spans="1:28" ht="15.75" customHeight="1">
      <c r="A138" s="5">
        <v>112209</v>
      </c>
      <c r="B138" s="5">
        <v>4102</v>
      </c>
      <c r="C138" s="12">
        <v>44380.951354166667</v>
      </c>
      <c r="D138" s="12">
        <v>44380.955520833333</v>
      </c>
      <c r="E138" s="12">
        <v>44380.961076388892</v>
      </c>
      <c r="F138" s="12">
        <v>44380.990243055552</v>
      </c>
      <c r="G138" s="5" t="s">
        <v>24</v>
      </c>
      <c r="H138" s="5" t="s">
        <v>25</v>
      </c>
      <c r="U138" s="29">
        <v>110476</v>
      </c>
      <c r="V138" s="47"/>
      <c r="W138" s="48"/>
      <c r="X138" s="47"/>
      <c r="Y138" s="47"/>
      <c r="Z138" s="48">
        <v>1</v>
      </c>
      <c r="AA138" s="47">
        <v>1</v>
      </c>
      <c r="AB138" s="49">
        <v>1</v>
      </c>
    </row>
    <row r="139" spans="1:28" ht="15.75" customHeight="1">
      <c r="A139" s="5">
        <v>112055</v>
      </c>
      <c r="B139" s="5">
        <v>2797</v>
      </c>
      <c r="C139" s="12">
        <v>44380.972569444442</v>
      </c>
      <c r="D139" s="12">
        <v>44380.976041666669</v>
      </c>
      <c r="G139" s="5" t="s">
        <v>24</v>
      </c>
      <c r="H139" s="5" t="s">
        <v>25</v>
      </c>
      <c r="U139" s="29">
        <v>110477</v>
      </c>
      <c r="V139" s="47"/>
      <c r="W139" s="48"/>
      <c r="X139" s="47"/>
      <c r="Y139" s="47"/>
      <c r="Z139" s="48"/>
      <c r="AA139" s="47"/>
      <c r="AB139" s="49"/>
    </row>
    <row r="140" spans="1:28" ht="15.75" customHeight="1">
      <c r="A140" s="5">
        <v>111542</v>
      </c>
      <c r="B140" s="5">
        <v>4359</v>
      </c>
      <c r="C140" s="12">
        <v>44381.039270833331</v>
      </c>
      <c r="G140" s="5" t="s">
        <v>24</v>
      </c>
      <c r="H140" s="5" t="s">
        <v>25</v>
      </c>
      <c r="U140" s="29">
        <v>110478</v>
      </c>
      <c r="V140" s="47"/>
      <c r="W140" s="48"/>
      <c r="X140" s="47"/>
      <c r="Y140" s="47"/>
      <c r="Z140" s="48">
        <v>1</v>
      </c>
      <c r="AA140" s="47">
        <v>1</v>
      </c>
      <c r="AB140" s="49">
        <v>1</v>
      </c>
    </row>
    <row r="141" spans="1:28" ht="15.75" customHeight="1">
      <c r="A141" s="5">
        <v>112950</v>
      </c>
      <c r="B141" s="5">
        <v>1616</v>
      </c>
      <c r="C141" s="12">
        <v>44381.052685185183</v>
      </c>
      <c r="D141" s="12">
        <v>44381.053379629629</v>
      </c>
      <c r="G141" s="5" t="s">
        <v>24</v>
      </c>
      <c r="H141" s="5" t="s">
        <v>29</v>
      </c>
      <c r="U141" s="29">
        <v>110479</v>
      </c>
      <c r="V141" s="47"/>
      <c r="W141" s="48">
        <v>1</v>
      </c>
      <c r="X141" s="47">
        <v>1</v>
      </c>
      <c r="Y141" s="47"/>
      <c r="Z141" s="48"/>
      <c r="AA141" s="47"/>
      <c r="AB141" s="49">
        <v>1</v>
      </c>
    </row>
    <row r="142" spans="1:28" ht="15.75" customHeight="1">
      <c r="A142" s="5">
        <v>113406</v>
      </c>
      <c r="B142" s="5">
        <v>4441</v>
      </c>
      <c r="C142" s="12">
        <v>44381.077187499999</v>
      </c>
      <c r="D142" s="12">
        <v>44381.079270833332</v>
      </c>
      <c r="E142" s="12">
        <v>44381.084131944444</v>
      </c>
      <c r="F142" s="12">
        <v>44381.104270833333</v>
      </c>
      <c r="G142" s="5" t="s">
        <v>24</v>
      </c>
      <c r="H142" s="5" t="s">
        <v>29</v>
      </c>
      <c r="U142" s="29">
        <v>110480</v>
      </c>
      <c r="V142" s="47"/>
      <c r="W142" s="48">
        <v>1</v>
      </c>
      <c r="X142" s="47">
        <v>1</v>
      </c>
      <c r="Y142" s="47"/>
      <c r="Z142" s="48"/>
      <c r="AA142" s="47"/>
      <c r="AB142" s="49">
        <v>1</v>
      </c>
    </row>
    <row r="143" spans="1:28" ht="15.75" customHeight="1">
      <c r="A143" s="5">
        <v>111707</v>
      </c>
      <c r="B143" s="5">
        <v>3892</v>
      </c>
      <c r="C143" s="12">
        <v>44381.086122685185</v>
      </c>
      <c r="D143" s="12">
        <v>44381.089594907404</v>
      </c>
      <c r="G143" s="5" t="s">
        <v>24</v>
      </c>
      <c r="H143" s="5" t="s">
        <v>29</v>
      </c>
      <c r="U143" s="29">
        <v>110485</v>
      </c>
      <c r="V143" s="47"/>
      <c r="W143" s="48">
        <v>1</v>
      </c>
      <c r="X143" s="47">
        <v>1</v>
      </c>
      <c r="Y143" s="47"/>
      <c r="Z143" s="48"/>
      <c r="AA143" s="47"/>
      <c r="AB143" s="49">
        <v>1</v>
      </c>
    </row>
    <row r="144" spans="1:28" ht="15.75" customHeight="1">
      <c r="A144" s="5">
        <v>112883</v>
      </c>
      <c r="B144" s="5">
        <v>3072</v>
      </c>
      <c r="C144" s="12">
        <v>44381.090775462966</v>
      </c>
      <c r="D144" s="12">
        <v>44381.094942129632</v>
      </c>
      <c r="G144" s="5" t="s">
        <v>24</v>
      </c>
      <c r="H144" s="5" t="s">
        <v>25</v>
      </c>
      <c r="U144" s="29">
        <v>110487</v>
      </c>
      <c r="V144" s="47"/>
      <c r="W144" s="48">
        <v>1</v>
      </c>
      <c r="X144" s="47">
        <v>1</v>
      </c>
      <c r="Y144" s="47"/>
      <c r="Z144" s="48"/>
      <c r="AA144" s="47"/>
      <c r="AB144" s="49">
        <v>1</v>
      </c>
    </row>
    <row r="145" spans="1:28" ht="15.75" customHeight="1">
      <c r="A145" s="5">
        <v>113789</v>
      </c>
      <c r="B145" s="5">
        <v>3974</v>
      </c>
      <c r="C145" s="12">
        <v>44381.09915509259</v>
      </c>
      <c r="D145" s="12">
        <v>44381.100543981483</v>
      </c>
      <c r="E145" s="12">
        <v>44381.102627314816</v>
      </c>
      <c r="F145" s="12">
        <v>44381.128321759257</v>
      </c>
      <c r="G145" s="5" t="s">
        <v>28</v>
      </c>
      <c r="H145" s="5" t="s">
        <v>29</v>
      </c>
      <c r="U145" s="29">
        <v>110488</v>
      </c>
      <c r="V145" s="47">
        <v>1</v>
      </c>
      <c r="W145" s="48"/>
      <c r="X145" s="47">
        <v>1</v>
      </c>
      <c r="Y145" s="47"/>
      <c r="Z145" s="48"/>
      <c r="AA145" s="47"/>
      <c r="AB145" s="49">
        <v>1</v>
      </c>
    </row>
    <row r="146" spans="1:28" ht="15.75" customHeight="1">
      <c r="A146" s="5">
        <v>113148</v>
      </c>
      <c r="B146" s="5">
        <v>1463</v>
      </c>
      <c r="C146" s="12">
        <v>44381.125833333332</v>
      </c>
      <c r="D146" s="12">
        <v>44381.13</v>
      </c>
      <c r="E146" s="12">
        <v>44381.136944444443</v>
      </c>
      <c r="F146" s="12">
        <v>44381.168194444443</v>
      </c>
      <c r="G146" s="5" t="s">
        <v>24</v>
      </c>
      <c r="H146" s="5" t="s">
        <v>29</v>
      </c>
      <c r="U146" s="29">
        <v>110490</v>
      </c>
      <c r="V146" s="47"/>
      <c r="W146" s="48"/>
      <c r="X146" s="47"/>
      <c r="Y146" s="47"/>
      <c r="Z146" s="48">
        <v>1</v>
      </c>
      <c r="AA146" s="47">
        <v>1</v>
      </c>
      <c r="AB146" s="49">
        <v>1</v>
      </c>
    </row>
    <row r="147" spans="1:28" ht="15.75" customHeight="1">
      <c r="A147" s="5">
        <v>111354</v>
      </c>
      <c r="B147" s="5">
        <v>4334</v>
      </c>
      <c r="C147" s="12">
        <v>44381.126944444448</v>
      </c>
      <c r="D147" s="12">
        <v>44381.128333333334</v>
      </c>
      <c r="E147" s="12">
        <v>44381.1325</v>
      </c>
      <c r="F147" s="12">
        <v>44381.170694444445</v>
      </c>
      <c r="G147" s="5" t="s">
        <v>24</v>
      </c>
      <c r="H147" s="5" t="s">
        <v>29</v>
      </c>
      <c r="U147" s="29">
        <v>110499</v>
      </c>
      <c r="V147" s="47"/>
      <c r="W147" s="48">
        <v>1</v>
      </c>
      <c r="X147" s="47">
        <v>1</v>
      </c>
      <c r="Y147" s="47"/>
      <c r="Z147" s="48"/>
      <c r="AA147" s="47"/>
      <c r="AB147" s="49">
        <v>1</v>
      </c>
    </row>
    <row r="148" spans="1:28" ht="15.75" customHeight="1">
      <c r="A148" s="5">
        <v>111584</v>
      </c>
      <c r="B148" s="5">
        <v>2852</v>
      </c>
      <c r="C148" s="12">
        <v>44381.148321759261</v>
      </c>
      <c r="D148" s="12">
        <v>44381.15179398148</v>
      </c>
      <c r="E148" s="12">
        <v>44381.153877314813</v>
      </c>
      <c r="F148" s="12">
        <v>44381.192071759258</v>
      </c>
      <c r="G148" s="5" t="s">
        <v>24</v>
      </c>
      <c r="H148" s="5" t="s">
        <v>29</v>
      </c>
      <c r="U148" s="29">
        <v>110500</v>
      </c>
      <c r="V148" s="47"/>
      <c r="W148" s="48"/>
      <c r="X148" s="47"/>
      <c r="Y148" s="47"/>
      <c r="Z148" s="48"/>
      <c r="AA148" s="47"/>
      <c r="AB148" s="49"/>
    </row>
    <row r="149" spans="1:28" ht="15.75" customHeight="1">
      <c r="A149" s="5">
        <v>112307</v>
      </c>
      <c r="B149" s="5">
        <v>2414</v>
      </c>
      <c r="C149" s="12">
        <v>44381.198738425926</v>
      </c>
      <c r="D149" s="12">
        <v>44381.200821759259</v>
      </c>
      <c r="E149" s="12">
        <v>44381.208460648151</v>
      </c>
      <c r="F149" s="12">
        <v>44381.227210648147</v>
      </c>
      <c r="G149" s="5" t="s">
        <v>24</v>
      </c>
      <c r="H149" s="5" t="s">
        <v>29</v>
      </c>
      <c r="U149" s="29">
        <v>110502</v>
      </c>
      <c r="V149" s="47"/>
      <c r="W149" s="48">
        <v>1</v>
      </c>
      <c r="X149" s="47">
        <v>1</v>
      </c>
      <c r="Y149" s="47"/>
      <c r="Z149" s="48"/>
      <c r="AA149" s="47"/>
      <c r="AB149" s="49">
        <v>1</v>
      </c>
    </row>
    <row r="150" spans="1:28" ht="15.75" customHeight="1">
      <c r="A150" s="5">
        <v>110225</v>
      </c>
      <c r="C150" s="12">
        <v>44381.214421296296</v>
      </c>
      <c r="G150" s="5" t="s">
        <v>24</v>
      </c>
      <c r="H150" s="5" t="s">
        <v>25</v>
      </c>
      <c r="U150" s="29">
        <v>110503</v>
      </c>
      <c r="V150" s="47"/>
      <c r="W150" s="48"/>
      <c r="X150" s="47"/>
      <c r="Y150" s="47"/>
      <c r="Z150" s="48"/>
      <c r="AA150" s="47"/>
      <c r="AB150" s="49"/>
    </row>
    <row r="151" spans="1:28" ht="15.75" customHeight="1">
      <c r="A151" s="5">
        <v>114959</v>
      </c>
      <c r="B151" s="5">
        <v>2490</v>
      </c>
      <c r="C151" s="12">
        <v>44381.214791666665</v>
      </c>
      <c r="D151" s="12">
        <v>44381.217569444445</v>
      </c>
      <c r="E151" s="12">
        <v>44381.222430555557</v>
      </c>
      <c r="F151" s="12">
        <v>44381.265486111108</v>
      </c>
      <c r="G151" s="5" t="s">
        <v>24</v>
      </c>
      <c r="H151" s="5" t="s">
        <v>29</v>
      </c>
      <c r="U151" s="29">
        <v>110505</v>
      </c>
      <c r="V151" s="47">
        <v>1</v>
      </c>
      <c r="W151" s="48"/>
      <c r="X151" s="47">
        <v>1</v>
      </c>
      <c r="Y151" s="47"/>
      <c r="Z151" s="48"/>
      <c r="AA151" s="47"/>
      <c r="AB151" s="49">
        <v>1</v>
      </c>
    </row>
    <row r="152" spans="1:28" ht="15.75" customHeight="1">
      <c r="A152" s="5">
        <v>111298</v>
      </c>
      <c r="B152" s="5">
        <v>2649</v>
      </c>
      <c r="C152" s="12">
        <v>44381.216006944444</v>
      </c>
      <c r="D152" s="12">
        <v>44381.218784722223</v>
      </c>
      <c r="E152" s="12">
        <v>44381.221562500003</v>
      </c>
      <c r="G152" s="5" t="s">
        <v>24</v>
      </c>
      <c r="H152" s="5" t="s">
        <v>29</v>
      </c>
      <c r="U152" s="29">
        <v>110510</v>
      </c>
      <c r="V152" s="47"/>
      <c r="W152" s="48"/>
      <c r="X152" s="47"/>
      <c r="Y152" s="47">
        <v>1</v>
      </c>
      <c r="Z152" s="48"/>
      <c r="AA152" s="47">
        <v>1</v>
      </c>
      <c r="AB152" s="49">
        <v>1</v>
      </c>
    </row>
    <row r="153" spans="1:28" ht="15.75" customHeight="1">
      <c r="A153" s="5">
        <v>113866</v>
      </c>
      <c r="B153" s="5">
        <v>3935</v>
      </c>
      <c r="C153" s="12">
        <v>44381.22252314815</v>
      </c>
      <c r="D153" s="12">
        <v>44381.226689814815</v>
      </c>
      <c r="E153" s="12">
        <v>44381.2343287037</v>
      </c>
      <c r="F153" s="12">
        <v>44381.28224537037</v>
      </c>
      <c r="G153" s="5" t="s">
        <v>24</v>
      </c>
      <c r="H153" s="5" t="s">
        <v>29</v>
      </c>
      <c r="U153" s="29">
        <v>110512</v>
      </c>
      <c r="V153" s="47"/>
      <c r="W153" s="48"/>
      <c r="X153" s="47"/>
      <c r="Y153" s="47"/>
      <c r="Z153" s="48">
        <v>1</v>
      </c>
      <c r="AA153" s="47">
        <v>1</v>
      </c>
      <c r="AB153" s="49">
        <v>1</v>
      </c>
    </row>
    <row r="154" spans="1:28" ht="15.75" customHeight="1">
      <c r="A154" s="5">
        <v>111624</v>
      </c>
      <c r="B154" s="5">
        <v>58</v>
      </c>
      <c r="C154" s="12">
        <v>44381.238310185188</v>
      </c>
      <c r="D154" s="12">
        <v>44381.241782407407</v>
      </c>
      <c r="G154" s="5" t="s">
        <v>24</v>
      </c>
      <c r="H154" s="5" t="s">
        <v>29</v>
      </c>
      <c r="U154" s="29">
        <v>110514</v>
      </c>
      <c r="V154" s="47">
        <v>1</v>
      </c>
      <c r="W154" s="48"/>
      <c r="X154" s="47">
        <v>1</v>
      </c>
      <c r="Y154" s="47"/>
      <c r="Z154" s="48"/>
      <c r="AA154" s="47"/>
      <c r="AB154" s="49">
        <v>1</v>
      </c>
    </row>
    <row r="155" spans="1:28" ht="15.75" customHeight="1">
      <c r="A155" s="5">
        <v>113032</v>
      </c>
      <c r="B155" s="5">
        <v>3390</v>
      </c>
      <c r="C155" s="12">
        <v>44381.267951388887</v>
      </c>
      <c r="D155" s="12">
        <v>44381.268645833334</v>
      </c>
      <c r="G155" s="5" t="s">
        <v>28</v>
      </c>
      <c r="H155" s="5" t="s">
        <v>25</v>
      </c>
      <c r="U155" s="29">
        <v>110515</v>
      </c>
      <c r="V155" s="47">
        <v>1</v>
      </c>
      <c r="W155" s="48"/>
      <c r="X155" s="47">
        <v>1</v>
      </c>
      <c r="Y155" s="47"/>
      <c r="Z155" s="48"/>
      <c r="AA155" s="47"/>
      <c r="AB155" s="49">
        <v>1</v>
      </c>
    </row>
    <row r="156" spans="1:28" ht="15.75" customHeight="1">
      <c r="A156" s="5">
        <v>110670</v>
      </c>
      <c r="B156" s="5">
        <v>283</v>
      </c>
      <c r="C156" s="12">
        <v>44381.319699074076</v>
      </c>
      <c r="D156" s="12">
        <v>44381.323171296295</v>
      </c>
      <c r="G156" s="5" t="s">
        <v>24</v>
      </c>
      <c r="H156" s="5" t="s">
        <v>29</v>
      </c>
      <c r="U156" s="29">
        <v>110518</v>
      </c>
      <c r="V156" s="47"/>
      <c r="W156" s="48"/>
      <c r="X156" s="47"/>
      <c r="Y156" s="47"/>
      <c r="Z156" s="48"/>
      <c r="AA156" s="47"/>
      <c r="AB156" s="49"/>
    </row>
    <row r="157" spans="1:28" ht="15.75" customHeight="1">
      <c r="A157" s="5">
        <v>110052</v>
      </c>
      <c r="B157" s="5">
        <v>4575</v>
      </c>
      <c r="C157" s="12">
        <v>44381.336446759262</v>
      </c>
      <c r="D157" s="12">
        <v>44381.338530092595</v>
      </c>
      <c r="E157" s="12">
        <v>44381.340613425928</v>
      </c>
      <c r="F157" s="12">
        <v>44381.379502314812</v>
      </c>
      <c r="G157" s="5" t="s">
        <v>24</v>
      </c>
      <c r="H157" s="5" t="s">
        <v>29</v>
      </c>
      <c r="U157" s="29">
        <v>110524</v>
      </c>
      <c r="V157" s="47"/>
      <c r="W157" s="48">
        <v>1</v>
      </c>
      <c r="X157" s="47">
        <v>1</v>
      </c>
      <c r="Y157" s="47"/>
      <c r="Z157" s="48"/>
      <c r="AA157" s="47"/>
      <c r="AB157" s="49">
        <v>1</v>
      </c>
    </row>
    <row r="158" spans="1:28" ht="15.75" customHeight="1">
      <c r="A158" s="5">
        <v>114042</v>
      </c>
      <c r="B158" s="5">
        <v>1792</v>
      </c>
      <c r="C158" s="12">
        <v>44381.340439814812</v>
      </c>
      <c r="D158" s="12">
        <v>44381.343217592592</v>
      </c>
      <c r="E158" s="12">
        <v>44381.350162037037</v>
      </c>
      <c r="F158" s="12">
        <v>44381.389050925929</v>
      </c>
      <c r="G158" s="5" t="s">
        <v>24</v>
      </c>
      <c r="H158" s="5" t="s">
        <v>29</v>
      </c>
      <c r="U158" s="29">
        <v>110525</v>
      </c>
      <c r="V158" s="47"/>
      <c r="W158" s="48"/>
      <c r="X158" s="47"/>
      <c r="Y158" s="47">
        <v>1</v>
      </c>
      <c r="Z158" s="48"/>
      <c r="AA158" s="47">
        <v>1</v>
      </c>
      <c r="AB158" s="49">
        <v>1</v>
      </c>
    </row>
    <row r="159" spans="1:28" ht="15.75" customHeight="1">
      <c r="A159" s="5">
        <v>113418</v>
      </c>
      <c r="B159" s="5">
        <v>660</v>
      </c>
      <c r="C159" s="12">
        <v>44381.364351851851</v>
      </c>
      <c r="D159" s="12">
        <v>44381.366435185184</v>
      </c>
      <c r="G159" s="5" t="s">
        <v>24</v>
      </c>
      <c r="H159" s="5" t="s">
        <v>29</v>
      </c>
      <c r="U159" s="29">
        <v>110529</v>
      </c>
      <c r="V159" s="47">
        <v>1</v>
      </c>
      <c r="W159" s="48"/>
      <c r="X159" s="47">
        <v>1</v>
      </c>
      <c r="Y159" s="47"/>
      <c r="Z159" s="48"/>
      <c r="AA159" s="47"/>
      <c r="AB159" s="49">
        <v>1</v>
      </c>
    </row>
    <row r="160" spans="1:28" ht="15.75" customHeight="1">
      <c r="A160" s="5">
        <v>113335</v>
      </c>
      <c r="B160" s="5">
        <v>1977</v>
      </c>
      <c r="C160" s="12">
        <v>44381.374965277777</v>
      </c>
      <c r="D160" s="12">
        <v>44381.379131944443</v>
      </c>
      <c r="E160" s="12">
        <v>44381.386770833335</v>
      </c>
      <c r="F160" s="12">
        <v>44381.43954861111</v>
      </c>
      <c r="G160" s="5" t="s">
        <v>24</v>
      </c>
      <c r="H160" s="5" t="s">
        <v>29</v>
      </c>
      <c r="U160" s="29">
        <v>110532</v>
      </c>
      <c r="V160" s="47"/>
      <c r="W160" s="48">
        <v>1</v>
      </c>
      <c r="X160" s="47">
        <v>1</v>
      </c>
      <c r="Y160" s="47"/>
      <c r="Z160" s="48"/>
      <c r="AA160" s="47"/>
      <c r="AB160" s="49">
        <v>1</v>
      </c>
    </row>
    <row r="161" spans="1:28" ht="15.75" customHeight="1">
      <c r="A161" s="5">
        <v>110440</v>
      </c>
      <c r="B161" s="5">
        <v>3703</v>
      </c>
      <c r="C161" s="12">
        <v>44381.424710648149</v>
      </c>
      <c r="D161" s="12">
        <v>44381.428182870368</v>
      </c>
      <c r="G161" s="5" t="s">
        <v>24</v>
      </c>
      <c r="H161" s="5" t="s">
        <v>29</v>
      </c>
      <c r="U161" s="29">
        <v>110534</v>
      </c>
      <c r="V161" s="47">
        <v>1</v>
      </c>
      <c r="W161" s="48"/>
      <c r="X161" s="47">
        <v>1</v>
      </c>
      <c r="Y161" s="47"/>
      <c r="Z161" s="48"/>
      <c r="AA161" s="47"/>
      <c r="AB161" s="49">
        <v>1</v>
      </c>
    </row>
    <row r="162" spans="1:28" ht="15.75" customHeight="1">
      <c r="A162" s="5">
        <v>111273</v>
      </c>
      <c r="B162" s="5">
        <v>1002</v>
      </c>
      <c r="C162" s="12">
        <v>44381.425555555557</v>
      </c>
      <c r="D162" s="12">
        <v>44381.429027777776</v>
      </c>
      <c r="E162" s="12">
        <v>44381.437361111108</v>
      </c>
      <c r="F162" s="12">
        <v>44381.462361111109</v>
      </c>
      <c r="G162" s="5" t="s">
        <v>24</v>
      </c>
      <c r="H162" s="5" t="s">
        <v>29</v>
      </c>
      <c r="U162" s="29">
        <v>110536</v>
      </c>
      <c r="V162" s="47"/>
      <c r="W162" s="48"/>
      <c r="X162" s="47"/>
      <c r="Y162" s="47"/>
      <c r="Z162" s="48"/>
      <c r="AA162" s="47"/>
      <c r="AB162" s="49"/>
    </row>
    <row r="163" spans="1:28" ht="15.75" customHeight="1">
      <c r="A163" s="5">
        <v>113858</v>
      </c>
      <c r="B163" s="5">
        <v>2118</v>
      </c>
      <c r="C163" s="12">
        <v>44381.42564814815</v>
      </c>
      <c r="G163" s="5" t="s">
        <v>24</v>
      </c>
      <c r="H163" s="5" t="s">
        <v>25</v>
      </c>
      <c r="U163" s="29">
        <v>110545</v>
      </c>
      <c r="V163" s="47"/>
      <c r="W163" s="48">
        <v>1</v>
      </c>
      <c r="X163" s="47">
        <v>1</v>
      </c>
      <c r="Y163" s="47"/>
      <c r="Z163" s="48"/>
      <c r="AA163" s="47"/>
      <c r="AB163" s="49">
        <v>1</v>
      </c>
    </row>
    <row r="164" spans="1:28" ht="15.75" customHeight="1">
      <c r="A164" s="5">
        <v>110251</v>
      </c>
      <c r="B164" s="5">
        <v>2896</v>
      </c>
      <c r="C164" s="12">
        <v>44381.438576388886</v>
      </c>
      <c r="D164" s="12">
        <v>44381.441354166665</v>
      </c>
      <c r="E164" s="12">
        <v>44381.448993055557</v>
      </c>
      <c r="F164" s="12">
        <v>44381.470520833333</v>
      </c>
      <c r="G164" s="5" t="s">
        <v>28</v>
      </c>
      <c r="H164" s="5" t="s">
        <v>29</v>
      </c>
      <c r="U164" s="29">
        <v>110557</v>
      </c>
      <c r="V164" s="47"/>
      <c r="W164" s="48">
        <v>1</v>
      </c>
      <c r="X164" s="47">
        <v>1</v>
      </c>
      <c r="Y164" s="47"/>
      <c r="Z164" s="48"/>
      <c r="AA164" s="47"/>
      <c r="AB164" s="49">
        <v>1</v>
      </c>
    </row>
    <row r="165" spans="1:28" ht="15.75" customHeight="1">
      <c r="A165" s="5">
        <v>110424</v>
      </c>
      <c r="C165" s="12">
        <v>44381.439201388886</v>
      </c>
      <c r="G165" s="5" t="s">
        <v>24</v>
      </c>
      <c r="H165" s="5" t="s">
        <v>25</v>
      </c>
      <c r="U165" s="29">
        <v>110561</v>
      </c>
      <c r="V165" s="47"/>
      <c r="W165" s="48">
        <v>1</v>
      </c>
      <c r="X165" s="47">
        <v>1</v>
      </c>
      <c r="Y165" s="47"/>
      <c r="Z165" s="48"/>
      <c r="AA165" s="47"/>
      <c r="AB165" s="49">
        <v>1</v>
      </c>
    </row>
    <row r="166" spans="1:28" ht="15.75" customHeight="1">
      <c r="A166" s="5">
        <v>112061</v>
      </c>
      <c r="B166" s="5">
        <v>1331</v>
      </c>
      <c r="C166" s="12">
        <v>44381.48847222222</v>
      </c>
      <c r="D166" s="12">
        <v>44381.491944444446</v>
      </c>
      <c r="G166" s="5" t="s">
        <v>24</v>
      </c>
      <c r="H166" s="5" t="s">
        <v>25</v>
      </c>
      <c r="U166" s="29">
        <v>110563</v>
      </c>
      <c r="V166" s="47">
        <v>1</v>
      </c>
      <c r="W166" s="48"/>
      <c r="X166" s="47">
        <v>1</v>
      </c>
      <c r="Y166" s="47"/>
      <c r="Z166" s="48"/>
      <c r="AA166" s="47"/>
      <c r="AB166" s="49">
        <v>1</v>
      </c>
    </row>
    <row r="167" spans="1:28" ht="15.75" customHeight="1">
      <c r="A167" s="5">
        <v>111630</v>
      </c>
      <c r="B167" s="5">
        <v>1157</v>
      </c>
      <c r="C167" s="12">
        <v>44381.503680555557</v>
      </c>
      <c r="G167" s="5" t="s">
        <v>24</v>
      </c>
      <c r="H167" s="5" t="s">
        <v>25</v>
      </c>
      <c r="U167" s="29">
        <v>110566</v>
      </c>
      <c r="V167" s="47"/>
      <c r="W167" s="48"/>
      <c r="X167" s="47"/>
      <c r="Y167" s="47"/>
      <c r="Z167" s="48">
        <v>1</v>
      </c>
      <c r="AA167" s="47">
        <v>1</v>
      </c>
      <c r="AB167" s="49">
        <v>1</v>
      </c>
    </row>
    <row r="168" spans="1:28" ht="15.75" customHeight="1">
      <c r="A168" s="5">
        <v>111106</v>
      </c>
      <c r="C168" s="12">
        <v>44381.538819444446</v>
      </c>
      <c r="G168" s="5" t="s">
        <v>24</v>
      </c>
      <c r="H168" s="5" t="s">
        <v>25</v>
      </c>
      <c r="U168" s="29">
        <v>110567</v>
      </c>
      <c r="V168" s="47"/>
      <c r="W168" s="48">
        <v>1</v>
      </c>
      <c r="X168" s="47">
        <v>1</v>
      </c>
      <c r="Y168" s="47"/>
      <c r="Z168" s="48"/>
      <c r="AA168" s="47"/>
      <c r="AB168" s="49">
        <v>1</v>
      </c>
    </row>
    <row r="169" spans="1:28" ht="15.75" customHeight="1">
      <c r="A169" s="5">
        <v>113613</v>
      </c>
      <c r="B169" s="5">
        <v>3106</v>
      </c>
      <c r="C169" s="12">
        <v>44381.575115740743</v>
      </c>
      <c r="D169" s="12">
        <v>44381.579282407409</v>
      </c>
      <c r="G169" s="5" t="s">
        <v>24</v>
      </c>
      <c r="H169" s="5" t="s">
        <v>29</v>
      </c>
      <c r="U169" s="29">
        <v>110572</v>
      </c>
      <c r="V169" s="47"/>
      <c r="W169" s="48"/>
      <c r="X169" s="47"/>
      <c r="Y169" s="47"/>
      <c r="Z169" s="48">
        <v>1</v>
      </c>
      <c r="AA169" s="47">
        <v>1</v>
      </c>
      <c r="AB169" s="49">
        <v>1</v>
      </c>
    </row>
    <row r="170" spans="1:28" ht="15.75" customHeight="1">
      <c r="A170" s="5">
        <v>111058</v>
      </c>
      <c r="B170" s="5">
        <v>878</v>
      </c>
      <c r="C170" s="12">
        <v>44381.590729166666</v>
      </c>
      <c r="D170" s="12">
        <v>44381.594895833332</v>
      </c>
      <c r="E170" s="12">
        <v>44381.599756944444</v>
      </c>
      <c r="F170" s="12">
        <v>44381.631701388891</v>
      </c>
      <c r="G170" s="5" t="s">
        <v>28</v>
      </c>
      <c r="H170" s="5" t="s">
        <v>29</v>
      </c>
      <c r="U170" s="29">
        <v>110573</v>
      </c>
      <c r="V170" s="47"/>
      <c r="W170" s="48">
        <v>1</v>
      </c>
      <c r="X170" s="47">
        <v>1</v>
      </c>
      <c r="Y170" s="47"/>
      <c r="Z170" s="48"/>
      <c r="AA170" s="47"/>
      <c r="AB170" s="49">
        <v>1</v>
      </c>
    </row>
    <row r="171" spans="1:28" ht="15.75" customHeight="1">
      <c r="A171" s="5">
        <v>113974</v>
      </c>
      <c r="B171" s="5">
        <v>3097</v>
      </c>
      <c r="C171" s="12">
        <v>44381.600659722222</v>
      </c>
      <c r="D171" s="12">
        <v>44381.604826388888</v>
      </c>
      <c r="G171" s="5" t="s">
        <v>24</v>
      </c>
      <c r="H171" s="5" t="s">
        <v>25</v>
      </c>
      <c r="U171" s="29">
        <v>110574</v>
      </c>
      <c r="V171" s="47"/>
      <c r="W171" s="48">
        <v>1</v>
      </c>
      <c r="X171" s="47">
        <v>1</v>
      </c>
      <c r="Y171" s="47"/>
      <c r="Z171" s="48"/>
      <c r="AA171" s="47"/>
      <c r="AB171" s="49">
        <v>1</v>
      </c>
    </row>
    <row r="172" spans="1:28" ht="15.75" customHeight="1">
      <c r="A172" s="5">
        <v>111617</v>
      </c>
      <c r="B172" s="5">
        <v>2704</v>
      </c>
      <c r="C172" s="12">
        <v>44381.61440972222</v>
      </c>
      <c r="D172" s="12">
        <v>44381.6171875</v>
      </c>
      <c r="E172" s="12">
        <v>44381.622743055559</v>
      </c>
      <c r="F172" s="12">
        <v>44381.653993055559</v>
      </c>
      <c r="G172" s="5" t="s">
        <v>28</v>
      </c>
      <c r="H172" s="5" t="s">
        <v>25</v>
      </c>
      <c r="U172" s="29">
        <v>110581</v>
      </c>
      <c r="V172" s="47"/>
      <c r="W172" s="48">
        <v>1</v>
      </c>
      <c r="X172" s="47">
        <v>1</v>
      </c>
      <c r="Y172" s="47"/>
      <c r="Z172" s="48"/>
      <c r="AA172" s="47"/>
      <c r="AB172" s="49">
        <v>1</v>
      </c>
    </row>
    <row r="173" spans="1:28" ht="15.75" customHeight="1">
      <c r="A173" s="5">
        <v>112208</v>
      </c>
      <c r="B173" s="5">
        <v>848</v>
      </c>
      <c r="C173" s="12">
        <v>44381.652083333334</v>
      </c>
      <c r="D173" s="12">
        <v>44381.654166666667</v>
      </c>
      <c r="E173" s="12">
        <v>44381.656944444447</v>
      </c>
      <c r="F173" s="12">
        <v>44381.676388888889</v>
      </c>
      <c r="G173" s="5" t="s">
        <v>24</v>
      </c>
      <c r="H173" s="5" t="s">
        <v>29</v>
      </c>
      <c r="U173" s="29">
        <v>110582</v>
      </c>
      <c r="V173" s="47"/>
      <c r="W173" s="48">
        <v>1</v>
      </c>
      <c r="X173" s="47">
        <v>1</v>
      </c>
      <c r="Y173" s="47"/>
      <c r="Z173" s="48"/>
      <c r="AA173" s="47"/>
      <c r="AB173" s="49">
        <v>1</v>
      </c>
    </row>
    <row r="174" spans="1:28" ht="15.75" customHeight="1">
      <c r="A174" s="5">
        <v>111953</v>
      </c>
      <c r="B174" s="5">
        <v>576</v>
      </c>
      <c r="C174" s="12">
        <v>44381.656828703701</v>
      </c>
      <c r="G174" s="5" t="s">
        <v>24</v>
      </c>
      <c r="H174" s="5" t="s">
        <v>25</v>
      </c>
      <c r="U174" s="29">
        <v>110583</v>
      </c>
      <c r="V174" s="47"/>
      <c r="W174" s="48">
        <v>1</v>
      </c>
      <c r="X174" s="47">
        <v>1</v>
      </c>
      <c r="Y174" s="47"/>
      <c r="Z174" s="48"/>
      <c r="AA174" s="47"/>
      <c r="AB174" s="49">
        <v>1</v>
      </c>
    </row>
    <row r="175" spans="1:28" ht="15.75" customHeight="1">
      <c r="A175" s="5">
        <v>114563</v>
      </c>
      <c r="B175" s="5">
        <v>956</v>
      </c>
      <c r="C175" s="12">
        <v>44381.657604166663</v>
      </c>
      <c r="G175" s="5" t="s">
        <v>24</v>
      </c>
      <c r="H175" s="5" t="s">
        <v>25</v>
      </c>
      <c r="U175" s="29">
        <v>110585</v>
      </c>
      <c r="V175" s="47"/>
      <c r="W175" s="48">
        <v>1</v>
      </c>
      <c r="X175" s="47">
        <v>1</v>
      </c>
      <c r="Y175" s="47"/>
      <c r="Z175" s="48"/>
      <c r="AA175" s="47"/>
      <c r="AB175" s="49">
        <v>1</v>
      </c>
    </row>
    <row r="176" spans="1:28" ht="15.75" customHeight="1">
      <c r="A176" s="5">
        <v>114924</v>
      </c>
      <c r="B176" s="5">
        <v>1299</v>
      </c>
      <c r="C176" s="12">
        <v>44381.660057870373</v>
      </c>
      <c r="D176" s="12">
        <v>44381.661446759259</v>
      </c>
      <c r="E176" s="12">
        <v>44381.668391203704</v>
      </c>
      <c r="F176" s="12">
        <v>44381.702418981484</v>
      </c>
      <c r="G176" s="5" t="s">
        <v>24</v>
      </c>
      <c r="H176" s="5" t="s">
        <v>25</v>
      </c>
      <c r="U176" s="29">
        <v>110587</v>
      </c>
      <c r="V176" s="47"/>
      <c r="W176" s="48">
        <v>1</v>
      </c>
      <c r="X176" s="47">
        <v>1</v>
      </c>
      <c r="Y176" s="47"/>
      <c r="Z176" s="48"/>
      <c r="AA176" s="47"/>
      <c r="AB176" s="49">
        <v>1</v>
      </c>
    </row>
    <row r="177" spans="1:28" ht="15.75" customHeight="1">
      <c r="A177" s="5">
        <v>110864</v>
      </c>
      <c r="B177" s="5">
        <v>1107</v>
      </c>
      <c r="C177" s="12">
        <v>44381.662789351853</v>
      </c>
      <c r="D177" s="12">
        <v>44381.666261574072</v>
      </c>
      <c r="E177" s="12">
        <v>44381.672511574077</v>
      </c>
      <c r="F177" s="12">
        <v>44381.687094907407</v>
      </c>
      <c r="G177" s="5" t="s">
        <v>24</v>
      </c>
      <c r="H177" s="5" t="s">
        <v>29</v>
      </c>
      <c r="U177" s="29">
        <v>110589</v>
      </c>
      <c r="V177" s="47"/>
      <c r="W177" s="48">
        <v>1</v>
      </c>
      <c r="X177" s="47">
        <v>1</v>
      </c>
      <c r="Y177" s="47"/>
      <c r="Z177" s="48"/>
      <c r="AA177" s="47"/>
      <c r="AB177" s="49">
        <v>1</v>
      </c>
    </row>
    <row r="178" spans="1:28" ht="15.75" customHeight="1">
      <c r="A178" s="5">
        <v>111022</v>
      </c>
      <c r="B178" s="5">
        <v>4196</v>
      </c>
      <c r="C178" s="12">
        <v>44381.686527777776</v>
      </c>
      <c r="D178" s="12">
        <v>44381.687916666669</v>
      </c>
      <c r="G178" s="5" t="s">
        <v>24</v>
      </c>
      <c r="H178" s="5" t="s">
        <v>29</v>
      </c>
      <c r="U178" s="29">
        <v>110594</v>
      </c>
      <c r="V178" s="47"/>
      <c r="W178" s="48"/>
      <c r="X178" s="47"/>
      <c r="Y178" s="47"/>
      <c r="Z178" s="48"/>
      <c r="AA178" s="47"/>
      <c r="AB178" s="49"/>
    </row>
    <row r="179" spans="1:28" ht="15.75" customHeight="1">
      <c r="A179" s="5">
        <v>112880</v>
      </c>
      <c r="B179" s="5">
        <v>2664</v>
      </c>
      <c r="C179" s="12">
        <v>44381.720289351855</v>
      </c>
      <c r="D179" s="12">
        <v>44381.724456018521</v>
      </c>
      <c r="E179" s="12">
        <v>44381.730706018519</v>
      </c>
      <c r="G179" s="5" t="s">
        <v>28</v>
      </c>
      <c r="H179" s="5" t="s">
        <v>29</v>
      </c>
      <c r="U179" s="29">
        <v>110601</v>
      </c>
      <c r="V179" s="47">
        <v>1</v>
      </c>
      <c r="W179" s="48"/>
      <c r="X179" s="47">
        <v>1</v>
      </c>
      <c r="Y179" s="47"/>
      <c r="Z179" s="48"/>
      <c r="AA179" s="47"/>
      <c r="AB179" s="49">
        <v>1</v>
      </c>
    </row>
    <row r="180" spans="1:28" ht="15.75" customHeight="1">
      <c r="A180" s="5">
        <v>114773</v>
      </c>
      <c r="B180" s="5">
        <v>1130</v>
      </c>
      <c r="C180" s="12">
        <v>44381.737013888887</v>
      </c>
      <c r="D180" s="12">
        <v>44381.73909722222</v>
      </c>
      <c r="E180" s="12">
        <v>44381.743958333333</v>
      </c>
      <c r="F180" s="12">
        <v>44381.784930555557</v>
      </c>
      <c r="G180" s="5" t="s">
        <v>28</v>
      </c>
      <c r="H180" s="5" t="s">
        <v>29</v>
      </c>
      <c r="U180" s="29">
        <v>110602</v>
      </c>
      <c r="V180" s="47"/>
      <c r="W180" s="48">
        <v>1</v>
      </c>
      <c r="X180" s="47">
        <v>1</v>
      </c>
      <c r="Y180" s="47"/>
      <c r="Z180" s="48"/>
      <c r="AA180" s="47"/>
      <c r="AB180" s="49">
        <v>1</v>
      </c>
    </row>
    <row r="181" spans="1:28" ht="15.75" customHeight="1">
      <c r="A181" s="5">
        <v>113050</v>
      </c>
      <c r="B181" s="5">
        <v>1280</v>
      </c>
      <c r="C181" s="12">
        <v>44381.787094907406</v>
      </c>
      <c r="D181" s="12">
        <v>44381.787789351853</v>
      </c>
      <c r="G181" s="5" t="s">
        <v>24</v>
      </c>
      <c r="H181" s="5" t="s">
        <v>25</v>
      </c>
      <c r="U181" s="29">
        <v>110604</v>
      </c>
      <c r="V181" s="47"/>
      <c r="W181" s="48">
        <v>1</v>
      </c>
      <c r="X181" s="47">
        <v>1</v>
      </c>
      <c r="Y181" s="47"/>
      <c r="Z181" s="48"/>
      <c r="AA181" s="47"/>
      <c r="AB181" s="49">
        <v>1</v>
      </c>
    </row>
    <row r="182" spans="1:28" ht="15.75" customHeight="1">
      <c r="A182" s="5">
        <v>112443</v>
      </c>
      <c r="B182" s="5">
        <v>4788</v>
      </c>
      <c r="C182" s="12">
        <v>44381.792766203704</v>
      </c>
      <c r="D182" s="12">
        <v>44381.796932870369</v>
      </c>
      <c r="E182" s="12">
        <v>44381.798321759263</v>
      </c>
      <c r="F182" s="12">
        <v>44381.805266203701</v>
      </c>
      <c r="G182" s="5" t="s">
        <v>24</v>
      </c>
      <c r="H182" s="5" t="s">
        <v>25</v>
      </c>
      <c r="U182" s="29">
        <v>110606</v>
      </c>
      <c r="V182" s="47"/>
      <c r="W182" s="48">
        <v>1</v>
      </c>
      <c r="X182" s="47">
        <v>1</v>
      </c>
      <c r="Y182" s="47"/>
      <c r="Z182" s="48"/>
      <c r="AA182" s="47"/>
      <c r="AB182" s="49">
        <v>1</v>
      </c>
    </row>
    <row r="183" spans="1:28" ht="15.75" customHeight="1">
      <c r="A183" s="5">
        <v>112696</v>
      </c>
      <c r="B183" s="5">
        <v>569</v>
      </c>
      <c r="C183" s="12">
        <v>44381.835300925923</v>
      </c>
      <c r="D183" s="12">
        <v>44381.836689814816</v>
      </c>
      <c r="E183" s="12">
        <v>44381.843634259261</v>
      </c>
      <c r="F183" s="12">
        <v>44381.853356481479</v>
      </c>
      <c r="G183" s="5" t="s">
        <v>24</v>
      </c>
      <c r="H183" s="5" t="s">
        <v>29</v>
      </c>
      <c r="U183" s="29">
        <v>110614</v>
      </c>
      <c r="V183" s="47"/>
      <c r="W183" s="48"/>
      <c r="X183" s="47"/>
      <c r="Y183" s="47"/>
      <c r="Z183" s="48"/>
      <c r="AA183" s="47"/>
      <c r="AB183" s="49"/>
    </row>
    <row r="184" spans="1:28" ht="15.75" customHeight="1">
      <c r="A184" s="5">
        <v>113567</v>
      </c>
      <c r="B184" s="5">
        <v>4122</v>
      </c>
      <c r="C184" s="12">
        <v>44381.841886574075</v>
      </c>
      <c r="D184" s="12">
        <v>44381.844664351855</v>
      </c>
      <c r="E184" s="12">
        <v>44381.84952546296</v>
      </c>
      <c r="F184" s="12">
        <v>44381.871053240742</v>
      </c>
      <c r="G184" s="5" t="s">
        <v>24</v>
      </c>
      <c r="H184" s="5" t="s">
        <v>29</v>
      </c>
      <c r="U184" s="29">
        <v>110616</v>
      </c>
      <c r="V184" s="47"/>
      <c r="W184" s="48">
        <v>1</v>
      </c>
      <c r="X184" s="47">
        <v>1</v>
      </c>
      <c r="Y184" s="47"/>
      <c r="Z184" s="48"/>
      <c r="AA184" s="47"/>
      <c r="AB184" s="49">
        <v>1</v>
      </c>
    </row>
    <row r="185" spans="1:28" ht="15.75" customHeight="1">
      <c r="A185" s="5">
        <v>111344</v>
      </c>
      <c r="B185" s="5">
        <v>3820</v>
      </c>
      <c r="C185" s="12">
        <v>44381.868344907409</v>
      </c>
      <c r="D185" s="12">
        <v>44381.871817129628</v>
      </c>
      <c r="E185" s="12">
        <v>44381.873900462961</v>
      </c>
      <c r="F185" s="12">
        <v>44381.884317129632</v>
      </c>
      <c r="G185" s="5" t="s">
        <v>24</v>
      </c>
      <c r="H185" s="5" t="s">
        <v>29</v>
      </c>
      <c r="U185" s="29">
        <v>110618</v>
      </c>
      <c r="V185" s="47"/>
      <c r="W185" s="48">
        <v>1</v>
      </c>
      <c r="X185" s="47">
        <v>1</v>
      </c>
      <c r="Y185" s="47"/>
      <c r="Z185" s="48"/>
      <c r="AA185" s="47"/>
      <c r="AB185" s="49">
        <v>1</v>
      </c>
    </row>
    <row r="186" spans="1:28" ht="15.75" customHeight="1">
      <c r="A186" s="5">
        <v>114214</v>
      </c>
      <c r="B186" s="5">
        <v>2016</v>
      </c>
      <c r="C186" s="12">
        <v>44381.880509259259</v>
      </c>
      <c r="D186" s="12">
        <v>44381.881898148145</v>
      </c>
      <c r="G186" s="5" t="s">
        <v>24</v>
      </c>
      <c r="H186" s="5" t="s">
        <v>25</v>
      </c>
      <c r="U186" s="29">
        <v>110619</v>
      </c>
      <c r="V186" s="47">
        <v>1</v>
      </c>
      <c r="W186" s="48"/>
      <c r="X186" s="47">
        <v>1</v>
      </c>
      <c r="Y186" s="47"/>
      <c r="Z186" s="48"/>
      <c r="AA186" s="47"/>
      <c r="AB186" s="49">
        <v>1</v>
      </c>
    </row>
    <row r="187" spans="1:28" ht="15.75" customHeight="1">
      <c r="A187" s="5">
        <v>110358</v>
      </c>
      <c r="C187" s="12">
        <v>44381.914733796293</v>
      </c>
      <c r="G187" s="5" t="s">
        <v>28</v>
      </c>
      <c r="H187" s="5" t="s">
        <v>29</v>
      </c>
      <c r="U187" s="29">
        <v>110624</v>
      </c>
      <c r="V187" s="47"/>
      <c r="W187" s="48"/>
      <c r="X187" s="47"/>
      <c r="Y187" s="47"/>
      <c r="Z187" s="48">
        <v>1</v>
      </c>
      <c r="AA187" s="47">
        <v>1</v>
      </c>
      <c r="AB187" s="49">
        <v>1</v>
      </c>
    </row>
    <row r="188" spans="1:28" ht="15.75" customHeight="1">
      <c r="A188" s="5">
        <v>110689</v>
      </c>
      <c r="B188" s="5">
        <v>1818</v>
      </c>
      <c r="C188" s="12">
        <v>44381.924930555557</v>
      </c>
      <c r="D188" s="12">
        <v>44381.926319444443</v>
      </c>
      <c r="E188" s="12">
        <v>44381.932569444441</v>
      </c>
      <c r="F188" s="12">
        <v>44381.949236111112</v>
      </c>
      <c r="G188" s="5" t="s">
        <v>24</v>
      </c>
      <c r="H188" s="5" t="s">
        <v>29</v>
      </c>
      <c r="U188" s="29">
        <v>110630</v>
      </c>
      <c r="V188" s="47"/>
      <c r="W188" s="48"/>
      <c r="X188" s="47"/>
      <c r="Y188" s="47"/>
      <c r="Z188" s="48">
        <v>1</v>
      </c>
      <c r="AA188" s="47">
        <v>1</v>
      </c>
      <c r="AB188" s="49">
        <v>1</v>
      </c>
    </row>
    <row r="189" spans="1:28" ht="15.75" customHeight="1">
      <c r="A189" s="5">
        <v>111319</v>
      </c>
      <c r="B189" s="5">
        <v>19</v>
      </c>
      <c r="C189" s="12">
        <v>44381.953981481478</v>
      </c>
      <c r="D189" s="12">
        <v>44381.958148148151</v>
      </c>
      <c r="E189" s="12">
        <v>44381.966481481482</v>
      </c>
      <c r="F189" s="12">
        <v>44381.99009259259</v>
      </c>
      <c r="G189" s="5" t="s">
        <v>24</v>
      </c>
      <c r="H189" s="5" t="s">
        <v>29</v>
      </c>
      <c r="U189" s="29">
        <v>110634</v>
      </c>
      <c r="V189" s="47"/>
      <c r="W189" s="48">
        <v>1</v>
      </c>
      <c r="X189" s="47">
        <v>1</v>
      </c>
      <c r="Y189" s="47"/>
      <c r="Z189" s="48"/>
      <c r="AA189" s="47"/>
      <c r="AB189" s="49">
        <v>1</v>
      </c>
    </row>
    <row r="190" spans="1:28" ht="15.75" customHeight="1">
      <c r="A190" s="5">
        <v>112590</v>
      </c>
      <c r="B190" s="5">
        <v>3857</v>
      </c>
      <c r="C190" s="12">
        <v>44381.972025462965</v>
      </c>
      <c r="D190" s="12">
        <v>44381.974108796298</v>
      </c>
      <c r="E190" s="12">
        <v>44381.981747685182</v>
      </c>
      <c r="F190" s="12">
        <v>44382.001192129632</v>
      </c>
      <c r="G190" s="5" t="s">
        <v>24</v>
      </c>
      <c r="H190" s="5" t="s">
        <v>25</v>
      </c>
      <c r="U190" s="29">
        <v>110635</v>
      </c>
      <c r="V190" s="47"/>
      <c r="W190" s="48"/>
      <c r="X190" s="47"/>
      <c r="Y190" s="47"/>
      <c r="Z190" s="48"/>
      <c r="AA190" s="47"/>
      <c r="AB190" s="49"/>
    </row>
    <row r="191" spans="1:28" ht="15.75" customHeight="1">
      <c r="A191" s="5">
        <v>112223</v>
      </c>
      <c r="B191" s="5">
        <v>3171</v>
      </c>
      <c r="C191" s="12">
        <v>44382.025046296294</v>
      </c>
      <c r="D191" s="12">
        <v>44382.025740740741</v>
      </c>
      <c r="E191" s="12">
        <v>44382.027129629627</v>
      </c>
      <c r="F191" s="12">
        <v>44382.068101851852</v>
      </c>
      <c r="G191" s="5" t="s">
        <v>24</v>
      </c>
      <c r="H191" s="5" t="s">
        <v>29</v>
      </c>
      <c r="U191" s="29">
        <v>110636</v>
      </c>
      <c r="V191" s="47"/>
      <c r="W191" s="48">
        <v>1</v>
      </c>
      <c r="X191" s="47">
        <v>1</v>
      </c>
      <c r="Y191" s="47"/>
      <c r="Z191" s="48"/>
      <c r="AA191" s="47"/>
      <c r="AB191" s="49">
        <v>1</v>
      </c>
    </row>
    <row r="192" spans="1:28" ht="15.75" customHeight="1">
      <c r="A192" s="5">
        <v>113978</v>
      </c>
      <c r="B192" s="5">
        <v>3930</v>
      </c>
      <c r="C192" s="12">
        <v>44382.038900462961</v>
      </c>
      <c r="D192" s="12">
        <v>44382.041678240741</v>
      </c>
      <c r="G192" s="5" t="s">
        <v>24</v>
      </c>
      <c r="H192" s="5" t="s">
        <v>25</v>
      </c>
      <c r="U192" s="29">
        <v>110638</v>
      </c>
      <c r="V192" s="47"/>
      <c r="W192" s="48"/>
      <c r="X192" s="47"/>
      <c r="Y192" s="47"/>
      <c r="Z192" s="48"/>
      <c r="AA192" s="47"/>
      <c r="AB192" s="49"/>
    </row>
    <row r="193" spans="1:28" ht="15.75" customHeight="1">
      <c r="A193" s="5">
        <v>111806</v>
      </c>
      <c r="B193" s="5">
        <v>4571</v>
      </c>
      <c r="C193" s="12">
        <v>44382.056597222225</v>
      </c>
      <c r="D193" s="12">
        <v>44382.057291666664</v>
      </c>
      <c r="E193" s="12">
        <v>44382.064236111109</v>
      </c>
      <c r="F193" s="12">
        <v>44382.079513888886</v>
      </c>
      <c r="G193" s="5" t="s">
        <v>24</v>
      </c>
      <c r="H193" s="5" t="s">
        <v>29</v>
      </c>
      <c r="U193" s="29">
        <v>110641</v>
      </c>
      <c r="V193" s="47"/>
      <c r="W193" s="48"/>
      <c r="X193" s="47"/>
      <c r="Y193" s="47">
        <v>1</v>
      </c>
      <c r="Z193" s="48"/>
      <c r="AA193" s="47">
        <v>1</v>
      </c>
      <c r="AB193" s="49">
        <v>1</v>
      </c>
    </row>
    <row r="194" spans="1:28" ht="15.75" customHeight="1">
      <c r="A194" s="5">
        <v>110011</v>
      </c>
      <c r="B194" s="5">
        <v>40</v>
      </c>
      <c r="C194" s="12">
        <v>44382.091828703706</v>
      </c>
      <c r="D194" s="12">
        <v>44382.093912037039</v>
      </c>
      <c r="E194" s="12">
        <v>44382.100856481484</v>
      </c>
      <c r="F194" s="12">
        <v>44382.108495370368</v>
      </c>
      <c r="G194" s="5" t="s">
        <v>28</v>
      </c>
      <c r="H194" s="5" t="s">
        <v>25</v>
      </c>
      <c r="U194" s="29">
        <v>110642</v>
      </c>
      <c r="V194" s="47"/>
      <c r="W194" s="48"/>
      <c r="X194" s="47"/>
      <c r="Y194" s="47"/>
      <c r="Z194" s="48">
        <v>1</v>
      </c>
      <c r="AA194" s="47">
        <v>1</v>
      </c>
      <c r="AB194" s="49">
        <v>1</v>
      </c>
    </row>
    <row r="195" spans="1:28" ht="15.75" customHeight="1">
      <c r="A195" s="5">
        <v>112626</v>
      </c>
      <c r="B195" s="5">
        <v>2443</v>
      </c>
      <c r="C195" s="12">
        <v>44382.09375</v>
      </c>
      <c r="D195" s="12">
        <v>44382.09652777778</v>
      </c>
      <c r="E195" s="12">
        <v>44382.098611111112</v>
      </c>
      <c r="F195" s="12">
        <v>44382.12222222222</v>
      </c>
      <c r="G195" s="5" t="s">
        <v>24</v>
      </c>
      <c r="H195" s="5" t="s">
        <v>25</v>
      </c>
      <c r="U195" s="29">
        <v>110644</v>
      </c>
      <c r="V195" s="47"/>
      <c r="W195" s="48">
        <v>1</v>
      </c>
      <c r="X195" s="47">
        <v>1</v>
      </c>
      <c r="Y195" s="47"/>
      <c r="Z195" s="48"/>
      <c r="AA195" s="47"/>
      <c r="AB195" s="49">
        <v>1</v>
      </c>
    </row>
    <row r="196" spans="1:28" ht="15.75" customHeight="1">
      <c r="A196" s="5">
        <v>111395</v>
      </c>
      <c r="C196" s="12">
        <v>44382.109918981485</v>
      </c>
      <c r="G196" s="5" t="s">
        <v>24</v>
      </c>
      <c r="H196" s="5" t="s">
        <v>25</v>
      </c>
      <c r="U196" s="29">
        <v>110645</v>
      </c>
      <c r="V196" s="47"/>
      <c r="W196" s="48"/>
      <c r="X196" s="47"/>
      <c r="Y196" s="47">
        <v>1</v>
      </c>
      <c r="Z196" s="48"/>
      <c r="AA196" s="47">
        <v>1</v>
      </c>
      <c r="AB196" s="49">
        <v>1</v>
      </c>
    </row>
    <row r="197" spans="1:28" ht="15.75" customHeight="1">
      <c r="A197" s="5">
        <v>114142</v>
      </c>
      <c r="B197" s="5">
        <v>355</v>
      </c>
      <c r="C197" s="12">
        <v>44382.123564814814</v>
      </c>
      <c r="D197" s="12">
        <v>44382.124259259261</v>
      </c>
      <c r="E197" s="12">
        <v>44382.128425925926</v>
      </c>
      <c r="F197" s="12">
        <v>44382.136759259258</v>
      </c>
      <c r="G197" s="5" t="s">
        <v>24</v>
      </c>
      <c r="H197" s="5" t="s">
        <v>25</v>
      </c>
      <c r="U197" s="29">
        <v>110647</v>
      </c>
      <c r="V197" s="47"/>
      <c r="W197" s="48"/>
      <c r="X197" s="47"/>
      <c r="Y197" s="47"/>
      <c r="Z197" s="48">
        <v>1</v>
      </c>
      <c r="AA197" s="47">
        <v>1</v>
      </c>
      <c r="AB197" s="49">
        <v>1</v>
      </c>
    </row>
    <row r="198" spans="1:28" ht="15.75" customHeight="1">
      <c r="A198" s="5">
        <v>114753</v>
      </c>
      <c r="B198" s="5">
        <v>975</v>
      </c>
      <c r="C198" s="12">
        <v>44382.135393518518</v>
      </c>
      <c r="D198" s="12">
        <v>44382.138171296298</v>
      </c>
      <c r="G198" s="5" t="s">
        <v>24</v>
      </c>
      <c r="H198" s="5" t="s">
        <v>29</v>
      </c>
      <c r="U198" s="29">
        <v>110651</v>
      </c>
      <c r="V198" s="47"/>
      <c r="W198" s="48"/>
      <c r="X198" s="47"/>
      <c r="Y198" s="47"/>
      <c r="Z198" s="48">
        <v>1</v>
      </c>
      <c r="AA198" s="47">
        <v>1</v>
      </c>
      <c r="AB198" s="49">
        <v>1</v>
      </c>
    </row>
    <row r="199" spans="1:28" ht="15.75" customHeight="1">
      <c r="A199" s="5">
        <v>111223</v>
      </c>
      <c r="C199" s="12">
        <v>44382.158275462964</v>
      </c>
      <c r="G199" s="5" t="s">
        <v>24</v>
      </c>
      <c r="H199" s="5" t="s">
        <v>25</v>
      </c>
      <c r="U199" s="29">
        <v>110653</v>
      </c>
      <c r="V199" s="47"/>
      <c r="W199" s="48">
        <v>1</v>
      </c>
      <c r="X199" s="47">
        <v>1</v>
      </c>
      <c r="Y199" s="47"/>
      <c r="Z199" s="48"/>
      <c r="AA199" s="47"/>
      <c r="AB199" s="49">
        <v>1</v>
      </c>
    </row>
    <row r="200" spans="1:28" ht="15.75" customHeight="1">
      <c r="A200" s="5">
        <v>113151</v>
      </c>
      <c r="B200" s="5">
        <v>4334</v>
      </c>
      <c r="C200" s="12">
        <v>44382.200289351851</v>
      </c>
      <c r="D200" s="12">
        <v>44382.203067129631</v>
      </c>
      <c r="G200" s="5" t="s">
        <v>24</v>
      </c>
      <c r="H200" s="5" t="s">
        <v>25</v>
      </c>
      <c r="U200" s="29">
        <v>110655</v>
      </c>
      <c r="V200" s="47"/>
      <c r="W200" s="48">
        <v>1</v>
      </c>
      <c r="X200" s="47">
        <v>1</v>
      </c>
      <c r="Y200" s="47"/>
      <c r="Z200" s="48"/>
      <c r="AA200" s="47"/>
      <c r="AB200" s="49">
        <v>1</v>
      </c>
    </row>
    <row r="201" spans="1:28" ht="15.75" customHeight="1">
      <c r="A201" s="5">
        <v>110979</v>
      </c>
      <c r="B201" s="5">
        <v>3186</v>
      </c>
      <c r="C201" s="12">
        <v>44382.212141203701</v>
      </c>
      <c r="D201" s="12">
        <v>44382.214918981481</v>
      </c>
      <c r="E201" s="12">
        <v>44382.221168981479</v>
      </c>
      <c r="F201" s="12">
        <v>44382.249641203707</v>
      </c>
      <c r="G201" s="5" t="s">
        <v>24</v>
      </c>
      <c r="H201" s="5" t="s">
        <v>29</v>
      </c>
      <c r="U201" s="29">
        <v>110662</v>
      </c>
      <c r="V201" s="47"/>
      <c r="W201" s="48"/>
      <c r="X201" s="47"/>
      <c r="Y201" s="47"/>
      <c r="Z201" s="48">
        <v>1</v>
      </c>
      <c r="AA201" s="47">
        <v>1</v>
      </c>
      <c r="AB201" s="49">
        <v>1</v>
      </c>
    </row>
    <row r="202" spans="1:28" ht="15.75" customHeight="1">
      <c r="A202" s="5">
        <v>112088</v>
      </c>
      <c r="B202" s="5">
        <v>4661</v>
      </c>
      <c r="C202" s="12">
        <v>44382.212511574071</v>
      </c>
      <c r="D202" s="12">
        <v>44382.215289351851</v>
      </c>
      <c r="G202" s="5" t="s">
        <v>24</v>
      </c>
      <c r="H202" s="5" t="s">
        <v>29</v>
      </c>
      <c r="U202" s="29">
        <v>110664</v>
      </c>
      <c r="V202" s="47">
        <v>1</v>
      </c>
      <c r="W202" s="48"/>
      <c r="X202" s="47">
        <v>1</v>
      </c>
      <c r="Y202" s="47"/>
      <c r="Z202" s="48"/>
      <c r="AA202" s="47"/>
      <c r="AB202" s="49">
        <v>1</v>
      </c>
    </row>
    <row r="203" spans="1:28" ht="15.75" customHeight="1">
      <c r="A203" s="5">
        <v>112981</v>
      </c>
      <c r="B203" s="5">
        <v>4973</v>
      </c>
      <c r="C203" s="12">
        <v>44382.231400462966</v>
      </c>
      <c r="D203" s="12">
        <v>44382.232094907406</v>
      </c>
      <c r="E203" s="12">
        <v>44382.237650462965</v>
      </c>
      <c r="F203" s="12">
        <v>44382.260567129626</v>
      </c>
      <c r="G203" s="5" t="s">
        <v>24</v>
      </c>
      <c r="H203" s="5" t="s">
        <v>29</v>
      </c>
      <c r="U203" s="29">
        <v>110669</v>
      </c>
      <c r="V203" s="47"/>
      <c r="W203" s="48"/>
      <c r="X203" s="47"/>
      <c r="Y203" s="47"/>
      <c r="Z203" s="48">
        <v>1</v>
      </c>
      <c r="AA203" s="47">
        <v>1</v>
      </c>
      <c r="AB203" s="49">
        <v>1</v>
      </c>
    </row>
    <row r="204" spans="1:28" ht="15.75" customHeight="1">
      <c r="A204" s="5">
        <v>113957</v>
      </c>
      <c r="B204" s="5">
        <v>2649</v>
      </c>
      <c r="C204" s="12">
        <v>44382.240659722222</v>
      </c>
      <c r="D204" s="12">
        <v>44382.243437500001</v>
      </c>
      <c r="E204" s="12">
        <v>44382.2496875</v>
      </c>
      <c r="F204" s="12">
        <v>44382.302465277775</v>
      </c>
      <c r="G204" s="5" t="s">
        <v>24</v>
      </c>
      <c r="H204" s="5" t="s">
        <v>25</v>
      </c>
      <c r="U204" s="29">
        <v>110670</v>
      </c>
      <c r="V204" s="47"/>
      <c r="W204" s="48">
        <v>1</v>
      </c>
      <c r="X204" s="47">
        <v>1</v>
      </c>
      <c r="Y204" s="47"/>
      <c r="Z204" s="48"/>
      <c r="AA204" s="47"/>
      <c r="AB204" s="49">
        <v>1</v>
      </c>
    </row>
    <row r="205" spans="1:28" ht="15.75" customHeight="1">
      <c r="A205" s="5">
        <v>111318</v>
      </c>
      <c r="B205" s="5">
        <v>2209</v>
      </c>
      <c r="C205" s="12">
        <v>44382.248437499999</v>
      </c>
      <c r="D205" s="12">
        <v>44382.249131944445</v>
      </c>
      <c r="E205" s="12">
        <v>44382.254687499997</v>
      </c>
      <c r="F205" s="12">
        <v>44382.268576388888</v>
      </c>
      <c r="G205" s="5" t="s">
        <v>24</v>
      </c>
      <c r="H205" s="5" t="s">
        <v>25</v>
      </c>
      <c r="U205" s="29">
        <v>110671</v>
      </c>
      <c r="V205" s="47"/>
      <c r="W205" s="48">
        <v>1</v>
      </c>
      <c r="X205" s="47">
        <v>1</v>
      </c>
      <c r="Y205" s="47"/>
      <c r="Z205" s="48"/>
      <c r="AA205" s="47"/>
      <c r="AB205" s="49">
        <v>1</v>
      </c>
    </row>
    <row r="206" spans="1:28" ht="15.75" customHeight="1">
      <c r="A206" s="5">
        <v>112769</v>
      </c>
      <c r="B206" s="5">
        <v>568</v>
      </c>
      <c r="C206" s="12">
        <v>44382.26766203704</v>
      </c>
      <c r="D206" s="12">
        <v>44382.26835648148</v>
      </c>
      <c r="G206" s="5" t="s">
        <v>24</v>
      </c>
      <c r="H206" s="5" t="s">
        <v>29</v>
      </c>
      <c r="U206" s="29">
        <v>110674</v>
      </c>
      <c r="V206" s="47">
        <v>1</v>
      </c>
      <c r="W206" s="48"/>
      <c r="X206" s="47">
        <v>1</v>
      </c>
      <c r="Y206" s="47"/>
      <c r="Z206" s="48"/>
      <c r="AA206" s="47"/>
      <c r="AB206" s="49">
        <v>1</v>
      </c>
    </row>
    <row r="207" spans="1:28" ht="15.75" customHeight="1">
      <c r="A207" s="5">
        <v>111503</v>
      </c>
      <c r="B207" s="5">
        <v>4528</v>
      </c>
      <c r="C207" s="12">
        <v>44382.270810185182</v>
      </c>
      <c r="D207" s="12">
        <v>44382.274282407408</v>
      </c>
      <c r="E207" s="12">
        <v>44382.277060185188</v>
      </c>
      <c r="F207" s="12">
        <v>44382.332615740743</v>
      </c>
      <c r="G207" s="5" t="s">
        <v>24</v>
      </c>
      <c r="H207" s="5" t="s">
        <v>29</v>
      </c>
      <c r="U207" s="29">
        <v>110686</v>
      </c>
      <c r="V207" s="47">
        <v>1</v>
      </c>
      <c r="W207" s="48"/>
      <c r="X207" s="47">
        <v>1</v>
      </c>
      <c r="Y207" s="47"/>
      <c r="Z207" s="48"/>
      <c r="AA207" s="47"/>
      <c r="AB207" s="49">
        <v>1</v>
      </c>
    </row>
    <row r="208" spans="1:28" ht="15.75" customHeight="1">
      <c r="A208" s="5">
        <v>113647</v>
      </c>
      <c r="B208" s="5">
        <v>1117</v>
      </c>
      <c r="C208" s="12">
        <v>44382.276365740741</v>
      </c>
      <c r="D208" s="12">
        <v>44382.279143518521</v>
      </c>
      <c r="E208" s="12">
        <v>44382.284699074073</v>
      </c>
      <c r="F208" s="12">
        <v>44382.336782407408</v>
      </c>
      <c r="G208" s="5" t="s">
        <v>24</v>
      </c>
      <c r="H208" s="5" t="s">
        <v>25</v>
      </c>
      <c r="U208" s="29">
        <v>110688</v>
      </c>
      <c r="V208" s="47"/>
      <c r="W208" s="48">
        <v>1</v>
      </c>
      <c r="X208" s="47">
        <v>1</v>
      </c>
      <c r="Y208" s="47"/>
      <c r="Z208" s="48"/>
      <c r="AA208" s="47"/>
      <c r="AB208" s="49">
        <v>1</v>
      </c>
    </row>
    <row r="209" spans="1:28" ht="15.75" customHeight="1">
      <c r="A209" s="5">
        <v>113527</v>
      </c>
      <c r="B209" s="5">
        <v>2647</v>
      </c>
      <c r="C209" s="12">
        <v>44382.278749999998</v>
      </c>
      <c r="D209" s="12">
        <v>44382.279444444444</v>
      </c>
      <c r="G209" s="5" t="s">
        <v>28</v>
      </c>
      <c r="H209" s="5" t="s">
        <v>29</v>
      </c>
      <c r="U209" s="29">
        <v>110689</v>
      </c>
      <c r="V209" s="47"/>
      <c r="W209" s="48">
        <v>1</v>
      </c>
      <c r="X209" s="47">
        <v>1</v>
      </c>
      <c r="Y209" s="47"/>
      <c r="Z209" s="48"/>
      <c r="AA209" s="47"/>
      <c r="AB209" s="49">
        <v>1</v>
      </c>
    </row>
    <row r="210" spans="1:28" ht="15.75" customHeight="1">
      <c r="A210" s="5">
        <v>112497</v>
      </c>
      <c r="B210" s="5">
        <v>1910</v>
      </c>
      <c r="C210" s="12">
        <v>44382.312303240738</v>
      </c>
      <c r="D210" s="12">
        <v>44382.312997685185</v>
      </c>
      <c r="E210" s="12">
        <v>44382.317858796298</v>
      </c>
      <c r="F210" s="12">
        <v>44382.349108796298</v>
      </c>
      <c r="G210" s="5" t="s">
        <v>24</v>
      </c>
      <c r="H210" s="5" t="s">
        <v>29</v>
      </c>
      <c r="U210" s="29">
        <v>110691</v>
      </c>
      <c r="V210" s="47"/>
      <c r="W210" s="48"/>
      <c r="X210" s="47"/>
      <c r="Y210" s="47">
        <v>1</v>
      </c>
      <c r="Z210" s="48"/>
      <c r="AA210" s="47">
        <v>1</v>
      </c>
      <c r="AB210" s="49">
        <v>1</v>
      </c>
    </row>
    <row r="211" spans="1:28" ht="15.75" customHeight="1">
      <c r="A211" s="5">
        <v>112425</v>
      </c>
      <c r="B211" s="5">
        <v>2943</v>
      </c>
      <c r="C211" s="12">
        <v>44382.320798611108</v>
      </c>
      <c r="D211" s="12">
        <v>44382.322187500002</v>
      </c>
      <c r="G211" s="5" t="s">
        <v>28</v>
      </c>
      <c r="H211" s="5" t="s">
        <v>29</v>
      </c>
      <c r="U211" s="29">
        <v>110692</v>
      </c>
      <c r="V211" s="47"/>
      <c r="W211" s="48"/>
      <c r="X211" s="47"/>
      <c r="Y211" s="47">
        <v>1</v>
      </c>
      <c r="Z211" s="48"/>
      <c r="AA211" s="47">
        <v>1</v>
      </c>
      <c r="AB211" s="49">
        <v>1</v>
      </c>
    </row>
    <row r="212" spans="1:28" ht="15.75" customHeight="1">
      <c r="A212" s="5">
        <v>112104</v>
      </c>
      <c r="B212" s="5">
        <v>4680</v>
      </c>
      <c r="C212" s="12">
        <v>44382.329953703702</v>
      </c>
      <c r="G212" s="5" t="s">
        <v>24</v>
      </c>
      <c r="H212" s="5" t="s">
        <v>25</v>
      </c>
      <c r="U212" s="29">
        <v>110698</v>
      </c>
      <c r="V212" s="47"/>
      <c r="W212" s="48"/>
      <c r="X212" s="47"/>
      <c r="Y212" s="47">
        <v>1</v>
      </c>
      <c r="Z212" s="48"/>
      <c r="AA212" s="47">
        <v>1</v>
      </c>
      <c r="AB212" s="49">
        <v>1</v>
      </c>
    </row>
    <row r="213" spans="1:28" ht="15.75" customHeight="1">
      <c r="A213" s="5">
        <v>113371</v>
      </c>
      <c r="B213" s="5">
        <v>2608</v>
      </c>
      <c r="C213" s="12">
        <v>44382.350034722222</v>
      </c>
      <c r="G213" s="5" t="s">
        <v>24</v>
      </c>
      <c r="H213" s="5" t="s">
        <v>25</v>
      </c>
      <c r="U213" s="29">
        <v>110708</v>
      </c>
      <c r="V213" s="47"/>
      <c r="W213" s="48"/>
      <c r="X213" s="47"/>
      <c r="Y213" s="47"/>
      <c r="Z213" s="48"/>
      <c r="AA213" s="47"/>
      <c r="AB213" s="49"/>
    </row>
    <row r="214" spans="1:28" ht="15.75" customHeight="1">
      <c r="A214" s="5">
        <v>112917</v>
      </c>
      <c r="B214" s="5">
        <v>1293</v>
      </c>
      <c r="C214" s="12">
        <v>44382.35119212963</v>
      </c>
      <c r="D214" s="12">
        <v>44382.354664351849</v>
      </c>
      <c r="E214" s="12">
        <v>44382.361608796295</v>
      </c>
      <c r="G214" s="5" t="s">
        <v>24</v>
      </c>
      <c r="H214" s="5" t="s">
        <v>25</v>
      </c>
      <c r="U214" s="29">
        <v>110717</v>
      </c>
      <c r="V214" s="47"/>
      <c r="W214" s="48">
        <v>1</v>
      </c>
      <c r="X214" s="47">
        <v>1</v>
      </c>
      <c r="Y214" s="47"/>
      <c r="Z214" s="48"/>
      <c r="AA214" s="47"/>
      <c r="AB214" s="49">
        <v>1</v>
      </c>
    </row>
    <row r="215" spans="1:28" ht="15.75" customHeight="1">
      <c r="A215" s="5">
        <v>112941</v>
      </c>
      <c r="B215" s="5">
        <v>1057</v>
      </c>
      <c r="C215" s="12">
        <v>44382.36278935185</v>
      </c>
      <c r="D215" s="12">
        <v>44382.366261574076</v>
      </c>
      <c r="G215" s="5" t="s">
        <v>24</v>
      </c>
      <c r="H215" s="5" t="s">
        <v>29</v>
      </c>
      <c r="U215" s="29">
        <v>110720</v>
      </c>
      <c r="V215" s="47"/>
      <c r="W215" s="48"/>
      <c r="X215" s="47"/>
      <c r="Y215" s="47"/>
      <c r="Z215" s="48">
        <v>1</v>
      </c>
      <c r="AA215" s="47">
        <v>1</v>
      </c>
      <c r="AB215" s="49">
        <v>1</v>
      </c>
    </row>
    <row r="216" spans="1:28" ht="15.75" customHeight="1">
      <c r="A216" s="5">
        <v>113952</v>
      </c>
      <c r="B216" s="5">
        <v>66</v>
      </c>
      <c r="C216" s="12">
        <v>44382.396967592591</v>
      </c>
      <c r="D216" s="12">
        <v>44382.401134259257</v>
      </c>
      <c r="E216" s="12">
        <v>44382.407384259262</v>
      </c>
      <c r="F216" s="12">
        <v>44382.450439814813</v>
      </c>
      <c r="G216" s="5" t="s">
        <v>24</v>
      </c>
      <c r="H216" s="5" t="s">
        <v>29</v>
      </c>
      <c r="U216" s="29">
        <v>110724</v>
      </c>
      <c r="V216" s="47">
        <v>1</v>
      </c>
      <c r="W216" s="48"/>
      <c r="X216" s="47">
        <v>1</v>
      </c>
      <c r="Y216" s="47"/>
      <c r="Z216" s="48"/>
      <c r="AA216" s="47"/>
      <c r="AB216" s="49">
        <v>1</v>
      </c>
    </row>
    <row r="217" spans="1:28" ht="15.75" customHeight="1">
      <c r="A217" s="5">
        <v>111530</v>
      </c>
      <c r="B217" s="5">
        <v>1481</v>
      </c>
      <c r="C217" s="12">
        <v>44382.501307870371</v>
      </c>
      <c r="D217" s="12">
        <v>44382.505474537036</v>
      </c>
      <c r="E217" s="12">
        <v>44382.507557870369</v>
      </c>
      <c r="F217" s="12">
        <v>44382.559641203705</v>
      </c>
      <c r="G217" s="5" t="s">
        <v>24</v>
      </c>
      <c r="H217" s="5" t="s">
        <v>29</v>
      </c>
      <c r="U217" s="29">
        <v>110726</v>
      </c>
      <c r="V217" s="47"/>
      <c r="W217" s="48">
        <v>1</v>
      </c>
      <c r="X217" s="47">
        <v>1</v>
      </c>
      <c r="Y217" s="47"/>
      <c r="Z217" s="48"/>
      <c r="AA217" s="47"/>
      <c r="AB217" s="49">
        <v>1</v>
      </c>
    </row>
    <row r="218" spans="1:28" ht="15.75" customHeight="1">
      <c r="A218" s="5">
        <v>114770</v>
      </c>
      <c r="B218" s="5">
        <v>4995</v>
      </c>
      <c r="C218" s="12">
        <v>44382.533854166664</v>
      </c>
      <c r="D218" s="12">
        <v>44382.535937499997</v>
      </c>
      <c r="G218" s="5" t="s">
        <v>24</v>
      </c>
      <c r="H218" s="5" t="s">
        <v>25</v>
      </c>
      <c r="U218" s="29">
        <v>110729</v>
      </c>
      <c r="V218" s="47"/>
      <c r="W218" s="48">
        <v>1</v>
      </c>
      <c r="X218" s="47">
        <v>1</v>
      </c>
      <c r="Y218" s="47"/>
      <c r="Z218" s="48"/>
      <c r="AA218" s="47"/>
      <c r="AB218" s="49">
        <v>1</v>
      </c>
    </row>
    <row r="219" spans="1:28" ht="15.75" customHeight="1">
      <c r="A219" s="5">
        <v>111341</v>
      </c>
      <c r="B219" s="5">
        <v>1607</v>
      </c>
      <c r="C219" s="12">
        <v>44382.541458333333</v>
      </c>
      <c r="D219" s="12">
        <v>44382.544930555552</v>
      </c>
      <c r="E219" s="12">
        <v>44382.547013888892</v>
      </c>
      <c r="F219" s="12">
        <v>44382.572708333333</v>
      </c>
      <c r="G219" s="5" t="s">
        <v>24</v>
      </c>
      <c r="H219" s="5" t="s">
        <v>25</v>
      </c>
      <c r="U219" s="29">
        <v>110731</v>
      </c>
      <c r="V219" s="47"/>
      <c r="W219" s="48">
        <v>1</v>
      </c>
      <c r="X219" s="47">
        <v>1</v>
      </c>
      <c r="Y219" s="47"/>
      <c r="Z219" s="48"/>
      <c r="AA219" s="47"/>
      <c r="AB219" s="49">
        <v>1</v>
      </c>
    </row>
    <row r="220" spans="1:28" ht="15.75" customHeight="1">
      <c r="A220" s="5">
        <v>111120</v>
      </c>
      <c r="C220" s="12">
        <v>44382.550787037035</v>
      </c>
      <c r="G220" s="5" t="s">
        <v>24</v>
      </c>
      <c r="H220" s="5" t="s">
        <v>25</v>
      </c>
      <c r="U220" s="29">
        <v>110734</v>
      </c>
      <c r="V220" s="47">
        <v>1</v>
      </c>
      <c r="W220" s="48"/>
      <c r="X220" s="47">
        <v>1</v>
      </c>
      <c r="Y220" s="47"/>
      <c r="Z220" s="48"/>
      <c r="AA220" s="47"/>
      <c r="AB220" s="49">
        <v>1</v>
      </c>
    </row>
    <row r="221" spans="1:28" ht="15.75" customHeight="1">
      <c r="A221" s="5">
        <v>113913</v>
      </c>
      <c r="B221" s="5">
        <v>799</v>
      </c>
      <c r="C221" s="12">
        <v>44382.558680555558</v>
      </c>
      <c r="D221" s="12">
        <v>44382.562847222223</v>
      </c>
      <c r="G221" s="5" t="s">
        <v>24</v>
      </c>
      <c r="H221" s="5" t="s">
        <v>29</v>
      </c>
      <c r="U221" s="29">
        <v>110735</v>
      </c>
      <c r="V221" s="47">
        <v>1</v>
      </c>
      <c r="W221" s="48"/>
      <c r="X221" s="47">
        <v>1</v>
      </c>
      <c r="Y221" s="47"/>
      <c r="Z221" s="48"/>
      <c r="AA221" s="47"/>
      <c r="AB221" s="49">
        <v>1</v>
      </c>
    </row>
    <row r="222" spans="1:28" ht="15.75" customHeight="1">
      <c r="A222" s="5">
        <v>112632</v>
      </c>
      <c r="B222" s="5">
        <v>270</v>
      </c>
      <c r="C222" s="12">
        <v>44382.570381944446</v>
      </c>
      <c r="D222" s="12">
        <v>44382.574548611112</v>
      </c>
      <c r="E222" s="12">
        <v>44382.581493055557</v>
      </c>
      <c r="F222" s="12">
        <v>44382.613437499997</v>
      </c>
      <c r="G222" s="5" t="s">
        <v>24</v>
      </c>
      <c r="H222" s="5" t="s">
        <v>25</v>
      </c>
      <c r="U222" s="29">
        <v>110739</v>
      </c>
      <c r="V222" s="47">
        <v>1</v>
      </c>
      <c r="W222" s="48"/>
      <c r="X222" s="47">
        <v>1</v>
      </c>
      <c r="Y222" s="47"/>
      <c r="Z222" s="48"/>
      <c r="AA222" s="47"/>
      <c r="AB222" s="49">
        <v>1</v>
      </c>
    </row>
    <row r="223" spans="1:28" ht="15.75" customHeight="1">
      <c r="A223" s="5">
        <v>111343</v>
      </c>
      <c r="C223" s="12">
        <v>44382.608703703707</v>
      </c>
      <c r="G223" s="5" t="s">
        <v>24</v>
      </c>
      <c r="H223" s="5" t="s">
        <v>25</v>
      </c>
      <c r="U223" s="29">
        <v>110741</v>
      </c>
      <c r="V223" s="47"/>
      <c r="W223" s="48">
        <v>1</v>
      </c>
      <c r="X223" s="47">
        <v>1</v>
      </c>
      <c r="Y223" s="47"/>
      <c r="Z223" s="48"/>
      <c r="AA223" s="47"/>
      <c r="AB223" s="49">
        <v>1</v>
      </c>
    </row>
    <row r="224" spans="1:28" ht="15.75" customHeight="1">
      <c r="A224" s="5">
        <v>110235</v>
      </c>
      <c r="B224" s="5">
        <v>2883</v>
      </c>
      <c r="C224" s="12">
        <v>44382.609282407408</v>
      </c>
      <c r="D224" s="12">
        <v>44382.612754629627</v>
      </c>
      <c r="G224" s="5" t="s">
        <v>24</v>
      </c>
      <c r="H224" s="5" t="s">
        <v>25</v>
      </c>
      <c r="U224" s="29">
        <v>110748</v>
      </c>
      <c r="V224" s="47">
        <v>1</v>
      </c>
      <c r="W224" s="48"/>
      <c r="X224" s="47">
        <v>1</v>
      </c>
      <c r="Y224" s="47"/>
      <c r="Z224" s="48"/>
      <c r="AA224" s="47"/>
      <c r="AB224" s="49">
        <v>1</v>
      </c>
    </row>
    <row r="225" spans="1:28" ht="15.75" customHeight="1">
      <c r="A225" s="5">
        <v>112060</v>
      </c>
      <c r="B225" s="5">
        <v>1629</v>
      </c>
      <c r="C225" s="12">
        <v>44382.664722222224</v>
      </c>
      <c r="D225" s="12">
        <v>44382.668194444443</v>
      </c>
      <c r="G225" s="5" t="s">
        <v>28</v>
      </c>
      <c r="H225" s="5" t="s">
        <v>29</v>
      </c>
      <c r="U225" s="29">
        <v>110751</v>
      </c>
      <c r="V225" s="47">
        <v>1</v>
      </c>
      <c r="W225" s="48"/>
      <c r="X225" s="47">
        <v>1</v>
      </c>
      <c r="Y225" s="47"/>
      <c r="Z225" s="48"/>
      <c r="AA225" s="47"/>
      <c r="AB225" s="49">
        <v>1</v>
      </c>
    </row>
    <row r="226" spans="1:28" ht="15.75" customHeight="1">
      <c r="A226" s="5">
        <v>110572</v>
      </c>
      <c r="B226" s="5">
        <v>3026</v>
      </c>
      <c r="C226" s="12">
        <v>44382.669444444444</v>
      </c>
      <c r="D226" s="12">
        <v>44382.67083333333</v>
      </c>
      <c r="E226" s="12">
        <v>44382.677777777775</v>
      </c>
      <c r="F226" s="12">
        <v>44382.729166666664</v>
      </c>
      <c r="G226" s="5" t="s">
        <v>28</v>
      </c>
      <c r="H226" s="5" t="s">
        <v>29</v>
      </c>
      <c r="U226" s="29">
        <v>110752</v>
      </c>
      <c r="V226" s="47"/>
      <c r="W226" s="48"/>
      <c r="X226" s="47"/>
      <c r="Y226" s="47"/>
      <c r="Z226" s="48">
        <v>1</v>
      </c>
      <c r="AA226" s="47">
        <v>1</v>
      </c>
      <c r="AB226" s="49">
        <v>1</v>
      </c>
    </row>
    <row r="227" spans="1:28" ht="15.75" customHeight="1">
      <c r="A227" s="5">
        <v>111755</v>
      </c>
      <c r="B227" s="5">
        <v>1318</v>
      </c>
      <c r="C227" s="12">
        <v>44382.679363425923</v>
      </c>
      <c r="D227" s="12">
        <v>44382.681446759256</v>
      </c>
      <c r="E227" s="12">
        <v>44382.683530092596</v>
      </c>
      <c r="F227" s="12">
        <v>44382.691863425927</v>
      </c>
      <c r="G227" s="5" t="s">
        <v>24</v>
      </c>
      <c r="H227" s="5" t="s">
        <v>29</v>
      </c>
      <c r="U227" s="29">
        <v>110756</v>
      </c>
      <c r="V227" s="47"/>
      <c r="W227" s="48">
        <v>1</v>
      </c>
      <c r="X227" s="47">
        <v>1</v>
      </c>
      <c r="Y227" s="47"/>
      <c r="Z227" s="48"/>
      <c r="AA227" s="47"/>
      <c r="AB227" s="49">
        <v>1</v>
      </c>
    </row>
    <row r="228" spans="1:28" ht="15.75" customHeight="1">
      <c r="A228" s="5">
        <v>110061</v>
      </c>
      <c r="C228" s="12">
        <v>44382.687916666669</v>
      </c>
      <c r="G228" s="5" t="s">
        <v>24</v>
      </c>
      <c r="H228" s="5" t="s">
        <v>25</v>
      </c>
      <c r="U228" s="29">
        <v>110759</v>
      </c>
      <c r="V228" s="47"/>
      <c r="W228" s="48"/>
      <c r="X228" s="47"/>
      <c r="Y228" s="47"/>
      <c r="Z228" s="48"/>
      <c r="AA228" s="47"/>
      <c r="AB228" s="49"/>
    </row>
    <row r="229" spans="1:28" ht="15.75" customHeight="1">
      <c r="A229" s="5">
        <v>112397</v>
      </c>
      <c r="B229" s="5">
        <v>3297</v>
      </c>
      <c r="C229" s="12">
        <v>44382.693078703705</v>
      </c>
      <c r="D229" s="12">
        <v>44382.697245370371</v>
      </c>
      <c r="E229" s="12">
        <v>44382.698634259257</v>
      </c>
      <c r="F229" s="12">
        <v>44382.722245370373</v>
      </c>
      <c r="G229" s="5" t="s">
        <v>24</v>
      </c>
      <c r="H229" s="5" t="s">
        <v>25</v>
      </c>
      <c r="U229" s="29">
        <v>110766</v>
      </c>
      <c r="V229" s="47"/>
      <c r="W229" s="48">
        <v>1</v>
      </c>
      <c r="X229" s="47">
        <v>1</v>
      </c>
      <c r="Y229" s="47"/>
      <c r="Z229" s="48"/>
      <c r="AA229" s="47"/>
      <c r="AB229" s="49">
        <v>1</v>
      </c>
    </row>
    <row r="230" spans="1:28" ht="15.75" customHeight="1">
      <c r="A230" s="5">
        <v>110244</v>
      </c>
      <c r="B230" s="5">
        <v>3522</v>
      </c>
      <c r="C230" s="12">
        <v>44382.713263888887</v>
      </c>
      <c r="D230" s="12">
        <v>44382.716736111113</v>
      </c>
      <c r="E230" s="12">
        <v>44382.718819444446</v>
      </c>
      <c r="F230" s="12">
        <v>44382.754236111112</v>
      </c>
      <c r="G230" s="5" t="s">
        <v>24</v>
      </c>
      <c r="H230" s="5" t="s">
        <v>29</v>
      </c>
      <c r="U230" s="29">
        <v>110768</v>
      </c>
      <c r="V230" s="47">
        <v>1</v>
      </c>
      <c r="W230" s="48"/>
      <c r="X230" s="47">
        <v>1</v>
      </c>
      <c r="Y230" s="47"/>
      <c r="Z230" s="48"/>
      <c r="AA230" s="47"/>
      <c r="AB230" s="49">
        <v>1</v>
      </c>
    </row>
    <row r="231" spans="1:28" ht="15.75" customHeight="1">
      <c r="A231" s="5">
        <v>110217</v>
      </c>
      <c r="B231" s="5">
        <v>2250</v>
      </c>
      <c r="C231" s="12">
        <v>44382.715648148151</v>
      </c>
      <c r="D231" s="12">
        <v>44382.71912037037</v>
      </c>
      <c r="E231" s="12">
        <v>44382.726759259262</v>
      </c>
      <c r="F231" s="12">
        <v>44382.768425925926</v>
      </c>
      <c r="G231" s="5" t="s">
        <v>24</v>
      </c>
      <c r="H231" s="5" t="s">
        <v>25</v>
      </c>
      <c r="U231" s="29">
        <v>110772</v>
      </c>
      <c r="V231" s="47"/>
      <c r="W231" s="48"/>
      <c r="X231" s="47"/>
      <c r="Y231" s="47"/>
      <c r="Z231" s="48"/>
      <c r="AA231" s="47"/>
      <c r="AB231" s="49"/>
    </row>
    <row r="232" spans="1:28" ht="15.75" customHeight="1">
      <c r="A232" s="5">
        <v>111600</v>
      </c>
      <c r="B232" s="5">
        <v>3471</v>
      </c>
      <c r="C232" s="12">
        <v>44382.760370370372</v>
      </c>
      <c r="D232" s="12">
        <v>44382.761064814818</v>
      </c>
      <c r="E232" s="12">
        <v>44382.765925925924</v>
      </c>
      <c r="F232" s="12">
        <v>44382.796481481484</v>
      </c>
      <c r="G232" s="5" t="s">
        <v>24</v>
      </c>
      <c r="H232" s="5" t="s">
        <v>29</v>
      </c>
      <c r="U232" s="29">
        <v>110774</v>
      </c>
      <c r="V232" s="47"/>
      <c r="W232" s="48">
        <v>1</v>
      </c>
      <c r="X232" s="47">
        <v>1</v>
      </c>
      <c r="Y232" s="47"/>
      <c r="Z232" s="48"/>
      <c r="AA232" s="47"/>
      <c r="AB232" s="49">
        <v>1</v>
      </c>
    </row>
    <row r="233" spans="1:28" ht="15.75" customHeight="1">
      <c r="A233" s="5">
        <v>114210</v>
      </c>
      <c r="B233" s="5">
        <v>2966</v>
      </c>
      <c r="C233" s="12">
        <v>44382.811863425923</v>
      </c>
      <c r="D233" s="12">
        <v>44382.814641203702</v>
      </c>
      <c r="E233" s="12">
        <v>44382.816030092596</v>
      </c>
      <c r="F233" s="12">
        <v>44382.829918981479</v>
      </c>
      <c r="G233" s="5" t="s">
        <v>24</v>
      </c>
      <c r="H233" s="5" t="s">
        <v>29</v>
      </c>
      <c r="U233" s="29">
        <v>110777</v>
      </c>
      <c r="V233" s="47"/>
      <c r="W233" s="48">
        <v>1</v>
      </c>
      <c r="X233" s="47">
        <v>1</v>
      </c>
      <c r="Y233" s="47"/>
      <c r="Z233" s="48"/>
      <c r="AA233" s="47"/>
      <c r="AB233" s="49">
        <v>1</v>
      </c>
    </row>
    <row r="234" spans="1:28" ht="15.75" customHeight="1">
      <c r="A234" s="5">
        <v>111824</v>
      </c>
      <c r="B234" s="5">
        <v>4034</v>
      </c>
      <c r="C234" s="12">
        <v>44382.822974537034</v>
      </c>
      <c r="D234" s="12">
        <v>44382.824363425927</v>
      </c>
      <c r="G234" s="5" t="s">
        <v>24</v>
      </c>
      <c r="H234" s="5" t="s">
        <v>29</v>
      </c>
      <c r="U234" s="29">
        <v>110784</v>
      </c>
      <c r="V234" s="47"/>
      <c r="W234" s="48">
        <v>1</v>
      </c>
      <c r="X234" s="47">
        <v>1</v>
      </c>
      <c r="Y234" s="47"/>
      <c r="Z234" s="48"/>
      <c r="AA234" s="47"/>
      <c r="AB234" s="49">
        <v>1</v>
      </c>
    </row>
    <row r="235" spans="1:28" ht="15.75" customHeight="1">
      <c r="A235" s="5">
        <v>114080</v>
      </c>
      <c r="B235" s="5">
        <v>1862</v>
      </c>
      <c r="C235" s="12">
        <v>44382.850868055553</v>
      </c>
      <c r="D235" s="12">
        <v>44382.852256944447</v>
      </c>
      <c r="G235" s="5" t="s">
        <v>28</v>
      </c>
      <c r="H235" s="5" t="s">
        <v>25</v>
      </c>
      <c r="U235" s="29">
        <v>110786</v>
      </c>
      <c r="V235" s="47"/>
      <c r="W235" s="48">
        <v>1</v>
      </c>
      <c r="X235" s="47">
        <v>1</v>
      </c>
      <c r="Y235" s="47"/>
      <c r="Z235" s="48"/>
      <c r="AA235" s="47"/>
      <c r="AB235" s="49">
        <v>1</v>
      </c>
    </row>
    <row r="236" spans="1:28" ht="15.75" customHeight="1">
      <c r="A236" s="5">
        <v>112905</v>
      </c>
      <c r="B236" s="5">
        <v>3815</v>
      </c>
      <c r="C236" s="12">
        <v>44382.892708333333</v>
      </c>
      <c r="D236" s="12">
        <v>44382.895486111112</v>
      </c>
      <c r="G236" s="5" t="s">
        <v>24</v>
      </c>
      <c r="H236" s="5" t="s">
        <v>29</v>
      </c>
      <c r="U236" s="29">
        <v>110787</v>
      </c>
      <c r="V236" s="47"/>
      <c r="W236" s="48">
        <v>1</v>
      </c>
      <c r="X236" s="47">
        <v>1</v>
      </c>
      <c r="Y236" s="47"/>
      <c r="Z236" s="48"/>
      <c r="AA236" s="47"/>
      <c r="AB236" s="49">
        <v>1</v>
      </c>
    </row>
    <row r="237" spans="1:28" ht="15.75" customHeight="1">
      <c r="A237" s="5">
        <v>112335</v>
      </c>
      <c r="B237" s="5">
        <v>110</v>
      </c>
      <c r="C237" s="12">
        <v>44382.8984375</v>
      </c>
      <c r="D237" s="12">
        <v>44382.90121527778</v>
      </c>
      <c r="G237" s="5" t="s">
        <v>24</v>
      </c>
      <c r="H237" s="5" t="s">
        <v>29</v>
      </c>
      <c r="U237" s="29">
        <v>110793</v>
      </c>
      <c r="V237" s="47"/>
      <c r="W237" s="48">
        <v>1</v>
      </c>
      <c r="X237" s="47">
        <v>1</v>
      </c>
      <c r="Y237" s="47"/>
      <c r="Z237" s="48"/>
      <c r="AA237" s="47"/>
      <c r="AB237" s="49">
        <v>1</v>
      </c>
    </row>
    <row r="238" spans="1:28" ht="15.75" customHeight="1">
      <c r="A238" s="5">
        <v>113251</v>
      </c>
      <c r="B238" s="5">
        <v>3849</v>
      </c>
      <c r="C238" s="12">
        <v>44382.898923611108</v>
      </c>
      <c r="D238" s="12">
        <v>44382.900312500002</v>
      </c>
      <c r="G238" s="5" t="s">
        <v>24</v>
      </c>
      <c r="H238" s="5" t="s">
        <v>29</v>
      </c>
      <c r="U238" s="29">
        <v>110798</v>
      </c>
      <c r="V238" s="47"/>
      <c r="W238" s="48">
        <v>1</v>
      </c>
      <c r="X238" s="47">
        <v>1</v>
      </c>
      <c r="Y238" s="47"/>
      <c r="Z238" s="48"/>
      <c r="AA238" s="47"/>
      <c r="AB238" s="49">
        <v>1</v>
      </c>
    </row>
    <row r="239" spans="1:28" ht="15.75" customHeight="1">
      <c r="A239" s="5">
        <v>113961</v>
      </c>
      <c r="B239" s="5">
        <v>1502</v>
      </c>
      <c r="C239" s="12">
        <v>44382.937256944446</v>
      </c>
      <c r="D239" s="12">
        <v>44382.940034722225</v>
      </c>
      <c r="G239" s="5" t="s">
        <v>24</v>
      </c>
      <c r="H239" s="5" t="s">
        <v>25</v>
      </c>
      <c r="U239" s="29">
        <v>110799</v>
      </c>
      <c r="V239" s="47"/>
      <c r="W239" s="48">
        <v>1</v>
      </c>
      <c r="X239" s="47">
        <v>1</v>
      </c>
      <c r="Y239" s="47"/>
      <c r="Z239" s="48"/>
      <c r="AA239" s="47"/>
      <c r="AB239" s="49">
        <v>1</v>
      </c>
    </row>
    <row r="240" spans="1:28" ht="15.75" customHeight="1">
      <c r="A240" s="5">
        <v>112994</v>
      </c>
      <c r="B240" s="5">
        <v>2062</v>
      </c>
      <c r="C240" s="12">
        <v>44382.9924537037</v>
      </c>
      <c r="D240" s="12">
        <v>44382.996620370373</v>
      </c>
      <c r="G240" s="5" t="s">
        <v>24</v>
      </c>
      <c r="H240" s="5" t="s">
        <v>29</v>
      </c>
      <c r="U240" s="29">
        <v>110800</v>
      </c>
      <c r="V240" s="47"/>
      <c r="W240" s="48">
        <v>1</v>
      </c>
      <c r="X240" s="47">
        <v>1</v>
      </c>
      <c r="Y240" s="47"/>
      <c r="Z240" s="48"/>
      <c r="AA240" s="47"/>
      <c r="AB240" s="49">
        <v>1</v>
      </c>
    </row>
    <row r="241" spans="1:28" ht="15.75" customHeight="1">
      <c r="A241" s="5">
        <v>112416</v>
      </c>
      <c r="B241" s="5">
        <v>2784</v>
      </c>
      <c r="C241" s="12">
        <v>44382.998761574076</v>
      </c>
      <c r="G241" s="5" t="s">
        <v>24</v>
      </c>
      <c r="H241" s="5" t="s">
        <v>25</v>
      </c>
      <c r="U241" s="29">
        <v>110801</v>
      </c>
      <c r="V241" s="47"/>
      <c r="W241" s="48"/>
      <c r="X241" s="47"/>
      <c r="Y241" s="47">
        <v>1</v>
      </c>
      <c r="Z241" s="48"/>
      <c r="AA241" s="47">
        <v>1</v>
      </c>
      <c r="AB241" s="49">
        <v>1</v>
      </c>
    </row>
    <row r="242" spans="1:28" ht="15.75" customHeight="1">
      <c r="A242" s="5">
        <v>111977</v>
      </c>
      <c r="B242" s="5">
        <v>41</v>
      </c>
      <c r="C242" s="12">
        <v>44383.008240740739</v>
      </c>
      <c r="D242" s="12">
        <v>44383.011712962965</v>
      </c>
      <c r="E242" s="12">
        <v>44383.020046296297</v>
      </c>
      <c r="F242" s="12">
        <v>44383.054074074076</v>
      </c>
      <c r="G242" s="5" t="s">
        <v>24</v>
      </c>
      <c r="H242" s="5" t="s">
        <v>29</v>
      </c>
      <c r="U242" s="29">
        <v>110804</v>
      </c>
      <c r="V242" s="47"/>
      <c r="W242" s="48">
        <v>1</v>
      </c>
      <c r="X242" s="47">
        <v>1</v>
      </c>
      <c r="Y242" s="47"/>
      <c r="Z242" s="48"/>
      <c r="AA242" s="47"/>
      <c r="AB242" s="49">
        <v>1</v>
      </c>
    </row>
    <row r="243" spans="1:28" ht="15.75" customHeight="1">
      <c r="A243" s="5">
        <v>114912</v>
      </c>
      <c r="B243" s="5">
        <v>705</v>
      </c>
      <c r="C243" s="12">
        <v>44383.012719907405</v>
      </c>
      <c r="D243" s="12">
        <v>44383.013414351852</v>
      </c>
      <c r="E243" s="12">
        <v>44383.016192129631</v>
      </c>
      <c r="F243" s="12">
        <v>44383.031469907408</v>
      </c>
      <c r="G243" s="5" t="s">
        <v>24</v>
      </c>
      <c r="H243" s="5" t="s">
        <v>29</v>
      </c>
      <c r="U243" s="29">
        <v>110805</v>
      </c>
      <c r="V243" s="47"/>
      <c r="W243" s="48">
        <v>1</v>
      </c>
      <c r="X243" s="47">
        <v>1</v>
      </c>
      <c r="Y243" s="47"/>
      <c r="Z243" s="48"/>
      <c r="AA243" s="47"/>
      <c r="AB243" s="49">
        <v>1</v>
      </c>
    </row>
    <row r="244" spans="1:28" ht="15.75" customHeight="1">
      <c r="A244" s="5">
        <v>114333</v>
      </c>
      <c r="B244" s="5">
        <v>663</v>
      </c>
      <c r="C244" s="12">
        <v>44383.022928240738</v>
      </c>
      <c r="D244" s="12">
        <v>44383.025011574071</v>
      </c>
      <c r="E244" s="12">
        <v>44383.03334490741</v>
      </c>
      <c r="F244" s="12">
        <v>44383.075706018521</v>
      </c>
      <c r="G244" s="5" t="s">
        <v>28</v>
      </c>
      <c r="H244" s="5" t="s">
        <v>25</v>
      </c>
      <c r="U244" s="29">
        <v>110806</v>
      </c>
      <c r="V244" s="47"/>
      <c r="W244" s="48"/>
      <c r="X244" s="47"/>
      <c r="Y244" s="47"/>
      <c r="Z244" s="48">
        <v>1</v>
      </c>
      <c r="AA244" s="47">
        <v>1</v>
      </c>
      <c r="AB244" s="49">
        <v>1</v>
      </c>
    </row>
    <row r="245" spans="1:28" ht="15.75" customHeight="1">
      <c r="A245" s="5">
        <v>111620</v>
      </c>
      <c r="B245" s="5">
        <v>3213</v>
      </c>
      <c r="C245" s="12">
        <v>44383.087361111109</v>
      </c>
      <c r="D245" s="12">
        <v>44383.088055555556</v>
      </c>
      <c r="E245" s="12">
        <v>44383.095694444448</v>
      </c>
      <c r="F245" s="12">
        <v>44383.122083333335</v>
      </c>
      <c r="G245" s="5" t="s">
        <v>24</v>
      </c>
      <c r="H245" s="5" t="s">
        <v>29</v>
      </c>
      <c r="U245" s="29">
        <v>110807</v>
      </c>
      <c r="V245" s="47"/>
      <c r="W245" s="48">
        <v>1</v>
      </c>
      <c r="X245" s="47">
        <v>1</v>
      </c>
      <c r="Y245" s="47"/>
      <c r="Z245" s="48"/>
      <c r="AA245" s="47"/>
      <c r="AB245" s="49">
        <v>1</v>
      </c>
    </row>
    <row r="246" spans="1:28" ht="15.75" customHeight="1">
      <c r="A246" s="5">
        <v>112556</v>
      </c>
      <c r="B246" s="5">
        <v>643</v>
      </c>
      <c r="C246" s="12">
        <v>44383.120983796296</v>
      </c>
      <c r="D246" s="12">
        <v>44383.123067129629</v>
      </c>
      <c r="G246" s="5" t="s">
        <v>24</v>
      </c>
      <c r="H246" s="5" t="s">
        <v>29</v>
      </c>
      <c r="U246" s="29">
        <v>110808</v>
      </c>
      <c r="V246" s="47"/>
      <c r="W246" s="48">
        <v>1</v>
      </c>
      <c r="X246" s="47">
        <v>1</v>
      </c>
      <c r="Y246" s="47"/>
      <c r="Z246" s="48"/>
      <c r="AA246" s="47"/>
      <c r="AB246" s="49">
        <v>1</v>
      </c>
    </row>
    <row r="247" spans="1:28" ht="15.75" customHeight="1">
      <c r="A247" s="5">
        <v>111583</v>
      </c>
      <c r="B247" s="5">
        <v>3000</v>
      </c>
      <c r="C247" s="12">
        <v>44383.126759259256</v>
      </c>
      <c r="D247" s="12">
        <v>44383.130231481482</v>
      </c>
      <c r="G247" s="5" t="s">
        <v>24</v>
      </c>
      <c r="H247" s="5" t="s">
        <v>29</v>
      </c>
      <c r="U247" s="29">
        <v>110819</v>
      </c>
      <c r="V247" s="47"/>
      <c r="W247" s="48"/>
      <c r="X247" s="47"/>
      <c r="Y247" s="47"/>
      <c r="Z247" s="48">
        <v>1</v>
      </c>
      <c r="AA247" s="47">
        <v>1</v>
      </c>
      <c r="AB247" s="49">
        <v>1</v>
      </c>
    </row>
    <row r="248" spans="1:28" ht="15.75" customHeight="1">
      <c r="A248" s="5">
        <v>111964</v>
      </c>
      <c r="B248" s="5">
        <v>1097</v>
      </c>
      <c r="C248" s="12">
        <v>44383.133263888885</v>
      </c>
      <c r="D248" s="12">
        <v>44383.137430555558</v>
      </c>
      <c r="G248" s="5" t="s">
        <v>28</v>
      </c>
      <c r="H248" s="5" t="s">
        <v>29</v>
      </c>
      <c r="U248" s="29">
        <v>110823</v>
      </c>
      <c r="V248" s="47">
        <v>1</v>
      </c>
      <c r="W248" s="48"/>
      <c r="X248" s="47">
        <v>1</v>
      </c>
      <c r="Y248" s="47"/>
      <c r="Z248" s="48"/>
      <c r="AA248" s="47"/>
      <c r="AB248" s="49">
        <v>1</v>
      </c>
    </row>
    <row r="249" spans="1:28" ht="15.75" customHeight="1">
      <c r="A249" s="5">
        <v>114756</v>
      </c>
      <c r="B249" s="5">
        <v>3491</v>
      </c>
      <c r="C249" s="12">
        <v>44383.180115740739</v>
      </c>
      <c r="D249" s="12">
        <v>44383.182199074072</v>
      </c>
      <c r="E249" s="12">
        <v>44383.189143518517</v>
      </c>
      <c r="F249" s="12">
        <v>44383.23914351852</v>
      </c>
      <c r="G249" s="5" t="s">
        <v>28</v>
      </c>
      <c r="H249" s="5" t="s">
        <v>25</v>
      </c>
      <c r="U249" s="29">
        <v>110827</v>
      </c>
      <c r="V249" s="47"/>
      <c r="W249" s="48"/>
      <c r="X249" s="47"/>
      <c r="Y249" s="47"/>
      <c r="Z249" s="48">
        <v>1</v>
      </c>
      <c r="AA249" s="47">
        <v>1</v>
      </c>
      <c r="AB249" s="49">
        <v>1</v>
      </c>
    </row>
    <row r="250" spans="1:28" ht="15.75" customHeight="1">
      <c r="A250" s="5">
        <v>110735</v>
      </c>
      <c r="B250" s="5">
        <v>1652</v>
      </c>
      <c r="C250" s="12">
        <v>44383.189432870371</v>
      </c>
      <c r="D250" s="12">
        <v>44383.193599537037</v>
      </c>
      <c r="E250" s="12">
        <v>44383.199849537035</v>
      </c>
      <c r="F250" s="12">
        <v>44383.229710648149</v>
      </c>
      <c r="G250" s="5" t="s">
        <v>24</v>
      </c>
      <c r="H250" s="5" t="s">
        <v>25</v>
      </c>
      <c r="U250" s="29">
        <v>110828</v>
      </c>
      <c r="V250" s="47"/>
      <c r="W250" s="48">
        <v>1</v>
      </c>
      <c r="X250" s="47">
        <v>1</v>
      </c>
      <c r="Y250" s="47"/>
      <c r="Z250" s="48"/>
      <c r="AA250" s="47"/>
      <c r="AB250" s="49">
        <v>1</v>
      </c>
    </row>
    <row r="251" spans="1:28" ht="15.75" customHeight="1">
      <c r="A251" s="5">
        <v>113594</v>
      </c>
      <c r="B251" s="5">
        <v>733</v>
      </c>
      <c r="C251" s="12">
        <v>44383.227268518516</v>
      </c>
      <c r="D251" s="12">
        <v>44383.231435185182</v>
      </c>
      <c r="E251" s="12">
        <v>44383.232824074075</v>
      </c>
      <c r="F251" s="12">
        <v>44383.24324074074</v>
      </c>
      <c r="G251" s="5" t="s">
        <v>28</v>
      </c>
      <c r="H251" s="5" t="s">
        <v>29</v>
      </c>
      <c r="U251" s="29">
        <v>110830</v>
      </c>
      <c r="V251" s="47"/>
      <c r="W251" s="48">
        <v>1</v>
      </c>
      <c r="X251" s="47">
        <v>1</v>
      </c>
      <c r="Y251" s="47"/>
      <c r="Z251" s="48"/>
      <c r="AA251" s="47"/>
      <c r="AB251" s="49">
        <v>1</v>
      </c>
    </row>
    <row r="252" spans="1:28" ht="15.75" customHeight="1">
      <c r="A252" s="5">
        <v>111081</v>
      </c>
      <c r="C252" s="12">
        <v>44383.236284722225</v>
      </c>
      <c r="G252" s="5" t="s">
        <v>24</v>
      </c>
      <c r="H252" s="5" t="s">
        <v>25</v>
      </c>
      <c r="U252" s="29">
        <v>110840</v>
      </c>
      <c r="V252" s="47"/>
      <c r="W252" s="48">
        <v>1</v>
      </c>
      <c r="X252" s="47">
        <v>1</v>
      </c>
      <c r="Y252" s="47"/>
      <c r="Z252" s="48"/>
      <c r="AA252" s="47"/>
      <c r="AB252" s="49">
        <v>1</v>
      </c>
    </row>
    <row r="253" spans="1:28" ht="15.75" customHeight="1">
      <c r="A253" s="5">
        <v>113579</v>
      </c>
      <c r="B253" s="5">
        <v>300</v>
      </c>
      <c r="C253" s="12">
        <v>44383.253252314818</v>
      </c>
      <c r="G253" s="5" t="s">
        <v>24</v>
      </c>
      <c r="H253" s="5" t="s">
        <v>25</v>
      </c>
      <c r="U253" s="29">
        <v>110841</v>
      </c>
      <c r="V253" s="47"/>
      <c r="W253" s="48">
        <v>1</v>
      </c>
      <c r="X253" s="47">
        <v>1</v>
      </c>
      <c r="Y253" s="47"/>
      <c r="Z253" s="48"/>
      <c r="AA253" s="47"/>
      <c r="AB253" s="49">
        <v>1</v>
      </c>
    </row>
    <row r="254" spans="1:28" ht="15.75" customHeight="1">
      <c r="A254" s="5">
        <v>114384</v>
      </c>
      <c r="B254" s="5">
        <v>3798</v>
      </c>
      <c r="C254" s="12">
        <v>44383.259710648148</v>
      </c>
      <c r="D254" s="12">
        <v>44383.261793981481</v>
      </c>
      <c r="E254" s="12">
        <v>44383.268738425926</v>
      </c>
      <c r="F254" s="12">
        <v>44383.311099537037</v>
      </c>
      <c r="G254" s="5" t="s">
        <v>24</v>
      </c>
      <c r="H254" s="5" t="s">
        <v>29</v>
      </c>
      <c r="U254" s="29">
        <v>110850</v>
      </c>
      <c r="V254" s="47"/>
      <c r="W254" s="48">
        <v>1</v>
      </c>
      <c r="X254" s="47">
        <v>1</v>
      </c>
      <c r="Y254" s="47"/>
      <c r="Z254" s="48"/>
      <c r="AA254" s="47"/>
      <c r="AB254" s="49">
        <v>1</v>
      </c>
    </row>
    <row r="255" spans="1:28" ht="15.75" customHeight="1">
      <c r="A255" s="5">
        <v>111356</v>
      </c>
      <c r="C255" s="12">
        <v>44383.346678240741</v>
      </c>
      <c r="G255" s="5" t="s">
        <v>24</v>
      </c>
      <c r="H255" s="5" t="s">
        <v>25</v>
      </c>
      <c r="U255" s="29">
        <v>110851</v>
      </c>
      <c r="V255" s="47"/>
      <c r="W255" s="48"/>
      <c r="X255" s="47"/>
      <c r="Y255" s="47">
        <v>1</v>
      </c>
      <c r="Z255" s="48"/>
      <c r="AA255" s="47">
        <v>1</v>
      </c>
      <c r="AB255" s="49">
        <v>1</v>
      </c>
    </row>
    <row r="256" spans="1:28" ht="15.75" customHeight="1">
      <c r="A256" s="5">
        <v>114767</v>
      </c>
      <c r="B256" s="5">
        <v>4890</v>
      </c>
      <c r="C256" s="12">
        <v>44383.35565972222</v>
      </c>
      <c r="G256" s="5" t="s">
        <v>24</v>
      </c>
      <c r="H256" s="5" t="s">
        <v>25</v>
      </c>
      <c r="U256" s="29">
        <v>110853</v>
      </c>
      <c r="V256" s="47"/>
      <c r="W256" s="48">
        <v>1</v>
      </c>
      <c r="X256" s="47">
        <v>1</v>
      </c>
      <c r="Y256" s="47"/>
      <c r="Z256" s="48"/>
      <c r="AA256" s="47"/>
      <c r="AB256" s="49">
        <v>1</v>
      </c>
    </row>
    <row r="257" spans="1:28" ht="15.75" customHeight="1">
      <c r="A257" s="5">
        <v>110557</v>
      </c>
      <c r="B257" s="5">
        <v>4579</v>
      </c>
      <c r="C257" s="12">
        <v>44383.425115740742</v>
      </c>
      <c r="D257" s="12">
        <v>44383.429282407407</v>
      </c>
      <c r="E257" s="12">
        <v>44383.434837962966</v>
      </c>
      <c r="F257" s="12">
        <v>44383.487615740742</v>
      </c>
      <c r="G257" s="5" t="s">
        <v>24</v>
      </c>
      <c r="H257" s="5" t="s">
        <v>29</v>
      </c>
      <c r="U257" s="29">
        <v>110856</v>
      </c>
      <c r="V257" s="47">
        <v>1</v>
      </c>
      <c r="W257" s="48"/>
      <c r="X257" s="47">
        <v>1</v>
      </c>
      <c r="Y257" s="47"/>
      <c r="Z257" s="48"/>
      <c r="AA257" s="47"/>
      <c r="AB257" s="49">
        <v>1</v>
      </c>
    </row>
    <row r="258" spans="1:28" ht="15.75" customHeight="1">
      <c r="A258" s="5">
        <v>113043</v>
      </c>
      <c r="B258" s="5">
        <v>1846</v>
      </c>
      <c r="C258" s="12">
        <v>44383.474918981483</v>
      </c>
      <c r="D258" s="12">
        <v>44383.478391203702</v>
      </c>
      <c r="G258" s="5" t="s">
        <v>24</v>
      </c>
      <c r="H258" s="5" t="s">
        <v>29</v>
      </c>
      <c r="U258" s="29">
        <v>110860</v>
      </c>
      <c r="V258" s="47"/>
      <c r="W258" s="48">
        <v>1</v>
      </c>
      <c r="X258" s="47">
        <v>1</v>
      </c>
      <c r="Y258" s="47"/>
      <c r="Z258" s="48"/>
      <c r="AA258" s="47"/>
      <c r="AB258" s="49">
        <v>1</v>
      </c>
    </row>
    <row r="259" spans="1:28" ht="15.75" customHeight="1">
      <c r="A259" s="5">
        <v>110067</v>
      </c>
      <c r="B259" s="5">
        <v>4144</v>
      </c>
      <c r="C259" s="12">
        <v>44383.49627314815</v>
      </c>
      <c r="D259" s="12">
        <v>44383.497662037036</v>
      </c>
      <c r="E259" s="12">
        <v>44383.505300925928</v>
      </c>
      <c r="G259" s="5" t="s">
        <v>28</v>
      </c>
      <c r="H259" s="5" t="s">
        <v>25</v>
      </c>
      <c r="U259" s="29">
        <v>110864</v>
      </c>
      <c r="V259" s="47"/>
      <c r="W259" s="48">
        <v>1</v>
      </c>
      <c r="X259" s="47">
        <v>1</v>
      </c>
      <c r="Y259" s="47"/>
      <c r="Z259" s="48"/>
      <c r="AA259" s="47"/>
      <c r="AB259" s="49">
        <v>1</v>
      </c>
    </row>
    <row r="260" spans="1:28" ht="15.75" customHeight="1">
      <c r="A260" s="5">
        <v>112665</v>
      </c>
      <c r="B260" s="5">
        <v>2853</v>
      </c>
      <c r="C260" s="12">
        <v>44383.497164351851</v>
      </c>
      <c r="G260" s="5" t="s">
        <v>24</v>
      </c>
      <c r="H260" s="5" t="s">
        <v>25</v>
      </c>
      <c r="U260" s="29">
        <v>110870</v>
      </c>
      <c r="V260" s="47"/>
      <c r="W260" s="48">
        <v>1</v>
      </c>
      <c r="X260" s="47">
        <v>1</v>
      </c>
      <c r="Y260" s="47"/>
      <c r="Z260" s="48"/>
      <c r="AA260" s="47"/>
      <c r="AB260" s="49">
        <v>1</v>
      </c>
    </row>
    <row r="261" spans="1:28" ht="15.75" customHeight="1">
      <c r="A261" s="5">
        <v>111388</v>
      </c>
      <c r="B261" s="5">
        <v>3790</v>
      </c>
      <c r="C261" s="12">
        <v>44383.502233796295</v>
      </c>
      <c r="D261" s="12">
        <v>44383.50640046296</v>
      </c>
      <c r="G261" s="5" t="s">
        <v>24</v>
      </c>
      <c r="H261" s="5" t="s">
        <v>25</v>
      </c>
      <c r="U261" s="29">
        <v>110871</v>
      </c>
      <c r="V261" s="47"/>
      <c r="W261" s="48"/>
      <c r="X261" s="47"/>
      <c r="Y261" s="47"/>
      <c r="Z261" s="48">
        <v>1</v>
      </c>
      <c r="AA261" s="47">
        <v>1</v>
      </c>
      <c r="AB261" s="49">
        <v>1</v>
      </c>
    </row>
    <row r="262" spans="1:28" ht="15.75" customHeight="1">
      <c r="A262" s="5">
        <v>113778</v>
      </c>
      <c r="B262" s="5">
        <v>2981</v>
      </c>
      <c r="C262" s="12">
        <v>44383.55877314815</v>
      </c>
      <c r="D262" s="12">
        <v>44383.562245370369</v>
      </c>
      <c r="G262" s="5" t="s">
        <v>28</v>
      </c>
      <c r="H262" s="5" t="s">
        <v>29</v>
      </c>
      <c r="U262" s="29">
        <v>110873</v>
      </c>
      <c r="V262" s="47"/>
      <c r="W262" s="48">
        <v>1</v>
      </c>
      <c r="X262" s="47">
        <v>1</v>
      </c>
      <c r="Y262" s="47"/>
      <c r="Z262" s="48"/>
      <c r="AA262" s="47"/>
      <c r="AB262" s="49">
        <v>1</v>
      </c>
    </row>
    <row r="263" spans="1:28" ht="15.75" customHeight="1">
      <c r="A263" s="5">
        <v>112279</v>
      </c>
      <c r="B263" s="5">
        <v>4055</v>
      </c>
      <c r="C263" s="12">
        <v>44383.571446759262</v>
      </c>
      <c r="D263" s="12">
        <v>44383.572141203702</v>
      </c>
      <c r="E263" s="12">
        <v>44383.576307870368</v>
      </c>
      <c r="F263" s="12">
        <v>44383.625613425924</v>
      </c>
      <c r="G263" s="5" t="s">
        <v>24</v>
      </c>
      <c r="H263" s="5" t="s">
        <v>29</v>
      </c>
      <c r="U263" s="29">
        <v>110874</v>
      </c>
      <c r="V263" s="47">
        <v>1</v>
      </c>
      <c r="W263" s="48"/>
      <c r="X263" s="47">
        <v>1</v>
      </c>
      <c r="Y263" s="47"/>
      <c r="Z263" s="48"/>
      <c r="AA263" s="47"/>
      <c r="AB263" s="49">
        <v>1</v>
      </c>
    </row>
    <row r="264" spans="1:28" ht="15.75" customHeight="1">
      <c r="A264" s="5">
        <v>110787</v>
      </c>
      <c r="B264" s="5">
        <v>274</v>
      </c>
      <c r="C264" s="12">
        <v>44383.600555555553</v>
      </c>
      <c r="D264" s="12">
        <v>44383.60125</v>
      </c>
      <c r="E264" s="12">
        <v>44383.607499999998</v>
      </c>
      <c r="G264" s="5" t="s">
        <v>24</v>
      </c>
      <c r="H264" s="5" t="s">
        <v>29</v>
      </c>
      <c r="U264" s="29">
        <v>110876</v>
      </c>
      <c r="V264" s="47">
        <v>1</v>
      </c>
      <c r="W264" s="48"/>
      <c r="X264" s="47">
        <v>1</v>
      </c>
      <c r="Y264" s="47"/>
      <c r="Z264" s="48"/>
      <c r="AA264" s="47"/>
      <c r="AB264" s="49">
        <v>1</v>
      </c>
    </row>
    <row r="265" spans="1:28" ht="15.75" customHeight="1">
      <c r="A265" s="5">
        <v>110026</v>
      </c>
      <c r="B265" s="5">
        <v>4539</v>
      </c>
      <c r="C265" s="12">
        <v>44383.606446759259</v>
      </c>
      <c r="D265" s="12">
        <v>44383.607835648145</v>
      </c>
      <c r="E265" s="12">
        <v>44383.611307870371</v>
      </c>
      <c r="G265" s="5" t="s">
        <v>24</v>
      </c>
      <c r="H265" s="5" t="s">
        <v>25</v>
      </c>
      <c r="U265" s="29">
        <v>110878</v>
      </c>
      <c r="V265" s="47"/>
      <c r="W265" s="48"/>
      <c r="X265" s="47"/>
      <c r="Y265" s="47"/>
      <c r="Z265" s="48">
        <v>1</v>
      </c>
      <c r="AA265" s="47">
        <v>1</v>
      </c>
      <c r="AB265" s="49">
        <v>1</v>
      </c>
    </row>
    <row r="266" spans="1:28" ht="15.75" customHeight="1">
      <c r="A266" s="5">
        <v>110224</v>
      </c>
      <c r="C266" s="12">
        <v>44383.630196759259</v>
      </c>
      <c r="G266" s="5" t="s">
        <v>24</v>
      </c>
      <c r="H266" s="5" t="s">
        <v>25</v>
      </c>
      <c r="U266" s="29">
        <v>110880</v>
      </c>
      <c r="V266" s="47"/>
      <c r="W266" s="48">
        <v>1</v>
      </c>
      <c r="X266" s="47">
        <v>1</v>
      </c>
      <c r="Y266" s="47"/>
      <c r="Z266" s="48"/>
      <c r="AA266" s="47"/>
      <c r="AB266" s="49">
        <v>1</v>
      </c>
    </row>
    <row r="267" spans="1:28" ht="15.75" customHeight="1">
      <c r="A267" s="5">
        <v>111411</v>
      </c>
      <c r="C267" s="12">
        <v>44383.644606481481</v>
      </c>
      <c r="G267" s="5" t="s">
        <v>24</v>
      </c>
      <c r="H267" s="5" t="s">
        <v>25</v>
      </c>
      <c r="U267" s="29">
        <v>110884</v>
      </c>
      <c r="V267" s="47"/>
      <c r="W267" s="48"/>
      <c r="X267" s="47"/>
      <c r="Y267" s="47">
        <v>1</v>
      </c>
      <c r="Z267" s="48"/>
      <c r="AA267" s="47">
        <v>1</v>
      </c>
      <c r="AB267" s="49">
        <v>1</v>
      </c>
    </row>
    <row r="268" spans="1:28" ht="15.75" customHeight="1">
      <c r="A268" s="5">
        <v>112847</v>
      </c>
      <c r="B268" s="5">
        <v>4590</v>
      </c>
      <c r="C268" s="12">
        <v>44383.645798611113</v>
      </c>
      <c r="D268" s="12">
        <v>44383.649270833332</v>
      </c>
      <c r="E268" s="12">
        <v>44383.656215277777</v>
      </c>
      <c r="F268" s="12">
        <v>44383.666631944441</v>
      </c>
      <c r="G268" s="5" t="s">
        <v>24</v>
      </c>
      <c r="H268" s="5" t="s">
        <v>29</v>
      </c>
      <c r="U268" s="29">
        <v>110889</v>
      </c>
      <c r="V268" s="47"/>
      <c r="W268" s="48"/>
      <c r="X268" s="47"/>
      <c r="Y268" s="47"/>
      <c r="Z268" s="48">
        <v>1</v>
      </c>
      <c r="AA268" s="47">
        <v>1</v>
      </c>
      <c r="AB268" s="49">
        <v>1</v>
      </c>
    </row>
    <row r="269" spans="1:28" ht="15.75" customHeight="1">
      <c r="A269" s="5">
        <v>111434</v>
      </c>
      <c r="C269" s="12">
        <v>44383.655949074076</v>
      </c>
      <c r="G269" s="5" t="s">
        <v>24</v>
      </c>
      <c r="H269" s="5" t="s">
        <v>25</v>
      </c>
      <c r="U269" s="29">
        <v>110894</v>
      </c>
      <c r="V269" s="47"/>
      <c r="W269" s="48">
        <v>1</v>
      </c>
      <c r="X269" s="47">
        <v>1</v>
      </c>
      <c r="Y269" s="47"/>
      <c r="Z269" s="48"/>
      <c r="AA269" s="47"/>
      <c r="AB269" s="49">
        <v>1</v>
      </c>
    </row>
    <row r="270" spans="1:28" ht="15.75" customHeight="1">
      <c r="A270" s="5">
        <v>112786</v>
      </c>
      <c r="B270" s="5">
        <v>123</v>
      </c>
      <c r="C270" s="12">
        <v>44383.668009259258</v>
      </c>
      <c r="D270" s="12">
        <v>44383.670787037037</v>
      </c>
      <c r="G270" s="5" t="s">
        <v>24</v>
      </c>
      <c r="H270" s="5" t="s">
        <v>25</v>
      </c>
      <c r="U270" s="29">
        <v>110897</v>
      </c>
      <c r="V270" s="47"/>
      <c r="W270" s="48">
        <v>1</v>
      </c>
      <c r="X270" s="47">
        <v>1</v>
      </c>
      <c r="Y270" s="47"/>
      <c r="Z270" s="48"/>
      <c r="AA270" s="47"/>
      <c r="AB270" s="49">
        <v>1</v>
      </c>
    </row>
    <row r="271" spans="1:28" ht="15.75" customHeight="1">
      <c r="A271" s="5">
        <v>112099</v>
      </c>
      <c r="B271" s="5">
        <v>4196</v>
      </c>
      <c r="C271" s="12">
        <v>44383.678171296298</v>
      </c>
      <c r="D271" s="12">
        <v>44383.678865740738</v>
      </c>
      <c r="G271" s="5" t="s">
        <v>24</v>
      </c>
      <c r="H271" s="5" t="s">
        <v>29</v>
      </c>
      <c r="U271" s="29">
        <v>110905</v>
      </c>
      <c r="V271" s="47"/>
      <c r="W271" s="48">
        <v>1</v>
      </c>
      <c r="X271" s="47">
        <v>1</v>
      </c>
      <c r="Y271" s="47"/>
      <c r="Z271" s="48"/>
      <c r="AA271" s="47"/>
      <c r="AB271" s="49">
        <v>1</v>
      </c>
    </row>
    <row r="272" spans="1:28" ht="15.75" customHeight="1">
      <c r="A272" s="5">
        <v>110856</v>
      </c>
      <c r="B272" s="5">
        <v>4209</v>
      </c>
      <c r="C272" s="12">
        <v>44383.714733796296</v>
      </c>
      <c r="D272" s="12">
        <v>44383.718206018515</v>
      </c>
      <c r="E272" s="12">
        <v>44383.726539351854</v>
      </c>
      <c r="F272" s="12">
        <v>44383.766817129632</v>
      </c>
      <c r="G272" s="5" t="s">
        <v>24</v>
      </c>
      <c r="H272" s="5" t="s">
        <v>25</v>
      </c>
      <c r="U272" s="29">
        <v>110910</v>
      </c>
      <c r="V272" s="47">
        <v>1</v>
      </c>
      <c r="W272" s="48"/>
      <c r="X272" s="47">
        <v>1</v>
      </c>
      <c r="Y272" s="47"/>
      <c r="Z272" s="48"/>
      <c r="AA272" s="47"/>
      <c r="AB272" s="49">
        <v>1</v>
      </c>
    </row>
    <row r="273" spans="1:28" ht="15.75" customHeight="1">
      <c r="A273" s="5">
        <v>114105</v>
      </c>
      <c r="B273" s="5">
        <v>2918</v>
      </c>
      <c r="C273" s="12">
        <v>44383.743379629632</v>
      </c>
      <c r="D273" s="12">
        <v>44383.746851851851</v>
      </c>
      <c r="E273" s="12">
        <v>44383.754490740743</v>
      </c>
      <c r="F273" s="12">
        <v>44383.785740740743</v>
      </c>
      <c r="G273" s="5" t="s">
        <v>28</v>
      </c>
      <c r="H273" s="5" t="s">
        <v>29</v>
      </c>
      <c r="U273" s="29">
        <v>110911</v>
      </c>
      <c r="V273" s="47"/>
      <c r="W273" s="48">
        <v>1</v>
      </c>
      <c r="X273" s="47">
        <v>1</v>
      </c>
      <c r="Y273" s="47"/>
      <c r="Z273" s="48"/>
      <c r="AA273" s="47"/>
      <c r="AB273" s="49">
        <v>1</v>
      </c>
    </row>
    <row r="274" spans="1:28" ht="15.75" customHeight="1">
      <c r="A274" s="5">
        <v>110417</v>
      </c>
      <c r="B274" s="5">
        <v>1830</v>
      </c>
      <c r="C274" s="12">
        <v>44383.748530092591</v>
      </c>
      <c r="D274" s="12">
        <v>44383.751307870371</v>
      </c>
      <c r="E274" s="12">
        <v>44383.758946759262</v>
      </c>
      <c r="F274" s="12">
        <v>44383.813113425924</v>
      </c>
      <c r="G274" s="5" t="s">
        <v>24</v>
      </c>
      <c r="H274" s="5" t="s">
        <v>25</v>
      </c>
      <c r="U274" s="29">
        <v>110915</v>
      </c>
      <c r="V274" s="47"/>
      <c r="W274" s="48"/>
      <c r="X274" s="47"/>
      <c r="Y274" s="47"/>
      <c r="Z274" s="48">
        <v>1</v>
      </c>
      <c r="AA274" s="47">
        <v>1</v>
      </c>
      <c r="AB274" s="49">
        <v>1</v>
      </c>
    </row>
    <row r="275" spans="1:28" ht="15.75" customHeight="1">
      <c r="A275" s="5">
        <v>111891</v>
      </c>
      <c r="B275" s="5">
        <v>958</v>
      </c>
      <c r="C275" s="12">
        <v>44383.75340277778</v>
      </c>
      <c r="D275" s="12">
        <v>44383.754791666666</v>
      </c>
      <c r="G275" s="5" t="s">
        <v>24</v>
      </c>
      <c r="H275" s="5" t="s">
        <v>25</v>
      </c>
      <c r="U275" s="29">
        <v>110923</v>
      </c>
      <c r="V275" s="47"/>
      <c r="W275" s="48">
        <v>1</v>
      </c>
      <c r="X275" s="47">
        <v>1</v>
      </c>
      <c r="Y275" s="47"/>
      <c r="Z275" s="48"/>
      <c r="AA275" s="47"/>
      <c r="AB275" s="49">
        <v>1</v>
      </c>
    </row>
    <row r="276" spans="1:28" ht="15.75" customHeight="1">
      <c r="A276" s="5">
        <v>114087</v>
      </c>
      <c r="B276" s="5">
        <v>1469</v>
      </c>
      <c r="C276" s="12">
        <v>44383.762326388889</v>
      </c>
      <c r="G276" s="5" t="s">
        <v>24</v>
      </c>
      <c r="H276" s="5" t="s">
        <v>25</v>
      </c>
      <c r="U276" s="29">
        <v>110932</v>
      </c>
      <c r="V276" s="47"/>
      <c r="W276" s="48"/>
      <c r="X276" s="47"/>
      <c r="Y276" s="47"/>
      <c r="Z276" s="48">
        <v>1</v>
      </c>
      <c r="AA276" s="47">
        <v>1</v>
      </c>
      <c r="AB276" s="49">
        <v>1</v>
      </c>
    </row>
    <row r="277" spans="1:28" ht="15.75" customHeight="1">
      <c r="A277" s="5">
        <v>113867</v>
      </c>
      <c r="B277" s="5">
        <v>3298</v>
      </c>
      <c r="C277" s="12">
        <v>44383.798182870371</v>
      </c>
      <c r="D277" s="12">
        <v>44383.799571759257</v>
      </c>
      <c r="G277" s="5" t="s">
        <v>24</v>
      </c>
      <c r="H277" s="5" t="s">
        <v>29</v>
      </c>
      <c r="U277" s="29">
        <v>110935</v>
      </c>
      <c r="V277" s="47"/>
      <c r="W277" s="48">
        <v>1</v>
      </c>
      <c r="X277" s="47">
        <v>1</v>
      </c>
      <c r="Y277" s="47"/>
      <c r="Z277" s="48"/>
      <c r="AA277" s="47"/>
      <c r="AB277" s="49">
        <v>1</v>
      </c>
    </row>
    <row r="278" spans="1:28" ht="15.75" customHeight="1">
      <c r="A278" s="5">
        <v>113536</v>
      </c>
      <c r="B278" s="5">
        <v>468</v>
      </c>
      <c r="C278" s="12">
        <v>44383.812476851854</v>
      </c>
      <c r="D278" s="12">
        <v>44383.81386574074</v>
      </c>
      <c r="E278" s="12">
        <v>44383.817337962966</v>
      </c>
      <c r="G278" s="5" t="s">
        <v>24</v>
      </c>
      <c r="H278" s="5" t="s">
        <v>29</v>
      </c>
      <c r="U278" s="29">
        <v>110937</v>
      </c>
      <c r="V278" s="47"/>
      <c r="W278" s="48">
        <v>1</v>
      </c>
      <c r="X278" s="47">
        <v>1</v>
      </c>
      <c r="Y278" s="47"/>
      <c r="Z278" s="48"/>
      <c r="AA278" s="47"/>
      <c r="AB278" s="49">
        <v>1</v>
      </c>
    </row>
    <row r="279" spans="1:28" ht="15.75" customHeight="1">
      <c r="A279" s="5">
        <v>113171</v>
      </c>
      <c r="B279" s="5">
        <v>1012</v>
      </c>
      <c r="C279" s="12">
        <v>44383.81590277778</v>
      </c>
      <c r="D279" s="12">
        <v>44383.817986111113</v>
      </c>
      <c r="E279" s="12">
        <v>44383.824236111112</v>
      </c>
      <c r="F279" s="12">
        <v>44383.870763888888</v>
      </c>
      <c r="G279" s="5" t="s">
        <v>24</v>
      </c>
      <c r="H279" s="5" t="s">
        <v>25</v>
      </c>
      <c r="U279" s="29">
        <v>110941</v>
      </c>
      <c r="V279" s="47">
        <v>1</v>
      </c>
      <c r="W279" s="48"/>
      <c r="X279" s="47">
        <v>1</v>
      </c>
      <c r="Y279" s="47"/>
      <c r="Z279" s="48"/>
      <c r="AA279" s="47"/>
      <c r="AB279" s="49">
        <v>1</v>
      </c>
    </row>
    <row r="280" spans="1:28" ht="15.75" customHeight="1">
      <c r="A280" s="5">
        <v>112549</v>
      </c>
      <c r="B280" s="5">
        <v>3114</v>
      </c>
      <c r="C280" s="12">
        <v>44383.888055555559</v>
      </c>
      <c r="D280" s="12">
        <v>44383.888749999998</v>
      </c>
      <c r="E280" s="12">
        <v>44383.892222222225</v>
      </c>
      <c r="F280" s="12">
        <v>44383.921388888892</v>
      </c>
      <c r="G280" s="5" t="s">
        <v>28</v>
      </c>
      <c r="H280" s="5" t="s">
        <v>29</v>
      </c>
      <c r="U280" s="29">
        <v>110942</v>
      </c>
      <c r="V280" s="47"/>
      <c r="W280" s="48">
        <v>1</v>
      </c>
      <c r="X280" s="47">
        <v>1</v>
      </c>
      <c r="Y280" s="47"/>
      <c r="Z280" s="48"/>
      <c r="AA280" s="47"/>
      <c r="AB280" s="49">
        <v>1</v>
      </c>
    </row>
    <row r="281" spans="1:28" ht="15.75" customHeight="1">
      <c r="A281" s="5">
        <v>114791</v>
      </c>
      <c r="B281" s="5">
        <v>1611</v>
      </c>
      <c r="C281" s="12">
        <v>44383.891562500001</v>
      </c>
      <c r="D281" s="12">
        <v>44383.895729166667</v>
      </c>
      <c r="E281" s="12">
        <v>44383.902673611112</v>
      </c>
      <c r="F281" s="12">
        <v>44383.951284722221</v>
      </c>
      <c r="G281" s="5" t="s">
        <v>24</v>
      </c>
      <c r="H281" s="5" t="s">
        <v>25</v>
      </c>
      <c r="U281" s="29">
        <v>110944</v>
      </c>
      <c r="V281" s="47">
        <v>1</v>
      </c>
      <c r="W281" s="48"/>
      <c r="X281" s="47">
        <v>1</v>
      </c>
      <c r="Y281" s="47"/>
      <c r="Z281" s="48"/>
      <c r="AA281" s="47"/>
      <c r="AB281" s="49">
        <v>1</v>
      </c>
    </row>
    <row r="282" spans="1:28" ht="15.75" customHeight="1">
      <c r="A282" s="5">
        <v>114894</v>
      </c>
      <c r="B282" s="5">
        <v>148</v>
      </c>
      <c r="C282" s="12">
        <v>44383.914305555554</v>
      </c>
      <c r="D282" s="12">
        <v>44383.91847222222</v>
      </c>
      <c r="E282" s="12">
        <v>44383.925416666665</v>
      </c>
      <c r="F282" s="12">
        <v>44383.972638888888</v>
      </c>
      <c r="G282" s="5" t="s">
        <v>24</v>
      </c>
      <c r="H282" s="5" t="s">
        <v>25</v>
      </c>
      <c r="U282" s="29">
        <v>110951</v>
      </c>
      <c r="V282" s="47"/>
      <c r="W282" s="48">
        <v>1</v>
      </c>
      <c r="X282" s="47">
        <v>1</v>
      </c>
      <c r="Y282" s="47"/>
      <c r="Z282" s="48"/>
      <c r="AA282" s="47"/>
      <c r="AB282" s="49">
        <v>1</v>
      </c>
    </row>
    <row r="283" spans="1:28" ht="15.75" customHeight="1">
      <c r="A283" s="5">
        <v>110604</v>
      </c>
      <c r="B283" s="5">
        <v>3802</v>
      </c>
      <c r="C283" s="12">
        <v>44383.915567129632</v>
      </c>
      <c r="D283" s="12">
        <v>44383.916261574072</v>
      </c>
      <c r="E283" s="12">
        <v>44383.923206018517</v>
      </c>
      <c r="F283" s="12">
        <v>44383.965567129628</v>
      </c>
      <c r="G283" s="5" t="s">
        <v>24</v>
      </c>
      <c r="H283" s="5" t="s">
        <v>29</v>
      </c>
      <c r="U283" s="29">
        <v>110966</v>
      </c>
      <c r="V283" s="47"/>
      <c r="W283" s="48"/>
      <c r="X283" s="47"/>
      <c r="Y283" s="47"/>
      <c r="Z283" s="48">
        <v>1</v>
      </c>
      <c r="AA283" s="47">
        <v>1</v>
      </c>
      <c r="AB283" s="49">
        <v>1</v>
      </c>
    </row>
    <row r="284" spans="1:28" ht="15.75" customHeight="1">
      <c r="A284" s="5">
        <v>113926</v>
      </c>
      <c r="B284" s="5">
        <v>169</v>
      </c>
      <c r="C284" s="12">
        <v>44383.922847222224</v>
      </c>
      <c r="D284" s="12">
        <v>44383.924930555557</v>
      </c>
      <c r="E284" s="12">
        <v>44383.92701388889</v>
      </c>
      <c r="F284" s="12">
        <v>44383.945763888885</v>
      </c>
      <c r="G284" s="5" t="s">
        <v>24</v>
      </c>
      <c r="H284" s="5" t="s">
        <v>25</v>
      </c>
      <c r="U284" s="29">
        <v>110971</v>
      </c>
      <c r="V284" s="47"/>
      <c r="W284" s="48"/>
      <c r="X284" s="47"/>
      <c r="Y284" s="47"/>
      <c r="Z284" s="48">
        <v>1</v>
      </c>
      <c r="AA284" s="47">
        <v>1</v>
      </c>
      <c r="AB284" s="49">
        <v>1</v>
      </c>
    </row>
    <row r="285" spans="1:28" ht="15.75" customHeight="1">
      <c r="A285" s="5">
        <v>111183</v>
      </c>
      <c r="B285" s="5">
        <v>2928</v>
      </c>
      <c r="C285" s="12">
        <v>44383.946967592594</v>
      </c>
      <c r="D285" s="12">
        <v>44383.950439814813</v>
      </c>
      <c r="G285" s="5" t="s">
        <v>28</v>
      </c>
      <c r="H285" s="5" t="s">
        <v>25</v>
      </c>
      <c r="U285" s="29">
        <v>110978</v>
      </c>
      <c r="V285" s="47">
        <v>1</v>
      </c>
      <c r="W285" s="48"/>
      <c r="X285" s="47">
        <v>1</v>
      </c>
      <c r="Y285" s="47"/>
      <c r="Z285" s="48"/>
      <c r="AA285" s="47"/>
      <c r="AB285" s="49">
        <v>1</v>
      </c>
    </row>
    <row r="286" spans="1:28" ht="15.75" customHeight="1">
      <c r="A286" s="5">
        <v>111506</v>
      </c>
      <c r="B286" s="5">
        <v>4325</v>
      </c>
      <c r="C286" s="12">
        <v>44383.949814814812</v>
      </c>
      <c r="D286" s="12">
        <v>44383.951203703706</v>
      </c>
      <c r="E286" s="12">
        <v>44383.959537037037</v>
      </c>
      <c r="F286" s="12">
        <v>44384.013009259259</v>
      </c>
      <c r="G286" s="5" t="s">
        <v>28</v>
      </c>
      <c r="H286" s="5" t="s">
        <v>29</v>
      </c>
      <c r="U286" s="29">
        <v>110979</v>
      </c>
      <c r="V286" s="47"/>
      <c r="W286" s="48">
        <v>1</v>
      </c>
      <c r="X286" s="47">
        <v>1</v>
      </c>
      <c r="Y286" s="47"/>
      <c r="Z286" s="48"/>
      <c r="AA286" s="47"/>
      <c r="AB286" s="49">
        <v>1</v>
      </c>
    </row>
    <row r="287" spans="1:28" ht="15.75" customHeight="1">
      <c r="A287" s="5">
        <v>110801</v>
      </c>
      <c r="B287" s="5">
        <v>3500</v>
      </c>
      <c r="C287" s="12">
        <v>44383.954097222224</v>
      </c>
      <c r="D287" s="12">
        <v>44383.95548611111</v>
      </c>
      <c r="E287" s="12">
        <v>44383.962430555555</v>
      </c>
      <c r="F287" s="12">
        <v>44383.994375000002</v>
      </c>
      <c r="G287" s="5" t="s">
        <v>28</v>
      </c>
      <c r="H287" s="5" t="s">
        <v>25</v>
      </c>
      <c r="U287" s="29">
        <v>110983</v>
      </c>
      <c r="V287" s="47"/>
      <c r="W287" s="48">
        <v>1</v>
      </c>
      <c r="X287" s="47">
        <v>1</v>
      </c>
      <c r="Y287" s="47"/>
      <c r="Z287" s="48"/>
      <c r="AA287" s="47"/>
      <c r="AB287" s="49">
        <v>1</v>
      </c>
    </row>
    <row r="288" spans="1:28" ht="15.75" customHeight="1">
      <c r="A288" s="5">
        <v>111690</v>
      </c>
      <c r="B288" s="5">
        <v>1089</v>
      </c>
      <c r="C288" s="12">
        <v>44383.959560185183</v>
      </c>
      <c r="D288" s="12">
        <v>44383.960949074077</v>
      </c>
      <c r="G288" s="5" t="s">
        <v>28</v>
      </c>
      <c r="H288" s="5" t="s">
        <v>29</v>
      </c>
      <c r="U288" s="29">
        <v>110991</v>
      </c>
      <c r="V288" s="47"/>
      <c r="W288" s="48">
        <v>1</v>
      </c>
      <c r="X288" s="47">
        <v>1</v>
      </c>
      <c r="Y288" s="47"/>
      <c r="Z288" s="48"/>
      <c r="AA288" s="47"/>
      <c r="AB288" s="49">
        <v>1</v>
      </c>
    </row>
    <row r="289" spans="1:28" ht="15.75" customHeight="1">
      <c r="A289" s="5">
        <v>114496</v>
      </c>
      <c r="B289" s="5">
        <v>826</v>
      </c>
      <c r="C289" s="12">
        <v>44383.96565972222</v>
      </c>
      <c r="D289" s="12">
        <v>44383.967048611114</v>
      </c>
      <c r="E289" s="12">
        <v>44383.9684375</v>
      </c>
      <c r="G289" s="5" t="s">
        <v>24</v>
      </c>
      <c r="H289" s="5" t="s">
        <v>25</v>
      </c>
      <c r="U289" s="29">
        <v>110999</v>
      </c>
      <c r="V289" s="47"/>
      <c r="W289" s="48"/>
      <c r="X289" s="47"/>
      <c r="Y289" s="47">
        <v>1</v>
      </c>
      <c r="Z289" s="48"/>
      <c r="AA289" s="47">
        <v>1</v>
      </c>
      <c r="AB289" s="49">
        <v>1</v>
      </c>
    </row>
    <row r="290" spans="1:28" ht="15.75" customHeight="1">
      <c r="A290" s="5">
        <v>112409</v>
      </c>
      <c r="B290" s="5">
        <v>1090</v>
      </c>
      <c r="C290" s="12">
        <v>44383.971284722225</v>
      </c>
      <c r="D290" s="12">
        <v>44383.974062499998</v>
      </c>
      <c r="E290" s="12">
        <v>44383.978229166663</v>
      </c>
      <c r="F290" s="12">
        <v>44384.015729166669</v>
      </c>
      <c r="G290" s="5" t="s">
        <v>24</v>
      </c>
      <c r="H290" s="5" t="s">
        <v>29</v>
      </c>
      <c r="U290" s="29">
        <v>111002</v>
      </c>
      <c r="V290" s="47"/>
      <c r="W290" s="48"/>
      <c r="X290" s="47"/>
      <c r="Y290" s="47"/>
      <c r="Z290" s="48"/>
      <c r="AA290" s="47"/>
      <c r="AB290" s="49"/>
    </row>
    <row r="291" spans="1:28" ht="15.75" customHeight="1">
      <c r="A291" s="5">
        <v>110391</v>
      </c>
      <c r="B291" s="5">
        <v>2720</v>
      </c>
      <c r="C291" s="12">
        <v>44383.995405092595</v>
      </c>
      <c r="D291" s="12">
        <v>44383.996793981481</v>
      </c>
      <c r="G291" s="5" t="s">
        <v>24</v>
      </c>
      <c r="H291" s="5" t="s">
        <v>29</v>
      </c>
      <c r="U291" s="29">
        <v>111003</v>
      </c>
      <c r="V291" s="47">
        <v>1</v>
      </c>
      <c r="W291" s="48"/>
      <c r="X291" s="47">
        <v>1</v>
      </c>
      <c r="Y291" s="47"/>
      <c r="Z291" s="48"/>
      <c r="AA291" s="47"/>
      <c r="AB291" s="49">
        <v>1</v>
      </c>
    </row>
    <row r="292" spans="1:28" ht="15.75" customHeight="1">
      <c r="A292" s="5">
        <v>114530</v>
      </c>
      <c r="B292" s="5">
        <v>2000</v>
      </c>
      <c r="C292" s="12">
        <v>44384.064976851849</v>
      </c>
      <c r="D292" s="12">
        <v>44384.068449074075</v>
      </c>
      <c r="E292" s="12">
        <v>44384.072615740741</v>
      </c>
      <c r="F292" s="12">
        <v>44384.119143518517</v>
      </c>
      <c r="G292" s="5" t="s">
        <v>24</v>
      </c>
      <c r="H292" s="5" t="s">
        <v>29</v>
      </c>
      <c r="U292" s="29">
        <v>111004</v>
      </c>
      <c r="V292" s="47"/>
      <c r="W292" s="48"/>
      <c r="X292" s="47"/>
      <c r="Y292" s="47"/>
      <c r="Z292" s="48"/>
      <c r="AA292" s="47"/>
      <c r="AB292" s="49"/>
    </row>
    <row r="293" spans="1:28" ht="15.75" customHeight="1">
      <c r="A293" s="5">
        <v>112407</v>
      </c>
      <c r="B293" s="5">
        <v>2479</v>
      </c>
      <c r="C293" s="12">
        <v>44384.080497685187</v>
      </c>
      <c r="D293" s="12">
        <v>44384.083275462966</v>
      </c>
      <c r="E293" s="12">
        <v>44384.088136574072</v>
      </c>
      <c r="F293" s="12">
        <v>44384.110358796293</v>
      </c>
      <c r="G293" s="5" t="s">
        <v>28</v>
      </c>
      <c r="H293" s="5" t="s">
        <v>29</v>
      </c>
      <c r="U293" s="29">
        <v>111006</v>
      </c>
      <c r="V293" s="47"/>
      <c r="W293" s="48">
        <v>1</v>
      </c>
      <c r="X293" s="47">
        <v>1</v>
      </c>
      <c r="Y293" s="47"/>
      <c r="Z293" s="48"/>
      <c r="AA293" s="47"/>
      <c r="AB293" s="49">
        <v>1</v>
      </c>
    </row>
    <row r="294" spans="1:28" ht="15.75" customHeight="1">
      <c r="A294" s="5">
        <v>113925</v>
      </c>
      <c r="B294" s="5">
        <v>1580</v>
      </c>
      <c r="C294" s="12">
        <v>44384.134872685187</v>
      </c>
      <c r="G294" s="5" t="s">
        <v>24</v>
      </c>
      <c r="H294" s="5" t="s">
        <v>25</v>
      </c>
      <c r="U294" s="29">
        <v>111012</v>
      </c>
      <c r="V294" s="47">
        <v>1</v>
      </c>
      <c r="W294" s="48"/>
      <c r="X294" s="47">
        <v>1</v>
      </c>
      <c r="Y294" s="47"/>
      <c r="Z294" s="48"/>
      <c r="AA294" s="47"/>
      <c r="AB294" s="49">
        <v>1</v>
      </c>
    </row>
    <row r="295" spans="1:28" ht="15.75" customHeight="1">
      <c r="A295" s="5">
        <v>111124</v>
      </c>
      <c r="B295" s="5">
        <v>4104</v>
      </c>
      <c r="C295" s="12">
        <v>44384.140486111108</v>
      </c>
      <c r="D295" s="12">
        <v>44384.143263888887</v>
      </c>
      <c r="E295" s="12">
        <v>44384.149513888886</v>
      </c>
      <c r="F295" s="12">
        <v>44384.157847222225</v>
      </c>
      <c r="G295" s="5" t="s">
        <v>24</v>
      </c>
      <c r="H295" s="5" t="s">
        <v>29</v>
      </c>
      <c r="U295" s="29">
        <v>111022</v>
      </c>
      <c r="V295" s="47"/>
      <c r="W295" s="48">
        <v>1</v>
      </c>
      <c r="X295" s="47">
        <v>1</v>
      </c>
      <c r="Y295" s="47"/>
      <c r="Z295" s="48"/>
      <c r="AA295" s="47"/>
      <c r="AB295" s="49">
        <v>1</v>
      </c>
    </row>
    <row r="296" spans="1:28" ht="15.75" customHeight="1">
      <c r="A296" s="5">
        <v>111962</v>
      </c>
      <c r="B296" s="5">
        <v>1362</v>
      </c>
      <c r="C296" s="12">
        <v>44384.173194444447</v>
      </c>
      <c r="D296" s="12">
        <v>44384.17597222222</v>
      </c>
      <c r="E296" s="12">
        <v>44384.178749999999</v>
      </c>
      <c r="F296" s="12">
        <v>44384.194027777776</v>
      </c>
      <c r="G296" s="5" t="s">
        <v>24</v>
      </c>
      <c r="H296" s="5" t="s">
        <v>25</v>
      </c>
      <c r="U296" s="29">
        <v>111024</v>
      </c>
      <c r="V296" s="47"/>
      <c r="W296" s="48">
        <v>1</v>
      </c>
      <c r="X296" s="47">
        <v>1</v>
      </c>
      <c r="Y296" s="47"/>
      <c r="Z296" s="48"/>
      <c r="AA296" s="47"/>
      <c r="AB296" s="49">
        <v>1</v>
      </c>
    </row>
    <row r="297" spans="1:28" ht="15.75" customHeight="1">
      <c r="A297" s="5">
        <v>110786</v>
      </c>
      <c r="B297" s="5">
        <v>1232</v>
      </c>
      <c r="C297" s="12">
        <v>44384.27171296296</v>
      </c>
      <c r="D297" s="12">
        <v>44384.27449074074</v>
      </c>
      <c r="E297" s="12">
        <v>44384.282129629632</v>
      </c>
      <c r="F297" s="12">
        <v>44384.308518518519</v>
      </c>
      <c r="G297" s="5" t="s">
        <v>24</v>
      </c>
      <c r="H297" s="5" t="s">
        <v>29</v>
      </c>
      <c r="U297" s="29">
        <v>111025</v>
      </c>
      <c r="V297" s="47"/>
      <c r="W297" s="48">
        <v>1</v>
      </c>
      <c r="X297" s="47">
        <v>1</v>
      </c>
      <c r="Y297" s="47"/>
      <c r="Z297" s="48"/>
      <c r="AA297" s="47"/>
      <c r="AB297" s="49">
        <v>1</v>
      </c>
    </row>
    <row r="298" spans="1:28" ht="15.75" customHeight="1">
      <c r="A298" s="5">
        <v>113719</v>
      </c>
      <c r="B298" s="5">
        <v>820</v>
      </c>
      <c r="C298" s="12">
        <v>44384.283402777779</v>
      </c>
      <c r="G298" s="5" t="s">
        <v>28</v>
      </c>
      <c r="H298" s="5" t="s">
        <v>29</v>
      </c>
      <c r="U298" s="29">
        <v>111029</v>
      </c>
      <c r="V298" s="47"/>
      <c r="W298" s="48">
        <v>1</v>
      </c>
      <c r="X298" s="47">
        <v>1</v>
      </c>
      <c r="Y298" s="47"/>
      <c r="Z298" s="48"/>
      <c r="AA298" s="47"/>
      <c r="AB298" s="49">
        <v>1</v>
      </c>
    </row>
    <row r="299" spans="1:28" ht="15.75" customHeight="1">
      <c r="A299" s="5">
        <v>110259</v>
      </c>
      <c r="B299" s="5">
        <v>1293</v>
      </c>
      <c r="C299" s="12">
        <v>44384.313993055555</v>
      </c>
      <c r="D299" s="12">
        <v>44384.318159722221</v>
      </c>
      <c r="G299" s="5" t="s">
        <v>24</v>
      </c>
      <c r="H299" s="5" t="s">
        <v>25</v>
      </c>
      <c r="U299" s="29">
        <v>111042</v>
      </c>
      <c r="V299" s="47"/>
      <c r="W299" s="48">
        <v>1</v>
      </c>
      <c r="X299" s="47">
        <v>1</v>
      </c>
      <c r="Y299" s="47"/>
      <c r="Z299" s="48"/>
      <c r="AA299" s="47"/>
      <c r="AB299" s="49">
        <v>1</v>
      </c>
    </row>
    <row r="300" spans="1:28" ht="15.75" customHeight="1">
      <c r="A300" s="5">
        <v>113895</v>
      </c>
      <c r="B300" s="5">
        <v>1962</v>
      </c>
      <c r="C300" s="12">
        <v>44384.335370370369</v>
      </c>
      <c r="D300" s="12">
        <v>44384.339537037034</v>
      </c>
      <c r="E300" s="12">
        <v>44384.345092592594</v>
      </c>
      <c r="F300" s="12">
        <v>44384.395092592589</v>
      </c>
      <c r="G300" s="5" t="s">
        <v>28</v>
      </c>
      <c r="H300" s="5" t="s">
        <v>29</v>
      </c>
      <c r="U300" s="29">
        <v>111043</v>
      </c>
      <c r="V300" s="47"/>
      <c r="W300" s="48">
        <v>1</v>
      </c>
      <c r="X300" s="47">
        <v>1</v>
      </c>
      <c r="Y300" s="47"/>
      <c r="Z300" s="48"/>
      <c r="AA300" s="47"/>
      <c r="AB300" s="49">
        <v>1</v>
      </c>
    </row>
    <row r="301" spans="1:28" ht="15.75" customHeight="1">
      <c r="A301" s="5">
        <v>112938</v>
      </c>
      <c r="B301" s="5">
        <v>3978</v>
      </c>
      <c r="C301" s="12">
        <v>44384.341828703706</v>
      </c>
      <c r="G301" s="5" t="s">
        <v>24</v>
      </c>
      <c r="H301" s="5" t="s">
        <v>25</v>
      </c>
      <c r="U301" s="29">
        <v>111049</v>
      </c>
      <c r="V301" s="47"/>
      <c r="W301" s="48">
        <v>1</v>
      </c>
      <c r="X301" s="47">
        <v>1</v>
      </c>
      <c r="Y301" s="47"/>
      <c r="Z301" s="48"/>
      <c r="AA301" s="47"/>
      <c r="AB301" s="49">
        <v>1</v>
      </c>
    </row>
    <row r="302" spans="1:28" ht="15.75" customHeight="1">
      <c r="A302" s="5">
        <v>111479</v>
      </c>
      <c r="B302" s="5">
        <v>4838</v>
      </c>
      <c r="C302" s="12">
        <v>44384.370428240742</v>
      </c>
      <c r="D302" s="12">
        <v>44384.373206018521</v>
      </c>
      <c r="E302" s="12">
        <v>44384.375983796293</v>
      </c>
      <c r="F302" s="12">
        <v>44384.395428240743</v>
      </c>
      <c r="G302" s="5" t="s">
        <v>24</v>
      </c>
      <c r="H302" s="5" t="s">
        <v>29</v>
      </c>
      <c r="U302" s="29">
        <v>111052</v>
      </c>
      <c r="V302" s="47"/>
      <c r="W302" s="48">
        <v>1</v>
      </c>
      <c r="X302" s="47">
        <v>1</v>
      </c>
      <c r="Y302" s="47"/>
      <c r="Z302" s="48"/>
      <c r="AA302" s="47"/>
      <c r="AB302" s="49">
        <v>1</v>
      </c>
    </row>
    <row r="303" spans="1:28" ht="15.75" customHeight="1">
      <c r="A303" s="5">
        <v>114911</v>
      </c>
      <c r="B303" s="5">
        <v>4479</v>
      </c>
      <c r="C303" s="12">
        <v>44384.422418981485</v>
      </c>
      <c r="G303" s="5" t="s">
        <v>24</v>
      </c>
      <c r="H303" s="5" t="s">
        <v>25</v>
      </c>
      <c r="U303" s="29">
        <v>111054</v>
      </c>
      <c r="V303" s="47"/>
      <c r="W303" s="48"/>
      <c r="X303" s="47"/>
      <c r="Y303" s="47"/>
      <c r="Z303" s="48">
        <v>1</v>
      </c>
      <c r="AA303" s="47">
        <v>1</v>
      </c>
      <c r="AB303" s="49">
        <v>1</v>
      </c>
    </row>
    <row r="304" spans="1:28" ht="15.75" customHeight="1">
      <c r="A304" s="5">
        <v>111919</v>
      </c>
      <c r="B304" s="5">
        <v>2457</v>
      </c>
      <c r="C304" s="12">
        <v>44384.452986111108</v>
      </c>
      <c r="G304" s="5" t="s">
        <v>24</v>
      </c>
      <c r="H304" s="5" t="s">
        <v>25</v>
      </c>
      <c r="U304" s="29">
        <v>111056</v>
      </c>
      <c r="V304" s="47"/>
      <c r="W304" s="48">
        <v>1</v>
      </c>
      <c r="X304" s="47">
        <v>1</v>
      </c>
      <c r="Y304" s="47"/>
      <c r="Z304" s="48"/>
      <c r="AA304" s="47"/>
      <c r="AB304" s="49">
        <v>1</v>
      </c>
    </row>
    <row r="305" spans="1:28" ht="15.75" customHeight="1">
      <c r="A305" s="5">
        <v>112717</v>
      </c>
      <c r="B305" s="5">
        <v>3795</v>
      </c>
      <c r="C305" s="12">
        <v>44384.509097222224</v>
      </c>
      <c r="D305" s="12">
        <v>44384.509791666664</v>
      </c>
      <c r="G305" s="5" t="s">
        <v>24</v>
      </c>
      <c r="H305" s="5" t="s">
        <v>25</v>
      </c>
      <c r="U305" s="29">
        <v>111058</v>
      </c>
      <c r="V305" s="47"/>
      <c r="W305" s="48"/>
      <c r="X305" s="47"/>
      <c r="Y305" s="47"/>
      <c r="Z305" s="48">
        <v>1</v>
      </c>
      <c r="AA305" s="47">
        <v>1</v>
      </c>
      <c r="AB305" s="49">
        <v>1</v>
      </c>
    </row>
    <row r="306" spans="1:28" ht="15.75" customHeight="1">
      <c r="A306" s="5">
        <v>110503</v>
      </c>
      <c r="C306" s="12">
        <v>44384.549664351849</v>
      </c>
      <c r="G306" s="5" t="s">
        <v>24</v>
      </c>
      <c r="H306" s="5" t="s">
        <v>25</v>
      </c>
      <c r="U306" s="29">
        <v>111060</v>
      </c>
      <c r="V306" s="47">
        <v>1</v>
      </c>
      <c r="W306" s="48"/>
      <c r="X306" s="47">
        <v>1</v>
      </c>
      <c r="Y306" s="47"/>
      <c r="Z306" s="48"/>
      <c r="AA306" s="47"/>
      <c r="AB306" s="49">
        <v>1</v>
      </c>
    </row>
    <row r="307" spans="1:28" ht="15.75" customHeight="1">
      <c r="A307" s="5">
        <v>113042</v>
      </c>
      <c r="B307" s="5">
        <v>839</v>
      </c>
      <c r="C307" s="12">
        <v>44384.551458333335</v>
      </c>
      <c r="D307" s="12">
        <v>44384.552847222221</v>
      </c>
      <c r="E307" s="12">
        <v>44384.560486111113</v>
      </c>
      <c r="F307" s="12">
        <v>44384.597986111112</v>
      </c>
      <c r="G307" s="5" t="s">
        <v>24</v>
      </c>
      <c r="H307" s="5" t="s">
        <v>29</v>
      </c>
      <c r="U307" s="29">
        <v>111061</v>
      </c>
      <c r="V307" s="47"/>
      <c r="W307" s="48"/>
      <c r="X307" s="47"/>
      <c r="Y307" s="47"/>
      <c r="Z307" s="48">
        <v>1</v>
      </c>
      <c r="AA307" s="47">
        <v>1</v>
      </c>
      <c r="AB307" s="49">
        <v>1</v>
      </c>
    </row>
    <row r="308" spans="1:28" ht="15.75" customHeight="1">
      <c r="A308" s="5">
        <v>112234</v>
      </c>
      <c r="B308" s="5">
        <v>4740</v>
      </c>
      <c r="C308" s="12">
        <v>44384.555567129632</v>
      </c>
      <c r="D308" s="12">
        <v>44384.559733796297</v>
      </c>
      <c r="E308" s="12">
        <v>44384.56459490741</v>
      </c>
      <c r="F308" s="12">
        <v>44384.618761574071</v>
      </c>
      <c r="G308" s="5" t="s">
        <v>24</v>
      </c>
      <c r="H308" s="5" t="s">
        <v>29</v>
      </c>
      <c r="U308" s="29">
        <v>111066</v>
      </c>
      <c r="V308" s="47"/>
      <c r="W308" s="48">
        <v>1</v>
      </c>
      <c r="X308" s="47">
        <v>1</v>
      </c>
      <c r="Y308" s="47"/>
      <c r="Z308" s="48"/>
      <c r="AA308" s="47"/>
      <c r="AB308" s="49">
        <v>1</v>
      </c>
    </row>
    <row r="309" spans="1:28" ht="15.75" customHeight="1">
      <c r="A309" s="5">
        <v>112210</v>
      </c>
      <c r="B309" s="5">
        <v>189</v>
      </c>
      <c r="C309" s="12">
        <v>44384.563807870371</v>
      </c>
      <c r="D309" s="12">
        <v>44384.565196759257</v>
      </c>
      <c r="G309" s="5" t="s">
        <v>24</v>
      </c>
      <c r="H309" s="5" t="s">
        <v>29</v>
      </c>
      <c r="U309" s="29">
        <v>111072</v>
      </c>
      <c r="V309" s="47">
        <v>1</v>
      </c>
      <c r="W309" s="48"/>
      <c r="X309" s="47">
        <v>1</v>
      </c>
      <c r="Y309" s="47"/>
      <c r="Z309" s="48"/>
      <c r="AA309" s="47"/>
      <c r="AB309" s="49">
        <v>1</v>
      </c>
    </row>
    <row r="310" spans="1:28" ht="15.75" customHeight="1">
      <c r="A310" s="5">
        <v>112531</v>
      </c>
      <c r="B310" s="5">
        <v>4978</v>
      </c>
      <c r="C310" s="12">
        <v>44384.568298611113</v>
      </c>
      <c r="G310" s="5" t="s">
        <v>24</v>
      </c>
      <c r="H310" s="5" t="s">
        <v>25</v>
      </c>
      <c r="U310" s="29">
        <v>111078</v>
      </c>
      <c r="V310" s="47"/>
      <c r="W310" s="48"/>
      <c r="X310" s="47"/>
      <c r="Y310" s="47"/>
      <c r="Z310" s="48">
        <v>1</v>
      </c>
      <c r="AA310" s="47">
        <v>1</v>
      </c>
      <c r="AB310" s="49">
        <v>1</v>
      </c>
    </row>
    <row r="311" spans="1:28" ht="15.75" customHeight="1">
      <c r="A311" s="5">
        <v>112103</v>
      </c>
      <c r="B311" s="5">
        <v>816</v>
      </c>
      <c r="C311" s="12">
        <v>44384.57304398148</v>
      </c>
      <c r="D311" s="12">
        <v>44384.574432870373</v>
      </c>
      <c r="E311" s="12">
        <v>44384.576516203706</v>
      </c>
      <c r="F311" s="12">
        <v>44384.596655092595</v>
      </c>
      <c r="G311" s="5" t="s">
        <v>24</v>
      </c>
      <c r="H311" s="5" t="s">
        <v>25</v>
      </c>
      <c r="U311" s="29">
        <v>111080</v>
      </c>
      <c r="V311" s="47"/>
      <c r="W311" s="48">
        <v>1</v>
      </c>
      <c r="X311" s="47">
        <v>1</v>
      </c>
      <c r="Y311" s="47"/>
      <c r="Z311" s="48"/>
      <c r="AA311" s="47"/>
      <c r="AB311" s="49">
        <v>1</v>
      </c>
    </row>
    <row r="312" spans="1:28" ht="15.75" customHeight="1">
      <c r="A312" s="5">
        <v>111593</v>
      </c>
      <c r="B312" s="5">
        <v>1806</v>
      </c>
      <c r="C312" s="12">
        <v>44384.59</v>
      </c>
      <c r="D312" s="12">
        <v>44384.592777777776</v>
      </c>
      <c r="G312" s="5" t="s">
        <v>24</v>
      </c>
      <c r="H312" s="5" t="s">
        <v>29</v>
      </c>
      <c r="U312" s="29">
        <v>111081</v>
      </c>
      <c r="V312" s="47"/>
      <c r="W312" s="48"/>
      <c r="X312" s="47"/>
      <c r="Y312" s="47"/>
      <c r="Z312" s="48"/>
      <c r="AA312" s="47"/>
      <c r="AB312" s="49"/>
    </row>
    <row r="313" spans="1:28" ht="15.75" customHeight="1">
      <c r="A313" s="5">
        <v>114825</v>
      </c>
      <c r="B313" s="5">
        <v>574</v>
      </c>
      <c r="C313" s="12">
        <v>44384.609768518516</v>
      </c>
      <c r="D313" s="12">
        <v>44384.611851851849</v>
      </c>
      <c r="E313" s="12">
        <v>44384.613935185182</v>
      </c>
      <c r="F313" s="12">
        <v>44384.651435185187</v>
      </c>
      <c r="G313" s="5" t="s">
        <v>28</v>
      </c>
      <c r="H313" s="5" t="s">
        <v>29</v>
      </c>
      <c r="U313" s="29">
        <v>111083</v>
      </c>
      <c r="V313" s="47">
        <v>1</v>
      </c>
      <c r="W313" s="48"/>
      <c r="X313" s="47">
        <v>1</v>
      </c>
      <c r="Y313" s="47"/>
      <c r="Z313" s="48"/>
      <c r="AA313" s="47"/>
      <c r="AB313" s="49">
        <v>1</v>
      </c>
    </row>
    <row r="314" spans="1:28" ht="15.75" customHeight="1">
      <c r="A314" s="5">
        <v>111555</v>
      </c>
      <c r="B314" s="5">
        <v>1156</v>
      </c>
      <c r="C314" s="12">
        <v>44384.632604166669</v>
      </c>
      <c r="D314" s="12">
        <v>44384.634687500002</v>
      </c>
      <c r="E314" s="12">
        <v>44384.643020833333</v>
      </c>
      <c r="F314" s="12">
        <v>44384.664548611108</v>
      </c>
      <c r="G314" s="5" t="s">
        <v>24</v>
      </c>
      <c r="H314" s="5" t="s">
        <v>29</v>
      </c>
      <c r="U314" s="29">
        <v>111086</v>
      </c>
      <c r="V314" s="47"/>
      <c r="W314" s="48">
        <v>1</v>
      </c>
      <c r="X314" s="47">
        <v>1</v>
      </c>
      <c r="Y314" s="47"/>
      <c r="Z314" s="48"/>
      <c r="AA314" s="47"/>
      <c r="AB314" s="49">
        <v>1</v>
      </c>
    </row>
    <row r="315" spans="1:28" ht="15.75" customHeight="1">
      <c r="A315" s="5">
        <v>111747</v>
      </c>
      <c r="B315" s="5">
        <v>4155</v>
      </c>
      <c r="C315" s="12">
        <v>44384.640752314815</v>
      </c>
      <c r="D315" s="12">
        <v>44384.643530092595</v>
      </c>
      <c r="E315" s="12">
        <v>44384.645613425928</v>
      </c>
      <c r="F315" s="12">
        <v>44384.673391203702</v>
      </c>
      <c r="G315" s="5" t="s">
        <v>24</v>
      </c>
      <c r="H315" s="5" t="s">
        <v>25</v>
      </c>
      <c r="U315" s="29">
        <v>111087</v>
      </c>
      <c r="V315" s="47">
        <v>1</v>
      </c>
      <c r="W315" s="48"/>
      <c r="X315" s="47">
        <v>1</v>
      </c>
      <c r="Y315" s="47"/>
      <c r="Z315" s="48"/>
      <c r="AA315" s="47"/>
      <c r="AB315" s="49">
        <v>1</v>
      </c>
    </row>
    <row r="316" spans="1:28" ht="15.75" customHeight="1">
      <c r="A316" s="5">
        <v>112846</v>
      </c>
      <c r="B316" s="5">
        <v>3431</v>
      </c>
      <c r="C316" s="12">
        <v>44384.647604166668</v>
      </c>
      <c r="D316" s="12">
        <v>44384.648298611108</v>
      </c>
      <c r="E316" s="12">
        <v>44384.652465277781</v>
      </c>
      <c r="F316" s="12">
        <v>44384.673298611109</v>
      </c>
      <c r="G316" s="5" t="s">
        <v>24</v>
      </c>
      <c r="H316" s="5" t="s">
        <v>25</v>
      </c>
      <c r="U316" s="29">
        <v>111093</v>
      </c>
      <c r="V316" s="47">
        <v>1</v>
      </c>
      <c r="W316" s="48"/>
      <c r="X316" s="47">
        <v>1</v>
      </c>
      <c r="Y316" s="47"/>
      <c r="Z316" s="48"/>
      <c r="AA316" s="47"/>
      <c r="AB316" s="49">
        <v>1</v>
      </c>
    </row>
    <row r="317" spans="1:28" ht="15.75" customHeight="1">
      <c r="A317" s="5">
        <v>112086</v>
      </c>
      <c r="B317" s="5">
        <v>2685</v>
      </c>
      <c r="C317" s="12">
        <v>44384.676134259258</v>
      </c>
      <c r="D317" s="12">
        <v>44384.676828703705</v>
      </c>
      <c r="G317" s="5" t="s">
        <v>24</v>
      </c>
      <c r="H317" s="5" t="s">
        <v>29</v>
      </c>
      <c r="U317" s="29">
        <v>111101</v>
      </c>
      <c r="V317" s="47"/>
      <c r="W317" s="48">
        <v>1</v>
      </c>
      <c r="X317" s="47">
        <v>1</v>
      </c>
      <c r="Y317" s="47"/>
      <c r="Z317" s="48"/>
      <c r="AA317" s="47"/>
      <c r="AB317" s="49">
        <v>1</v>
      </c>
    </row>
    <row r="318" spans="1:28" ht="15.75" customHeight="1">
      <c r="A318" s="5">
        <v>113550</v>
      </c>
      <c r="B318" s="5">
        <v>1009</v>
      </c>
      <c r="C318" s="12">
        <v>44386.169282407405</v>
      </c>
      <c r="D318" s="12">
        <v>44386.170671296299</v>
      </c>
      <c r="G318" s="5" t="s">
        <v>24</v>
      </c>
      <c r="H318" s="5" t="s">
        <v>25</v>
      </c>
      <c r="U318" s="29">
        <v>111106</v>
      </c>
      <c r="V318" s="47"/>
      <c r="W318" s="48"/>
      <c r="X318" s="47"/>
      <c r="Y318" s="47"/>
      <c r="Z318" s="48"/>
      <c r="AA318" s="47"/>
      <c r="AB318" s="49"/>
    </row>
    <row r="319" spans="1:28" ht="15.75" customHeight="1">
      <c r="A319" s="5">
        <v>111342</v>
      </c>
      <c r="B319" s="5">
        <v>2418</v>
      </c>
      <c r="C319" s="12">
        <v>44384.706064814818</v>
      </c>
      <c r="D319" s="12">
        <v>44384.708148148151</v>
      </c>
      <c r="E319" s="12">
        <v>44384.710231481484</v>
      </c>
      <c r="F319" s="12">
        <v>44384.765787037039</v>
      </c>
      <c r="G319" s="5" t="s">
        <v>24</v>
      </c>
      <c r="H319" s="5" t="s">
        <v>25</v>
      </c>
      <c r="U319" s="29">
        <v>111111</v>
      </c>
      <c r="V319" s="47"/>
      <c r="W319" s="48">
        <v>1</v>
      </c>
      <c r="X319" s="47">
        <v>1</v>
      </c>
      <c r="Y319" s="47"/>
      <c r="Z319" s="48"/>
      <c r="AA319" s="47"/>
      <c r="AB319" s="49">
        <v>1</v>
      </c>
    </row>
    <row r="320" spans="1:28" ht="15.75" customHeight="1">
      <c r="A320" s="5">
        <v>111911</v>
      </c>
      <c r="B320" s="5">
        <v>2263</v>
      </c>
      <c r="C320" s="12">
        <v>44384.714189814818</v>
      </c>
      <c r="D320" s="12">
        <v>44384.718356481484</v>
      </c>
      <c r="E320" s="12">
        <v>44384.721134259256</v>
      </c>
      <c r="F320" s="12">
        <v>44384.731550925928</v>
      </c>
      <c r="G320" s="5" t="s">
        <v>24</v>
      </c>
      <c r="H320" s="5" t="s">
        <v>25</v>
      </c>
      <c r="U320" s="29">
        <v>111115</v>
      </c>
      <c r="V320" s="47"/>
      <c r="W320" s="48">
        <v>1</v>
      </c>
      <c r="X320" s="47">
        <v>1</v>
      </c>
      <c r="Y320" s="47"/>
      <c r="Z320" s="48"/>
      <c r="AA320" s="47"/>
      <c r="AB320" s="49">
        <v>1</v>
      </c>
    </row>
    <row r="321" spans="1:28" ht="15.75" customHeight="1">
      <c r="A321" s="5">
        <v>113449</v>
      </c>
      <c r="B321" s="5">
        <v>193</v>
      </c>
      <c r="C321" s="12">
        <v>44384.720509259256</v>
      </c>
      <c r="D321" s="12">
        <v>44384.721898148149</v>
      </c>
      <c r="E321" s="12">
        <v>44384.726759259262</v>
      </c>
      <c r="F321" s="12">
        <v>44384.766342592593</v>
      </c>
      <c r="G321" s="5" t="s">
        <v>24</v>
      </c>
      <c r="H321" s="5" t="s">
        <v>25</v>
      </c>
      <c r="U321" s="29">
        <v>111118</v>
      </c>
      <c r="V321" s="47"/>
      <c r="W321" s="48">
        <v>1</v>
      </c>
      <c r="X321" s="47">
        <v>1</v>
      </c>
      <c r="Y321" s="47"/>
      <c r="Z321" s="48"/>
      <c r="AA321" s="47"/>
      <c r="AB321" s="49">
        <v>1</v>
      </c>
    </row>
    <row r="322" spans="1:28" ht="15.75" customHeight="1">
      <c r="A322" s="5">
        <v>114378</v>
      </c>
      <c r="B322" s="5">
        <v>3514</v>
      </c>
      <c r="C322" s="12">
        <v>44384.739502314813</v>
      </c>
      <c r="D322" s="12">
        <v>44384.740891203706</v>
      </c>
      <c r="E322" s="12">
        <v>44384.749224537038</v>
      </c>
      <c r="F322" s="12">
        <v>44384.79991898148</v>
      </c>
      <c r="G322" s="5" t="s">
        <v>28</v>
      </c>
      <c r="H322" s="5" t="s">
        <v>29</v>
      </c>
      <c r="U322" s="29">
        <v>111120</v>
      </c>
      <c r="V322" s="47"/>
      <c r="W322" s="48"/>
      <c r="X322" s="47"/>
      <c r="Y322" s="47"/>
      <c r="Z322" s="48"/>
      <c r="AA322" s="47"/>
      <c r="AB322" s="49"/>
    </row>
    <row r="323" spans="1:28" ht="15.75" customHeight="1">
      <c r="A323" s="5">
        <v>112458</v>
      </c>
      <c r="B323" s="5">
        <v>4570</v>
      </c>
      <c r="C323" s="12">
        <v>44384.827418981484</v>
      </c>
      <c r="D323" s="12">
        <v>44384.82880787037</v>
      </c>
      <c r="E323" s="12">
        <v>44384.830196759256</v>
      </c>
      <c r="F323" s="12">
        <v>44384.853113425925</v>
      </c>
      <c r="G323" s="5" t="s">
        <v>28</v>
      </c>
      <c r="H323" s="5" t="s">
        <v>25</v>
      </c>
      <c r="U323" s="29">
        <v>111124</v>
      </c>
      <c r="V323" s="47"/>
      <c r="W323" s="48">
        <v>1</v>
      </c>
      <c r="X323" s="47">
        <v>1</v>
      </c>
      <c r="Y323" s="47"/>
      <c r="Z323" s="48"/>
      <c r="AA323" s="47"/>
      <c r="AB323" s="49">
        <v>1</v>
      </c>
    </row>
    <row r="324" spans="1:28" ht="15.75" customHeight="1">
      <c r="A324" s="5">
        <v>113883</v>
      </c>
      <c r="B324" s="5">
        <v>1269</v>
      </c>
      <c r="C324" s="12">
        <v>44384.840196759258</v>
      </c>
      <c r="D324" s="12">
        <v>44384.843668981484</v>
      </c>
      <c r="E324" s="12">
        <v>44384.848530092589</v>
      </c>
      <c r="G324" s="5" t="s">
        <v>24</v>
      </c>
      <c r="H324" s="5" t="s">
        <v>25</v>
      </c>
      <c r="U324" s="29">
        <v>111125</v>
      </c>
      <c r="V324" s="47">
        <v>1</v>
      </c>
      <c r="W324" s="48"/>
      <c r="X324" s="47">
        <v>1</v>
      </c>
      <c r="Y324" s="47"/>
      <c r="Z324" s="48"/>
      <c r="AA324" s="47"/>
      <c r="AB324" s="49">
        <v>1</v>
      </c>
    </row>
    <row r="325" spans="1:28" ht="15.75" customHeight="1">
      <c r="A325" s="5">
        <v>114908</v>
      </c>
      <c r="B325" s="5">
        <v>2049</v>
      </c>
      <c r="C325" s="12">
        <v>44384.841249999998</v>
      </c>
      <c r="D325" s="12">
        <v>44384.845416666663</v>
      </c>
      <c r="E325" s="12">
        <v>44384.852361111109</v>
      </c>
      <c r="G325" s="5" t="s">
        <v>24</v>
      </c>
      <c r="H325" s="5" t="s">
        <v>25</v>
      </c>
      <c r="U325" s="29">
        <v>111127</v>
      </c>
      <c r="V325" s="47"/>
      <c r="W325" s="48">
        <v>1</v>
      </c>
      <c r="X325" s="47">
        <v>1</v>
      </c>
      <c r="Y325" s="47"/>
      <c r="Z325" s="48"/>
      <c r="AA325" s="47"/>
      <c r="AB325" s="49">
        <v>1</v>
      </c>
    </row>
    <row r="326" spans="1:28" ht="15.75" customHeight="1">
      <c r="A326" s="5">
        <v>113622</v>
      </c>
      <c r="B326" s="5">
        <v>3854</v>
      </c>
      <c r="C326" s="12">
        <v>44384.869756944441</v>
      </c>
      <c r="D326" s="12">
        <v>44384.872534722221</v>
      </c>
      <c r="E326" s="12">
        <v>44384.876701388886</v>
      </c>
      <c r="F326" s="12">
        <v>44384.886423611111</v>
      </c>
      <c r="G326" s="5" t="s">
        <v>28</v>
      </c>
      <c r="H326" s="5" t="s">
        <v>25</v>
      </c>
      <c r="U326" s="29">
        <v>111131</v>
      </c>
      <c r="V326" s="47"/>
      <c r="W326" s="48">
        <v>1</v>
      </c>
      <c r="X326" s="47">
        <v>1</v>
      </c>
      <c r="Y326" s="47"/>
      <c r="Z326" s="48"/>
      <c r="AA326" s="47"/>
      <c r="AB326" s="49">
        <v>1</v>
      </c>
    </row>
    <row r="327" spans="1:28" ht="15.75" customHeight="1">
      <c r="A327" s="5">
        <v>114099</v>
      </c>
      <c r="B327" s="5">
        <v>2430</v>
      </c>
      <c r="C327" s="12">
        <v>44384.885578703703</v>
      </c>
      <c r="D327" s="12">
        <v>44384.889050925929</v>
      </c>
      <c r="E327" s="12">
        <v>44384.89738425926</v>
      </c>
      <c r="F327" s="12">
        <v>44384.932800925926</v>
      </c>
      <c r="G327" s="5" t="s">
        <v>24</v>
      </c>
      <c r="H327" s="5" t="s">
        <v>29</v>
      </c>
      <c r="U327" s="29">
        <v>111132</v>
      </c>
      <c r="V327" s="47"/>
      <c r="W327" s="48">
        <v>1</v>
      </c>
      <c r="X327" s="47">
        <v>1</v>
      </c>
      <c r="Y327" s="47"/>
      <c r="Z327" s="48"/>
      <c r="AA327" s="47"/>
      <c r="AB327" s="49">
        <v>1</v>
      </c>
    </row>
    <row r="328" spans="1:28" ht="15.75" customHeight="1">
      <c r="A328" s="5">
        <v>111393</v>
      </c>
      <c r="B328" s="5">
        <v>1348</v>
      </c>
      <c r="C328" s="12">
        <v>44384.933854166666</v>
      </c>
      <c r="D328" s="12">
        <v>44384.938020833331</v>
      </c>
      <c r="G328" s="5" t="s">
        <v>24</v>
      </c>
      <c r="H328" s="5" t="s">
        <v>29</v>
      </c>
      <c r="U328" s="29">
        <v>111134</v>
      </c>
      <c r="V328" s="47"/>
      <c r="W328" s="48">
        <v>1</v>
      </c>
      <c r="X328" s="47">
        <v>1</v>
      </c>
      <c r="Y328" s="47"/>
      <c r="Z328" s="48"/>
      <c r="AA328" s="47"/>
      <c r="AB328" s="49">
        <v>1</v>
      </c>
    </row>
    <row r="329" spans="1:28" ht="15.75" customHeight="1">
      <c r="A329" s="5">
        <v>114156</v>
      </c>
      <c r="B329" s="5">
        <v>1906</v>
      </c>
      <c r="C329" s="12">
        <v>44384.937905092593</v>
      </c>
      <c r="D329" s="12">
        <v>44384.939293981479</v>
      </c>
      <c r="E329" s="12">
        <v>44384.942766203705</v>
      </c>
      <c r="F329" s="12">
        <v>44384.953877314816</v>
      </c>
      <c r="G329" s="5" t="s">
        <v>24</v>
      </c>
      <c r="H329" s="5" t="s">
        <v>29</v>
      </c>
      <c r="U329" s="29">
        <v>111136</v>
      </c>
      <c r="V329" s="47"/>
      <c r="W329" s="48">
        <v>1</v>
      </c>
      <c r="X329" s="47">
        <v>1</v>
      </c>
      <c r="Y329" s="47"/>
      <c r="Z329" s="48"/>
      <c r="AA329" s="47"/>
      <c r="AB329" s="49">
        <v>1</v>
      </c>
    </row>
    <row r="330" spans="1:28" ht="15.75" customHeight="1">
      <c r="A330" s="5">
        <v>114501</v>
      </c>
      <c r="B330" s="5">
        <v>3388</v>
      </c>
      <c r="C330" s="12">
        <v>44384.952488425923</v>
      </c>
      <c r="D330" s="12">
        <v>44384.956655092596</v>
      </c>
      <c r="E330" s="12">
        <v>44384.962210648147</v>
      </c>
      <c r="F330" s="12">
        <v>44384.978877314818</v>
      </c>
      <c r="G330" s="5" t="s">
        <v>28</v>
      </c>
      <c r="H330" s="5" t="s">
        <v>25</v>
      </c>
      <c r="U330" s="29">
        <v>111140</v>
      </c>
      <c r="V330" s="47"/>
      <c r="W330" s="48"/>
      <c r="X330" s="47"/>
      <c r="Y330" s="47"/>
      <c r="Z330" s="48"/>
      <c r="AA330" s="47"/>
      <c r="AB330" s="49"/>
    </row>
    <row r="331" spans="1:28" ht="15.75" customHeight="1">
      <c r="A331" s="5">
        <v>112169</v>
      </c>
      <c r="B331" s="5">
        <v>282</v>
      </c>
      <c r="C331" s="12">
        <v>44384.959317129629</v>
      </c>
      <c r="D331" s="12">
        <v>44384.960706018515</v>
      </c>
      <c r="E331" s="12">
        <v>44384.962094907409</v>
      </c>
      <c r="G331" s="5" t="s">
        <v>24</v>
      </c>
      <c r="H331" s="5" t="s">
        <v>25</v>
      </c>
      <c r="U331" s="29">
        <v>111143</v>
      </c>
      <c r="V331" s="47"/>
      <c r="W331" s="48">
        <v>1</v>
      </c>
      <c r="X331" s="47">
        <v>1</v>
      </c>
      <c r="Y331" s="47"/>
      <c r="Z331" s="48"/>
      <c r="AA331" s="47"/>
      <c r="AB331" s="49">
        <v>1</v>
      </c>
    </row>
    <row r="332" spans="1:28" ht="15.75" customHeight="1">
      <c r="A332" s="5">
        <v>111902</v>
      </c>
      <c r="B332" s="5">
        <v>1152</v>
      </c>
      <c r="C332" s="12">
        <v>44385.104502314818</v>
      </c>
      <c r="D332" s="12">
        <v>44385.106585648151</v>
      </c>
      <c r="E332" s="12">
        <v>44385.112141203703</v>
      </c>
      <c r="F332" s="12">
        <v>44385.135752314818</v>
      </c>
      <c r="G332" s="5" t="s">
        <v>28</v>
      </c>
      <c r="H332" s="5" t="s">
        <v>29</v>
      </c>
      <c r="U332" s="29">
        <v>111147</v>
      </c>
      <c r="V332" s="47">
        <v>1</v>
      </c>
      <c r="W332" s="48"/>
      <c r="X332" s="47">
        <v>1</v>
      </c>
      <c r="Y332" s="47"/>
      <c r="Z332" s="48"/>
      <c r="AA332" s="47"/>
      <c r="AB332" s="49">
        <v>1</v>
      </c>
    </row>
    <row r="333" spans="1:28" ht="15.75" customHeight="1">
      <c r="A333" s="5">
        <v>111173</v>
      </c>
      <c r="C333" s="12">
        <v>44385.116018518522</v>
      </c>
      <c r="G333" s="5" t="s">
        <v>24</v>
      </c>
      <c r="H333" s="5" t="s">
        <v>25</v>
      </c>
      <c r="U333" s="29">
        <v>111152</v>
      </c>
      <c r="V333" s="47"/>
      <c r="W333" s="48">
        <v>1</v>
      </c>
      <c r="X333" s="47">
        <v>1</v>
      </c>
      <c r="Y333" s="47"/>
      <c r="Z333" s="48"/>
      <c r="AA333" s="47"/>
      <c r="AB333" s="49">
        <v>1</v>
      </c>
    </row>
    <row r="334" spans="1:28" ht="15.75" customHeight="1">
      <c r="A334" s="5">
        <v>113018</v>
      </c>
      <c r="B334" s="5">
        <v>1319</v>
      </c>
      <c r="C334" s="12">
        <v>44385.144062500003</v>
      </c>
      <c r="D334" s="12">
        <v>44385.146840277775</v>
      </c>
      <c r="E334" s="12">
        <v>44385.151006944441</v>
      </c>
      <c r="F334" s="12">
        <v>44385.186423611114</v>
      </c>
      <c r="G334" s="5" t="s">
        <v>24</v>
      </c>
      <c r="H334" s="5" t="s">
        <v>29</v>
      </c>
      <c r="U334" s="29">
        <v>111161</v>
      </c>
      <c r="V334" s="47"/>
      <c r="W334" s="48"/>
      <c r="X334" s="47"/>
      <c r="Y334" s="47"/>
      <c r="Z334" s="48">
        <v>1</v>
      </c>
      <c r="AA334" s="47">
        <v>1</v>
      </c>
      <c r="AB334" s="49">
        <v>1</v>
      </c>
    </row>
    <row r="335" spans="1:28" ht="15.75" customHeight="1">
      <c r="A335" s="5">
        <v>113849</v>
      </c>
      <c r="B335" s="5">
        <v>4346</v>
      </c>
      <c r="C335" s="12">
        <v>44385.156886574077</v>
      </c>
      <c r="D335" s="12">
        <v>44385.158275462964</v>
      </c>
      <c r="E335" s="12">
        <v>44385.15966435185</v>
      </c>
      <c r="F335" s="12">
        <v>44385.20480324074</v>
      </c>
      <c r="G335" s="5" t="s">
        <v>28</v>
      </c>
      <c r="H335" s="5" t="s">
        <v>25</v>
      </c>
      <c r="U335" s="29">
        <v>111164</v>
      </c>
      <c r="V335" s="47"/>
      <c r="W335" s="48"/>
      <c r="X335" s="47"/>
      <c r="Y335" s="47"/>
      <c r="Z335" s="48"/>
      <c r="AA335" s="47"/>
      <c r="AB335" s="49"/>
    </row>
    <row r="336" spans="1:28" ht="15.75" customHeight="1">
      <c r="A336" s="5">
        <v>114282</v>
      </c>
      <c r="B336" s="5">
        <v>4476</v>
      </c>
      <c r="C336" s="12">
        <v>44385.178923611114</v>
      </c>
      <c r="D336" s="12">
        <v>44385.180312500001</v>
      </c>
      <c r="E336" s="12">
        <v>44385.185173611113</v>
      </c>
      <c r="G336" s="5" t="s">
        <v>24</v>
      </c>
      <c r="H336" s="5" t="s">
        <v>29</v>
      </c>
      <c r="U336" s="29">
        <v>111166</v>
      </c>
      <c r="V336" s="47"/>
      <c r="W336" s="48">
        <v>1</v>
      </c>
      <c r="X336" s="47">
        <v>1</v>
      </c>
      <c r="Y336" s="47"/>
      <c r="Z336" s="48"/>
      <c r="AA336" s="47"/>
      <c r="AB336" s="49">
        <v>1</v>
      </c>
    </row>
    <row r="337" spans="1:28" ht="15.75" customHeight="1">
      <c r="A337" s="5">
        <v>112690</v>
      </c>
      <c r="B337" s="5">
        <v>132</v>
      </c>
      <c r="C337" s="12">
        <v>44385.184155092589</v>
      </c>
      <c r="D337" s="12">
        <v>44385.186238425929</v>
      </c>
      <c r="E337" s="12">
        <v>44385.192488425928</v>
      </c>
      <c r="G337" s="5" t="s">
        <v>24</v>
      </c>
      <c r="H337" s="5" t="s">
        <v>29</v>
      </c>
      <c r="U337" s="29">
        <v>111173</v>
      </c>
      <c r="V337" s="47"/>
      <c r="W337" s="48"/>
      <c r="X337" s="47"/>
      <c r="Y337" s="47"/>
      <c r="Z337" s="48"/>
      <c r="AA337" s="47"/>
      <c r="AB337" s="49"/>
    </row>
    <row r="338" spans="1:28" ht="15.75" customHeight="1">
      <c r="A338" s="5">
        <v>112106</v>
      </c>
      <c r="B338" s="5">
        <v>3701</v>
      </c>
      <c r="C338" s="12">
        <v>44385.217245370368</v>
      </c>
      <c r="D338" s="12">
        <v>44385.221412037034</v>
      </c>
      <c r="E338" s="12">
        <v>44385.228356481479</v>
      </c>
      <c r="F338" s="12">
        <v>44385.238078703704</v>
      </c>
      <c r="G338" s="5" t="s">
        <v>24</v>
      </c>
      <c r="H338" s="5" t="s">
        <v>29</v>
      </c>
      <c r="U338" s="29">
        <v>111177</v>
      </c>
      <c r="V338" s="47">
        <v>1</v>
      </c>
      <c r="W338" s="48"/>
      <c r="X338" s="47">
        <v>1</v>
      </c>
      <c r="Y338" s="47"/>
      <c r="Z338" s="48"/>
      <c r="AA338" s="47"/>
      <c r="AB338" s="49">
        <v>1</v>
      </c>
    </row>
    <row r="339" spans="1:28" ht="15.75" customHeight="1">
      <c r="A339" s="5">
        <v>110207</v>
      </c>
      <c r="B339" s="5">
        <v>1881</v>
      </c>
      <c r="C339" s="12">
        <v>44385.243287037039</v>
      </c>
      <c r="D339" s="12">
        <v>44385.244675925926</v>
      </c>
      <c r="E339" s="12">
        <v>44385.249537037038</v>
      </c>
      <c r="F339" s="12">
        <v>44385.264814814815</v>
      </c>
      <c r="G339" s="5" t="s">
        <v>28</v>
      </c>
      <c r="H339" s="5" t="s">
        <v>29</v>
      </c>
      <c r="U339" s="29">
        <v>111179</v>
      </c>
      <c r="V339" s="47"/>
      <c r="W339" s="48">
        <v>1</v>
      </c>
      <c r="X339" s="47">
        <v>1</v>
      </c>
      <c r="Y339" s="47"/>
      <c r="Z339" s="48"/>
      <c r="AA339" s="47"/>
      <c r="AB339" s="49">
        <v>1</v>
      </c>
    </row>
    <row r="340" spans="1:28" ht="15.75" customHeight="1">
      <c r="A340" s="5">
        <v>111285</v>
      </c>
      <c r="B340" s="5">
        <v>1126</v>
      </c>
      <c r="C340" s="12">
        <v>44385.246979166666</v>
      </c>
      <c r="D340" s="12">
        <v>44385.250451388885</v>
      </c>
      <c r="G340" s="5" t="s">
        <v>24</v>
      </c>
      <c r="H340" s="5" t="s">
        <v>29</v>
      </c>
      <c r="U340" s="29">
        <v>111183</v>
      </c>
      <c r="V340" s="47"/>
      <c r="W340" s="48"/>
      <c r="X340" s="47"/>
      <c r="Y340" s="47">
        <v>1</v>
      </c>
      <c r="Z340" s="48"/>
      <c r="AA340" s="47">
        <v>1</v>
      </c>
      <c r="AB340" s="49">
        <v>1</v>
      </c>
    </row>
    <row r="341" spans="1:28" ht="15.75" customHeight="1">
      <c r="A341" s="5">
        <v>112442</v>
      </c>
      <c r="B341" s="5">
        <v>1022</v>
      </c>
      <c r="C341" s="12">
        <v>44385.256701388891</v>
      </c>
      <c r="D341" s="12">
        <v>44385.258090277777</v>
      </c>
      <c r="E341" s="12">
        <v>44385.266423611109</v>
      </c>
      <c r="F341" s="12">
        <v>44385.283784722225</v>
      </c>
      <c r="G341" s="5" t="s">
        <v>24</v>
      </c>
      <c r="H341" s="5" t="s">
        <v>25</v>
      </c>
      <c r="U341" s="29">
        <v>111184</v>
      </c>
      <c r="V341" s="47"/>
      <c r="W341" s="48">
        <v>1</v>
      </c>
      <c r="X341" s="47">
        <v>1</v>
      </c>
      <c r="Y341" s="47"/>
      <c r="Z341" s="48"/>
      <c r="AA341" s="47"/>
      <c r="AB341" s="49">
        <v>1</v>
      </c>
    </row>
    <row r="342" spans="1:28" ht="15.75" customHeight="1">
      <c r="A342" s="5">
        <v>113331</v>
      </c>
      <c r="B342" s="5">
        <v>1417</v>
      </c>
      <c r="C342" s="12">
        <v>44385.295601851853</v>
      </c>
      <c r="D342" s="12">
        <v>44385.298379629632</v>
      </c>
      <c r="E342" s="12">
        <v>44385.301851851851</v>
      </c>
      <c r="F342" s="12">
        <v>44385.35601851852</v>
      </c>
      <c r="G342" s="5" t="s">
        <v>28</v>
      </c>
      <c r="H342" s="5" t="s">
        <v>29</v>
      </c>
      <c r="U342" s="29">
        <v>111188</v>
      </c>
      <c r="V342" s="47"/>
      <c r="W342" s="48"/>
      <c r="X342" s="47"/>
      <c r="Y342" s="47"/>
      <c r="Z342" s="48">
        <v>1</v>
      </c>
      <c r="AA342" s="47">
        <v>1</v>
      </c>
      <c r="AB342" s="49">
        <v>1</v>
      </c>
    </row>
    <row r="343" spans="1:28" ht="15.75" customHeight="1">
      <c r="A343" s="5">
        <v>110806</v>
      </c>
      <c r="B343" s="5">
        <v>2064</v>
      </c>
      <c r="C343" s="12">
        <v>44385.350902777776</v>
      </c>
      <c r="D343" s="12">
        <v>44385.354375000003</v>
      </c>
      <c r="E343" s="12">
        <v>44385.362708333334</v>
      </c>
      <c r="F343" s="12">
        <v>44385.405069444445</v>
      </c>
      <c r="G343" s="5" t="s">
        <v>28</v>
      </c>
      <c r="H343" s="5" t="s">
        <v>29</v>
      </c>
      <c r="U343" s="29">
        <v>111189</v>
      </c>
      <c r="V343" s="47">
        <v>1</v>
      </c>
      <c r="W343" s="48"/>
      <c r="X343" s="47">
        <v>1</v>
      </c>
      <c r="Y343" s="47"/>
      <c r="Z343" s="48"/>
      <c r="AA343" s="47"/>
      <c r="AB343" s="49">
        <v>1</v>
      </c>
    </row>
    <row r="344" spans="1:28" ht="15.75" customHeight="1">
      <c r="A344" s="5">
        <v>111375</v>
      </c>
      <c r="B344" s="5">
        <v>257</v>
      </c>
      <c r="C344" s="12">
        <v>44385.355567129627</v>
      </c>
      <c r="D344" s="12">
        <v>44385.356261574074</v>
      </c>
      <c r="G344" s="5" t="s">
        <v>24</v>
      </c>
      <c r="H344" s="5" t="s">
        <v>29</v>
      </c>
      <c r="U344" s="29">
        <v>111191</v>
      </c>
      <c r="V344" s="47">
        <v>1</v>
      </c>
      <c r="W344" s="48"/>
      <c r="X344" s="47">
        <v>1</v>
      </c>
      <c r="Y344" s="47"/>
      <c r="Z344" s="48"/>
      <c r="AA344" s="47"/>
      <c r="AB344" s="49">
        <v>1</v>
      </c>
    </row>
    <row r="345" spans="1:28" ht="15.75" customHeight="1">
      <c r="A345" s="5">
        <v>114248</v>
      </c>
      <c r="B345" s="5">
        <v>3999</v>
      </c>
      <c r="C345" s="12">
        <v>44385.364016203705</v>
      </c>
      <c r="D345" s="12">
        <v>44385.367488425924</v>
      </c>
      <c r="E345" s="12">
        <v>44385.37096064815</v>
      </c>
      <c r="F345" s="12">
        <v>44385.425127314818</v>
      </c>
      <c r="G345" s="5" t="s">
        <v>24</v>
      </c>
      <c r="H345" s="5" t="s">
        <v>25</v>
      </c>
      <c r="U345" s="29">
        <v>111193</v>
      </c>
      <c r="V345" s="47"/>
      <c r="W345" s="48">
        <v>1</v>
      </c>
      <c r="X345" s="47">
        <v>1</v>
      </c>
      <c r="Y345" s="47"/>
      <c r="Z345" s="48"/>
      <c r="AA345" s="47"/>
      <c r="AB345" s="49">
        <v>1</v>
      </c>
    </row>
    <row r="346" spans="1:28" ht="15.75" customHeight="1">
      <c r="A346" s="5">
        <v>112732</v>
      </c>
      <c r="B346" s="5">
        <v>3510</v>
      </c>
      <c r="C346" s="12">
        <v>44385.431851851848</v>
      </c>
      <c r="D346" s="12">
        <v>44385.434629629628</v>
      </c>
      <c r="E346" s="12">
        <v>44385.441574074073</v>
      </c>
      <c r="F346" s="12">
        <v>44385.452685185184</v>
      </c>
      <c r="G346" s="5" t="s">
        <v>24</v>
      </c>
      <c r="H346" s="5" t="s">
        <v>25</v>
      </c>
      <c r="U346" s="29">
        <v>111195</v>
      </c>
      <c r="V346" s="47"/>
      <c r="W346" s="48"/>
      <c r="X346" s="47"/>
      <c r="Y346" s="47"/>
      <c r="Z346" s="48">
        <v>1</v>
      </c>
      <c r="AA346" s="47">
        <v>1</v>
      </c>
      <c r="AB346" s="49">
        <v>1</v>
      </c>
    </row>
    <row r="347" spans="1:28" ht="15.75" customHeight="1">
      <c r="A347" s="5">
        <v>112725</v>
      </c>
      <c r="B347" s="5">
        <v>576</v>
      </c>
      <c r="C347" s="12">
        <v>44385.432372685187</v>
      </c>
      <c r="D347" s="12">
        <v>44385.43445601852</v>
      </c>
      <c r="E347" s="12">
        <v>44385.436539351853</v>
      </c>
      <c r="F347" s="12">
        <v>44385.455983796295</v>
      </c>
      <c r="G347" s="5" t="s">
        <v>28</v>
      </c>
      <c r="H347" s="5" t="s">
        <v>29</v>
      </c>
      <c r="U347" s="29">
        <v>111198</v>
      </c>
      <c r="V347" s="47"/>
      <c r="W347" s="48"/>
      <c r="X347" s="47"/>
      <c r="Y347" s="47"/>
      <c r="Z347" s="48"/>
      <c r="AA347" s="47"/>
      <c r="AB347" s="49"/>
    </row>
    <row r="348" spans="1:28" ht="15.75" customHeight="1">
      <c r="A348" s="5">
        <v>110030</v>
      </c>
      <c r="B348" s="5">
        <v>1795</v>
      </c>
      <c r="C348" s="12">
        <v>44385.448240740741</v>
      </c>
      <c r="D348" s="12">
        <v>44385.450324074074</v>
      </c>
      <c r="E348" s="12">
        <v>44385.453101851854</v>
      </c>
      <c r="F348" s="12">
        <v>44385.48296296296</v>
      </c>
      <c r="G348" s="5" t="s">
        <v>24</v>
      </c>
      <c r="H348" s="5" t="s">
        <v>29</v>
      </c>
      <c r="U348" s="29">
        <v>111199</v>
      </c>
      <c r="V348" s="47"/>
      <c r="W348" s="48">
        <v>1</v>
      </c>
      <c r="X348" s="47">
        <v>1</v>
      </c>
      <c r="Y348" s="47"/>
      <c r="Z348" s="48"/>
      <c r="AA348" s="47"/>
      <c r="AB348" s="49">
        <v>1</v>
      </c>
    </row>
    <row r="349" spans="1:28" ht="15.75" customHeight="1">
      <c r="A349" s="5">
        <v>110360</v>
      </c>
      <c r="C349" s="12">
        <v>44385.467175925929</v>
      </c>
      <c r="G349" s="5" t="s">
        <v>24</v>
      </c>
      <c r="H349" s="5" t="s">
        <v>25</v>
      </c>
      <c r="U349" s="29">
        <v>111201</v>
      </c>
      <c r="V349" s="47"/>
      <c r="W349" s="48"/>
      <c r="X349" s="47"/>
      <c r="Y349" s="47">
        <v>1</v>
      </c>
      <c r="Z349" s="48"/>
      <c r="AA349" s="47">
        <v>1</v>
      </c>
      <c r="AB349" s="49">
        <v>1</v>
      </c>
    </row>
    <row r="350" spans="1:28" ht="15.75" customHeight="1">
      <c r="A350" s="5">
        <v>113681</v>
      </c>
      <c r="B350" s="5">
        <v>2447</v>
      </c>
      <c r="C350" s="12">
        <v>44385.486481481479</v>
      </c>
      <c r="D350" s="12">
        <v>44385.487870370373</v>
      </c>
      <c r="G350" s="5" t="s">
        <v>24</v>
      </c>
      <c r="H350" s="5" t="s">
        <v>29</v>
      </c>
      <c r="U350" s="29">
        <v>111203</v>
      </c>
      <c r="V350" s="47">
        <v>1</v>
      </c>
      <c r="W350" s="48"/>
      <c r="X350" s="47">
        <v>1</v>
      </c>
      <c r="Y350" s="47"/>
      <c r="Z350" s="48"/>
      <c r="AA350" s="47"/>
      <c r="AB350" s="49">
        <v>1</v>
      </c>
    </row>
    <row r="351" spans="1:28" ht="15.75" customHeight="1">
      <c r="A351" s="5">
        <v>112851</v>
      </c>
      <c r="B351" s="5">
        <v>3674</v>
      </c>
      <c r="C351" s="12">
        <v>44385.525266203702</v>
      </c>
      <c r="D351" s="12">
        <v>44385.529432870368</v>
      </c>
      <c r="E351" s="12">
        <v>44385.532210648147</v>
      </c>
      <c r="F351" s="12">
        <v>44385.566238425927</v>
      </c>
      <c r="G351" s="5" t="s">
        <v>24</v>
      </c>
      <c r="H351" s="5" t="s">
        <v>25</v>
      </c>
      <c r="U351" s="29">
        <v>111205</v>
      </c>
      <c r="V351" s="47">
        <v>1</v>
      </c>
      <c r="W351" s="48"/>
      <c r="X351" s="47">
        <v>1</v>
      </c>
      <c r="Y351" s="47"/>
      <c r="Z351" s="48"/>
      <c r="AA351" s="47"/>
      <c r="AB351" s="49">
        <v>1</v>
      </c>
    </row>
    <row r="352" spans="1:28" ht="15.75" customHeight="1">
      <c r="A352" s="5">
        <v>114198</v>
      </c>
      <c r="B352" s="5">
        <v>2411</v>
      </c>
      <c r="C352" s="12">
        <v>44385.532789351855</v>
      </c>
      <c r="D352" s="12">
        <v>44385.536261574074</v>
      </c>
      <c r="G352" s="5" t="s">
        <v>24</v>
      </c>
      <c r="H352" s="5" t="s">
        <v>29</v>
      </c>
      <c r="U352" s="29">
        <v>111209</v>
      </c>
      <c r="V352" s="47"/>
      <c r="W352" s="48"/>
      <c r="X352" s="47"/>
      <c r="Y352" s="47"/>
      <c r="Z352" s="48"/>
      <c r="AA352" s="47"/>
      <c r="AB352" s="49"/>
    </row>
    <row r="353" spans="1:28" ht="15.75" customHeight="1">
      <c r="A353" s="5">
        <v>114165</v>
      </c>
      <c r="B353" s="5">
        <v>3616</v>
      </c>
      <c r="C353" s="12">
        <v>44385.582453703704</v>
      </c>
      <c r="D353" s="12">
        <v>44385.584537037037</v>
      </c>
      <c r="E353" s="12">
        <v>44385.589398148149</v>
      </c>
      <c r="F353" s="12">
        <v>44385.609537037039</v>
      </c>
      <c r="G353" s="5" t="s">
        <v>24</v>
      </c>
      <c r="H353" s="5" t="s">
        <v>29</v>
      </c>
      <c r="U353" s="29">
        <v>111223</v>
      </c>
      <c r="V353" s="47"/>
      <c r="W353" s="48"/>
      <c r="X353" s="47"/>
      <c r="Y353" s="47"/>
      <c r="Z353" s="48"/>
      <c r="AA353" s="47"/>
      <c r="AB353" s="49"/>
    </row>
    <row r="354" spans="1:28" ht="15.75" customHeight="1">
      <c r="A354" s="5">
        <v>110830</v>
      </c>
      <c r="B354" s="5">
        <v>4335</v>
      </c>
      <c r="C354" s="12">
        <v>44385.591805555552</v>
      </c>
      <c r="D354" s="12">
        <v>44385.592499999999</v>
      </c>
      <c r="G354" s="5" t="s">
        <v>24</v>
      </c>
      <c r="H354" s="5" t="s">
        <v>29</v>
      </c>
      <c r="U354" s="29">
        <v>111227</v>
      </c>
      <c r="V354" s="47"/>
      <c r="W354" s="48">
        <v>1</v>
      </c>
      <c r="X354" s="47">
        <v>1</v>
      </c>
      <c r="Y354" s="47"/>
      <c r="Z354" s="48"/>
      <c r="AA354" s="47"/>
      <c r="AB354" s="49">
        <v>1</v>
      </c>
    </row>
    <row r="355" spans="1:28" ht="15.75" customHeight="1">
      <c r="A355" s="5">
        <v>111858</v>
      </c>
      <c r="B355" s="5">
        <v>4689</v>
      </c>
      <c r="C355" s="12">
        <v>44385.593449074076</v>
      </c>
      <c r="D355" s="12">
        <v>44385.595532407409</v>
      </c>
      <c r="E355" s="12">
        <v>44385.599699074075</v>
      </c>
      <c r="F355" s="12">
        <v>44385.639282407406</v>
      </c>
      <c r="G355" s="5" t="s">
        <v>24</v>
      </c>
      <c r="H355" s="5" t="s">
        <v>29</v>
      </c>
      <c r="U355" s="29">
        <v>111231</v>
      </c>
      <c r="V355" s="47"/>
      <c r="W355" s="48">
        <v>1</v>
      </c>
      <c r="X355" s="47">
        <v>1</v>
      </c>
      <c r="Y355" s="47"/>
      <c r="Z355" s="48"/>
      <c r="AA355" s="47"/>
      <c r="AB355" s="49">
        <v>1</v>
      </c>
    </row>
    <row r="356" spans="1:28" ht="15.75" customHeight="1">
      <c r="A356" s="5">
        <v>110840</v>
      </c>
      <c r="B356" s="5">
        <v>2759</v>
      </c>
      <c r="C356" s="12">
        <v>44385.603495370371</v>
      </c>
      <c r="D356" s="12">
        <v>44385.606273148151</v>
      </c>
      <c r="G356" s="5" t="s">
        <v>24</v>
      </c>
      <c r="H356" s="5" t="s">
        <v>29</v>
      </c>
      <c r="U356" s="29">
        <v>111237</v>
      </c>
      <c r="V356" s="47"/>
      <c r="W356" s="48">
        <v>1</v>
      </c>
      <c r="X356" s="47">
        <v>1</v>
      </c>
      <c r="Y356" s="47"/>
      <c r="Z356" s="48"/>
      <c r="AA356" s="47"/>
      <c r="AB356" s="49">
        <v>1</v>
      </c>
    </row>
    <row r="357" spans="1:28" ht="15.75" customHeight="1">
      <c r="A357" s="5">
        <v>111939</v>
      </c>
      <c r="B357" s="5">
        <v>3565</v>
      </c>
      <c r="C357" s="12">
        <v>44385.631365740737</v>
      </c>
      <c r="D357" s="12">
        <v>44385.634143518517</v>
      </c>
      <c r="E357" s="12">
        <v>44385.636921296296</v>
      </c>
      <c r="F357" s="12">
        <v>44385.665393518517</v>
      </c>
      <c r="G357" s="5" t="s">
        <v>24</v>
      </c>
      <c r="H357" s="5" t="s">
        <v>29</v>
      </c>
      <c r="U357" s="29">
        <v>111241</v>
      </c>
      <c r="V357" s="47"/>
      <c r="W357" s="48">
        <v>1</v>
      </c>
      <c r="X357" s="47">
        <v>1</v>
      </c>
      <c r="Y357" s="47"/>
      <c r="Z357" s="48"/>
      <c r="AA357" s="47"/>
      <c r="AB357" s="49">
        <v>1</v>
      </c>
    </row>
    <row r="358" spans="1:28" ht="15.75" customHeight="1">
      <c r="A358" s="5">
        <v>111052</v>
      </c>
      <c r="B358" s="5">
        <v>4208</v>
      </c>
      <c r="C358" s="12">
        <v>44385.726504629631</v>
      </c>
      <c r="D358" s="12">
        <v>44385.727199074077</v>
      </c>
      <c r="E358" s="12">
        <v>44385.733449074076</v>
      </c>
      <c r="F358" s="12">
        <v>44385.741087962961</v>
      </c>
      <c r="G358" s="5" t="s">
        <v>24</v>
      </c>
      <c r="H358" s="5" t="s">
        <v>29</v>
      </c>
      <c r="U358" s="29">
        <v>111243</v>
      </c>
      <c r="V358" s="47">
        <v>1</v>
      </c>
      <c r="W358" s="48"/>
      <c r="X358" s="47">
        <v>1</v>
      </c>
      <c r="Y358" s="47"/>
      <c r="Z358" s="48"/>
      <c r="AA358" s="47"/>
      <c r="AB358" s="49">
        <v>1</v>
      </c>
    </row>
    <row r="359" spans="1:28" ht="15.75" customHeight="1">
      <c r="A359" s="5">
        <v>114955</v>
      </c>
      <c r="B359" s="5">
        <v>2544</v>
      </c>
      <c r="C359" s="12">
        <v>44385.727847222224</v>
      </c>
      <c r="D359" s="12">
        <v>44385.729930555557</v>
      </c>
      <c r="G359" s="5" t="s">
        <v>28</v>
      </c>
      <c r="H359" s="5" t="s">
        <v>25</v>
      </c>
      <c r="U359" s="29">
        <v>111244</v>
      </c>
      <c r="V359" s="47"/>
      <c r="W359" s="48">
        <v>1</v>
      </c>
      <c r="X359" s="47">
        <v>1</v>
      </c>
      <c r="Y359" s="47"/>
      <c r="Z359" s="48"/>
      <c r="AA359" s="47"/>
      <c r="AB359" s="49">
        <v>1</v>
      </c>
    </row>
    <row r="360" spans="1:28" ht="15.75" customHeight="1">
      <c r="A360" s="5">
        <v>112615</v>
      </c>
      <c r="B360" s="5">
        <v>1454</v>
      </c>
      <c r="C360" s="12">
        <v>44385.742893518516</v>
      </c>
      <c r="D360" s="12">
        <v>44385.745671296296</v>
      </c>
      <c r="E360" s="12">
        <v>44385.751226851855</v>
      </c>
      <c r="F360" s="12">
        <v>44385.777615740742</v>
      </c>
      <c r="G360" s="5" t="s">
        <v>24</v>
      </c>
      <c r="H360" s="5" t="s">
        <v>29</v>
      </c>
      <c r="U360" s="29">
        <v>111245</v>
      </c>
      <c r="V360" s="47"/>
      <c r="W360" s="48">
        <v>1</v>
      </c>
      <c r="X360" s="47">
        <v>1</v>
      </c>
      <c r="Y360" s="47"/>
      <c r="Z360" s="48"/>
      <c r="AA360" s="47"/>
      <c r="AB360" s="49">
        <v>1</v>
      </c>
    </row>
    <row r="361" spans="1:28" ht="15.75" customHeight="1">
      <c r="A361" s="5">
        <v>110841</v>
      </c>
      <c r="B361" s="5">
        <v>2002</v>
      </c>
      <c r="C361" s="12">
        <v>44385.767534722225</v>
      </c>
      <c r="D361" s="12">
        <v>44385.768923611111</v>
      </c>
      <c r="G361" s="5" t="s">
        <v>24</v>
      </c>
      <c r="H361" s="5" t="s">
        <v>29</v>
      </c>
      <c r="U361" s="29">
        <v>111247</v>
      </c>
      <c r="V361" s="47"/>
      <c r="W361" s="48"/>
      <c r="X361" s="47"/>
      <c r="Y361" s="47"/>
      <c r="Z361" s="48">
        <v>1</v>
      </c>
      <c r="AA361" s="47">
        <v>1</v>
      </c>
      <c r="AB361" s="49">
        <v>1</v>
      </c>
    </row>
    <row r="362" spans="1:28" ht="15.75" customHeight="1">
      <c r="A362" s="5">
        <v>113306</v>
      </c>
      <c r="B362" s="5">
        <v>4301</v>
      </c>
      <c r="C362" s="12">
        <v>44385.775104166663</v>
      </c>
      <c r="D362" s="12">
        <v>44385.777881944443</v>
      </c>
      <c r="E362" s="12">
        <v>44385.781354166669</v>
      </c>
      <c r="F362" s="12">
        <v>44385.819548611114</v>
      </c>
      <c r="G362" s="5" t="s">
        <v>24</v>
      </c>
      <c r="H362" s="5" t="s">
        <v>29</v>
      </c>
      <c r="U362" s="29">
        <v>111249</v>
      </c>
      <c r="V362" s="47">
        <v>1</v>
      </c>
      <c r="W362" s="48"/>
      <c r="X362" s="47">
        <v>1</v>
      </c>
      <c r="Y362" s="47"/>
      <c r="Z362" s="48"/>
      <c r="AA362" s="47"/>
      <c r="AB362" s="49">
        <v>1</v>
      </c>
    </row>
    <row r="363" spans="1:28" ht="15.75" customHeight="1">
      <c r="A363" s="5">
        <v>110589</v>
      </c>
      <c r="B363" s="5">
        <v>3297</v>
      </c>
      <c r="C363" s="12">
        <v>44385.799849537034</v>
      </c>
      <c r="D363" s="12">
        <v>44385.801932870374</v>
      </c>
      <c r="E363" s="12">
        <v>44385.805405092593</v>
      </c>
      <c r="F363" s="12">
        <v>44385.841516203705</v>
      </c>
      <c r="G363" s="5" t="s">
        <v>24</v>
      </c>
      <c r="H363" s="5" t="s">
        <v>29</v>
      </c>
      <c r="U363" s="29">
        <v>111256</v>
      </c>
      <c r="V363" s="47">
        <v>1</v>
      </c>
      <c r="W363" s="48"/>
      <c r="X363" s="47">
        <v>1</v>
      </c>
      <c r="Y363" s="47"/>
      <c r="Z363" s="48"/>
      <c r="AA363" s="47"/>
      <c r="AB363" s="49">
        <v>1</v>
      </c>
    </row>
    <row r="364" spans="1:28" ht="15.75" customHeight="1">
      <c r="A364" s="5">
        <v>111767</v>
      </c>
      <c r="B364" s="5">
        <v>794</v>
      </c>
      <c r="C364" s="12">
        <v>44385.81517361111</v>
      </c>
      <c r="D364" s="12">
        <v>44385.818645833337</v>
      </c>
      <c r="E364" s="12">
        <v>44385.826284722221</v>
      </c>
      <c r="F364" s="12">
        <v>44385.881145833337</v>
      </c>
      <c r="G364" s="5" t="s">
        <v>28</v>
      </c>
      <c r="H364" s="5" t="s">
        <v>29</v>
      </c>
      <c r="U364" s="29">
        <v>111258</v>
      </c>
      <c r="V364" s="47">
        <v>1</v>
      </c>
      <c r="W364" s="48"/>
      <c r="X364" s="47">
        <v>1</v>
      </c>
      <c r="Y364" s="47"/>
      <c r="Z364" s="48"/>
      <c r="AA364" s="47"/>
      <c r="AB364" s="49">
        <v>1</v>
      </c>
    </row>
    <row r="365" spans="1:28" ht="15.75" customHeight="1">
      <c r="A365" s="5">
        <v>112568</v>
      </c>
      <c r="B365" s="5">
        <v>4538</v>
      </c>
      <c r="C365" s="12">
        <v>44385.826435185183</v>
      </c>
      <c r="D365" s="12">
        <v>44385.82712962963</v>
      </c>
      <c r="G365" s="5" t="s">
        <v>24</v>
      </c>
      <c r="H365" s="5" t="s">
        <v>25</v>
      </c>
      <c r="U365" s="29">
        <v>111261</v>
      </c>
      <c r="V365" s="47">
        <v>1</v>
      </c>
      <c r="W365" s="48"/>
      <c r="X365" s="47">
        <v>1</v>
      </c>
      <c r="Y365" s="47"/>
      <c r="Z365" s="48"/>
      <c r="AA365" s="47"/>
      <c r="AB365" s="49">
        <v>1</v>
      </c>
    </row>
    <row r="366" spans="1:28" ht="15.75" customHeight="1">
      <c r="A366" s="5">
        <v>111320</v>
      </c>
      <c r="B366" s="5">
        <v>187</v>
      </c>
      <c r="C366" s="12">
        <v>44385.82739583333</v>
      </c>
      <c r="D366" s="12">
        <v>44385.830868055556</v>
      </c>
      <c r="E366" s="12">
        <v>44385.832951388889</v>
      </c>
      <c r="F366" s="12">
        <v>44385.841979166667</v>
      </c>
      <c r="G366" s="5" t="s">
        <v>24</v>
      </c>
      <c r="H366" s="5" t="s">
        <v>29</v>
      </c>
      <c r="U366" s="29">
        <v>111264</v>
      </c>
      <c r="V366" s="47"/>
      <c r="W366" s="48"/>
      <c r="X366" s="47"/>
      <c r="Y366" s="47">
        <v>1</v>
      </c>
      <c r="Z366" s="48"/>
      <c r="AA366" s="47">
        <v>1</v>
      </c>
      <c r="AB366" s="49">
        <v>1</v>
      </c>
    </row>
    <row r="367" spans="1:28" ht="15.75" customHeight="1">
      <c r="A367" s="5">
        <v>111645</v>
      </c>
      <c r="B367" s="5">
        <v>581</v>
      </c>
      <c r="C367" s="12">
        <v>44385.83452546296</v>
      </c>
      <c r="G367" s="5" t="s">
        <v>24</v>
      </c>
      <c r="H367" s="5" t="s">
        <v>25</v>
      </c>
      <c r="U367" s="29">
        <v>111265</v>
      </c>
      <c r="V367" s="47"/>
      <c r="W367" s="48">
        <v>1</v>
      </c>
      <c r="X367" s="47">
        <v>1</v>
      </c>
      <c r="Y367" s="47"/>
      <c r="Z367" s="48"/>
      <c r="AA367" s="47"/>
      <c r="AB367" s="49">
        <v>1</v>
      </c>
    </row>
    <row r="368" spans="1:28" ht="15.75" customHeight="1">
      <c r="A368" s="5">
        <v>113997</v>
      </c>
      <c r="B368" s="5">
        <v>4821</v>
      </c>
      <c r="C368" s="12">
        <v>44385.897615740738</v>
      </c>
      <c r="D368" s="12">
        <v>44385.899004629631</v>
      </c>
      <c r="E368" s="12">
        <v>44385.903865740744</v>
      </c>
      <c r="F368" s="12">
        <v>44385.949699074074</v>
      </c>
      <c r="G368" s="5" t="s">
        <v>24</v>
      </c>
      <c r="H368" s="5" t="s">
        <v>25</v>
      </c>
      <c r="U368" s="29">
        <v>111267</v>
      </c>
      <c r="V368" s="47">
        <v>1</v>
      </c>
      <c r="W368" s="48"/>
      <c r="X368" s="47">
        <v>1</v>
      </c>
      <c r="Y368" s="47"/>
      <c r="Z368" s="48"/>
      <c r="AA368" s="47"/>
      <c r="AB368" s="49">
        <v>1</v>
      </c>
    </row>
    <row r="369" spans="1:28" ht="15.75" customHeight="1">
      <c r="A369" s="5">
        <v>110490</v>
      </c>
      <c r="B369" s="5">
        <v>2544</v>
      </c>
      <c r="C369" s="12">
        <v>44385.926840277774</v>
      </c>
      <c r="D369" s="12">
        <v>44385.928229166668</v>
      </c>
      <c r="E369" s="12">
        <v>44385.934479166666</v>
      </c>
      <c r="F369" s="12">
        <v>44385.942118055558</v>
      </c>
      <c r="G369" s="5" t="s">
        <v>28</v>
      </c>
      <c r="H369" s="5" t="s">
        <v>29</v>
      </c>
      <c r="U369" s="29">
        <v>111268</v>
      </c>
      <c r="V369" s="47"/>
      <c r="W369" s="48">
        <v>1</v>
      </c>
      <c r="X369" s="47">
        <v>1</v>
      </c>
      <c r="Y369" s="47"/>
      <c r="Z369" s="48"/>
      <c r="AA369" s="47"/>
      <c r="AB369" s="49">
        <v>1</v>
      </c>
    </row>
    <row r="370" spans="1:28" ht="15.75" customHeight="1">
      <c r="A370" s="5">
        <v>113577</v>
      </c>
      <c r="B370" s="5">
        <v>2777</v>
      </c>
      <c r="C370" s="12">
        <v>44385.928159722222</v>
      </c>
      <c r="D370" s="12">
        <v>44385.932326388887</v>
      </c>
      <c r="E370" s="12">
        <v>44385.939965277779</v>
      </c>
      <c r="F370" s="12">
        <v>44385.962881944448</v>
      </c>
      <c r="G370" s="5" t="s">
        <v>24</v>
      </c>
      <c r="H370" s="5" t="s">
        <v>25</v>
      </c>
      <c r="U370" s="29">
        <v>111270</v>
      </c>
      <c r="V370" s="47"/>
      <c r="W370" s="48">
        <v>1</v>
      </c>
      <c r="X370" s="47">
        <v>1</v>
      </c>
      <c r="Y370" s="47"/>
      <c r="Z370" s="48"/>
      <c r="AA370" s="47"/>
      <c r="AB370" s="49">
        <v>1</v>
      </c>
    </row>
    <row r="371" spans="1:28" ht="15.75" customHeight="1">
      <c r="A371" s="5">
        <v>113025</v>
      </c>
      <c r="B371" s="5">
        <v>2574</v>
      </c>
      <c r="C371" s="12">
        <v>44385.951863425929</v>
      </c>
      <c r="D371" s="12">
        <v>44385.955335648148</v>
      </c>
      <c r="G371" s="5" t="s">
        <v>24</v>
      </c>
      <c r="H371" s="5" t="s">
        <v>29</v>
      </c>
      <c r="U371" s="29">
        <v>111273</v>
      </c>
      <c r="V371" s="47"/>
      <c r="W371" s="48">
        <v>1</v>
      </c>
      <c r="X371" s="47">
        <v>1</v>
      </c>
      <c r="Y371" s="47"/>
      <c r="Z371" s="48"/>
      <c r="AA371" s="47"/>
      <c r="AB371" s="49">
        <v>1</v>
      </c>
    </row>
    <row r="372" spans="1:28" ht="15.75" customHeight="1">
      <c r="A372" s="5">
        <v>112684</v>
      </c>
      <c r="B372" s="5">
        <v>202</v>
      </c>
      <c r="C372" s="12">
        <v>44385.9530787037</v>
      </c>
      <c r="D372" s="12">
        <v>44385.954467592594</v>
      </c>
      <c r="E372" s="12">
        <v>44385.962106481478</v>
      </c>
      <c r="F372" s="12">
        <v>44385.994050925925</v>
      </c>
      <c r="G372" s="5" t="s">
        <v>24</v>
      </c>
      <c r="H372" s="5" t="s">
        <v>25</v>
      </c>
      <c r="U372" s="29">
        <v>111277</v>
      </c>
      <c r="V372" s="47"/>
      <c r="W372" s="48"/>
      <c r="X372" s="47"/>
      <c r="Y372" s="47"/>
      <c r="Z372" s="48"/>
      <c r="AA372" s="47"/>
      <c r="AB372" s="49"/>
    </row>
    <row r="373" spans="1:28" ht="15.75" customHeight="1">
      <c r="A373" s="5">
        <v>112977</v>
      </c>
      <c r="B373" s="5">
        <v>1818</v>
      </c>
      <c r="C373" s="12">
        <v>44385.953819444447</v>
      </c>
      <c r="D373" s="12">
        <v>44385.954513888886</v>
      </c>
      <c r="E373" s="12">
        <v>44385.962152777778</v>
      </c>
      <c r="F373" s="12">
        <v>44385.971180555556</v>
      </c>
      <c r="G373" s="5" t="s">
        <v>24</v>
      </c>
      <c r="H373" s="5" t="s">
        <v>29</v>
      </c>
      <c r="U373" s="29">
        <v>111278</v>
      </c>
      <c r="V373" s="47"/>
      <c r="W373" s="48">
        <v>1</v>
      </c>
      <c r="X373" s="47">
        <v>1</v>
      </c>
      <c r="Y373" s="47"/>
      <c r="Z373" s="48"/>
      <c r="AA373" s="47"/>
      <c r="AB373" s="49">
        <v>1</v>
      </c>
    </row>
    <row r="374" spans="1:28" ht="15.75" customHeight="1">
      <c r="A374" s="5">
        <v>110074</v>
      </c>
      <c r="B374" s="5">
        <v>4554</v>
      </c>
      <c r="C374" s="12">
        <v>44385.993368055555</v>
      </c>
      <c r="D374" s="12">
        <v>44385.996145833335</v>
      </c>
      <c r="E374" s="12">
        <v>44386.004479166666</v>
      </c>
      <c r="F374" s="12">
        <v>44386.039201388892</v>
      </c>
      <c r="G374" s="5" t="s">
        <v>24</v>
      </c>
      <c r="H374" s="5" t="s">
        <v>29</v>
      </c>
      <c r="U374" s="29">
        <v>111281</v>
      </c>
      <c r="V374" s="47"/>
      <c r="W374" s="48">
        <v>1</v>
      </c>
      <c r="X374" s="47">
        <v>1</v>
      </c>
      <c r="Y374" s="47"/>
      <c r="Z374" s="48"/>
      <c r="AA374" s="47"/>
      <c r="AB374" s="49">
        <v>1</v>
      </c>
    </row>
    <row r="375" spans="1:28" ht="15.75" customHeight="1">
      <c r="A375" s="5">
        <v>114662</v>
      </c>
      <c r="B375" s="5">
        <v>2384</v>
      </c>
      <c r="C375" s="12">
        <v>44386.023321759261</v>
      </c>
      <c r="G375" s="5" t="s">
        <v>24</v>
      </c>
      <c r="H375" s="5" t="s">
        <v>25</v>
      </c>
      <c r="U375" s="29">
        <v>111285</v>
      </c>
      <c r="V375" s="47"/>
      <c r="W375" s="48">
        <v>1</v>
      </c>
      <c r="X375" s="47">
        <v>1</v>
      </c>
      <c r="Y375" s="47"/>
      <c r="Z375" s="48"/>
      <c r="AA375" s="47"/>
      <c r="AB375" s="49">
        <v>1</v>
      </c>
    </row>
    <row r="376" spans="1:28" ht="15.75" customHeight="1">
      <c r="A376" s="5">
        <v>113833</v>
      </c>
      <c r="B376" s="5">
        <v>3024</v>
      </c>
      <c r="C376" s="12">
        <v>44386.040451388886</v>
      </c>
      <c r="D376" s="12">
        <v>44386.04184027778</v>
      </c>
      <c r="E376" s="12">
        <v>44386.043923611112</v>
      </c>
      <c r="F376" s="12">
        <v>44386.078645833331</v>
      </c>
      <c r="G376" s="5" t="s">
        <v>24</v>
      </c>
      <c r="H376" s="5" t="s">
        <v>29</v>
      </c>
      <c r="U376" s="29">
        <v>111288</v>
      </c>
      <c r="V376" s="47"/>
      <c r="W376" s="48"/>
      <c r="X376" s="47"/>
      <c r="Y376" s="47"/>
      <c r="Z376" s="48">
        <v>1</v>
      </c>
      <c r="AA376" s="47">
        <v>1</v>
      </c>
      <c r="AB376" s="49">
        <v>1</v>
      </c>
    </row>
    <row r="377" spans="1:28" ht="15.75" customHeight="1">
      <c r="A377" s="5">
        <v>113430</v>
      </c>
      <c r="B377" s="5">
        <v>1416</v>
      </c>
      <c r="C377" s="12">
        <v>44386.0469212963</v>
      </c>
      <c r="D377" s="12">
        <v>44386.049004629633</v>
      </c>
      <c r="G377" s="5" t="s">
        <v>24</v>
      </c>
      <c r="H377" s="5" t="s">
        <v>25</v>
      </c>
      <c r="U377" s="29">
        <v>111292</v>
      </c>
      <c r="V377" s="47"/>
      <c r="W377" s="48">
        <v>1</v>
      </c>
      <c r="X377" s="47">
        <v>1</v>
      </c>
      <c r="Y377" s="47"/>
      <c r="Z377" s="48"/>
      <c r="AA377" s="47"/>
      <c r="AB377" s="49">
        <v>1</v>
      </c>
    </row>
    <row r="378" spans="1:28" ht="15.75" customHeight="1">
      <c r="A378" s="5">
        <v>111626</v>
      </c>
      <c r="B378" s="5">
        <v>4759</v>
      </c>
      <c r="C378" s="12">
        <v>44386.102164351854</v>
      </c>
      <c r="D378" s="12">
        <v>44386.10355324074</v>
      </c>
      <c r="E378" s="12">
        <v>44386.1091087963</v>
      </c>
      <c r="F378" s="12">
        <v>44386.145914351851</v>
      </c>
      <c r="G378" s="5" t="s">
        <v>28</v>
      </c>
      <c r="H378" s="5" t="s">
        <v>29</v>
      </c>
      <c r="U378" s="29">
        <v>111294</v>
      </c>
      <c r="V378" s="47"/>
      <c r="W378" s="48">
        <v>1</v>
      </c>
      <c r="X378" s="47">
        <v>1</v>
      </c>
      <c r="Y378" s="47"/>
      <c r="Z378" s="48"/>
      <c r="AA378" s="47"/>
      <c r="AB378" s="49">
        <v>1</v>
      </c>
    </row>
    <row r="379" spans="1:28" ht="15.75" customHeight="1">
      <c r="A379" s="5">
        <v>114358</v>
      </c>
      <c r="B379" s="5">
        <v>1290</v>
      </c>
      <c r="C379" s="12">
        <v>44386.120046296295</v>
      </c>
      <c r="D379" s="12">
        <v>44386.121435185189</v>
      </c>
      <c r="E379" s="12">
        <v>44386.12699074074</v>
      </c>
      <c r="G379" s="5" t="s">
        <v>24</v>
      </c>
      <c r="H379" s="5" t="s">
        <v>25</v>
      </c>
      <c r="U379" s="29">
        <v>111297</v>
      </c>
      <c r="V379" s="47"/>
      <c r="W379" s="48">
        <v>1</v>
      </c>
      <c r="X379" s="47">
        <v>1</v>
      </c>
      <c r="Y379" s="47"/>
      <c r="Z379" s="48"/>
      <c r="AA379" s="47"/>
      <c r="AB379" s="49">
        <v>1</v>
      </c>
    </row>
    <row r="380" spans="1:28" ht="15.75" customHeight="1">
      <c r="A380" s="5">
        <v>111869</v>
      </c>
      <c r="B380" s="5">
        <v>1721</v>
      </c>
      <c r="C380" s="12">
        <v>44386.143634259257</v>
      </c>
      <c r="D380" s="12">
        <v>44386.144328703704</v>
      </c>
      <c r="E380" s="12">
        <v>44386.147106481483</v>
      </c>
      <c r="F380" s="12">
        <v>44386.197106481479</v>
      </c>
      <c r="G380" s="5" t="s">
        <v>24</v>
      </c>
      <c r="H380" s="5" t="s">
        <v>29</v>
      </c>
      <c r="U380" s="29">
        <v>111298</v>
      </c>
      <c r="V380" s="47"/>
      <c r="W380" s="48">
        <v>1</v>
      </c>
      <c r="X380" s="47">
        <v>1</v>
      </c>
      <c r="Y380" s="47"/>
      <c r="Z380" s="48"/>
      <c r="AA380" s="47"/>
      <c r="AB380" s="49">
        <v>1</v>
      </c>
    </row>
    <row r="381" spans="1:28" ht="15.75" customHeight="1">
      <c r="A381" s="5">
        <v>111101</v>
      </c>
      <c r="B381" s="5">
        <v>1956</v>
      </c>
      <c r="C381" s="12">
        <v>44386.145254629628</v>
      </c>
      <c r="D381" s="12">
        <v>44386.148726851854</v>
      </c>
      <c r="G381" s="5" t="s">
        <v>24</v>
      </c>
      <c r="H381" s="5" t="s">
        <v>29</v>
      </c>
      <c r="U381" s="29">
        <v>111299</v>
      </c>
      <c r="V381" s="47"/>
      <c r="W381" s="48"/>
      <c r="X381" s="47"/>
      <c r="Y381" s="47"/>
      <c r="Z381" s="48"/>
      <c r="AA381" s="47"/>
      <c r="AB381" s="49"/>
    </row>
    <row r="382" spans="1:28" ht="15.75" customHeight="1">
      <c r="A382" s="5">
        <v>111551</v>
      </c>
      <c r="B382" s="5">
        <v>2999</v>
      </c>
      <c r="C382" s="12">
        <v>44386.16101851852</v>
      </c>
      <c r="D382" s="12">
        <v>44386.163101851853</v>
      </c>
      <c r="E382" s="12">
        <v>44386.165185185186</v>
      </c>
      <c r="F382" s="12">
        <v>44386.192962962959</v>
      </c>
      <c r="G382" s="5" t="s">
        <v>24</v>
      </c>
      <c r="H382" s="5" t="s">
        <v>29</v>
      </c>
      <c r="U382" s="29">
        <v>111300</v>
      </c>
      <c r="V382" s="47"/>
      <c r="W382" s="48">
        <v>1</v>
      </c>
      <c r="X382" s="47">
        <v>1</v>
      </c>
      <c r="Y382" s="47"/>
      <c r="Z382" s="48"/>
      <c r="AA382" s="47"/>
      <c r="AB382" s="49">
        <v>1</v>
      </c>
    </row>
    <row r="383" spans="1:28" ht="15.75" customHeight="1">
      <c r="A383" s="5">
        <v>112613</v>
      </c>
      <c r="B383" s="5">
        <v>2740</v>
      </c>
      <c r="C383" s="12">
        <v>44386.178101851852</v>
      </c>
      <c r="D383" s="12">
        <v>44386.179490740738</v>
      </c>
      <c r="G383" s="5" t="s">
        <v>28</v>
      </c>
      <c r="H383" s="5" t="s">
        <v>25</v>
      </c>
      <c r="U383" s="29">
        <v>111302</v>
      </c>
      <c r="V383" s="47">
        <v>1</v>
      </c>
      <c r="W383" s="48"/>
      <c r="X383" s="47">
        <v>1</v>
      </c>
      <c r="Y383" s="47"/>
      <c r="Z383" s="48"/>
      <c r="AA383" s="47"/>
      <c r="AB383" s="49">
        <v>1</v>
      </c>
    </row>
    <row r="384" spans="1:28" ht="15.75" customHeight="1">
      <c r="A384" s="5">
        <v>113615</v>
      </c>
      <c r="B384" s="5">
        <v>2046</v>
      </c>
      <c r="C384" s="12">
        <v>44386.225127314814</v>
      </c>
      <c r="D384" s="12">
        <v>44386.227210648147</v>
      </c>
      <c r="E384" s="12">
        <v>44386.235543981478</v>
      </c>
      <c r="F384" s="12">
        <v>44386.254293981481</v>
      </c>
      <c r="G384" s="5" t="s">
        <v>24</v>
      </c>
      <c r="H384" s="5" t="s">
        <v>29</v>
      </c>
      <c r="U384" s="29">
        <v>111305</v>
      </c>
      <c r="V384" s="47"/>
      <c r="W384" s="48"/>
      <c r="X384" s="47"/>
      <c r="Y384" s="47"/>
      <c r="Z384" s="48">
        <v>1</v>
      </c>
      <c r="AA384" s="47">
        <v>1</v>
      </c>
      <c r="AB384" s="49">
        <v>1</v>
      </c>
    </row>
    <row r="385" spans="1:28" ht="15.75" customHeight="1">
      <c r="A385" s="5">
        <v>111459</v>
      </c>
      <c r="B385" s="5">
        <v>2153</v>
      </c>
      <c r="C385" s="12">
        <v>44386.231562499997</v>
      </c>
      <c r="D385" s="12">
        <v>44386.235729166663</v>
      </c>
      <c r="E385" s="12">
        <v>44386.242673611108</v>
      </c>
      <c r="F385" s="12">
        <v>44386.285034722219</v>
      </c>
      <c r="G385" s="5" t="s">
        <v>24</v>
      </c>
      <c r="H385" s="5" t="s">
        <v>25</v>
      </c>
      <c r="U385" s="29">
        <v>111308</v>
      </c>
      <c r="V385" s="47">
        <v>1</v>
      </c>
      <c r="W385" s="48"/>
      <c r="X385" s="47">
        <v>1</v>
      </c>
      <c r="Y385" s="47"/>
      <c r="Z385" s="48"/>
      <c r="AA385" s="47"/>
      <c r="AB385" s="49">
        <v>1</v>
      </c>
    </row>
    <row r="386" spans="1:28" ht="15.75" customHeight="1">
      <c r="A386" s="5">
        <v>112130</v>
      </c>
      <c r="B386" s="5">
        <v>2903</v>
      </c>
      <c r="C386" s="12">
        <v>44386.237060185187</v>
      </c>
      <c r="D386" s="12">
        <v>44386.239837962959</v>
      </c>
      <c r="E386" s="12">
        <v>44386.246782407405</v>
      </c>
      <c r="F386" s="12">
        <v>44386.268310185187</v>
      </c>
      <c r="G386" s="5" t="s">
        <v>24</v>
      </c>
      <c r="H386" s="5" t="s">
        <v>29</v>
      </c>
      <c r="U386" s="29">
        <v>111309</v>
      </c>
      <c r="V386" s="47">
        <v>1</v>
      </c>
      <c r="W386" s="48"/>
      <c r="X386" s="47">
        <v>1</v>
      </c>
      <c r="Y386" s="47"/>
      <c r="Z386" s="48"/>
      <c r="AA386" s="47"/>
      <c r="AB386" s="49">
        <v>1</v>
      </c>
    </row>
    <row r="387" spans="1:28" ht="15.75" customHeight="1">
      <c r="A387" s="5">
        <v>114668</v>
      </c>
      <c r="B387" s="5">
        <v>4574</v>
      </c>
      <c r="C387" s="12">
        <v>44386.238564814812</v>
      </c>
      <c r="G387" s="5" t="s">
        <v>24</v>
      </c>
      <c r="H387" s="5" t="s">
        <v>25</v>
      </c>
      <c r="U387" s="29">
        <v>111313</v>
      </c>
      <c r="V387" s="47"/>
      <c r="W387" s="48"/>
      <c r="X387" s="47"/>
      <c r="Y387" s="47"/>
      <c r="Z387" s="48">
        <v>1</v>
      </c>
      <c r="AA387" s="47">
        <v>1</v>
      </c>
      <c r="AB387" s="49">
        <v>1</v>
      </c>
    </row>
    <row r="388" spans="1:28" ht="15.75" customHeight="1">
      <c r="A388" s="5">
        <v>111505</v>
      </c>
      <c r="B388" s="5">
        <v>3370</v>
      </c>
      <c r="C388" s="12">
        <v>44386.251817129632</v>
      </c>
      <c r="D388" s="12">
        <v>44386.253900462965</v>
      </c>
      <c r="G388" s="5" t="s">
        <v>24</v>
      </c>
      <c r="H388" s="5" t="s">
        <v>29</v>
      </c>
      <c r="U388" s="29">
        <v>111315</v>
      </c>
      <c r="V388" s="47"/>
      <c r="W388" s="48">
        <v>1</v>
      </c>
      <c r="X388" s="47">
        <v>1</v>
      </c>
      <c r="Y388" s="47"/>
      <c r="Z388" s="48"/>
      <c r="AA388" s="47"/>
      <c r="AB388" s="49">
        <v>1</v>
      </c>
    </row>
    <row r="389" spans="1:28" ht="15.75" customHeight="1">
      <c r="A389" s="5">
        <v>111846</v>
      </c>
      <c r="B389" s="5">
        <v>337</v>
      </c>
      <c r="C389" s="12">
        <v>44386.268379629626</v>
      </c>
      <c r="D389" s="12">
        <v>44386.270462962966</v>
      </c>
      <c r="G389" s="5" t="s">
        <v>24</v>
      </c>
      <c r="H389" s="5" t="s">
        <v>29</v>
      </c>
      <c r="U389" s="29">
        <v>111318</v>
      </c>
      <c r="V389" s="47">
        <v>1</v>
      </c>
      <c r="W389" s="48"/>
      <c r="X389" s="47">
        <v>1</v>
      </c>
      <c r="Y389" s="47"/>
      <c r="Z389" s="48"/>
      <c r="AA389" s="47"/>
      <c r="AB389" s="49">
        <v>1</v>
      </c>
    </row>
    <row r="390" spans="1:28" ht="15.75" customHeight="1">
      <c r="A390" s="5">
        <v>112641</v>
      </c>
      <c r="B390" s="5">
        <v>4993</v>
      </c>
      <c r="C390" s="12">
        <v>44386.282800925925</v>
      </c>
      <c r="D390" s="12">
        <v>44386.283495370371</v>
      </c>
      <c r="E390" s="12">
        <v>44386.284884259258</v>
      </c>
      <c r="F390" s="12">
        <v>44386.30641203704</v>
      </c>
      <c r="G390" s="5" t="s">
        <v>28</v>
      </c>
      <c r="H390" s="5" t="s">
        <v>25</v>
      </c>
      <c r="U390" s="29">
        <v>111319</v>
      </c>
      <c r="V390" s="47"/>
      <c r="W390" s="48">
        <v>1</v>
      </c>
      <c r="X390" s="47">
        <v>1</v>
      </c>
      <c r="Y390" s="47"/>
      <c r="Z390" s="48"/>
      <c r="AA390" s="47"/>
      <c r="AB390" s="49">
        <v>1</v>
      </c>
    </row>
    <row r="391" spans="1:28" ht="15.75" customHeight="1">
      <c r="A391" s="5">
        <v>114574</v>
      </c>
      <c r="B391" s="5">
        <v>3032</v>
      </c>
      <c r="C391" s="12">
        <v>44386.292928240742</v>
      </c>
      <c r="D391" s="12">
        <v>44386.293622685182</v>
      </c>
      <c r="E391" s="12">
        <v>44386.295011574075</v>
      </c>
      <c r="F391" s="12">
        <v>44386.326261574075</v>
      </c>
      <c r="G391" s="5" t="s">
        <v>24</v>
      </c>
      <c r="H391" s="5" t="s">
        <v>25</v>
      </c>
      <c r="U391" s="29">
        <v>111320</v>
      </c>
      <c r="V391" s="47"/>
      <c r="W391" s="48">
        <v>1</v>
      </c>
      <c r="X391" s="47">
        <v>1</v>
      </c>
      <c r="Y391" s="47"/>
      <c r="Z391" s="48"/>
      <c r="AA391" s="47"/>
      <c r="AB391" s="49">
        <v>1</v>
      </c>
    </row>
    <row r="392" spans="1:28" ht="15.75" customHeight="1">
      <c r="A392" s="5">
        <v>111700</v>
      </c>
      <c r="B392" s="5">
        <v>591</v>
      </c>
      <c r="C392" s="12">
        <v>44386.302453703705</v>
      </c>
      <c r="G392" s="5" t="s">
        <v>24</v>
      </c>
      <c r="H392" s="5" t="s">
        <v>25</v>
      </c>
      <c r="U392" s="29">
        <v>111324</v>
      </c>
      <c r="V392" s="47"/>
      <c r="W392" s="48">
        <v>1</v>
      </c>
      <c r="X392" s="47">
        <v>1</v>
      </c>
      <c r="Y392" s="47"/>
      <c r="Z392" s="48"/>
      <c r="AA392" s="47"/>
      <c r="AB392" s="49">
        <v>1</v>
      </c>
    </row>
    <row r="393" spans="1:28" ht="15.75" customHeight="1">
      <c r="A393" s="5">
        <v>111281</v>
      </c>
      <c r="B393" s="5">
        <v>2993</v>
      </c>
      <c r="C393" s="12">
        <v>44386.341458333336</v>
      </c>
      <c r="D393" s="12">
        <v>44386.344930555555</v>
      </c>
      <c r="G393" s="5" t="s">
        <v>24</v>
      </c>
      <c r="H393" s="5" t="s">
        <v>29</v>
      </c>
      <c r="U393" s="29">
        <v>111326</v>
      </c>
      <c r="V393" s="47"/>
      <c r="W393" s="48"/>
      <c r="X393" s="47"/>
      <c r="Y393" s="47"/>
      <c r="Z393" s="48">
        <v>1</v>
      </c>
      <c r="AA393" s="47">
        <v>1</v>
      </c>
      <c r="AB393" s="49">
        <v>1</v>
      </c>
    </row>
    <row r="394" spans="1:28" ht="15.75" customHeight="1">
      <c r="A394" s="5">
        <v>111408</v>
      </c>
      <c r="B394" s="5">
        <v>3222</v>
      </c>
      <c r="C394" s="12">
        <v>44386.367893518516</v>
      </c>
      <c r="D394" s="12">
        <v>44386.36928240741</v>
      </c>
      <c r="G394" s="5" t="s">
        <v>28</v>
      </c>
      <c r="H394" s="5" t="s">
        <v>29</v>
      </c>
      <c r="U394" s="29">
        <v>111339</v>
      </c>
      <c r="V394" s="47"/>
      <c r="W394" s="48"/>
      <c r="X394" s="47"/>
      <c r="Y394" s="47"/>
      <c r="Z394" s="48"/>
      <c r="AA394" s="47"/>
      <c r="AB394" s="49"/>
    </row>
    <row r="395" spans="1:28" ht="15.75" customHeight="1">
      <c r="A395" s="5">
        <v>111256</v>
      </c>
      <c r="B395" s="5">
        <v>215</v>
      </c>
      <c r="C395" s="12">
        <v>44386.368888888886</v>
      </c>
      <c r="D395" s="12">
        <v>44386.371666666666</v>
      </c>
      <c r="E395" s="12">
        <v>44386.378611111111</v>
      </c>
      <c r="F395" s="12">
        <v>44386.427222222221</v>
      </c>
      <c r="G395" s="5" t="s">
        <v>24</v>
      </c>
      <c r="H395" s="5" t="s">
        <v>25</v>
      </c>
      <c r="U395" s="29">
        <v>111341</v>
      </c>
      <c r="V395" s="47">
        <v>1</v>
      </c>
      <c r="W395" s="48"/>
      <c r="X395" s="47">
        <v>1</v>
      </c>
      <c r="Y395" s="47"/>
      <c r="Z395" s="48"/>
      <c r="AA395" s="47"/>
      <c r="AB395" s="49">
        <v>1</v>
      </c>
    </row>
    <row r="396" spans="1:28" ht="15.75" customHeight="1">
      <c r="A396" s="5">
        <v>114750</v>
      </c>
      <c r="B396" s="5">
        <v>4732</v>
      </c>
      <c r="C396" s="12">
        <v>44386.385439814818</v>
      </c>
      <c r="D396" s="12">
        <v>44386.386134259257</v>
      </c>
      <c r="E396" s="12">
        <v>44386.387523148151</v>
      </c>
      <c r="F396" s="12">
        <v>44386.440300925926</v>
      </c>
      <c r="G396" s="5" t="s">
        <v>24</v>
      </c>
      <c r="H396" s="5" t="s">
        <v>29</v>
      </c>
      <c r="U396" s="29">
        <v>111342</v>
      </c>
      <c r="V396" s="47">
        <v>1</v>
      </c>
      <c r="W396" s="48"/>
      <c r="X396" s="47">
        <v>1</v>
      </c>
      <c r="Y396" s="47"/>
      <c r="Z396" s="48"/>
      <c r="AA396" s="47"/>
      <c r="AB396" s="49">
        <v>1</v>
      </c>
    </row>
    <row r="397" spans="1:28" ht="15.75" customHeight="1">
      <c r="A397" s="5">
        <v>112452</v>
      </c>
      <c r="B397" s="5">
        <v>104</v>
      </c>
      <c r="C397" s="12">
        <v>44386.411921296298</v>
      </c>
      <c r="D397" s="12">
        <v>44386.413310185184</v>
      </c>
      <c r="E397" s="12">
        <v>44386.415393518517</v>
      </c>
      <c r="F397" s="12">
        <v>44386.451504629629</v>
      </c>
      <c r="G397" s="5" t="s">
        <v>24</v>
      </c>
      <c r="H397" s="5" t="s">
        <v>29</v>
      </c>
      <c r="U397" s="29">
        <v>111343</v>
      </c>
      <c r="V397" s="47"/>
      <c r="W397" s="48"/>
      <c r="X397" s="47"/>
      <c r="Y397" s="47"/>
      <c r="Z397" s="48"/>
      <c r="AA397" s="47"/>
      <c r="AB397" s="49"/>
    </row>
    <row r="398" spans="1:28" ht="15.75" customHeight="1">
      <c r="A398" s="5">
        <v>110942</v>
      </c>
      <c r="B398" s="5">
        <v>345</v>
      </c>
      <c r="C398" s="12">
        <v>44386.450046296297</v>
      </c>
      <c r="D398" s="12">
        <v>44386.450740740744</v>
      </c>
      <c r="E398" s="12">
        <v>44386.45212962963</v>
      </c>
      <c r="F398" s="12">
        <v>44386.48060185185</v>
      </c>
      <c r="G398" s="5" t="s">
        <v>24</v>
      </c>
      <c r="H398" s="5" t="s">
        <v>29</v>
      </c>
      <c r="U398" s="29">
        <v>111344</v>
      </c>
      <c r="V398" s="47"/>
      <c r="W398" s="48">
        <v>1</v>
      </c>
      <c r="X398" s="47">
        <v>1</v>
      </c>
      <c r="Y398" s="47"/>
      <c r="Z398" s="48"/>
      <c r="AA398" s="47"/>
      <c r="AB398" s="49">
        <v>1</v>
      </c>
    </row>
    <row r="399" spans="1:28" ht="15.75" customHeight="1">
      <c r="A399" s="5">
        <v>112379</v>
      </c>
      <c r="B399" s="5">
        <v>4172</v>
      </c>
      <c r="C399" s="12">
        <v>44386.505312499998</v>
      </c>
      <c r="D399" s="12">
        <v>44386.509479166663</v>
      </c>
      <c r="E399" s="12">
        <v>44386.512256944443</v>
      </c>
      <c r="F399" s="12">
        <v>44386.544895833336</v>
      </c>
      <c r="G399" s="5" t="s">
        <v>28</v>
      </c>
      <c r="H399" s="5" t="s">
        <v>29</v>
      </c>
      <c r="U399" s="29">
        <v>111354</v>
      </c>
      <c r="V399" s="47"/>
      <c r="W399" s="48">
        <v>1</v>
      </c>
      <c r="X399" s="47">
        <v>1</v>
      </c>
      <c r="Y399" s="47"/>
      <c r="Z399" s="48"/>
      <c r="AA399" s="47"/>
      <c r="AB399" s="49">
        <v>1</v>
      </c>
    </row>
    <row r="400" spans="1:28" ht="15.75" customHeight="1">
      <c r="A400" s="5">
        <v>110354</v>
      </c>
      <c r="B400" s="5">
        <v>2840</v>
      </c>
      <c r="C400" s="12">
        <v>44386.533252314817</v>
      </c>
      <c r="D400" s="12">
        <v>44386.534641203703</v>
      </c>
      <c r="G400" s="5" t="s">
        <v>24</v>
      </c>
      <c r="H400" s="5" t="s">
        <v>29</v>
      </c>
      <c r="U400" s="29">
        <v>111355</v>
      </c>
      <c r="V400" s="47">
        <v>1</v>
      </c>
      <c r="W400" s="48"/>
      <c r="X400" s="47">
        <v>1</v>
      </c>
      <c r="Y400" s="47"/>
      <c r="Z400" s="48"/>
      <c r="AA400" s="47"/>
      <c r="AB400" s="49">
        <v>1</v>
      </c>
    </row>
    <row r="401" spans="1:28" ht="15.75" customHeight="1">
      <c r="A401" s="5">
        <v>114553</v>
      </c>
      <c r="B401" s="5">
        <v>246</v>
      </c>
      <c r="C401" s="12">
        <v>44386.53597222222</v>
      </c>
      <c r="D401" s="12">
        <v>44386.53875</v>
      </c>
      <c r="E401" s="12">
        <v>44386.547083333331</v>
      </c>
      <c r="F401" s="12">
        <v>44386.573472222219</v>
      </c>
      <c r="G401" s="5" t="s">
        <v>24</v>
      </c>
      <c r="H401" s="5" t="s">
        <v>25</v>
      </c>
      <c r="U401" s="29">
        <v>111356</v>
      </c>
      <c r="V401" s="47"/>
      <c r="W401" s="48"/>
      <c r="X401" s="47"/>
      <c r="Y401" s="47"/>
      <c r="Z401" s="48"/>
      <c r="AA401" s="47"/>
      <c r="AB401" s="49"/>
    </row>
    <row r="402" spans="1:28" ht="15.75" customHeight="1">
      <c r="A402" s="5">
        <v>110107</v>
      </c>
      <c r="C402" s="12">
        <v>44386.574513888889</v>
      </c>
      <c r="G402" s="5" t="s">
        <v>24</v>
      </c>
      <c r="H402" s="5" t="s">
        <v>25</v>
      </c>
      <c r="U402" s="29">
        <v>111357</v>
      </c>
      <c r="V402" s="47"/>
      <c r="W402" s="48"/>
      <c r="X402" s="47"/>
      <c r="Y402" s="47"/>
      <c r="Z402" s="48">
        <v>1</v>
      </c>
      <c r="AA402" s="47">
        <v>1</v>
      </c>
      <c r="AB402" s="49">
        <v>1</v>
      </c>
    </row>
    <row r="403" spans="1:28" ht="15.75" customHeight="1">
      <c r="A403" s="5">
        <v>112200</v>
      </c>
      <c r="B403" s="5">
        <v>4595</v>
      </c>
      <c r="C403" s="12">
        <v>44386.631851851853</v>
      </c>
      <c r="G403" s="5" t="s">
        <v>24</v>
      </c>
      <c r="H403" s="5" t="s">
        <v>25</v>
      </c>
      <c r="U403" s="29">
        <v>111358</v>
      </c>
      <c r="V403" s="47"/>
      <c r="W403" s="48"/>
      <c r="X403" s="47"/>
      <c r="Y403" s="47">
        <v>1</v>
      </c>
      <c r="Z403" s="48"/>
      <c r="AA403" s="47">
        <v>1</v>
      </c>
      <c r="AB403" s="49">
        <v>1</v>
      </c>
    </row>
    <row r="404" spans="1:28" ht="15.75" customHeight="1">
      <c r="A404" s="5">
        <v>113687</v>
      </c>
      <c r="B404" s="5">
        <v>746</v>
      </c>
      <c r="C404" s="12">
        <v>44386.65766203704</v>
      </c>
      <c r="D404" s="12">
        <v>44386.658356481479</v>
      </c>
      <c r="E404" s="12">
        <v>44386.659745370373</v>
      </c>
      <c r="F404" s="12">
        <v>44386.688217592593</v>
      </c>
      <c r="G404" s="5" t="s">
        <v>24</v>
      </c>
      <c r="H404" s="5" t="s">
        <v>29</v>
      </c>
      <c r="U404" s="29">
        <v>111361</v>
      </c>
      <c r="V404" s="47">
        <v>1</v>
      </c>
      <c r="W404" s="48"/>
      <c r="X404" s="47">
        <v>1</v>
      </c>
      <c r="Y404" s="47"/>
      <c r="Z404" s="48"/>
      <c r="AA404" s="47"/>
      <c r="AB404" s="49">
        <v>1</v>
      </c>
    </row>
    <row r="405" spans="1:28" ht="15.75" customHeight="1">
      <c r="A405" s="5">
        <v>112173</v>
      </c>
      <c r="B405" s="5">
        <v>4243</v>
      </c>
      <c r="C405" s="12">
        <v>44386.678888888891</v>
      </c>
      <c r="D405" s="12">
        <v>44386.679583333331</v>
      </c>
      <c r="G405" s="5" t="s">
        <v>24</v>
      </c>
      <c r="H405" s="5" t="s">
        <v>25</v>
      </c>
      <c r="U405" s="29">
        <v>111363</v>
      </c>
      <c r="V405" s="47"/>
      <c r="W405" s="48"/>
      <c r="X405" s="47"/>
      <c r="Y405" s="47"/>
      <c r="Z405" s="48"/>
      <c r="AA405" s="47"/>
      <c r="AB405" s="49"/>
    </row>
    <row r="406" spans="1:28" ht="15.75" customHeight="1">
      <c r="A406" s="5">
        <v>114820</v>
      </c>
      <c r="B406" s="5">
        <v>2358</v>
      </c>
      <c r="C406" s="12">
        <v>44386.734814814816</v>
      </c>
      <c r="D406" s="12">
        <v>44386.736203703702</v>
      </c>
      <c r="E406" s="12">
        <v>44386.740370370368</v>
      </c>
      <c r="F406" s="12">
        <v>44386.757731481484</v>
      </c>
      <c r="G406" s="5" t="s">
        <v>24</v>
      </c>
      <c r="H406" s="5" t="s">
        <v>29</v>
      </c>
      <c r="U406" s="29">
        <v>111365</v>
      </c>
      <c r="V406" s="47"/>
      <c r="W406" s="48">
        <v>1</v>
      </c>
      <c r="X406" s="47">
        <v>1</v>
      </c>
      <c r="Y406" s="47"/>
      <c r="Z406" s="48"/>
      <c r="AA406" s="47"/>
      <c r="AB406" s="49">
        <v>1</v>
      </c>
    </row>
    <row r="407" spans="1:28" ht="15.75" customHeight="1">
      <c r="A407" s="5">
        <v>112354</v>
      </c>
      <c r="B407" s="5">
        <v>4263</v>
      </c>
      <c r="C407" s="12">
        <v>44386.734895833331</v>
      </c>
      <c r="D407" s="12">
        <v>44386.739062499997</v>
      </c>
      <c r="E407" s="12">
        <v>44386.741840277777</v>
      </c>
      <c r="F407" s="12">
        <v>44386.759895833333</v>
      </c>
      <c r="G407" s="5" t="s">
        <v>24</v>
      </c>
      <c r="H407" s="5" t="s">
        <v>29</v>
      </c>
      <c r="U407" s="29">
        <v>111368</v>
      </c>
      <c r="V407" s="47"/>
      <c r="W407" s="48"/>
      <c r="X407" s="47"/>
      <c r="Y407" s="47"/>
      <c r="Z407" s="48"/>
      <c r="AA407" s="47"/>
      <c r="AB407" s="49"/>
    </row>
    <row r="408" spans="1:28" ht="15.75" customHeight="1">
      <c r="A408" s="5">
        <v>114657</v>
      </c>
      <c r="B408" s="5">
        <v>1846</v>
      </c>
      <c r="C408" s="12">
        <v>44386.775324074071</v>
      </c>
      <c r="D408" s="12">
        <v>44386.778796296298</v>
      </c>
      <c r="E408" s="12">
        <v>44386.78365740741</v>
      </c>
      <c r="F408" s="12">
        <v>44386.801712962966</v>
      </c>
      <c r="G408" s="5" t="s">
        <v>24</v>
      </c>
      <c r="H408" s="5" t="s">
        <v>29</v>
      </c>
      <c r="U408" s="29">
        <v>111370</v>
      </c>
      <c r="V408" s="47">
        <v>1</v>
      </c>
      <c r="W408" s="48"/>
      <c r="X408" s="47">
        <v>1</v>
      </c>
      <c r="Y408" s="47"/>
      <c r="Z408" s="48"/>
      <c r="AA408" s="47"/>
      <c r="AB408" s="49">
        <v>1</v>
      </c>
    </row>
    <row r="409" spans="1:28" ht="15.75" customHeight="1">
      <c r="A409" s="5">
        <v>113810</v>
      </c>
      <c r="B409" s="5">
        <v>988</v>
      </c>
      <c r="C409" s="12">
        <v>44386.781574074077</v>
      </c>
      <c r="D409" s="12">
        <v>44386.784351851849</v>
      </c>
      <c r="E409" s="12">
        <v>44386.789212962962</v>
      </c>
      <c r="F409" s="12">
        <v>44386.820462962962</v>
      </c>
      <c r="G409" s="5" t="s">
        <v>24</v>
      </c>
      <c r="H409" s="5" t="s">
        <v>29</v>
      </c>
      <c r="U409" s="29">
        <v>111372</v>
      </c>
      <c r="V409" s="47">
        <v>1</v>
      </c>
      <c r="W409" s="48"/>
      <c r="X409" s="47">
        <v>1</v>
      </c>
      <c r="Y409" s="47"/>
      <c r="Z409" s="48"/>
      <c r="AA409" s="47"/>
      <c r="AB409" s="49">
        <v>1</v>
      </c>
    </row>
    <row r="410" spans="1:28" ht="15.75" customHeight="1">
      <c r="A410" s="5">
        <v>114228</v>
      </c>
      <c r="B410" s="5">
        <v>1929</v>
      </c>
      <c r="C410" s="12">
        <v>44386.788611111115</v>
      </c>
      <c r="D410" s="12">
        <v>44386.791388888887</v>
      </c>
      <c r="E410" s="12">
        <v>44386.795555555553</v>
      </c>
      <c r="G410" s="5" t="s">
        <v>24</v>
      </c>
      <c r="H410" s="5" t="s">
        <v>29</v>
      </c>
      <c r="U410" s="29">
        <v>111373</v>
      </c>
      <c r="V410" s="47"/>
      <c r="W410" s="48">
        <v>1</v>
      </c>
      <c r="X410" s="47">
        <v>1</v>
      </c>
      <c r="Y410" s="47"/>
      <c r="Z410" s="48"/>
      <c r="AA410" s="47"/>
      <c r="AB410" s="49">
        <v>1</v>
      </c>
    </row>
    <row r="411" spans="1:28" ht="15.75" customHeight="1">
      <c r="A411" s="5">
        <v>113748</v>
      </c>
      <c r="B411" s="5">
        <v>4669</v>
      </c>
      <c r="C411" s="12">
        <v>44386.790601851855</v>
      </c>
      <c r="D411" s="12">
        <v>44386.791990740741</v>
      </c>
      <c r="E411" s="12">
        <v>44386.794768518521</v>
      </c>
      <c r="F411" s="12">
        <v>44386.837824074071</v>
      </c>
      <c r="G411" s="5" t="s">
        <v>28</v>
      </c>
      <c r="H411" s="5" t="s">
        <v>29</v>
      </c>
      <c r="U411" s="29">
        <v>111375</v>
      </c>
      <c r="V411" s="47"/>
      <c r="W411" s="48">
        <v>1</v>
      </c>
      <c r="X411" s="47">
        <v>1</v>
      </c>
      <c r="Y411" s="47"/>
      <c r="Z411" s="48"/>
      <c r="AA411" s="47"/>
      <c r="AB411" s="49">
        <v>1</v>
      </c>
    </row>
    <row r="412" spans="1:28" ht="15.75" customHeight="1">
      <c r="A412" s="5">
        <v>110642</v>
      </c>
      <c r="B412" s="5">
        <v>3221</v>
      </c>
      <c r="C412" s="12">
        <v>44386.797511574077</v>
      </c>
      <c r="D412" s="12">
        <v>44386.801678240743</v>
      </c>
      <c r="E412" s="12">
        <v>44386.803067129629</v>
      </c>
      <c r="F412" s="12">
        <v>44386.828067129631</v>
      </c>
      <c r="G412" s="5" t="s">
        <v>28</v>
      </c>
      <c r="H412" s="5" t="s">
        <v>29</v>
      </c>
      <c r="U412" s="29">
        <v>111376</v>
      </c>
      <c r="V412" s="47"/>
      <c r="W412" s="48"/>
      <c r="X412" s="47"/>
      <c r="Y412" s="47"/>
      <c r="Z412" s="48"/>
      <c r="AA412" s="47"/>
      <c r="AB412" s="49"/>
    </row>
    <row r="413" spans="1:28" ht="15.75" customHeight="1">
      <c r="A413" s="5">
        <v>113121</v>
      </c>
      <c r="B413" s="5">
        <v>896</v>
      </c>
      <c r="C413" s="12">
        <v>44386.810439814813</v>
      </c>
      <c r="G413" s="5" t="s">
        <v>24</v>
      </c>
      <c r="H413" s="5" t="s">
        <v>25</v>
      </c>
      <c r="U413" s="29">
        <v>111378</v>
      </c>
      <c r="V413" s="47">
        <v>1</v>
      </c>
      <c r="W413" s="48"/>
      <c r="X413" s="47">
        <v>1</v>
      </c>
      <c r="Y413" s="47"/>
      <c r="Z413" s="48"/>
      <c r="AA413" s="47"/>
      <c r="AB413" s="49">
        <v>1</v>
      </c>
    </row>
    <row r="414" spans="1:28" ht="15.75" customHeight="1">
      <c r="A414" s="5">
        <v>110616</v>
      </c>
      <c r="B414" s="5">
        <v>3120</v>
      </c>
      <c r="C414" s="12">
        <v>44386.848923611113</v>
      </c>
      <c r="D414" s="12">
        <v>44386.851701388892</v>
      </c>
      <c r="G414" s="5" t="s">
        <v>24</v>
      </c>
      <c r="H414" s="5" t="s">
        <v>29</v>
      </c>
      <c r="U414" s="29">
        <v>111379</v>
      </c>
      <c r="V414" s="47"/>
      <c r="W414" s="48">
        <v>1</v>
      </c>
      <c r="X414" s="47">
        <v>1</v>
      </c>
      <c r="Y414" s="47"/>
      <c r="Z414" s="48"/>
      <c r="AA414" s="47"/>
      <c r="AB414" s="49">
        <v>1</v>
      </c>
    </row>
    <row r="415" spans="1:28" ht="15.75" customHeight="1">
      <c r="A415" s="5">
        <v>110991</v>
      </c>
      <c r="B415" s="5">
        <v>1613</v>
      </c>
      <c r="C415" s="12">
        <v>44386.860324074078</v>
      </c>
      <c r="D415" s="12">
        <v>44386.862407407411</v>
      </c>
      <c r="G415" s="5" t="s">
        <v>24</v>
      </c>
      <c r="H415" s="5" t="s">
        <v>29</v>
      </c>
      <c r="U415" s="29">
        <v>111381</v>
      </c>
      <c r="V415" s="47"/>
      <c r="W415" s="48">
        <v>1</v>
      </c>
      <c r="X415" s="47">
        <v>1</v>
      </c>
      <c r="Y415" s="47"/>
      <c r="Z415" s="48"/>
      <c r="AA415" s="47"/>
      <c r="AB415" s="49">
        <v>1</v>
      </c>
    </row>
    <row r="416" spans="1:28" ht="15.75" customHeight="1">
      <c r="A416" s="5">
        <v>113322</v>
      </c>
      <c r="B416" s="5">
        <v>1280</v>
      </c>
      <c r="C416" s="12">
        <v>44386.899606481478</v>
      </c>
      <c r="D416" s="12">
        <v>44386.902384259258</v>
      </c>
      <c r="E416" s="12">
        <v>44386.908634259256</v>
      </c>
      <c r="F416" s="12">
        <v>44386.957939814813</v>
      </c>
      <c r="G416" s="5" t="s">
        <v>24</v>
      </c>
      <c r="H416" s="5" t="s">
        <v>25</v>
      </c>
      <c r="U416" s="29">
        <v>111385</v>
      </c>
      <c r="V416" s="47"/>
      <c r="W416" s="48"/>
      <c r="X416" s="47"/>
      <c r="Y416" s="47"/>
      <c r="Z416" s="48">
        <v>1</v>
      </c>
      <c r="AA416" s="47">
        <v>1</v>
      </c>
      <c r="AB416" s="49">
        <v>1</v>
      </c>
    </row>
    <row r="417" spans="1:28" ht="15.75" customHeight="1">
      <c r="A417" s="5">
        <v>112849</v>
      </c>
      <c r="B417" s="5">
        <v>4698</v>
      </c>
      <c r="C417" s="12">
        <v>44386.924675925926</v>
      </c>
      <c r="D417" s="12">
        <v>44386.928148148145</v>
      </c>
      <c r="E417" s="12">
        <v>44386.936481481483</v>
      </c>
      <c r="F417" s="12">
        <v>44386.982314814813</v>
      </c>
      <c r="G417" s="5" t="s">
        <v>28</v>
      </c>
      <c r="H417" s="5" t="s">
        <v>29</v>
      </c>
      <c r="U417" s="29">
        <v>111386</v>
      </c>
      <c r="V417" s="47"/>
      <c r="W417" s="48"/>
      <c r="X417" s="47"/>
      <c r="Y417" s="47">
        <v>1</v>
      </c>
      <c r="Z417" s="48"/>
      <c r="AA417" s="47">
        <v>1</v>
      </c>
      <c r="AB417" s="49">
        <v>1</v>
      </c>
    </row>
    <row r="418" spans="1:28" ht="15.75" customHeight="1">
      <c r="A418" s="5">
        <v>110651</v>
      </c>
      <c r="B418" s="5">
        <v>2881</v>
      </c>
      <c r="C418" s="12">
        <v>44386.926504629628</v>
      </c>
      <c r="D418" s="12">
        <v>44386.929282407407</v>
      </c>
      <c r="G418" s="5" t="s">
        <v>28</v>
      </c>
      <c r="H418" s="5" t="s">
        <v>29</v>
      </c>
      <c r="U418" s="29">
        <v>111387</v>
      </c>
      <c r="V418" s="47"/>
      <c r="W418" s="48">
        <v>1</v>
      </c>
      <c r="X418" s="47">
        <v>1</v>
      </c>
      <c r="Y418" s="47"/>
      <c r="Z418" s="48"/>
      <c r="AA418" s="47"/>
      <c r="AB418" s="49">
        <v>1</v>
      </c>
    </row>
    <row r="419" spans="1:28" ht="15.75" customHeight="1">
      <c r="A419" s="5">
        <v>113433</v>
      </c>
      <c r="B419" s="5">
        <v>1426</v>
      </c>
      <c r="C419" s="12">
        <v>44386.947326388887</v>
      </c>
      <c r="D419" s="12">
        <v>44386.948020833333</v>
      </c>
      <c r="E419" s="12">
        <v>44386.953576388885</v>
      </c>
      <c r="F419" s="12">
        <v>44386.977187500001</v>
      </c>
      <c r="G419" s="5" t="s">
        <v>24</v>
      </c>
      <c r="H419" s="5" t="s">
        <v>25</v>
      </c>
      <c r="U419" s="29">
        <v>111388</v>
      </c>
      <c r="V419" s="47">
        <v>1</v>
      </c>
      <c r="W419" s="48"/>
      <c r="X419" s="47">
        <v>1</v>
      </c>
      <c r="Y419" s="47"/>
      <c r="Z419" s="48"/>
      <c r="AA419" s="47"/>
      <c r="AB419" s="49">
        <v>1</v>
      </c>
    </row>
    <row r="420" spans="1:28" ht="15.75" customHeight="1">
      <c r="A420" s="5">
        <v>112181</v>
      </c>
      <c r="B420" s="5">
        <v>2055</v>
      </c>
      <c r="C420" s="12">
        <v>44386.94804398148</v>
      </c>
      <c r="D420" s="12">
        <v>44386.949432870373</v>
      </c>
      <c r="E420" s="12">
        <v>44386.957071759258</v>
      </c>
      <c r="F420" s="12">
        <v>44386.994571759256</v>
      </c>
      <c r="G420" s="5" t="s">
        <v>24</v>
      </c>
      <c r="H420" s="5" t="s">
        <v>29</v>
      </c>
      <c r="U420" s="29">
        <v>111391</v>
      </c>
      <c r="V420" s="47"/>
      <c r="W420" s="48">
        <v>1</v>
      </c>
      <c r="X420" s="47">
        <v>1</v>
      </c>
      <c r="Y420" s="47"/>
      <c r="Z420" s="48"/>
      <c r="AA420" s="47"/>
      <c r="AB420" s="49">
        <v>1</v>
      </c>
    </row>
    <row r="421" spans="1:28" ht="15.75" customHeight="1">
      <c r="A421" s="5">
        <v>113155</v>
      </c>
      <c r="B421" s="5">
        <v>2771</v>
      </c>
      <c r="C421" s="12">
        <v>44386.95103009259</v>
      </c>
      <c r="D421" s="12">
        <v>44386.952418981484</v>
      </c>
      <c r="E421" s="12">
        <v>44386.957280092596</v>
      </c>
      <c r="F421" s="12">
        <v>44386.996863425928</v>
      </c>
      <c r="G421" s="5" t="s">
        <v>24</v>
      </c>
      <c r="H421" s="5" t="s">
        <v>29</v>
      </c>
      <c r="U421" s="29">
        <v>111393</v>
      </c>
      <c r="V421" s="47"/>
      <c r="W421" s="48">
        <v>1</v>
      </c>
      <c r="X421" s="47">
        <v>1</v>
      </c>
      <c r="Y421" s="47"/>
      <c r="Z421" s="48"/>
      <c r="AA421" s="47"/>
      <c r="AB421" s="49">
        <v>1</v>
      </c>
    </row>
    <row r="422" spans="1:28" ht="15.75" customHeight="1">
      <c r="A422" s="5">
        <v>112989</v>
      </c>
      <c r="B422" s="5">
        <v>861</v>
      </c>
      <c r="C422" s="12">
        <v>44386.960625</v>
      </c>
      <c r="G422" s="5" t="s">
        <v>24</v>
      </c>
      <c r="H422" s="5" t="s">
        <v>25</v>
      </c>
      <c r="U422" s="29">
        <v>111395</v>
      </c>
      <c r="V422" s="47"/>
      <c r="W422" s="48"/>
      <c r="X422" s="47"/>
      <c r="Y422" s="47"/>
      <c r="Z422" s="48"/>
      <c r="AA422" s="47"/>
      <c r="AB422" s="49"/>
    </row>
    <row r="423" spans="1:28" ht="15.75" customHeight="1">
      <c r="A423" s="5">
        <v>113156</v>
      </c>
      <c r="B423" s="5">
        <v>2003</v>
      </c>
      <c r="C423" s="12">
        <v>44387.01152777778</v>
      </c>
      <c r="D423" s="12">
        <v>44387.013611111113</v>
      </c>
      <c r="E423" s="12">
        <v>44387.019861111112</v>
      </c>
      <c r="F423" s="12">
        <v>44387.030277777776</v>
      </c>
      <c r="G423" s="5" t="s">
        <v>24</v>
      </c>
      <c r="H423" s="5" t="s">
        <v>25</v>
      </c>
      <c r="U423" s="29">
        <v>111398</v>
      </c>
      <c r="V423" s="47"/>
      <c r="W423" s="48"/>
      <c r="X423" s="47"/>
      <c r="Y423" s="47">
        <v>1</v>
      </c>
      <c r="Z423" s="48"/>
      <c r="AA423" s="47">
        <v>1</v>
      </c>
      <c r="AB423" s="49">
        <v>1</v>
      </c>
    </row>
    <row r="424" spans="1:28" ht="15.75" customHeight="1">
      <c r="A424" s="5">
        <v>114586</v>
      </c>
      <c r="B424" s="5">
        <v>3685</v>
      </c>
      <c r="C424" s="12">
        <v>44387.014675925922</v>
      </c>
      <c r="D424" s="12">
        <v>44387.016064814816</v>
      </c>
      <c r="E424" s="12">
        <v>44387.020925925928</v>
      </c>
      <c r="G424" s="5" t="s">
        <v>24</v>
      </c>
      <c r="H424" s="5" t="s">
        <v>25</v>
      </c>
      <c r="U424" s="29">
        <v>111400</v>
      </c>
      <c r="V424" s="47"/>
      <c r="W424" s="48">
        <v>1</v>
      </c>
      <c r="X424" s="47">
        <v>1</v>
      </c>
      <c r="Y424" s="47"/>
      <c r="Z424" s="48"/>
      <c r="AA424" s="47"/>
      <c r="AB424" s="49">
        <v>1</v>
      </c>
    </row>
    <row r="425" spans="1:28" ht="15.75" customHeight="1">
      <c r="A425" s="5">
        <v>111438</v>
      </c>
      <c r="B425" s="5">
        <v>3986</v>
      </c>
      <c r="C425" s="12">
        <v>44387.018055555556</v>
      </c>
      <c r="D425" s="12">
        <v>44387.018750000003</v>
      </c>
      <c r="E425" s="12">
        <v>44387.022222222222</v>
      </c>
      <c r="F425" s="12">
        <v>44387.040972222225</v>
      </c>
      <c r="G425" s="5" t="s">
        <v>24</v>
      </c>
      <c r="H425" s="5" t="s">
        <v>29</v>
      </c>
      <c r="U425" s="29">
        <v>111407</v>
      </c>
      <c r="V425" s="47">
        <v>1</v>
      </c>
      <c r="W425" s="48"/>
      <c r="X425" s="47">
        <v>1</v>
      </c>
      <c r="Y425" s="47"/>
      <c r="Z425" s="48"/>
      <c r="AA425" s="47"/>
      <c r="AB425" s="49">
        <v>1</v>
      </c>
    </row>
    <row r="426" spans="1:28" ht="15.75" customHeight="1">
      <c r="A426" s="5">
        <v>113145</v>
      </c>
      <c r="B426" s="5">
        <v>688</v>
      </c>
      <c r="C426" s="12">
        <v>44387.033194444448</v>
      </c>
      <c r="D426" s="12">
        <v>44387.034583333334</v>
      </c>
      <c r="E426" s="12">
        <v>44387.03597222222</v>
      </c>
      <c r="F426" s="12">
        <v>44387.054027777776</v>
      </c>
      <c r="G426" s="5" t="s">
        <v>28</v>
      </c>
      <c r="H426" s="5" t="s">
        <v>25</v>
      </c>
      <c r="U426" s="29">
        <v>111408</v>
      </c>
      <c r="V426" s="47"/>
      <c r="W426" s="48"/>
      <c r="X426" s="47"/>
      <c r="Y426" s="47"/>
      <c r="Z426" s="48">
        <v>1</v>
      </c>
      <c r="AA426" s="47">
        <v>1</v>
      </c>
      <c r="AB426" s="49">
        <v>1</v>
      </c>
    </row>
    <row r="427" spans="1:28" ht="15.75" customHeight="1">
      <c r="A427" s="5">
        <v>111265</v>
      </c>
      <c r="B427" s="5">
        <v>4161</v>
      </c>
      <c r="C427" s="12">
        <v>44387.06554398148</v>
      </c>
      <c r="D427" s="12">
        <v>44387.066932870373</v>
      </c>
      <c r="E427" s="12">
        <v>44387.070405092592</v>
      </c>
      <c r="F427" s="12">
        <v>44387.089849537035</v>
      </c>
      <c r="G427" s="5" t="s">
        <v>24</v>
      </c>
      <c r="H427" s="5" t="s">
        <v>29</v>
      </c>
      <c r="U427" s="29">
        <v>111411</v>
      </c>
      <c r="V427" s="47"/>
      <c r="W427" s="48"/>
      <c r="X427" s="47"/>
      <c r="Y427" s="47"/>
      <c r="Z427" s="48"/>
      <c r="AA427" s="47"/>
      <c r="AB427" s="49"/>
    </row>
    <row r="428" spans="1:28" ht="15.75" customHeight="1">
      <c r="A428" s="5">
        <v>111674</v>
      </c>
      <c r="B428" s="5">
        <v>4050</v>
      </c>
      <c r="C428" s="12">
        <v>44387.074467592596</v>
      </c>
      <c r="D428" s="12">
        <v>44387.077939814815</v>
      </c>
      <c r="G428" s="5" t="s">
        <v>24</v>
      </c>
      <c r="H428" s="5" t="s">
        <v>29</v>
      </c>
      <c r="U428" s="29">
        <v>111424</v>
      </c>
      <c r="V428" s="47"/>
      <c r="W428" s="48"/>
      <c r="X428" s="47"/>
      <c r="Y428" s="47">
        <v>1</v>
      </c>
      <c r="Z428" s="48"/>
      <c r="AA428" s="47">
        <v>1</v>
      </c>
      <c r="AB428" s="49">
        <v>1</v>
      </c>
    </row>
    <row r="429" spans="1:28" ht="15.75" customHeight="1">
      <c r="A429" s="5">
        <v>110087</v>
      </c>
      <c r="B429" s="5">
        <v>2331</v>
      </c>
      <c r="C429" s="12">
        <v>44387.079907407409</v>
      </c>
      <c r="D429" s="12">
        <v>44387.080601851849</v>
      </c>
      <c r="E429" s="12">
        <v>44387.082685185182</v>
      </c>
      <c r="F429" s="12">
        <v>44387.10837962963</v>
      </c>
      <c r="G429" s="5" t="s">
        <v>28</v>
      </c>
      <c r="H429" s="5" t="s">
        <v>25</v>
      </c>
      <c r="U429" s="29">
        <v>111430</v>
      </c>
      <c r="V429" s="47"/>
      <c r="W429" s="48">
        <v>1</v>
      </c>
      <c r="X429" s="47">
        <v>1</v>
      </c>
      <c r="Y429" s="47"/>
      <c r="Z429" s="48"/>
      <c r="AA429" s="47"/>
      <c r="AB429" s="49">
        <v>1</v>
      </c>
    </row>
    <row r="430" spans="1:28" ht="15.75" customHeight="1">
      <c r="A430" s="5">
        <v>113017</v>
      </c>
      <c r="B430" s="5">
        <v>4851</v>
      </c>
      <c r="C430" s="12">
        <v>44387.083368055559</v>
      </c>
      <c r="D430" s="12">
        <v>44387.085451388892</v>
      </c>
      <c r="E430" s="12">
        <v>44387.092395833337</v>
      </c>
      <c r="F430" s="12">
        <v>44387.146562499998</v>
      </c>
      <c r="G430" s="5" t="s">
        <v>28</v>
      </c>
      <c r="H430" s="5" t="s">
        <v>29</v>
      </c>
      <c r="U430" s="29">
        <v>111433</v>
      </c>
      <c r="V430" s="47">
        <v>1</v>
      </c>
      <c r="W430" s="48"/>
      <c r="X430" s="47">
        <v>1</v>
      </c>
      <c r="Y430" s="47"/>
      <c r="Z430" s="48"/>
      <c r="AA430" s="47"/>
      <c r="AB430" s="49">
        <v>1</v>
      </c>
    </row>
    <row r="431" spans="1:28" ht="15.75" customHeight="1">
      <c r="A431" s="5">
        <v>111925</v>
      </c>
      <c r="B431" s="5">
        <v>2327</v>
      </c>
      <c r="C431" s="12">
        <v>44387.116979166669</v>
      </c>
      <c r="D431" s="12">
        <v>44387.118368055555</v>
      </c>
      <c r="E431" s="12">
        <v>44387.123229166667</v>
      </c>
      <c r="F431" s="12">
        <v>44387.171840277777</v>
      </c>
      <c r="G431" s="5" t="s">
        <v>24</v>
      </c>
      <c r="H431" s="5" t="s">
        <v>29</v>
      </c>
      <c r="U431" s="29">
        <v>111434</v>
      </c>
      <c r="V431" s="47"/>
      <c r="W431" s="48"/>
      <c r="X431" s="47"/>
      <c r="Y431" s="47"/>
      <c r="Z431" s="48"/>
      <c r="AA431" s="47"/>
      <c r="AB431" s="49"/>
    </row>
    <row r="432" spans="1:28" ht="15.75" customHeight="1">
      <c r="A432" s="5">
        <v>112229</v>
      </c>
      <c r="B432" s="5">
        <v>1369</v>
      </c>
      <c r="C432" s="12">
        <v>44387.154756944445</v>
      </c>
      <c r="G432" s="5" t="s">
        <v>24</v>
      </c>
      <c r="H432" s="5" t="s">
        <v>25</v>
      </c>
      <c r="U432" s="29">
        <v>111438</v>
      </c>
      <c r="V432" s="47"/>
      <c r="W432" s="48">
        <v>1</v>
      </c>
      <c r="X432" s="47">
        <v>1</v>
      </c>
      <c r="Y432" s="47"/>
      <c r="Z432" s="48"/>
      <c r="AA432" s="47"/>
      <c r="AB432" s="49">
        <v>1</v>
      </c>
    </row>
    <row r="433" spans="1:28" ht="15.75" customHeight="1">
      <c r="A433" s="5">
        <v>110636</v>
      </c>
      <c r="B433" s="5">
        <v>3033</v>
      </c>
      <c r="C433" s="12">
        <v>44387.191006944442</v>
      </c>
      <c r="D433" s="12">
        <v>44387.191701388889</v>
      </c>
      <c r="E433" s="12">
        <v>44387.197951388887</v>
      </c>
      <c r="F433" s="12">
        <v>44387.228506944448</v>
      </c>
      <c r="G433" s="5" t="s">
        <v>24</v>
      </c>
      <c r="H433" s="5" t="s">
        <v>29</v>
      </c>
      <c r="U433" s="29">
        <v>111440</v>
      </c>
      <c r="V433" s="47"/>
      <c r="W433" s="48"/>
      <c r="X433" s="47"/>
      <c r="Y433" s="47"/>
      <c r="Z433" s="48">
        <v>1</v>
      </c>
      <c r="AA433" s="47">
        <v>1</v>
      </c>
      <c r="AB433" s="49">
        <v>1</v>
      </c>
    </row>
    <row r="434" spans="1:28" ht="15.75" customHeight="1">
      <c r="A434" s="5">
        <v>114523</v>
      </c>
      <c r="B434" s="5">
        <v>3540</v>
      </c>
      <c r="C434" s="12">
        <v>44387.202152777776</v>
      </c>
      <c r="D434" s="12">
        <v>44387.204236111109</v>
      </c>
      <c r="E434" s="12">
        <v>44387.211875000001</v>
      </c>
      <c r="F434" s="12">
        <v>44387.250763888886</v>
      </c>
      <c r="G434" s="5" t="s">
        <v>24</v>
      </c>
      <c r="H434" s="5" t="s">
        <v>29</v>
      </c>
      <c r="U434" s="29">
        <v>111443</v>
      </c>
      <c r="V434" s="47"/>
      <c r="W434" s="48"/>
      <c r="X434" s="47"/>
      <c r="Y434" s="47"/>
      <c r="Z434" s="48">
        <v>1</v>
      </c>
      <c r="AA434" s="47">
        <v>1</v>
      </c>
      <c r="AB434" s="49">
        <v>1</v>
      </c>
    </row>
    <row r="435" spans="1:28" ht="15.75" customHeight="1">
      <c r="A435" s="5">
        <v>111728</v>
      </c>
      <c r="B435" s="5">
        <v>1082</v>
      </c>
      <c r="C435" s="12">
        <v>44387.209502314814</v>
      </c>
      <c r="D435" s="12">
        <v>44387.211585648147</v>
      </c>
      <c r="E435" s="12">
        <v>44387.219224537039</v>
      </c>
      <c r="F435" s="12">
        <v>44387.274780092594</v>
      </c>
      <c r="G435" s="5" t="s">
        <v>24</v>
      </c>
      <c r="H435" s="5" t="s">
        <v>29</v>
      </c>
      <c r="U435" s="29">
        <v>111445</v>
      </c>
      <c r="V435" s="47"/>
      <c r="W435" s="48"/>
      <c r="X435" s="47"/>
      <c r="Y435" s="47"/>
      <c r="Z435" s="48"/>
      <c r="AA435" s="47"/>
      <c r="AB435" s="49"/>
    </row>
    <row r="436" spans="1:28" ht="15.75" customHeight="1">
      <c r="A436" s="5">
        <v>112464</v>
      </c>
      <c r="B436" s="5">
        <v>4940</v>
      </c>
      <c r="C436" s="12">
        <v>44387.230358796296</v>
      </c>
      <c r="D436" s="12">
        <v>44387.232442129629</v>
      </c>
      <c r="E436" s="12">
        <v>44387.235914351855</v>
      </c>
      <c r="F436" s="12">
        <v>44387.262303240743</v>
      </c>
      <c r="G436" s="5" t="s">
        <v>28</v>
      </c>
      <c r="H436" s="5" t="s">
        <v>29</v>
      </c>
      <c r="U436" s="29">
        <v>111446</v>
      </c>
      <c r="V436" s="47"/>
      <c r="W436" s="48"/>
      <c r="X436" s="47"/>
      <c r="Y436" s="47"/>
      <c r="Z436" s="48">
        <v>1</v>
      </c>
      <c r="AA436" s="47">
        <v>1</v>
      </c>
      <c r="AB436" s="49">
        <v>1</v>
      </c>
    </row>
    <row r="437" spans="1:28" ht="15.75" customHeight="1">
      <c r="A437" s="5">
        <v>111258</v>
      </c>
      <c r="B437" s="5">
        <v>278</v>
      </c>
      <c r="C437" s="12">
        <v>44387.288576388892</v>
      </c>
      <c r="D437" s="12">
        <v>44387.289270833331</v>
      </c>
      <c r="E437" s="12">
        <v>44387.292048611111</v>
      </c>
      <c r="F437" s="12">
        <v>44387.314270833333</v>
      </c>
      <c r="G437" s="5" t="s">
        <v>24</v>
      </c>
      <c r="H437" s="5" t="s">
        <v>25</v>
      </c>
      <c r="U437" s="29">
        <v>111448</v>
      </c>
      <c r="V437" s="47"/>
      <c r="W437" s="48">
        <v>1</v>
      </c>
      <c r="X437" s="47">
        <v>1</v>
      </c>
      <c r="Y437" s="47"/>
      <c r="Z437" s="48"/>
      <c r="AA437" s="47"/>
      <c r="AB437" s="49">
        <v>1</v>
      </c>
    </row>
    <row r="438" spans="1:28" ht="15.75" customHeight="1">
      <c r="A438" s="5">
        <v>111810</v>
      </c>
      <c r="B438" s="5">
        <v>3201</v>
      </c>
      <c r="C438" s="12">
        <v>44387.306527777779</v>
      </c>
      <c r="D438" s="12">
        <v>44387.309305555558</v>
      </c>
      <c r="E438" s="12">
        <v>44387.312083333331</v>
      </c>
      <c r="F438" s="12">
        <v>44387.358611111114</v>
      </c>
      <c r="G438" s="5" t="s">
        <v>24</v>
      </c>
      <c r="H438" s="5" t="s">
        <v>25</v>
      </c>
      <c r="U438" s="29">
        <v>111458</v>
      </c>
      <c r="V438" s="47"/>
      <c r="W438" s="48"/>
      <c r="X438" s="47"/>
      <c r="Y438" s="47"/>
      <c r="Z438" s="48"/>
      <c r="AA438" s="47"/>
      <c r="AB438" s="49"/>
    </row>
    <row r="439" spans="1:28" ht="15.75" customHeight="1">
      <c r="A439" s="5">
        <v>112044</v>
      </c>
      <c r="B439" s="5">
        <v>709</v>
      </c>
      <c r="C439" s="12">
        <v>44387.348738425928</v>
      </c>
      <c r="D439" s="12">
        <v>44387.3515162037</v>
      </c>
      <c r="E439" s="12">
        <v>44387.358460648145</v>
      </c>
      <c r="F439" s="12">
        <v>44387.393182870372</v>
      </c>
      <c r="G439" s="5" t="s">
        <v>24</v>
      </c>
      <c r="H439" s="5" t="s">
        <v>29</v>
      </c>
      <c r="U439" s="29">
        <v>111459</v>
      </c>
      <c r="V439" s="47">
        <v>1</v>
      </c>
      <c r="W439" s="48"/>
      <c r="X439" s="47">
        <v>1</v>
      </c>
      <c r="Y439" s="47"/>
      <c r="Z439" s="48"/>
      <c r="AA439" s="47"/>
      <c r="AB439" s="49">
        <v>1</v>
      </c>
    </row>
    <row r="440" spans="1:28" ht="15.75" customHeight="1">
      <c r="A440" s="5">
        <v>111056</v>
      </c>
      <c r="B440" s="5">
        <v>1984</v>
      </c>
      <c r="C440" s="12">
        <v>44387.357974537037</v>
      </c>
      <c r="D440" s="12">
        <v>44387.36005787037</v>
      </c>
      <c r="E440" s="12">
        <v>44387.361446759256</v>
      </c>
      <c r="F440" s="12">
        <v>44387.397557870368</v>
      </c>
      <c r="G440" s="5" t="s">
        <v>24</v>
      </c>
      <c r="H440" s="5" t="s">
        <v>29</v>
      </c>
      <c r="U440" s="29">
        <v>111470</v>
      </c>
      <c r="V440" s="47"/>
      <c r="W440" s="48">
        <v>1</v>
      </c>
      <c r="X440" s="47">
        <v>1</v>
      </c>
      <c r="Y440" s="47"/>
      <c r="Z440" s="48"/>
      <c r="AA440" s="47"/>
      <c r="AB440" s="49">
        <v>1</v>
      </c>
    </row>
    <row r="441" spans="1:28" ht="15.75" customHeight="1">
      <c r="A441" s="5">
        <v>113700</v>
      </c>
      <c r="B441" s="5">
        <v>2954</v>
      </c>
      <c r="C441" s="12">
        <v>44387.358194444445</v>
      </c>
      <c r="D441" s="12">
        <v>44387.358888888892</v>
      </c>
      <c r="E441" s="12">
        <v>44387.363055555557</v>
      </c>
      <c r="F441" s="12">
        <v>44387.408194444448</v>
      </c>
      <c r="G441" s="5" t="s">
        <v>24</v>
      </c>
      <c r="H441" s="5" t="s">
        <v>29</v>
      </c>
      <c r="U441" s="29">
        <v>111478</v>
      </c>
      <c r="V441" s="47"/>
      <c r="W441" s="48">
        <v>1</v>
      </c>
      <c r="X441" s="47">
        <v>1</v>
      </c>
      <c r="Y441" s="47"/>
      <c r="Z441" s="48"/>
      <c r="AA441" s="47"/>
      <c r="AB441" s="49">
        <v>1</v>
      </c>
    </row>
    <row r="442" spans="1:28" ht="15.75" customHeight="1">
      <c r="A442" s="5">
        <v>111243</v>
      </c>
      <c r="B442" s="5">
        <v>3525</v>
      </c>
      <c r="C442" s="12">
        <v>44387.368391203701</v>
      </c>
      <c r="D442" s="12">
        <v>44387.371168981481</v>
      </c>
      <c r="G442" s="5" t="s">
        <v>24</v>
      </c>
      <c r="H442" s="5" t="s">
        <v>25</v>
      </c>
      <c r="U442" s="29">
        <v>111479</v>
      </c>
      <c r="V442" s="47"/>
      <c r="W442" s="48">
        <v>1</v>
      </c>
      <c r="X442" s="47">
        <v>1</v>
      </c>
      <c r="Y442" s="47"/>
      <c r="Z442" s="48"/>
      <c r="AA442" s="47"/>
      <c r="AB442" s="49">
        <v>1</v>
      </c>
    </row>
    <row r="443" spans="1:28" ht="15.75" customHeight="1">
      <c r="A443" s="5">
        <v>113735</v>
      </c>
      <c r="B443" s="5">
        <v>2513</v>
      </c>
      <c r="C443" s="12">
        <v>44387.389745370368</v>
      </c>
      <c r="D443" s="12">
        <v>44387.391828703701</v>
      </c>
      <c r="G443" s="5" t="s">
        <v>24</v>
      </c>
      <c r="H443" s="5" t="s">
        <v>25</v>
      </c>
      <c r="U443" s="29">
        <v>111481</v>
      </c>
      <c r="V443" s="47">
        <v>1</v>
      </c>
      <c r="W443" s="48"/>
      <c r="X443" s="47">
        <v>1</v>
      </c>
      <c r="Y443" s="47"/>
      <c r="Z443" s="48"/>
      <c r="AA443" s="47"/>
      <c r="AB443" s="49">
        <v>1</v>
      </c>
    </row>
    <row r="444" spans="1:28" ht="15.75" customHeight="1">
      <c r="A444" s="5">
        <v>111430</v>
      </c>
      <c r="B444" s="5">
        <v>4177</v>
      </c>
      <c r="C444" s="12">
        <v>44387.423171296294</v>
      </c>
      <c r="D444" s="12">
        <v>44387.425949074073</v>
      </c>
      <c r="E444" s="12">
        <v>44387.432199074072</v>
      </c>
      <c r="F444" s="12">
        <v>44387.469699074078</v>
      </c>
      <c r="G444" s="5" t="s">
        <v>24</v>
      </c>
      <c r="H444" s="5" t="s">
        <v>29</v>
      </c>
      <c r="U444" s="29">
        <v>111493</v>
      </c>
      <c r="V444" s="47">
        <v>1</v>
      </c>
      <c r="W444" s="48"/>
      <c r="X444" s="47">
        <v>1</v>
      </c>
      <c r="Y444" s="47"/>
      <c r="Z444" s="48"/>
      <c r="AA444" s="47"/>
      <c r="AB444" s="49">
        <v>1</v>
      </c>
    </row>
    <row r="445" spans="1:28" ht="15.75" customHeight="1">
      <c r="A445" s="5">
        <v>110766</v>
      </c>
      <c r="B445" s="5">
        <v>462</v>
      </c>
      <c r="C445" s="12">
        <v>44387.456666666665</v>
      </c>
      <c r="D445" s="12">
        <v>44387.460138888891</v>
      </c>
      <c r="E445" s="12">
        <v>44387.464999999997</v>
      </c>
      <c r="F445" s="12">
        <v>44387.49763888889</v>
      </c>
      <c r="G445" s="5" t="s">
        <v>24</v>
      </c>
      <c r="H445" s="5" t="s">
        <v>29</v>
      </c>
      <c r="U445" s="29">
        <v>111497</v>
      </c>
      <c r="V445" s="47"/>
      <c r="W445" s="48">
        <v>1</v>
      </c>
      <c r="X445" s="47">
        <v>1</v>
      </c>
      <c r="Y445" s="47"/>
      <c r="Z445" s="48"/>
      <c r="AA445" s="47"/>
      <c r="AB445" s="49">
        <v>1</v>
      </c>
    </row>
    <row r="446" spans="1:28" ht="15.75" customHeight="1">
      <c r="A446" s="5">
        <v>111857</v>
      </c>
      <c r="B446" s="5">
        <v>4096</v>
      </c>
      <c r="C446" s="12">
        <v>44387.496134259258</v>
      </c>
      <c r="D446" s="12">
        <v>44387.496828703705</v>
      </c>
      <c r="E446" s="12">
        <v>44387.505162037036</v>
      </c>
      <c r="F446" s="12">
        <v>44387.529467592591</v>
      </c>
      <c r="G446" s="5" t="s">
        <v>24</v>
      </c>
      <c r="H446" s="5" t="s">
        <v>29</v>
      </c>
      <c r="U446" s="29">
        <v>111503</v>
      </c>
      <c r="V446" s="47"/>
      <c r="W446" s="48">
        <v>1</v>
      </c>
      <c r="X446" s="47">
        <v>1</v>
      </c>
      <c r="Y446" s="47"/>
      <c r="Z446" s="48"/>
      <c r="AA446" s="47"/>
      <c r="AB446" s="49">
        <v>1</v>
      </c>
    </row>
    <row r="447" spans="1:28" ht="15.75" customHeight="1">
      <c r="A447" s="5">
        <v>113967</v>
      </c>
      <c r="B447" s="5">
        <v>4876</v>
      </c>
      <c r="C447" s="12">
        <v>44387.51221064815</v>
      </c>
      <c r="D447" s="12">
        <v>44387.513599537036</v>
      </c>
      <c r="G447" s="5" t="s">
        <v>24</v>
      </c>
      <c r="H447" s="5" t="s">
        <v>29</v>
      </c>
      <c r="U447" s="29">
        <v>111505</v>
      </c>
      <c r="V447" s="47"/>
      <c r="W447" s="48">
        <v>1</v>
      </c>
      <c r="X447" s="47">
        <v>1</v>
      </c>
      <c r="Y447" s="47"/>
      <c r="Z447" s="48"/>
      <c r="AA447" s="47"/>
      <c r="AB447" s="49">
        <v>1</v>
      </c>
    </row>
    <row r="448" spans="1:28" ht="15.75" customHeight="1">
      <c r="A448" s="5">
        <v>112445</v>
      </c>
      <c r="B448" s="5">
        <v>468</v>
      </c>
      <c r="C448" s="12">
        <v>44387.521863425929</v>
      </c>
      <c r="D448" s="12">
        <v>44387.522557870368</v>
      </c>
      <c r="G448" s="5" t="s">
        <v>24</v>
      </c>
      <c r="H448" s="5" t="s">
        <v>29</v>
      </c>
      <c r="U448" s="29">
        <v>111506</v>
      </c>
      <c r="V448" s="47"/>
      <c r="W448" s="48"/>
      <c r="X448" s="47"/>
      <c r="Y448" s="47"/>
      <c r="Z448" s="48">
        <v>1</v>
      </c>
      <c r="AA448" s="47">
        <v>1</v>
      </c>
      <c r="AB448" s="49">
        <v>1</v>
      </c>
    </row>
    <row r="449" spans="1:28" ht="15.75" customHeight="1">
      <c r="A449" s="5">
        <v>111714</v>
      </c>
      <c r="B449" s="5">
        <v>2733</v>
      </c>
      <c r="C449" s="12">
        <v>44387.526643518519</v>
      </c>
      <c r="D449" s="12">
        <v>44387.527337962965</v>
      </c>
      <c r="E449" s="12">
        <v>44387.529421296298</v>
      </c>
      <c r="F449" s="12">
        <v>44387.566921296297</v>
      </c>
      <c r="G449" s="5" t="s">
        <v>24</v>
      </c>
      <c r="H449" s="5" t="s">
        <v>29</v>
      </c>
      <c r="U449" s="29">
        <v>111509</v>
      </c>
      <c r="V449" s="47"/>
      <c r="W449" s="48">
        <v>1</v>
      </c>
      <c r="X449" s="47">
        <v>1</v>
      </c>
      <c r="Y449" s="47"/>
      <c r="Z449" s="48"/>
      <c r="AA449" s="47"/>
      <c r="AB449" s="49">
        <v>1</v>
      </c>
    </row>
    <row r="450" spans="1:28" ht="15.75" customHeight="1">
      <c r="A450" s="5">
        <v>114307</v>
      </c>
      <c r="B450" s="5">
        <v>87</v>
      </c>
      <c r="C450" s="12">
        <v>44387.530324074076</v>
      </c>
      <c r="D450" s="12">
        <v>44387.531712962962</v>
      </c>
      <c r="E450" s="12">
        <v>44387.533101851855</v>
      </c>
      <c r="F450" s="12">
        <v>44387.587962962964</v>
      </c>
      <c r="G450" s="5" t="s">
        <v>24</v>
      </c>
      <c r="H450" s="5" t="s">
        <v>25</v>
      </c>
      <c r="U450" s="29">
        <v>111514</v>
      </c>
      <c r="V450" s="47"/>
      <c r="W450" s="48"/>
      <c r="X450" s="47"/>
      <c r="Y450" s="47"/>
      <c r="Z450" s="48">
        <v>1</v>
      </c>
      <c r="AA450" s="47">
        <v>1</v>
      </c>
      <c r="AB450" s="49">
        <v>1</v>
      </c>
    </row>
    <row r="451" spans="1:28" ht="15.75" customHeight="1">
      <c r="A451" s="5">
        <v>113183</v>
      </c>
      <c r="B451" s="5">
        <v>660</v>
      </c>
      <c r="C451" s="12">
        <v>44387.532361111109</v>
      </c>
      <c r="D451" s="12">
        <v>44387.533750000002</v>
      </c>
      <c r="E451" s="12">
        <v>44387.541388888887</v>
      </c>
      <c r="F451" s="12">
        <v>44387.590694444443</v>
      </c>
      <c r="G451" s="5" t="s">
        <v>24</v>
      </c>
      <c r="H451" s="5" t="s">
        <v>29</v>
      </c>
      <c r="U451" s="29">
        <v>111521</v>
      </c>
      <c r="V451" s="47"/>
      <c r="W451" s="48">
        <v>1</v>
      </c>
      <c r="X451" s="47">
        <v>1</v>
      </c>
      <c r="Y451" s="47"/>
      <c r="Z451" s="48"/>
      <c r="AA451" s="47"/>
      <c r="AB451" s="49">
        <v>1</v>
      </c>
    </row>
    <row r="452" spans="1:28" ht="15.75" customHeight="1">
      <c r="A452" s="5">
        <v>112270</v>
      </c>
      <c r="B452" s="5">
        <v>1371</v>
      </c>
      <c r="C452" s="12">
        <v>44387.550358796296</v>
      </c>
      <c r="D452" s="12">
        <v>44387.552442129629</v>
      </c>
      <c r="G452" s="5" t="s">
        <v>24</v>
      </c>
      <c r="H452" s="5" t="s">
        <v>29</v>
      </c>
      <c r="U452" s="29">
        <v>111530</v>
      </c>
      <c r="V452" s="47"/>
      <c r="W452" s="48">
        <v>1</v>
      </c>
      <c r="X452" s="47">
        <v>1</v>
      </c>
      <c r="Y452" s="47"/>
      <c r="Z452" s="48"/>
      <c r="AA452" s="47"/>
      <c r="AB452" s="49">
        <v>1</v>
      </c>
    </row>
    <row r="453" spans="1:28" ht="15.75" customHeight="1">
      <c r="A453" s="5">
        <v>112308</v>
      </c>
      <c r="B453" s="5">
        <v>4247</v>
      </c>
      <c r="C453" s="12">
        <v>44387.554768518516</v>
      </c>
      <c r="G453" s="5" t="s">
        <v>24</v>
      </c>
      <c r="H453" s="5" t="s">
        <v>25</v>
      </c>
      <c r="U453" s="29">
        <v>111531</v>
      </c>
      <c r="V453" s="47"/>
      <c r="W453" s="48"/>
      <c r="X453" s="47"/>
      <c r="Y453" s="47"/>
      <c r="Z453" s="48"/>
      <c r="AA453" s="47"/>
      <c r="AB453" s="49"/>
    </row>
    <row r="454" spans="1:28" ht="15.75" customHeight="1">
      <c r="A454" s="5">
        <v>110476</v>
      </c>
      <c r="B454" s="5">
        <v>1812</v>
      </c>
      <c r="C454" s="12">
        <v>44387.570034722223</v>
      </c>
      <c r="D454" s="12">
        <v>44387.573506944442</v>
      </c>
      <c r="G454" s="5" t="s">
        <v>28</v>
      </c>
      <c r="H454" s="5" t="s">
        <v>29</v>
      </c>
      <c r="U454" s="29">
        <v>111541</v>
      </c>
      <c r="V454" s="47"/>
      <c r="W454" s="48"/>
      <c r="X454" s="47"/>
      <c r="Y454" s="47"/>
      <c r="Z454" s="48"/>
      <c r="AA454" s="47"/>
      <c r="AB454" s="49"/>
    </row>
    <row r="455" spans="1:28" ht="15.75" customHeight="1">
      <c r="A455" s="5">
        <v>112174</v>
      </c>
      <c r="B455" s="5">
        <v>4638</v>
      </c>
      <c r="C455" s="12">
        <v>44387.600416666668</v>
      </c>
      <c r="D455" s="12">
        <v>44387.601805555554</v>
      </c>
      <c r="E455" s="12">
        <v>44387.603888888887</v>
      </c>
      <c r="F455" s="12">
        <v>44387.630277777775</v>
      </c>
      <c r="G455" s="5" t="s">
        <v>28</v>
      </c>
      <c r="H455" s="5" t="s">
        <v>29</v>
      </c>
      <c r="U455" s="29">
        <v>111542</v>
      </c>
      <c r="V455" s="47"/>
      <c r="W455" s="48"/>
      <c r="X455" s="47"/>
      <c r="Y455" s="47"/>
      <c r="Z455" s="48"/>
      <c r="AA455" s="47"/>
      <c r="AB455" s="49"/>
    </row>
    <row r="456" spans="1:28" ht="15.75" customHeight="1">
      <c r="A456" s="5">
        <v>113960</v>
      </c>
      <c r="B456" s="5">
        <v>850</v>
      </c>
      <c r="C456" s="12">
        <v>44387.620949074073</v>
      </c>
      <c r="D456" s="12">
        <v>44387.62164351852</v>
      </c>
      <c r="E456" s="12">
        <v>44387.624421296299</v>
      </c>
      <c r="G456" s="5" t="s">
        <v>24</v>
      </c>
      <c r="H456" s="5" t="s">
        <v>29</v>
      </c>
      <c r="U456" s="29">
        <v>111543</v>
      </c>
      <c r="V456" s="47"/>
      <c r="W456" s="48"/>
      <c r="X456" s="47"/>
      <c r="Y456" s="47"/>
      <c r="Z456" s="48">
        <v>1</v>
      </c>
      <c r="AA456" s="47">
        <v>1</v>
      </c>
      <c r="AB456" s="49">
        <v>1</v>
      </c>
    </row>
    <row r="457" spans="1:28" ht="15.75" customHeight="1">
      <c r="A457" s="5">
        <v>111184</v>
      </c>
      <c r="B457" s="5">
        <v>423</v>
      </c>
      <c r="C457" s="12">
        <v>44387.623298611114</v>
      </c>
      <c r="D457" s="12">
        <v>44387.625381944446</v>
      </c>
      <c r="E457" s="12">
        <v>44387.632326388892</v>
      </c>
      <c r="G457" s="5" t="s">
        <v>24</v>
      </c>
      <c r="H457" s="5" t="s">
        <v>29</v>
      </c>
      <c r="U457" s="29">
        <v>111544</v>
      </c>
      <c r="V457" s="47"/>
      <c r="W457" s="48">
        <v>1</v>
      </c>
      <c r="X457" s="47">
        <v>1</v>
      </c>
      <c r="Y457" s="47"/>
      <c r="Z457" s="48"/>
      <c r="AA457" s="47"/>
      <c r="AB457" s="49">
        <v>1</v>
      </c>
    </row>
    <row r="458" spans="1:28" ht="15.75" customHeight="1">
      <c r="A458" s="5">
        <v>112863</v>
      </c>
      <c r="B458" s="5">
        <v>958</v>
      </c>
      <c r="C458" s="12">
        <v>44387.710416666669</v>
      </c>
      <c r="G458" s="5" t="s">
        <v>24</v>
      </c>
      <c r="H458" s="5" t="s">
        <v>25</v>
      </c>
      <c r="U458" s="29">
        <v>111546</v>
      </c>
      <c r="V458" s="47">
        <v>1</v>
      </c>
      <c r="W458" s="48"/>
      <c r="X458" s="47">
        <v>1</v>
      </c>
      <c r="Y458" s="47"/>
      <c r="Z458" s="48"/>
      <c r="AA458" s="47"/>
      <c r="AB458" s="49">
        <v>1</v>
      </c>
    </row>
    <row r="459" spans="1:28" ht="15.75" customHeight="1">
      <c r="A459" s="5">
        <v>112267</v>
      </c>
      <c r="B459" s="5">
        <v>128</v>
      </c>
      <c r="C459" s="12">
        <v>44387.724710648145</v>
      </c>
      <c r="D459" s="12">
        <v>44387.727488425924</v>
      </c>
      <c r="G459" s="5" t="s">
        <v>24</v>
      </c>
      <c r="H459" s="5" t="s">
        <v>29</v>
      </c>
      <c r="U459" s="29">
        <v>111547</v>
      </c>
      <c r="V459" s="47"/>
      <c r="W459" s="48"/>
      <c r="X459" s="47"/>
      <c r="Y459" s="47"/>
      <c r="Z459" s="48"/>
      <c r="AA459" s="47"/>
      <c r="AB459" s="49"/>
    </row>
    <row r="460" spans="1:28" ht="15.75" customHeight="1">
      <c r="A460" s="5">
        <v>112337</v>
      </c>
      <c r="B460" s="5">
        <v>1885</v>
      </c>
      <c r="C460" s="12">
        <v>44387.740844907406</v>
      </c>
      <c r="D460" s="12">
        <v>44387.742928240739</v>
      </c>
      <c r="E460" s="12">
        <v>44387.745011574072</v>
      </c>
      <c r="F460" s="12">
        <v>44387.786678240744</v>
      </c>
      <c r="G460" s="5" t="s">
        <v>28</v>
      </c>
      <c r="H460" s="5" t="s">
        <v>29</v>
      </c>
      <c r="U460" s="29">
        <v>111551</v>
      </c>
      <c r="V460" s="47"/>
      <c r="W460" s="48">
        <v>1</v>
      </c>
      <c r="X460" s="47">
        <v>1</v>
      </c>
      <c r="Y460" s="47"/>
      <c r="Z460" s="48"/>
      <c r="AA460" s="47"/>
      <c r="AB460" s="49">
        <v>1</v>
      </c>
    </row>
    <row r="461" spans="1:28" ht="15.75" customHeight="1">
      <c r="A461" s="5">
        <v>113713</v>
      </c>
      <c r="B461" s="5">
        <v>419</v>
      </c>
      <c r="C461" s="12">
        <v>44387.749641203707</v>
      </c>
      <c r="D461" s="12">
        <v>44387.752418981479</v>
      </c>
      <c r="E461" s="12">
        <v>44387.755196759259</v>
      </c>
      <c r="F461" s="12">
        <v>44387.778113425928</v>
      </c>
      <c r="G461" s="5" t="s">
        <v>24</v>
      </c>
      <c r="H461" s="5" t="s">
        <v>29</v>
      </c>
      <c r="U461" s="29">
        <v>111554</v>
      </c>
      <c r="V461" s="47"/>
      <c r="W461" s="48"/>
      <c r="X461" s="47"/>
      <c r="Y461" s="47"/>
      <c r="Z461" s="48"/>
      <c r="AA461" s="47"/>
      <c r="AB461" s="49"/>
    </row>
    <row r="462" spans="1:28" ht="15.75" customHeight="1">
      <c r="A462" s="5">
        <v>114826</v>
      </c>
      <c r="B462" s="5">
        <v>4667</v>
      </c>
      <c r="C462" s="12">
        <v>44387.793564814812</v>
      </c>
      <c r="D462" s="12">
        <v>44387.797037037039</v>
      </c>
      <c r="E462" s="12">
        <v>44387.80259259259</v>
      </c>
      <c r="F462" s="12">
        <v>44387.832453703704</v>
      </c>
      <c r="G462" s="5" t="s">
        <v>24</v>
      </c>
      <c r="H462" s="5" t="s">
        <v>29</v>
      </c>
      <c r="U462" s="29">
        <v>111555</v>
      </c>
      <c r="V462" s="47"/>
      <c r="W462" s="48">
        <v>1</v>
      </c>
      <c r="X462" s="47">
        <v>1</v>
      </c>
      <c r="Y462" s="47"/>
      <c r="Z462" s="48"/>
      <c r="AA462" s="47"/>
      <c r="AB462" s="49">
        <v>1</v>
      </c>
    </row>
    <row r="463" spans="1:28" ht="15.75" customHeight="1">
      <c r="A463" s="5">
        <v>113608</v>
      </c>
      <c r="B463" s="5">
        <v>3429</v>
      </c>
      <c r="C463" s="12">
        <v>44387.835497685184</v>
      </c>
      <c r="D463" s="12">
        <v>44387.836886574078</v>
      </c>
      <c r="E463" s="12">
        <v>44387.842442129629</v>
      </c>
      <c r="F463" s="12">
        <v>44387.852164351854</v>
      </c>
      <c r="G463" s="5" t="s">
        <v>24</v>
      </c>
      <c r="H463" s="5" t="s">
        <v>25</v>
      </c>
      <c r="U463" s="29">
        <v>111556</v>
      </c>
      <c r="V463" s="47"/>
      <c r="W463" s="48">
        <v>1</v>
      </c>
      <c r="X463" s="47">
        <v>1</v>
      </c>
      <c r="Y463" s="47"/>
      <c r="Z463" s="48"/>
      <c r="AA463" s="47"/>
      <c r="AB463" s="49">
        <v>1</v>
      </c>
    </row>
    <row r="464" spans="1:28" ht="15.75" customHeight="1">
      <c r="A464" s="5">
        <v>111720</v>
      </c>
      <c r="B464" s="5">
        <v>478</v>
      </c>
      <c r="C464" s="12">
        <v>44387.850798611114</v>
      </c>
      <c r="D464" s="12">
        <v>44387.853576388887</v>
      </c>
      <c r="E464" s="12">
        <v>44387.858437499999</v>
      </c>
      <c r="F464" s="12">
        <v>44387.891076388885</v>
      </c>
      <c r="G464" s="5" t="s">
        <v>24</v>
      </c>
      <c r="H464" s="5" t="s">
        <v>29</v>
      </c>
      <c r="U464" s="29">
        <v>111567</v>
      </c>
      <c r="V464" s="47"/>
      <c r="W464" s="48">
        <v>1</v>
      </c>
      <c r="X464" s="47">
        <v>1</v>
      </c>
      <c r="Y464" s="47"/>
      <c r="Z464" s="48"/>
      <c r="AA464" s="47"/>
      <c r="AB464" s="49">
        <v>1</v>
      </c>
    </row>
    <row r="465" spans="1:28" ht="15.75" customHeight="1">
      <c r="A465" s="5">
        <v>112254</v>
      </c>
      <c r="B465" s="5">
        <v>3531</v>
      </c>
      <c r="C465" s="12">
        <v>44387.851458333331</v>
      </c>
      <c r="D465" s="12">
        <v>44387.85423611111</v>
      </c>
      <c r="E465" s="12">
        <v>44387.856319444443</v>
      </c>
      <c r="F465" s="12">
        <v>44387.866736111115</v>
      </c>
      <c r="G465" s="5" t="s">
        <v>28</v>
      </c>
      <c r="H465" s="5" t="s">
        <v>25</v>
      </c>
      <c r="U465" s="29">
        <v>111572</v>
      </c>
      <c r="V465" s="47"/>
      <c r="W465" s="48">
        <v>1</v>
      </c>
      <c r="X465" s="47">
        <v>1</v>
      </c>
      <c r="Y465" s="47"/>
      <c r="Z465" s="48"/>
      <c r="AA465" s="47"/>
      <c r="AB465" s="49">
        <v>1</v>
      </c>
    </row>
    <row r="466" spans="1:28" ht="15.75" customHeight="1">
      <c r="A466" s="5">
        <v>110581</v>
      </c>
      <c r="B466" s="5">
        <v>183</v>
      </c>
      <c r="C466" s="12">
        <v>44387.8594212963</v>
      </c>
      <c r="D466" s="12">
        <v>44387.862199074072</v>
      </c>
      <c r="E466" s="12">
        <v>44387.869837962964</v>
      </c>
      <c r="F466" s="12">
        <v>44387.91983796296</v>
      </c>
      <c r="G466" s="5" t="s">
        <v>24</v>
      </c>
      <c r="H466" s="5" t="s">
        <v>29</v>
      </c>
      <c r="U466" s="29">
        <v>111579</v>
      </c>
      <c r="V466" s="47"/>
      <c r="W466" s="48">
        <v>1</v>
      </c>
      <c r="X466" s="47">
        <v>1</v>
      </c>
      <c r="Y466" s="47"/>
      <c r="Z466" s="48"/>
      <c r="AA466" s="47"/>
      <c r="AB466" s="49">
        <v>1</v>
      </c>
    </row>
    <row r="467" spans="1:28" ht="15.75" customHeight="1">
      <c r="A467" s="5">
        <v>111882</v>
      </c>
      <c r="B467" s="5">
        <v>2875</v>
      </c>
      <c r="C467" s="12">
        <v>44387.88921296296</v>
      </c>
      <c r="D467" s="12">
        <v>44387.89199074074</v>
      </c>
      <c r="E467" s="12">
        <v>44387.893379629626</v>
      </c>
      <c r="F467" s="12">
        <v>44387.935740740744</v>
      </c>
      <c r="G467" s="5" t="s">
        <v>24</v>
      </c>
      <c r="H467" s="5" t="s">
        <v>29</v>
      </c>
      <c r="U467" s="29">
        <v>111580</v>
      </c>
      <c r="V467" s="47"/>
      <c r="W467" s="48"/>
      <c r="X467" s="47"/>
      <c r="Y467" s="47">
        <v>1</v>
      </c>
      <c r="Z467" s="48"/>
      <c r="AA467" s="47">
        <v>1</v>
      </c>
      <c r="AB467" s="49">
        <v>1</v>
      </c>
    </row>
    <row r="468" spans="1:28" ht="15.75" customHeight="1">
      <c r="A468" s="5">
        <v>114564</v>
      </c>
      <c r="B468" s="5">
        <v>673</v>
      </c>
      <c r="C468" s="12">
        <v>44387.919351851851</v>
      </c>
      <c r="G468" s="5" t="s">
        <v>24</v>
      </c>
      <c r="H468" s="5" t="s">
        <v>25</v>
      </c>
      <c r="U468" s="29">
        <v>111583</v>
      </c>
      <c r="V468" s="47"/>
      <c r="W468" s="48">
        <v>1</v>
      </c>
      <c r="X468" s="47">
        <v>1</v>
      </c>
      <c r="Y468" s="47"/>
      <c r="Z468" s="48"/>
      <c r="AA468" s="47"/>
      <c r="AB468" s="49">
        <v>1</v>
      </c>
    </row>
    <row r="469" spans="1:28" ht="15.75" customHeight="1">
      <c r="A469" s="5">
        <v>114068</v>
      </c>
      <c r="B469" s="5">
        <v>3446</v>
      </c>
      <c r="C469" s="12">
        <v>44387.921631944446</v>
      </c>
      <c r="G469" s="5" t="s">
        <v>24</v>
      </c>
      <c r="H469" s="5" t="s">
        <v>25</v>
      </c>
      <c r="U469" s="29">
        <v>111584</v>
      </c>
      <c r="V469" s="47"/>
      <c r="W469" s="48">
        <v>1</v>
      </c>
      <c r="X469" s="47">
        <v>1</v>
      </c>
      <c r="Y469" s="47"/>
      <c r="Z469" s="48"/>
      <c r="AA469" s="47"/>
      <c r="AB469" s="49">
        <v>1</v>
      </c>
    </row>
    <row r="470" spans="1:28" ht="15.75" customHeight="1">
      <c r="A470" s="5">
        <v>114476</v>
      </c>
      <c r="B470" s="5">
        <v>1309</v>
      </c>
      <c r="C470" s="12">
        <v>44387.935995370368</v>
      </c>
      <c r="D470" s="12">
        <v>44387.937384259261</v>
      </c>
      <c r="E470" s="12">
        <v>44387.940162037034</v>
      </c>
      <c r="G470" s="5" t="s">
        <v>28</v>
      </c>
      <c r="H470" s="5" t="s">
        <v>25</v>
      </c>
      <c r="U470" s="29">
        <v>111591</v>
      </c>
      <c r="V470" s="47"/>
      <c r="W470" s="48">
        <v>1</v>
      </c>
      <c r="X470" s="47">
        <v>1</v>
      </c>
      <c r="Y470" s="47"/>
      <c r="Z470" s="48"/>
      <c r="AA470" s="47"/>
      <c r="AB470" s="49">
        <v>1</v>
      </c>
    </row>
    <row r="471" spans="1:28" ht="15.75" customHeight="1">
      <c r="A471" s="5">
        <v>114548</v>
      </c>
      <c r="B471" s="5">
        <v>3509</v>
      </c>
      <c r="C471" s="12">
        <v>44387.937557870369</v>
      </c>
      <c r="G471" s="5" t="s">
        <v>24</v>
      </c>
      <c r="H471" s="5" t="s">
        <v>25</v>
      </c>
      <c r="U471" s="29">
        <v>111593</v>
      </c>
      <c r="V471" s="47"/>
      <c r="W471" s="48">
        <v>1</v>
      </c>
      <c r="X471" s="47">
        <v>1</v>
      </c>
      <c r="Y471" s="47"/>
      <c r="Z471" s="48"/>
      <c r="AA471" s="47"/>
      <c r="AB471" s="49">
        <v>1</v>
      </c>
    </row>
    <row r="472" spans="1:28" ht="15.75" customHeight="1">
      <c r="A472" s="5">
        <v>110146</v>
      </c>
      <c r="B472" s="5">
        <v>2905</v>
      </c>
      <c r="C472" s="12">
        <v>44387.943356481483</v>
      </c>
      <c r="D472" s="12">
        <v>44387.946828703702</v>
      </c>
      <c r="E472" s="12">
        <v>44387.950995370367</v>
      </c>
      <c r="F472" s="12">
        <v>44388.005162037036</v>
      </c>
      <c r="G472" s="5" t="s">
        <v>24</v>
      </c>
      <c r="H472" s="5" t="s">
        <v>25</v>
      </c>
      <c r="U472" s="29">
        <v>111595</v>
      </c>
      <c r="V472" s="47">
        <v>1</v>
      </c>
      <c r="W472" s="48"/>
      <c r="X472" s="47">
        <v>1</v>
      </c>
      <c r="Y472" s="47"/>
      <c r="Z472" s="48"/>
      <c r="AA472" s="47"/>
      <c r="AB472" s="49">
        <v>1</v>
      </c>
    </row>
    <row r="473" spans="1:28" ht="15.75" customHeight="1">
      <c r="A473" s="5">
        <v>113383</v>
      </c>
      <c r="B473" s="5">
        <v>1238</v>
      </c>
      <c r="C473" s="12">
        <v>44387.9450462963</v>
      </c>
      <c r="G473" s="5" t="s">
        <v>24</v>
      </c>
      <c r="H473" s="5" t="s">
        <v>29</v>
      </c>
      <c r="U473" s="29">
        <v>111600</v>
      </c>
      <c r="V473" s="47"/>
      <c r="W473" s="48">
        <v>1</v>
      </c>
      <c r="X473" s="47">
        <v>1</v>
      </c>
      <c r="Y473" s="47"/>
      <c r="Z473" s="48"/>
      <c r="AA473" s="47"/>
      <c r="AB473" s="49">
        <v>1</v>
      </c>
    </row>
    <row r="474" spans="1:28" ht="15.75" customHeight="1">
      <c r="A474" s="5">
        <v>113007</v>
      </c>
      <c r="B474" s="5">
        <v>2925</v>
      </c>
      <c r="C474" s="12">
        <v>44387.959907407407</v>
      </c>
      <c r="G474" s="5" t="s">
        <v>24</v>
      </c>
      <c r="H474" s="5" t="s">
        <v>25</v>
      </c>
      <c r="U474" s="29">
        <v>111601</v>
      </c>
      <c r="V474" s="47"/>
      <c r="W474" s="48"/>
      <c r="X474" s="47"/>
      <c r="Y474" s="47"/>
      <c r="Z474" s="48"/>
      <c r="AA474" s="47"/>
      <c r="AB474" s="49"/>
    </row>
    <row r="475" spans="1:28" ht="15.75" customHeight="1">
      <c r="A475" s="5">
        <v>110594</v>
      </c>
      <c r="C475" s="12">
        <v>44388.003900462965</v>
      </c>
      <c r="G475" s="5" t="s">
        <v>24</v>
      </c>
      <c r="H475" s="5" t="s">
        <v>25</v>
      </c>
      <c r="U475" s="29">
        <v>111604</v>
      </c>
      <c r="V475" s="47"/>
      <c r="W475" s="48">
        <v>1</v>
      </c>
      <c r="X475" s="47">
        <v>1</v>
      </c>
      <c r="Y475" s="47"/>
      <c r="Z475" s="48"/>
      <c r="AA475" s="47"/>
      <c r="AB475" s="49">
        <v>1</v>
      </c>
    </row>
    <row r="476" spans="1:28" ht="15.75" customHeight="1">
      <c r="A476" s="5">
        <v>112473</v>
      </c>
      <c r="B476" s="5">
        <v>2917</v>
      </c>
      <c r="C476" s="12">
        <v>44388.017835648148</v>
      </c>
      <c r="D476" s="12">
        <v>44388.018530092595</v>
      </c>
      <c r="E476" s="12">
        <v>44388.022696759261</v>
      </c>
      <c r="G476" s="5" t="s">
        <v>28</v>
      </c>
      <c r="H476" s="5" t="s">
        <v>29</v>
      </c>
      <c r="U476" s="29">
        <v>111613</v>
      </c>
      <c r="V476" s="47"/>
      <c r="W476" s="48">
        <v>1</v>
      </c>
      <c r="X476" s="47">
        <v>1</v>
      </c>
      <c r="Y476" s="47"/>
      <c r="Z476" s="48"/>
      <c r="AA476" s="47"/>
      <c r="AB476" s="49">
        <v>1</v>
      </c>
    </row>
    <row r="477" spans="1:28" ht="15.75" customHeight="1">
      <c r="A477" s="5">
        <v>114974</v>
      </c>
      <c r="B477" s="5">
        <v>190</v>
      </c>
      <c r="C477" s="12">
        <v>44388.051203703704</v>
      </c>
      <c r="D477" s="12">
        <v>44388.053981481484</v>
      </c>
      <c r="E477" s="12">
        <v>44388.061620370368</v>
      </c>
      <c r="G477" s="5" t="s">
        <v>24</v>
      </c>
      <c r="H477" s="5" t="s">
        <v>29</v>
      </c>
      <c r="U477" s="29">
        <v>111614</v>
      </c>
      <c r="V477" s="47">
        <v>1</v>
      </c>
      <c r="W477" s="48"/>
      <c r="X477" s="47">
        <v>1</v>
      </c>
      <c r="Y477" s="47"/>
      <c r="Z477" s="48"/>
      <c r="AA477" s="47"/>
      <c r="AB477" s="49">
        <v>1</v>
      </c>
    </row>
    <row r="478" spans="1:28" ht="15.75" customHeight="1">
      <c r="A478" s="5">
        <v>114600</v>
      </c>
      <c r="B478" s="5">
        <v>2262</v>
      </c>
      <c r="C478" s="12">
        <v>44388.068298611113</v>
      </c>
      <c r="D478" s="12">
        <v>44388.071076388886</v>
      </c>
      <c r="E478" s="12">
        <v>44388.075243055559</v>
      </c>
      <c r="F478" s="12">
        <v>44388.116909722223</v>
      </c>
      <c r="G478" s="5" t="s">
        <v>28</v>
      </c>
      <c r="H478" s="5" t="s">
        <v>29</v>
      </c>
      <c r="U478" s="29">
        <v>111615</v>
      </c>
      <c r="V478" s="47"/>
      <c r="W478" s="48">
        <v>1</v>
      </c>
      <c r="X478" s="47">
        <v>1</v>
      </c>
      <c r="Y478" s="47"/>
      <c r="Z478" s="48"/>
      <c r="AA478" s="47"/>
      <c r="AB478" s="49">
        <v>1</v>
      </c>
    </row>
    <row r="479" spans="1:28" ht="15.75" customHeight="1">
      <c r="A479" s="5">
        <v>114508</v>
      </c>
      <c r="B479" s="5">
        <v>3497</v>
      </c>
      <c r="C479" s="12">
        <v>44388.090752314813</v>
      </c>
      <c r="D479" s="12">
        <v>44388.091446759259</v>
      </c>
      <c r="G479" s="5" t="s">
        <v>24</v>
      </c>
      <c r="H479" s="5" t="s">
        <v>29</v>
      </c>
      <c r="U479" s="29">
        <v>111616</v>
      </c>
      <c r="V479" s="47"/>
      <c r="W479" s="48"/>
      <c r="X479" s="47"/>
      <c r="Y479" s="47"/>
      <c r="Z479" s="48"/>
      <c r="AA479" s="47"/>
      <c r="AB479" s="49"/>
    </row>
    <row r="480" spans="1:28" ht="15.75" customHeight="1">
      <c r="A480" s="5">
        <v>112815</v>
      </c>
      <c r="B480" s="5">
        <v>789</v>
      </c>
      <c r="C480" s="12">
        <v>44388.101493055554</v>
      </c>
      <c r="D480" s="12">
        <v>44388.102881944447</v>
      </c>
      <c r="E480" s="12">
        <v>44388.111215277779</v>
      </c>
      <c r="F480" s="12">
        <v>44388.139687499999</v>
      </c>
      <c r="G480" s="5" t="s">
        <v>24</v>
      </c>
      <c r="H480" s="5" t="s">
        <v>29</v>
      </c>
      <c r="U480" s="29">
        <v>111617</v>
      </c>
      <c r="V480" s="47"/>
      <c r="W480" s="48"/>
      <c r="X480" s="47"/>
      <c r="Y480" s="47">
        <v>1</v>
      </c>
      <c r="Z480" s="48"/>
      <c r="AA480" s="47">
        <v>1</v>
      </c>
      <c r="AB480" s="49">
        <v>1</v>
      </c>
    </row>
    <row r="481" spans="1:28" ht="15.75" customHeight="1">
      <c r="A481" s="5">
        <v>114794</v>
      </c>
      <c r="B481" s="5">
        <v>832</v>
      </c>
      <c r="C481" s="12">
        <v>44388.107824074075</v>
      </c>
      <c r="D481" s="12">
        <v>44388.110601851855</v>
      </c>
      <c r="E481" s="12">
        <v>44388.117546296293</v>
      </c>
      <c r="F481" s="12">
        <v>44388.135601851849</v>
      </c>
      <c r="G481" s="5" t="s">
        <v>24</v>
      </c>
      <c r="H481" s="5" t="s">
        <v>29</v>
      </c>
      <c r="U481" s="29">
        <v>111619</v>
      </c>
      <c r="V481" s="47"/>
      <c r="W481" s="48">
        <v>1</v>
      </c>
      <c r="X481" s="47">
        <v>1</v>
      </c>
      <c r="Y481" s="47"/>
      <c r="Z481" s="48"/>
      <c r="AA481" s="47"/>
      <c r="AB481" s="49">
        <v>1</v>
      </c>
    </row>
    <row r="482" spans="1:28" ht="15.75" customHeight="1">
      <c r="A482" s="5">
        <v>112821</v>
      </c>
      <c r="B482" s="5">
        <v>4742</v>
      </c>
      <c r="C482" s="12">
        <v>44388.110671296294</v>
      </c>
      <c r="D482" s="12">
        <v>44388.11414351852</v>
      </c>
      <c r="E482" s="12">
        <v>44388.120393518519</v>
      </c>
      <c r="F482" s="12">
        <v>44388.155115740738</v>
      </c>
      <c r="G482" s="5" t="s">
        <v>24</v>
      </c>
      <c r="H482" s="5" t="s">
        <v>29</v>
      </c>
      <c r="U482" s="29">
        <v>111620</v>
      </c>
      <c r="V482" s="47"/>
      <c r="W482" s="48">
        <v>1</v>
      </c>
      <c r="X482" s="47">
        <v>1</v>
      </c>
      <c r="Y482" s="47"/>
      <c r="Z482" s="48"/>
      <c r="AA482" s="47"/>
      <c r="AB482" s="49">
        <v>1</v>
      </c>
    </row>
    <row r="483" spans="1:28" ht="15.75" customHeight="1">
      <c r="A483" s="5">
        <v>114218</v>
      </c>
      <c r="B483" s="5">
        <v>1541</v>
      </c>
      <c r="C483" s="12">
        <v>44388.123078703706</v>
      </c>
      <c r="D483" s="12">
        <v>44388.127245370371</v>
      </c>
      <c r="E483" s="12">
        <v>44388.128634259258</v>
      </c>
      <c r="F483" s="12">
        <v>44388.163356481484</v>
      </c>
      <c r="G483" s="5" t="s">
        <v>24</v>
      </c>
      <c r="H483" s="5" t="s">
        <v>29</v>
      </c>
      <c r="U483" s="29">
        <v>111624</v>
      </c>
      <c r="V483" s="47"/>
      <c r="W483" s="48">
        <v>1</v>
      </c>
      <c r="X483" s="47">
        <v>1</v>
      </c>
      <c r="Y483" s="47"/>
      <c r="Z483" s="48"/>
      <c r="AA483" s="47"/>
      <c r="AB483" s="49">
        <v>1</v>
      </c>
    </row>
    <row r="484" spans="1:28" ht="15.75" customHeight="1">
      <c r="A484" s="5">
        <v>111004</v>
      </c>
      <c r="C484" s="12">
        <v>44388.142164351855</v>
      </c>
      <c r="G484" s="5" t="s">
        <v>24</v>
      </c>
      <c r="H484" s="5" t="s">
        <v>25</v>
      </c>
      <c r="U484" s="29">
        <v>111625</v>
      </c>
      <c r="V484" s="47"/>
      <c r="W484" s="48">
        <v>1</v>
      </c>
      <c r="X484" s="47">
        <v>1</v>
      </c>
      <c r="Y484" s="47"/>
      <c r="Z484" s="48"/>
      <c r="AA484" s="47"/>
      <c r="AB484" s="49">
        <v>1</v>
      </c>
    </row>
    <row r="485" spans="1:28" ht="15.75" customHeight="1">
      <c r="A485" s="5">
        <v>112573</v>
      </c>
      <c r="B485" s="5">
        <v>2551</v>
      </c>
      <c r="C485" s="12">
        <v>44388.149548611109</v>
      </c>
      <c r="G485" s="5" t="s">
        <v>28</v>
      </c>
      <c r="H485" s="5" t="s">
        <v>25</v>
      </c>
      <c r="U485" s="29">
        <v>111626</v>
      </c>
      <c r="V485" s="47"/>
      <c r="W485" s="48"/>
      <c r="X485" s="47"/>
      <c r="Y485" s="47"/>
      <c r="Z485" s="48">
        <v>1</v>
      </c>
      <c r="AA485" s="47">
        <v>1</v>
      </c>
      <c r="AB485" s="49">
        <v>1</v>
      </c>
    </row>
    <row r="486" spans="1:28" ht="15.75" customHeight="1">
      <c r="A486" s="5">
        <v>111660</v>
      </c>
      <c r="B486" s="5">
        <v>2265</v>
      </c>
      <c r="C486" s="12">
        <v>44388.179027777776</v>
      </c>
      <c r="D486" s="12">
        <v>44388.18041666667</v>
      </c>
      <c r="E486" s="12">
        <v>44388.183888888889</v>
      </c>
      <c r="F486" s="12">
        <v>44388.194305555553</v>
      </c>
      <c r="G486" s="5" t="s">
        <v>28</v>
      </c>
      <c r="H486" s="5" t="s">
        <v>29</v>
      </c>
      <c r="U486" s="29">
        <v>111630</v>
      </c>
      <c r="V486" s="47"/>
      <c r="W486" s="48"/>
      <c r="X486" s="47"/>
      <c r="Y486" s="47"/>
      <c r="Z486" s="48"/>
      <c r="AA486" s="47"/>
      <c r="AB486" s="49"/>
    </row>
    <row r="487" spans="1:28" ht="15.75" customHeight="1">
      <c r="A487" s="5">
        <v>114881</v>
      </c>
      <c r="B487" s="5">
        <v>489</v>
      </c>
      <c r="C487" s="12">
        <v>44388.193831018521</v>
      </c>
      <c r="D487" s="12">
        <v>44388.194525462961</v>
      </c>
      <c r="G487" s="5" t="s">
        <v>24</v>
      </c>
      <c r="H487" s="5" t="s">
        <v>25</v>
      </c>
      <c r="U487" s="29">
        <v>111639</v>
      </c>
      <c r="V487" s="47"/>
      <c r="W487" s="48">
        <v>1</v>
      </c>
      <c r="X487" s="47">
        <v>1</v>
      </c>
      <c r="Y487" s="47"/>
      <c r="Z487" s="48"/>
      <c r="AA487" s="47"/>
      <c r="AB487" s="49">
        <v>1</v>
      </c>
    </row>
    <row r="488" spans="1:28" ht="15.75" customHeight="1">
      <c r="A488" s="5">
        <v>111166</v>
      </c>
      <c r="B488" s="5">
        <v>3481</v>
      </c>
      <c r="C488" s="12">
        <v>44388.213356481479</v>
      </c>
      <c r="D488" s="12">
        <v>44388.216828703706</v>
      </c>
      <c r="E488" s="12">
        <v>44388.221689814818</v>
      </c>
      <c r="F488" s="12">
        <v>44388.252245370371</v>
      </c>
      <c r="G488" s="5" t="s">
        <v>24</v>
      </c>
      <c r="H488" s="5" t="s">
        <v>29</v>
      </c>
      <c r="U488" s="29">
        <v>111640</v>
      </c>
      <c r="V488" s="47"/>
      <c r="W488" s="48"/>
      <c r="X488" s="47"/>
      <c r="Y488" s="47">
        <v>1</v>
      </c>
      <c r="Z488" s="48"/>
      <c r="AA488" s="47">
        <v>1</v>
      </c>
      <c r="AB488" s="49">
        <v>1</v>
      </c>
    </row>
    <row r="489" spans="1:28" ht="15.75" customHeight="1">
      <c r="A489" s="5">
        <v>111125</v>
      </c>
      <c r="B489" s="5">
        <v>2564</v>
      </c>
      <c r="C489" s="12">
        <v>44388.252384259256</v>
      </c>
      <c r="D489" s="12">
        <v>44388.25377314815</v>
      </c>
      <c r="E489" s="12">
        <v>44388.259328703702</v>
      </c>
      <c r="F489" s="12">
        <v>44388.275300925925</v>
      </c>
      <c r="G489" s="5" t="s">
        <v>24</v>
      </c>
      <c r="H489" s="5" t="s">
        <v>25</v>
      </c>
      <c r="U489" s="29">
        <v>111645</v>
      </c>
      <c r="V489" s="47"/>
      <c r="W489" s="48"/>
      <c r="X489" s="47"/>
      <c r="Y489" s="47"/>
      <c r="Z489" s="48"/>
      <c r="AA489" s="47"/>
      <c r="AB489" s="49"/>
    </row>
    <row r="490" spans="1:28" ht="15.75" customHeight="1">
      <c r="A490" s="5">
        <v>110428</v>
      </c>
      <c r="C490" s="12">
        <v>44388.269212962965</v>
      </c>
      <c r="G490" s="5" t="s">
        <v>24</v>
      </c>
      <c r="H490" s="5" t="s">
        <v>25</v>
      </c>
      <c r="U490" s="29">
        <v>111646</v>
      </c>
      <c r="V490" s="47">
        <v>1</v>
      </c>
      <c r="W490" s="48"/>
      <c r="X490" s="47">
        <v>1</v>
      </c>
      <c r="Y490" s="47"/>
      <c r="Z490" s="48"/>
      <c r="AA490" s="47"/>
      <c r="AB490" s="49">
        <v>1</v>
      </c>
    </row>
    <row r="491" spans="1:28" ht="15.75" customHeight="1">
      <c r="A491" s="5">
        <v>114915</v>
      </c>
      <c r="B491" s="5">
        <v>3094</v>
      </c>
      <c r="C491" s="12">
        <v>44388.274074074077</v>
      </c>
      <c r="D491" s="12">
        <v>44388.27615740741</v>
      </c>
      <c r="E491" s="12">
        <v>44388.277546296296</v>
      </c>
      <c r="F491" s="12">
        <v>44388.319212962961</v>
      </c>
      <c r="G491" s="5" t="s">
        <v>24</v>
      </c>
      <c r="H491" s="5" t="s">
        <v>25</v>
      </c>
      <c r="U491" s="29">
        <v>111652</v>
      </c>
      <c r="V491" s="47"/>
      <c r="W491" s="48">
        <v>1</v>
      </c>
      <c r="X491" s="47">
        <v>1</v>
      </c>
      <c r="Y491" s="47"/>
      <c r="Z491" s="48"/>
      <c r="AA491" s="47"/>
      <c r="AB491" s="49">
        <v>1</v>
      </c>
    </row>
    <row r="492" spans="1:28" ht="15.75" customHeight="1">
      <c r="A492" s="5">
        <v>114254</v>
      </c>
      <c r="B492" s="5">
        <v>4564</v>
      </c>
      <c r="C492" s="12">
        <v>44388.305810185186</v>
      </c>
      <c r="D492" s="12">
        <v>44388.309282407405</v>
      </c>
      <c r="E492" s="12">
        <v>44388.312060185184</v>
      </c>
      <c r="F492" s="12">
        <v>44388.326643518521</v>
      </c>
      <c r="G492" s="5" t="s">
        <v>28</v>
      </c>
      <c r="H492" s="5" t="s">
        <v>29</v>
      </c>
      <c r="U492" s="29">
        <v>111654</v>
      </c>
      <c r="V492" s="47"/>
      <c r="W492" s="48">
        <v>1</v>
      </c>
      <c r="X492" s="47">
        <v>1</v>
      </c>
      <c r="Y492" s="47"/>
      <c r="Z492" s="48"/>
      <c r="AA492" s="47"/>
      <c r="AB492" s="49">
        <v>1</v>
      </c>
    </row>
    <row r="493" spans="1:28" ht="15.75" customHeight="1">
      <c r="A493" s="5">
        <v>114497</v>
      </c>
      <c r="B493" s="5">
        <v>4320</v>
      </c>
      <c r="C493" s="12">
        <v>44388.307083333333</v>
      </c>
      <c r="D493" s="12">
        <v>44388.310555555552</v>
      </c>
      <c r="E493" s="12">
        <v>44388.313333333332</v>
      </c>
      <c r="F493" s="12">
        <v>44388.346666666665</v>
      </c>
      <c r="G493" s="5" t="s">
        <v>24</v>
      </c>
      <c r="H493" s="5" t="s">
        <v>29</v>
      </c>
      <c r="U493" s="29">
        <v>111656</v>
      </c>
      <c r="V493" s="47"/>
      <c r="W493" s="48"/>
      <c r="X493" s="47"/>
      <c r="Y493" s="47"/>
      <c r="Z493" s="48"/>
      <c r="AA493" s="47"/>
      <c r="AB493" s="49"/>
    </row>
    <row r="494" spans="1:28" ht="15.75" customHeight="1">
      <c r="A494" s="5">
        <v>114647</v>
      </c>
      <c r="B494" s="5">
        <v>4857</v>
      </c>
      <c r="C494" s="12">
        <v>44388.313113425924</v>
      </c>
      <c r="D494" s="12">
        <v>44388.31658564815</v>
      </c>
      <c r="E494" s="12">
        <v>44388.319363425922</v>
      </c>
      <c r="F494" s="12">
        <v>44388.338807870372</v>
      </c>
      <c r="G494" s="5" t="s">
        <v>24</v>
      </c>
      <c r="H494" s="5" t="s">
        <v>25</v>
      </c>
      <c r="U494" s="29">
        <v>111660</v>
      </c>
      <c r="V494" s="47"/>
      <c r="W494" s="48"/>
      <c r="X494" s="47"/>
      <c r="Y494" s="47"/>
      <c r="Z494" s="48">
        <v>1</v>
      </c>
      <c r="AA494" s="47">
        <v>1</v>
      </c>
      <c r="AB494" s="49">
        <v>1</v>
      </c>
    </row>
    <row r="495" spans="1:28" ht="15.75" customHeight="1">
      <c r="A495" s="5">
        <v>110303</v>
      </c>
      <c r="B495" s="5">
        <v>1906</v>
      </c>
      <c r="C495" s="12">
        <v>44388.317349537036</v>
      </c>
      <c r="D495" s="12">
        <v>44388.319432870368</v>
      </c>
      <c r="G495" s="5" t="s">
        <v>24</v>
      </c>
      <c r="H495" s="5" t="s">
        <v>29</v>
      </c>
      <c r="U495" s="29">
        <v>111665</v>
      </c>
      <c r="V495" s="47">
        <v>1</v>
      </c>
      <c r="W495" s="48"/>
      <c r="X495" s="47">
        <v>1</v>
      </c>
      <c r="Y495" s="47"/>
      <c r="Z495" s="48"/>
      <c r="AA495" s="47"/>
      <c r="AB495" s="49">
        <v>1</v>
      </c>
    </row>
    <row r="496" spans="1:28" ht="15.75" customHeight="1">
      <c r="A496" s="5">
        <v>111244</v>
      </c>
      <c r="B496" s="5">
        <v>3202</v>
      </c>
      <c r="C496" s="12">
        <v>44388.371608796297</v>
      </c>
      <c r="D496" s="12">
        <v>44388.375081018516</v>
      </c>
      <c r="E496" s="12">
        <v>44388.380636574075</v>
      </c>
      <c r="F496" s="12">
        <v>44388.391053240739</v>
      </c>
      <c r="G496" s="5" t="s">
        <v>24</v>
      </c>
      <c r="H496" s="5" t="s">
        <v>29</v>
      </c>
      <c r="U496" s="29">
        <v>111666</v>
      </c>
      <c r="V496" s="47"/>
      <c r="W496" s="48"/>
      <c r="X496" s="47"/>
      <c r="Y496" s="47">
        <v>1</v>
      </c>
      <c r="Z496" s="48"/>
      <c r="AA496" s="47">
        <v>1</v>
      </c>
      <c r="AB496" s="49">
        <v>1</v>
      </c>
    </row>
    <row r="497" spans="1:28" ht="15.75" customHeight="1">
      <c r="A497" s="5">
        <v>112930</v>
      </c>
      <c r="B497" s="5">
        <v>1496</v>
      </c>
      <c r="C497" s="12">
        <v>44388.379814814813</v>
      </c>
      <c r="G497" s="5" t="s">
        <v>28</v>
      </c>
      <c r="H497" s="5" t="s">
        <v>25</v>
      </c>
      <c r="U497" s="29">
        <v>111668</v>
      </c>
      <c r="V497" s="47"/>
      <c r="W497" s="48">
        <v>1</v>
      </c>
      <c r="X497" s="47">
        <v>1</v>
      </c>
      <c r="Y497" s="47"/>
      <c r="Z497" s="48"/>
      <c r="AA497" s="47"/>
      <c r="AB497" s="49">
        <v>1</v>
      </c>
    </row>
    <row r="498" spans="1:28" ht="15.75" customHeight="1">
      <c r="A498" s="5">
        <v>110566</v>
      </c>
      <c r="B498" s="5">
        <v>918</v>
      </c>
      <c r="C498" s="12">
        <v>44388.385081018518</v>
      </c>
      <c r="D498" s="12">
        <v>44388.386469907404</v>
      </c>
      <c r="E498" s="12">
        <v>44388.391331018516</v>
      </c>
      <c r="F498" s="12">
        <v>44388.399664351855</v>
      </c>
      <c r="G498" s="5" t="s">
        <v>28</v>
      </c>
      <c r="H498" s="5" t="s">
        <v>29</v>
      </c>
      <c r="U498" s="29">
        <v>111669</v>
      </c>
      <c r="V498" s="47"/>
      <c r="W498" s="48">
        <v>1</v>
      </c>
      <c r="X498" s="47">
        <v>1</v>
      </c>
      <c r="Y498" s="47"/>
      <c r="Z498" s="48"/>
      <c r="AA498" s="47"/>
      <c r="AB498" s="49">
        <v>1</v>
      </c>
    </row>
    <row r="499" spans="1:28" ht="15.75" customHeight="1">
      <c r="A499" s="5">
        <v>110016</v>
      </c>
      <c r="B499" s="5">
        <v>1600</v>
      </c>
      <c r="C499" s="12">
        <v>44388.408680555556</v>
      </c>
      <c r="D499" s="12">
        <v>44388.410763888889</v>
      </c>
      <c r="G499" s="5" t="s">
        <v>24</v>
      </c>
      <c r="H499" s="5" t="s">
        <v>29</v>
      </c>
      <c r="U499" s="29">
        <v>111674</v>
      </c>
      <c r="V499" s="47"/>
      <c r="W499" s="48">
        <v>1</v>
      </c>
      <c r="X499" s="47">
        <v>1</v>
      </c>
      <c r="Y499" s="47"/>
      <c r="Z499" s="48"/>
      <c r="AA499" s="47"/>
      <c r="AB499" s="49">
        <v>1</v>
      </c>
    </row>
    <row r="500" spans="1:28" ht="15.75" customHeight="1">
      <c r="A500" s="5">
        <v>114741</v>
      </c>
      <c r="B500" s="5">
        <v>4093</v>
      </c>
      <c r="C500" s="12">
        <v>44388.415659722225</v>
      </c>
      <c r="D500" s="12">
        <v>44388.416354166664</v>
      </c>
      <c r="G500" s="5" t="s">
        <v>24</v>
      </c>
      <c r="H500" s="5" t="s">
        <v>25</v>
      </c>
      <c r="U500" s="29">
        <v>111676</v>
      </c>
      <c r="V500" s="47"/>
      <c r="W500" s="48"/>
      <c r="X500" s="47"/>
      <c r="Y500" s="47"/>
      <c r="Z500" s="48">
        <v>1</v>
      </c>
      <c r="AA500" s="47">
        <v>1</v>
      </c>
      <c r="AB500" s="49">
        <v>1</v>
      </c>
    </row>
    <row r="501" spans="1:28" ht="15.75" customHeight="1">
      <c r="A501" s="5">
        <v>112184</v>
      </c>
      <c r="B501" s="5">
        <v>2359</v>
      </c>
      <c r="C501" s="12">
        <v>44388.480532407404</v>
      </c>
      <c r="D501" s="12">
        <v>44388.481226851851</v>
      </c>
      <c r="E501" s="12">
        <v>44388.483310185184</v>
      </c>
      <c r="G501" s="5" t="s">
        <v>24</v>
      </c>
      <c r="H501" s="5" t="s">
        <v>25</v>
      </c>
      <c r="U501" s="29">
        <v>111677</v>
      </c>
      <c r="V501" s="47"/>
      <c r="W501" s="48">
        <v>1</v>
      </c>
      <c r="X501" s="47">
        <v>1</v>
      </c>
      <c r="Y501" s="47"/>
      <c r="Z501" s="48"/>
      <c r="AA501" s="47"/>
      <c r="AB501" s="49">
        <v>1</v>
      </c>
    </row>
    <row r="502" spans="1:28" ht="15.75" customHeight="1">
      <c r="A502" s="5">
        <v>113662</v>
      </c>
      <c r="B502" s="5">
        <v>1562</v>
      </c>
      <c r="C502" s="12">
        <v>44388.511597222219</v>
      </c>
      <c r="D502" s="12">
        <v>44388.514374999999</v>
      </c>
      <c r="E502" s="12">
        <v>44388.515763888892</v>
      </c>
      <c r="G502" s="5" t="s">
        <v>24</v>
      </c>
      <c r="H502" s="5" t="s">
        <v>25</v>
      </c>
      <c r="U502" s="29">
        <v>111682</v>
      </c>
      <c r="V502" s="47"/>
      <c r="W502" s="48"/>
      <c r="X502" s="47"/>
      <c r="Y502" s="47"/>
      <c r="Z502" s="48">
        <v>1</v>
      </c>
      <c r="AA502" s="47">
        <v>1</v>
      </c>
      <c r="AB502" s="49">
        <v>1</v>
      </c>
    </row>
    <row r="503" spans="1:28" ht="15.75" customHeight="1">
      <c r="A503" s="5">
        <v>111784</v>
      </c>
      <c r="B503" s="5">
        <v>1256</v>
      </c>
      <c r="C503" s="12">
        <v>44388.530497685184</v>
      </c>
      <c r="D503" s="12">
        <v>44388.531886574077</v>
      </c>
      <c r="E503" s="12">
        <v>44388.535358796296</v>
      </c>
      <c r="G503" s="5" t="s">
        <v>24</v>
      </c>
      <c r="H503" s="5" t="s">
        <v>25</v>
      </c>
      <c r="U503" s="29">
        <v>111688</v>
      </c>
      <c r="V503" s="47">
        <v>1</v>
      </c>
      <c r="W503" s="48"/>
      <c r="X503" s="47">
        <v>1</v>
      </c>
      <c r="Y503" s="47"/>
      <c r="Z503" s="48"/>
      <c r="AA503" s="47"/>
      <c r="AB503" s="49">
        <v>1</v>
      </c>
    </row>
    <row r="504" spans="1:28" ht="15.75" customHeight="1">
      <c r="A504" s="5">
        <v>114763</v>
      </c>
      <c r="B504" s="5">
        <v>3091</v>
      </c>
      <c r="C504" s="12">
        <v>44388.542673611111</v>
      </c>
      <c r="G504" s="5" t="s">
        <v>24</v>
      </c>
      <c r="H504" s="5" t="s">
        <v>25</v>
      </c>
      <c r="U504" s="29">
        <v>111689</v>
      </c>
      <c r="V504" s="47">
        <v>1</v>
      </c>
      <c r="W504" s="48"/>
      <c r="X504" s="47">
        <v>1</v>
      </c>
      <c r="Y504" s="47"/>
      <c r="Z504" s="48"/>
      <c r="AA504" s="47"/>
      <c r="AB504" s="49">
        <v>1</v>
      </c>
    </row>
    <row r="505" spans="1:28" ht="15.75" customHeight="1">
      <c r="A505" s="5">
        <v>110800</v>
      </c>
      <c r="B505" s="5">
        <v>3382</v>
      </c>
      <c r="C505" s="12">
        <v>44388.559942129628</v>
      </c>
      <c r="D505" s="12">
        <v>44388.562025462961</v>
      </c>
      <c r="E505" s="12">
        <v>44388.56827546296</v>
      </c>
      <c r="F505" s="12">
        <v>44388.597442129627</v>
      </c>
      <c r="G505" s="5" t="s">
        <v>24</v>
      </c>
      <c r="H505" s="5" t="s">
        <v>29</v>
      </c>
      <c r="U505" s="29">
        <v>111690</v>
      </c>
      <c r="V505" s="47"/>
      <c r="W505" s="48"/>
      <c r="X505" s="47"/>
      <c r="Y505" s="47"/>
      <c r="Z505" s="48">
        <v>1</v>
      </c>
      <c r="AA505" s="47">
        <v>1</v>
      </c>
      <c r="AB505" s="49">
        <v>1</v>
      </c>
    </row>
    <row r="506" spans="1:28" ht="15.75" customHeight="1">
      <c r="A506" s="5">
        <v>110698</v>
      </c>
      <c r="B506" s="5">
        <v>1171</v>
      </c>
      <c r="C506" s="12">
        <v>44388.568391203706</v>
      </c>
      <c r="D506" s="12">
        <v>44388.569780092592</v>
      </c>
      <c r="E506" s="12">
        <v>44388.577418981484</v>
      </c>
      <c r="F506" s="12">
        <v>44388.626030092593</v>
      </c>
      <c r="G506" s="5" t="s">
        <v>28</v>
      </c>
      <c r="H506" s="5" t="s">
        <v>25</v>
      </c>
      <c r="U506" s="29">
        <v>111700</v>
      </c>
      <c r="V506" s="47"/>
      <c r="W506" s="48"/>
      <c r="X506" s="47"/>
      <c r="Y506" s="47"/>
      <c r="Z506" s="48"/>
      <c r="AA506" s="47"/>
      <c r="AB506" s="49"/>
    </row>
    <row r="507" spans="1:28" ht="15.75" customHeight="1">
      <c r="A507" s="5">
        <v>112350</v>
      </c>
      <c r="B507" s="5">
        <v>42</v>
      </c>
      <c r="C507" s="12">
        <v>44388.569363425922</v>
      </c>
      <c r="D507" s="12">
        <v>44388.570752314816</v>
      </c>
      <c r="G507" s="5" t="s">
        <v>24</v>
      </c>
      <c r="H507" s="5" t="s">
        <v>29</v>
      </c>
      <c r="U507" s="29">
        <v>111707</v>
      </c>
      <c r="V507" s="47"/>
      <c r="W507" s="48">
        <v>1</v>
      </c>
      <c r="X507" s="47">
        <v>1</v>
      </c>
      <c r="Y507" s="47"/>
      <c r="Z507" s="48"/>
      <c r="AA507" s="47"/>
      <c r="AB507" s="49">
        <v>1</v>
      </c>
    </row>
    <row r="508" spans="1:28" ht="15.75" customHeight="1">
      <c r="A508" s="5">
        <v>114515</v>
      </c>
      <c r="B508" s="5">
        <v>1329</v>
      </c>
      <c r="C508" s="12">
        <v>44388.600358796299</v>
      </c>
      <c r="D508" s="12">
        <v>44388.603831018518</v>
      </c>
      <c r="E508" s="12">
        <v>44388.607303240744</v>
      </c>
      <c r="F508" s="12">
        <v>44388.638553240744</v>
      </c>
      <c r="G508" s="5" t="s">
        <v>28</v>
      </c>
      <c r="H508" s="5" t="s">
        <v>29</v>
      </c>
      <c r="U508" s="29">
        <v>111708</v>
      </c>
      <c r="V508" s="47"/>
      <c r="W508" s="48">
        <v>1</v>
      </c>
      <c r="X508" s="47">
        <v>1</v>
      </c>
      <c r="Y508" s="47"/>
      <c r="Z508" s="48"/>
      <c r="AA508" s="47"/>
      <c r="AB508" s="49">
        <v>1</v>
      </c>
    </row>
    <row r="509" spans="1:28" ht="15.75" customHeight="1">
      <c r="A509" s="5">
        <v>112074</v>
      </c>
      <c r="B509" s="5">
        <v>3853</v>
      </c>
      <c r="C509" s="12">
        <v>44388.672210648147</v>
      </c>
      <c r="D509" s="12">
        <v>44388.674293981479</v>
      </c>
      <c r="E509" s="12">
        <v>44388.681238425925</v>
      </c>
      <c r="F509" s="12">
        <v>44388.697210648148</v>
      </c>
      <c r="G509" s="5" t="s">
        <v>24</v>
      </c>
      <c r="H509" s="5" t="s">
        <v>29</v>
      </c>
      <c r="U509" s="29">
        <v>111710</v>
      </c>
      <c r="V509" s="47"/>
      <c r="W509" s="48">
        <v>1</v>
      </c>
      <c r="X509" s="47">
        <v>1</v>
      </c>
      <c r="Y509" s="47"/>
      <c r="Z509" s="48"/>
      <c r="AA509" s="47"/>
      <c r="AB509" s="49">
        <v>1</v>
      </c>
    </row>
    <row r="510" spans="1:28" ht="15.75" customHeight="1">
      <c r="A510" s="5">
        <v>112134</v>
      </c>
      <c r="B510" s="5">
        <v>451</v>
      </c>
      <c r="C510" s="12">
        <v>44388.682638888888</v>
      </c>
      <c r="D510" s="12">
        <v>44388.68472222222</v>
      </c>
      <c r="G510" s="5" t="s">
        <v>24</v>
      </c>
      <c r="H510" s="5" t="s">
        <v>29</v>
      </c>
      <c r="U510" s="29">
        <v>111714</v>
      </c>
      <c r="V510" s="47"/>
      <c r="W510" s="48">
        <v>1</v>
      </c>
      <c r="X510" s="47">
        <v>1</v>
      </c>
      <c r="Y510" s="47"/>
      <c r="Z510" s="48"/>
      <c r="AA510" s="47"/>
      <c r="AB510" s="49">
        <v>1</v>
      </c>
    </row>
    <row r="511" spans="1:28" ht="15.75" customHeight="1">
      <c r="A511" s="5">
        <v>110091</v>
      </c>
      <c r="B511" s="5">
        <v>2718</v>
      </c>
      <c r="C511" s="12">
        <v>44388.722986111112</v>
      </c>
      <c r="D511" s="12">
        <v>44388.724374999998</v>
      </c>
      <c r="E511" s="12">
        <v>44388.728541666664</v>
      </c>
      <c r="G511" s="5" t="s">
        <v>24</v>
      </c>
      <c r="H511" s="5" t="s">
        <v>25</v>
      </c>
      <c r="U511" s="29">
        <v>111719</v>
      </c>
      <c r="V511" s="47"/>
      <c r="W511" s="48"/>
      <c r="X511" s="47"/>
      <c r="Y511" s="47"/>
      <c r="Z511" s="48">
        <v>1</v>
      </c>
      <c r="AA511" s="47">
        <v>1</v>
      </c>
      <c r="AB511" s="49">
        <v>1</v>
      </c>
    </row>
    <row r="512" spans="1:28" ht="15.75" customHeight="1">
      <c r="A512" s="5">
        <v>113100</v>
      </c>
      <c r="B512" s="5">
        <v>4671</v>
      </c>
      <c r="C512" s="12">
        <v>44388.727106481485</v>
      </c>
      <c r="D512" s="12">
        <v>44388.728495370371</v>
      </c>
      <c r="E512" s="12">
        <v>44388.73474537037</v>
      </c>
      <c r="F512" s="12">
        <v>44388.752106481479</v>
      </c>
      <c r="G512" s="5" t="s">
        <v>24</v>
      </c>
      <c r="H512" s="5" t="s">
        <v>29</v>
      </c>
      <c r="U512" s="29">
        <v>111720</v>
      </c>
      <c r="V512" s="47"/>
      <c r="W512" s="48">
        <v>1</v>
      </c>
      <c r="X512" s="47">
        <v>1</v>
      </c>
      <c r="Y512" s="47"/>
      <c r="Z512" s="48"/>
      <c r="AA512" s="47"/>
      <c r="AB512" s="49">
        <v>1</v>
      </c>
    </row>
    <row r="513" spans="1:28" ht="15.75" customHeight="1">
      <c r="A513" s="5">
        <v>112001</v>
      </c>
      <c r="B513" s="5">
        <v>2181</v>
      </c>
      <c r="C513" s="12">
        <v>44388.733194444445</v>
      </c>
      <c r="D513" s="12">
        <v>44388.736666666664</v>
      </c>
      <c r="E513" s="12">
        <v>44388.741527777776</v>
      </c>
      <c r="F513" s="12">
        <v>44388.78597222222</v>
      </c>
      <c r="G513" s="5" t="s">
        <v>24</v>
      </c>
      <c r="H513" s="5" t="s">
        <v>29</v>
      </c>
      <c r="U513" s="29">
        <v>111727</v>
      </c>
      <c r="V513" s="47"/>
      <c r="W513" s="48">
        <v>1</v>
      </c>
      <c r="X513" s="47">
        <v>1</v>
      </c>
      <c r="Y513" s="47"/>
      <c r="Z513" s="48"/>
      <c r="AA513" s="47"/>
      <c r="AB513" s="49">
        <v>1</v>
      </c>
    </row>
    <row r="514" spans="1:28" ht="15.75" customHeight="1">
      <c r="A514" s="5">
        <v>111544</v>
      </c>
      <c r="B514" s="5">
        <v>485</v>
      </c>
      <c r="C514" s="12">
        <v>44388.737395833334</v>
      </c>
      <c r="D514" s="12">
        <v>44388.73878472222</v>
      </c>
      <c r="E514" s="12">
        <v>44388.742256944446</v>
      </c>
      <c r="F514" s="12">
        <v>44388.777673611112</v>
      </c>
      <c r="G514" s="5" t="s">
        <v>24</v>
      </c>
      <c r="H514" s="5" t="s">
        <v>29</v>
      </c>
      <c r="U514" s="29">
        <v>111728</v>
      </c>
      <c r="V514" s="47"/>
      <c r="W514" s="48">
        <v>1</v>
      </c>
      <c r="X514" s="47">
        <v>1</v>
      </c>
      <c r="Y514" s="47"/>
      <c r="Z514" s="48"/>
      <c r="AA514" s="47"/>
      <c r="AB514" s="49">
        <v>1</v>
      </c>
    </row>
    <row r="515" spans="1:28" ht="15.75" customHeight="1">
      <c r="A515" s="5">
        <v>114716</v>
      </c>
      <c r="B515" s="5">
        <v>1180</v>
      </c>
      <c r="C515" s="12">
        <v>44388.73778935185</v>
      </c>
      <c r="G515" s="5" t="s">
        <v>24</v>
      </c>
      <c r="H515" s="5" t="s">
        <v>25</v>
      </c>
      <c r="U515" s="29">
        <v>111731</v>
      </c>
      <c r="V515" s="47"/>
      <c r="W515" s="48">
        <v>1</v>
      </c>
      <c r="X515" s="47">
        <v>1</v>
      </c>
      <c r="Y515" s="47"/>
      <c r="Z515" s="48"/>
      <c r="AA515" s="47"/>
      <c r="AB515" s="49">
        <v>1</v>
      </c>
    </row>
    <row r="516" spans="1:28" ht="15.75" customHeight="1">
      <c r="A516" s="5">
        <v>110073</v>
      </c>
      <c r="B516" s="5">
        <v>658</v>
      </c>
      <c r="C516" s="12">
        <v>44388.768425925926</v>
      </c>
      <c r="D516" s="12">
        <v>44388.771898148145</v>
      </c>
      <c r="E516" s="12">
        <v>44388.776064814818</v>
      </c>
      <c r="F516" s="12">
        <v>44388.803148148145</v>
      </c>
      <c r="G516" s="5" t="s">
        <v>24</v>
      </c>
      <c r="H516" s="5" t="s">
        <v>29</v>
      </c>
      <c r="U516" s="29">
        <v>111734</v>
      </c>
      <c r="V516" s="47"/>
      <c r="W516" s="48">
        <v>1</v>
      </c>
      <c r="X516" s="47">
        <v>1</v>
      </c>
      <c r="Y516" s="47"/>
      <c r="Z516" s="48"/>
      <c r="AA516" s="47"/>
      <c r="AB516" s="49">
        <v>1</v>
      </c>
    </row>
    <row r="517" spans="1:28" ht="15.75" customHeight="1">
      <c r="A517" s="5">
        <v>113208</v>
      </c>
      <c r="B517" s="5">
        <v>3397</v>
      </c>
      <c r="C517" s="12">
        <v>44388.788553240738</v>
      </c>
      <c r="D517" s="12">
        <v>44388.791331018518</v>
      </c>
      <c r="E517" s="12">
        <v>44388.794803240744</v>
      </c>
      <c r="F517" s="12">
        <v>44388.805914351855</v>
      </c>
      <c r="G517" s="5" t="s">
        <v>24</v>
      </c>
      <c r="H517" s="5" t="s">
        <v>29</v>
      </c>
      <c r="U517" s="29">
        <v>111737</v>
      </c>
      <c r="V517" s="47"/>
      <c r="W517" s="48">
        <v>1</v>
      </c>
      <c r="X517" s="47">
        <v>1</v>
      </c>
      <c r="Y517" s="47"/>
      <c r="Z517" s="48"/>
      <c r="AA517" s="47"/>
      <c r="AB517" s="49">
        <v>1</v>
      </c>
    </row>
    <row r="518" spans="1:28" ht="15.75" customHeight="1">
      <c r="A518" s="5">
        <v>113768</v>
      </c>
      <c r="B518" s="5">
        <v>4899</v>
      </c>
      <c r="C518" s="12">
        <v>44388.903078703705</v>
      </c>
      <c r="G518" s="5" t="s">
        <v>24</v>
      </c>
      <c r="H518" s="5" t="s">
        <v>25</v>
      </c>
      <c r="U518" s="29">
        <v>111739</v>
      </c>
      <c r="V518" s="47"/>
      <c r="W518" s="48">
        <v>1</v>
      </c>
      <c r="X518" s="47">
        <v>1</v>
      </c>
      <c r="Y518" s="47"/>
      <c r="Z518" s="48"/>
      <c r="AA518" s="47"/>
      <c r="AB518" s="49">
        <v>1</v>
      </c>
    </row>
    <row r="519" spans="1:28" ht="15.75" customHeight="1">
      <c r="A519" s="5">
        <v>112825</v>
      </c>
      <c r="B519" s="5">
        <v>3770</v>
      </c>
      <c r="C519" s="12">
        <v>44388.926145833335</v>
      </c>
      <c r="D519" s="12">
        <v>44388.928923611114</v>
      </c>
      <c r="E519" s="12">
        <v>44388.93309027778</v>
      </c>
      <c r="G519" s="5" t="s">
        <v>24</v>
      </c>
      <c r="H519" s="5" t="s">
        <v>29</v>
      </c>
      <c r="U519" s="29">
        <v>111743</v>
      </c>
      <c r="V519" s="47"/>
      <c r="W519" s="48"/>
      <c r="X519" s="47"/>
      <c r="Y519" s="47"/>
      <c r="Z519" s="48"/>
      <c r="AA519" s="47"/>
      <c r="AB519" s="49"/>
    </row>
    <row r="520" spans="1:28" ht="15.75" customHeight="1">
      <c r="A520" s="5">
        <v>111988</v>
      </c>
      <c r="B520" s="5">
        <v>3856</v>
      </c>
      <c r="C520" s="12">
        <v>44388.930763888886</v>
      </c>
      <c r="D520" s="12">
        <v>44388.933541666665</v>
      </c>
      <c r="G520" s="5" t="s">
        <v>28</v>
      </c>
      <c r="H520" s="5" t="s">
        <v>29</v>
      </c>
      <c r="U520" s="29">
        <v>111747</v>
      </c>
      <c r="V520" s="47">
        <v>1</v>
      </c>
      <c r="W520" s="48"/>
      <c r="X520" s="47">
        <v>1</v>
      </c>
      <c r="Y520" s="47"/>
      <c r="Z520" s="48"/>
      <c r="AA520" s="47"/>
      <c r="AB520" s="49">
        <v>1</v>
      </c>
    </row>
    <row r="521" spans="1:28" ht="15.75" customHeight="1">
      <c r="A521" s="5">
        <v>110574</v>
      </c>
      <c r="B521" s="5">
        <v>4554</v>
      </c>
      <c r="C521" s="12">
        <v>44388.938657407409</v>
      </c>
      <c r="D521" s="12">
        <v>44388.939351851855</v>
      </c>
      <c r="G521" s="5" t="s">
        <v>24</v>
      </c>
      <c r="H521" s="5" t="s">
        <v>29</v>
      </c>
      <c r="U521" s="29">
        <v>111753</v>
      </c>
      <c r="V521" s="47"/>
      <c r="W521" s="48"/>
      <c r="X521" s="47"/>
      <c r="Y521" s="47"/>
      <c r="Z521" s="48"/>
      <c r="AA521" s="47"/>
      <c r="AB521" s="49"/>
    </row>
    <row r="522" spans="1:28" ht="15.75" customHeight="1">
      <c r="A522" s="5">
        <v>112727</v>
      </c>
      <c r="B522" s="5">
        <v>4141</v>
      </c>
      <c r="C522" s="12">
        <v>44388.960405092592</v>
      </c>
      <c r="D522" s="12">
        <v>44388.961793981478</v>
      </c>
      <c r="G522" s="5" t="s">
        <v>24</v>
      </c>
      <c r="H522" s="5" t="s">
        <v>29</v>
      </c>
      <c r="U522" s="29">
        <v>111754</v>
      </c>
      <c r="V522" s="47">
        <v>1</v>
      </c>
      <c r="W522" s="48"/>
      <c r="X522" s="47">
        <v>1</v>
      </c>
      <c r="Y522" s="47"/>
      <c r="Z522" s="48"/>
      <c r="AA522" s="47"/>
      <c r="AB522" s="49">
        <v>1</v>
      </c>
    </row>
    <row r="523" spans="1:28" ht="15.75" customHeight="1">
      <c r="A523" s="5">
        <v>112810</v>
      </c>
      <c r="B523" s="5">
        <v>2881</v>
      </c>
      <c r="C523" s="12">
        <v>44388.968564814815</v>
      </c>
      <c r="D523" s="12">
        <v>44388.969259259262</v>
      </c>
      <c r="E523" s="12">
        <v>44388.976898148147</v>
      </c>
      <c r="F523" s="12">
        <v>44389.008842592593</v>
      </c>
      <c r="G523" s="5" t="s">
        <v>24</v>
      </c>
      <c r="H523" s="5" t="s">
        <v>25</v>
      </c>
      <c r="U523" s="29">
        <v>111755</v>
      </c>
      <c r="V523" s="47"/>
      <c r="W523" s="48">
        <v>1</v>
      </c>
      <c r="X523" s="47">
        <v>1</v>
      </c>
      <c r="Y523" s="47"/>
      <c r="Z523" s="48"/>
      <c r="AA523" s="47"/>
      <c r="AB523" s="49">
        <v>1</v>
      </c>
    </row>
    <row r="524" spans="1:28" ht="15.75" customHeight="1">
      <c r="A524" s="5">
        <v>111003</v>
      </c>
      <c r="B524" s="5">
        <v>305</v>
      </c>
      <c r="C524" s="12">
        <v>44388.998969907407</v>
      </c>
      <c r="D524" s="12">
        <v>44389.002442129633</v>
      </c>
      <c r="E524" s="12">
        <v>44389.008692129632</v>
      </c>
      <c r="F524" s="12">
        <v>44389.017025462963</v>
      </c>
      <c r="G524" s="5" t="s">
        <v>24</v>
      </c>
      <c r="H524" s="5" t="s">
        <v>25</v>
      </c>
      <c r="U524" s="29">
        <v>111760</v>
      </c>
      <c r="V524" s="47"/>
      <c r="W524" s="48"/>
      <c r="X524" s="47"/>
      <c r="Y524" s="47"/>
      <c r="Z524" s="48"/>
      <c r="AA524" s="47"/>
      <c r="AB524" s="49"/>
    </row>
    <row r="525" spans="1:28" ht="15.75" customHeight="1">
      <c r="A525" s="5">
        <v>114832</v>
      </c>
      <c r="B525" s="5">
        <v>4018</v>
      </c>
      <c r="C525" s="12">
        <v>44389.042037037034</v>
      </c>
      <c r="D525" s="12">
        <v>44389.04550925926</v>
      </c>
      <c r="E525" s="12">
        <v>44389.050370370373</v>
      </c>
      <c r="F525" s="12">
        <v>44389.102453703701</v>
      </c>
      <c r="G525" s="5" t="s">
        <v>28</v>
      </c>
      <c r="H525" s="5" t="s">
        <v>29</v>
      </c>
      <c r="U525" s="29">
        <v>111763</v>
      </c>
      <c r="V525" s="47">
        <v>1</v>
      </c>
      <c r="W525" s="48"/>
      <c r="X525" s="47">
        <v>1</v>
      </c>
      <c r="Y525" s="47"/>
      <c r="Z525" s="48"/>
      <c r="AA525" s="47"/>
      <c r="AB525" s="49">
        <v>1</v>
      </c>
    </row>
    <row r="526" spans="1:28" ht="15.75" customHeight="1">
      <c r="A526" s="5">
        <v>112736</v>
      </c>
      <c r="B526" s="5">
        <v>611</v>
      </c>
      <c r="C526" s="12">
        <v>44389.053078703706</v>
      </c>
      <c r="D526" s="12">
        <v>44389.057245370372</v>
      </c>
      <c r="E526" s="12">
        <v>44389.060717592591</v>
      </c>
      <c r="F526" s="12">
        <v>44389.091273148151</v>
      </c>
      <c r="G526" s="5" t="s">
        <v>28</v>
      </c>
      <c r="H526" s="5" t="s">
        <v>29</v>
      </c>
      <c r="U526" s="29">
        <v>111767</v>
      </c>
      <c r="V526" s="47"/>
      <c r="W526" s="48"/>
      <c r="X526" s="47"/>
      <c r="Y526" s="47"/>
      <c r="Z526" s="48">
        <v>1</v>
      </c>
      <c r="AA526" s="47">
        <v>1</v>
      </c>
      <c r="AB526" s="49">
        <v>1</v>
      </c>
    </row>
    <row r="527" spans="1:28" ht="15.75" customHeight="1">
      <c r="A527" s="5">
        <v>113566</v>
      </c>
      <c r="B527" s="5">
        <v>3794</v>
      </c>
      <c r="C527" s="12">
        <v>44389.060162037036</v>
      </c>
      <c r="D527" s="12">
        <v>44389.062939814816</v>
      </c>
      <c r="G527" s="5" t="s">
        <v>24</v>
      </c>
      <c r="H527" s="5" t="s">
        <v>29</v>
      </c>
      <c r="U527" s="29">
        <v>111774</v>
      </c>
      <c r="V527" s="47">
        <v>1</v>
      </c>
      <c r="W527" s="48"/>
      <c r="X527" s="47">
        <v>1</v>
      </c>
      <c r="Y527" s="47"/>
      <c r="Z527" s="48"/>
      <c r="AA527" s="47"/>
      <c r="AB527" s="49">
        <v>1</v>
      </c>
    </row>
    <row r="528" spans="1:28" ht="15.75" customHeight="1">
      <c r="A528" s="5">
        <v>111433</v>
      </c>
      <c r="B528" s="5">
        <v>1468</v>
      </c>
      <c r="C528" s="12">
        <v>44389.107048611113</v>
      </c>
      <c r="D528" s="12">
        <v>44389.108437499999</v>
      </c>
      <c r="E528" s="12">
        <v>44389.113298611112</v>
      </c>
      <c r="F528" s="12">
        <v>44389.121631944443</v>
      </c>
      <c r="G528" s="5" t="s">
        <v>24</v>
      </c>
      <c r="H528" s="5" t="s">
        <v>25</v>
      </c>
      <c r="U528" s="29">
        <v>111784</v>
      </c>
      <c r="V528" s="47">
        <v>1</v>
      </c>
      <c r="W528" s="48"/>
      <c r="X528" s="47">
        <v>1</v>
      </c>
      <c r="Y528" s="47"/>
      <c r="Z528" s="48"/>
      <c r="AA528" s="47"/>
      <c r="AB528" s="49">
        <v>1</v>
      </c>
    </row>
    <row r="529" spans="1:28" ht="15.75" customHeight="1">
      <c r="A529" s="5">
        <v>110449</v>
      </c>
      <c r="B529" s="5">
        <v>2243</v>
      </c>
      <c r="C529" s="12">
        <v>44389.118206018517</v>
      </c>
      <c r="D529" s="12">
        <v>44389.121678240743</v>
      </c>
      <c r="E529" s="12">
        <v>44389.129317129627</v>
      </c>
      <c r="F529" s="12">
        <v>44389.158483796295</v>
      </c>
      <c r="G529" s="5" t="s">
        <v>24</v>
      </c>
      <c r="H529" s="5" t="s">
        <v>29</v>
      </c>
      <c r="U529" s="29">
        <v>111786</v>
      </c>
      <c r="V529" s="47">
        <v>1</v>
      </c>
      <c r="W529" s="48"/>
      <c r="X529" s="47">
        <v>1</v>
      </c>
      <c r="Y529" s="47"/>
      <c r="Z529" s="48"/>
      <c r="AA529" s="47"/>
      <c r="AB529" s="49">
        <v>1</v>
      </c>
    </row>
    <row r="530" spans="1:28" ht="15.75" customHeight="1">
      <c r="A530" s="5">
        <v>113800</v>
      </c>
      <c r="B530" s="5">
        <v>2359</v>
      </c>
      <c r="C530" s="12">
        <v>44389.125150462962</v>
      </c>
      <c r="D530" s="12">
        <v>44389.128622685188</v>
      </c>
      <c r="E530" s="12">
        <v>44389.135567129626</v>
      </c>
      <c r="F530" s="12">
        <v>44389.143900462965</v>
      </c>
      <c r="G530" s="5" t="s">
        <v>28</v>
      </c>
      <c r="H530" s="5" t="s">
        <v>29</v>
      </c>
      <c r="U530" s="29">
        <v>111788</v>
      </c>
      <c r="V530" s="47">
        <v>1</v>
      </c>
      <c r="W530" s="48"/>
      <c r="X530" s="47">
        <v>1</v>
      </c>
      <c r="Y530" s="47"/>
      <c r="Z530" s="48"/>
      <c r="AA530" s="47"/>
      <c r="AB530" s="49">
        <v>1</v>
      </c>
    </row>
    <row r="531" spans="1:28" ht="15.75" customHeight="1">
      <c r="A531" s="5">
        <v>114872</v>
      </c>
      <c r="B531" s="5">
        <v>2914</v>
      </c>
      <c r="C531" s="12">
        <v>44389.128263888888</v>
      </c>
      <c r="D531" s="12">
        <v>44389.129652777781</v>
      </c>
      <c r="E531" s="12">
        <v>44389.136597222219</v>
      </c>
      <c r="F531" s="12">
        <v>44389.176180555558</v>
      </c>
      <c r="G531" s="5" t="s">
        <v>24</v>
      </c>
      <c r="H531" s="5" t="s">
        <v>29</v>
      </c>
      <c r="U531" s="29">
        <v>111794</v>
      </c>
      <c r="V531" s="47">
        <v>1</v>
      </c>
      <c r="W531" s="48"/>
      <c r="X531" s="47">
        <v>1</v>
      </c>
      <c r="Y531" s="47"/>
      <c r="Z531" s="48"/>
      <c r="AA531" s="47"/>
      <c r="AB531" s="49">
        <v>1</v>
      </c>
    </row>
    <row r="532" spans="1:28" ht="15.75" customHeight="1">
      <c r="A532" s="5">
        <v>111895</v>
      </c>
      <c r="B532" s="5">
        <v>2487</v>
      </c>
      <c r="C532" s="12">
        <v>44389.136307870373</v>
      </c>
      <c r="D532" s="12">
        <v>44389.138391203705</v>
      </c>
      <c r="E532" s="12">
        <v>44389.143252314818</v>
      </c>
      <c r="F532" s="12">
        <v>44389.168252314812</v>
      </c>
      <c r="G532" s="5" t="s">
        <v>24</v>
      </c>
      <c r="H532" s="5" t="s">
        <v>29</v>
      </c>
      <c r="U532" s="29">
        <v>111806</v>
      </c>
      <c r="V532" s="47"/>
      <c r="W532" s="48">
        <v>1</v>
      </c>
      <c r="X532" s="47">
        <v>1</v>
      </c>
      <c r="Y532" s="47"/>
      <c r="Z532" s="48"/>
      <c r="AA532" s="47"/>
      <c r="AB532" s="49">
        <v>1</v>
      </c>
    </row>
    <row r="533" spans="1:28" ht="15.75" customHeight="1">
      <c r="A533" s="5">
        <v>113851</v>
      </c>
      <c r="B533" s="5">
        <v>2436</v>
      </c>
      <c r="C533" s="12">
        <v>44389.152743055558</v>
      </c>
      <c r="D533" s="12">
        <v>44389.154826388891</v>
      </c>
      <c r="E533" s="12">
        <v>44389.156215277777</v>
      </c>
      <c r="F533" s="12">
        <v>44389.190937500003</v>
      </c>
      <c r="G533" s="5" t="s">
        <v>24</v>
      </c>
      <c r="H533" s="5" t="s">
        <v>29</v>
      </c>
      <c r="U533" s="29">
        <v>111810</v>
      </c>
      <c r="V533" s="47">
        <v>1</v>
      </c>
      <c r="W533" s="48"/>
      <c r="X533" s="47">
        <v>1</v>
      </c>
      <c r="Y533" s="47"/>
      <c r="Z533" s="48"/>
      <c r="AA533" s="47"/>
      <c r="AB533" s="49">
        <v>1</v>
      </c>
    </row>
    <row r="534" spans="1:28" ht="15.75" customHeight="1">
      <c r="A534" s="5">
        <v>111509</v>
      </c>
      <c r="B534" s="5">
        <v>578</v>
      </c>
      <c r="C534" s="12">
        <v>44389.160254629627</v>
      </c>
      <c r="D534" s="12">
        <v>44389.160949074074</v>
      </c>
      <c r="E534" s="12">
        <v>44389.163032407407</v>
      </c>
      <c r="F534" s="12">
        <v>44389.173449074071</v>
      </c>
      <c r="G534" s="5" t="s">
        <v>24</v>
      </c>
      <c r="H534" s="5" t="s">
        <v>29</v>
      </c>
      <c r="U534" s="29">
        <v>111816</v>
      </c>
      <c r="V534" s="47">
        <v>1</v>
      </c>
      <c r="W534" s="48"/>
      <c r="X534" s="47">
        <v>1</v>
      </c>
      <c r="Y534" s="47"/>
      <c r="Z534" s="48"/>
      <c r="AA534" s="47"/>
      <c r="AB534" s="49">
        <v>1</v>
      </c>
    </row>
    <row r="535" spans="1:28" ht="15.75" customHeight="1">
      <c r="A535" s="5">
        <v>114623</v>
      </c>
      <c r="B535" s="5">
        <v>4611</v>
      </c>
      <c r="C535" s="12">
        <v>44389.162592592591</v>
      </c>
      <c r="D535" s="12">
        <v>44389.163981481484</v>
      </c>
      <c r="E535" s="12">
        <v>44389.170925925922</v>
      </c>
      <c r="F535" s="12">
        <v>44389.221620370372</v>
      </c>
      <c r="G535" s="5" t="s">
        <v>24</v>
      </c>
      <c r="H535" s="5" t="s">
        <v>29</v>
      </c>
      <c r="U535" s="29">
        <v>111824</v>
      </c>
      <c r="V535" s="47"/>
      <c r="W535" s="48">
        <v>1</v>
      </c>
      <c r="X535" s="47">
        <v>1</v>
      </c>
      <c r="Y535" s="47"/>
      <c r="Z535" s="48"/>
      <c r="AA535" s="47"/>
      <c r="AB535" s="49">
        <v>1</v>
      </c>
    </row>
    <row r="536" spans="1:28" ht="15.75" customHeight="1">
      <c r="A536" s="5">
        <v>113404</v>
      </c>
      <c r="B536" s="5">
        <v>3002</v>
      </c>
      <c r="C536" s="12">
        <v>44389.181018518517</v>
      </c>
      <c r="D536" s="12">
        <v>44389.18240740741</v>
      </c>
      <c r="G536" s="5" t="s">
        <v>24</v>
      </c>
      <c r="H536" s="5" t="s">
        <v>29</v>
      </c>
      <c r="U536" s="29">
        <v>111827</v>
      </c>
      <c r="V536" s="47">
        <v>1</v>
      </c>
      <c r="W536" s="48"/>
      <c r="X536" s="47">
        <v>1</v>
      </c>
      <c r="Y536" s="47"/>
      <c r="Z536" s="48"/>
      <c r="AA536" s="47"/>
      <c r="AB536" s="49">
        <v>1</v>
      </c>
    </row>
    <row r="537" spans="1:28" ht="15.75" customHeight="1">
      <c r="A537" s="5">
        <v>110876</v>
      </c>
      <c r="B537" s="5">
        <v>1971</v>
      </c>
      <c r="C537" s="12">
        <v>44389.196793981479</v>
      </c>
      <c r="D537" s="12">
        <v>44389.198182870372</v>
      </c>
      <c r="E537" s="12">
        <v>44389.200266203705</v>
      </c>
      <c r="F537" s="12">
        <v>44389.214849537035</v>
      </c>
      <c r="G537" s="5" t="s">
        <v>24</v>
      </c>
      <c r="H537" s="5" t="s">
        <v>25</v>
      </c>
      <c r="U537" s="29">
        <v>111838</v>
      </c>
      <c r="V537" s="47"/>
      <c r="W537" s="48"/>
      <c r="X537" s="47"/>
      <c r="Y537" s="47">
        <v>1</v>
      </c>
      <c r="Z537" s="48"/>
      <c r="AA537" s="47">
        <v>1</v>
      </c>
      <c r="AB537" s="49">
        <v>1</v>
      </c>
    </row>
    <row r="538" spans="1:28" ht="15.75" customHeight="1">
      <c r="A538" s="5">
        <v>113943</v>
      </c>
      <c r="B538" s="5">
        <v>1808</v>
      </c>
      <c r="C538" s="12">
        <v>44389.220694444448</v>
      </c>
      <c r="D538" s="12">
        <v>44389.221388888887</v>
      </c>
      <c r="E538" s="12">
        <v>44389.227638888886</v>
      </c>
      <c r="F538" s="12">
        <v>44389.276250000003</v>
      </c>
      <c r="G538" s="5" t="s">
        <v>24</v>
      </c>
      <c r="H538" s="5" t="s">
        <v>25</v>
      </c>
      <c r="U538" s="29">
        <v>111839</v>
      </c>
      <c r="V538" s="47"/>
      <c r="W538" s="48"/>
      <c r="X538" s="47"/>
      <c r="Y538" s="47">
        <v>1</v>
      </c>
      <c r="Z538" s="48"/>
      <c r="AA538" s="47">
        <v>1</v>
      </c>
      <c r="AB538" s="49">
        <v>1</v>
      </c>
    </row>
    <row r="539" spans="1:28" ht="15.75" customHeight="1">
      <c r="A539" s="5">
        <v>113022</v>
      </c>
      <c r="B539" s="5">
        <v>4812</v>
      </c>
      <c r="C539" s="12">
        <v>44389.221504629626</v>
      </c>
      <c r="D539" s="12">
        <v>44389.224282407406</v>
      </c>
      <c r="E539" s="12">
        <v>44389.226365740738</v>
      </c>
      <c r="F539" s="12">
        <v>44389.249282407407</v>
      </c>
      <c r="G539" s="5" t="s">
        <v>24</v>
      </c>
      <c r="H539" s="5" t="s">
        <v>29</v>
      </c>
      <c r="U539" s="29">
        <v>111844</v>
      </c>
      <c r="V539" s="47"/>
      <c r="W539" s="48">
        <v>1</v>
      </c>
      <c r="X539" s="47">
        <v>1</v>
      </c>
      <c r="Y539" s="47"/>
      <c r="Z539" s="48"/>
      <c r="AA539" s="47"/>
      <c r="AB539" s="49">
        <v>1</v>
      </c>
    </row>
    <row r="540" spans="1:28" ht="15.75" customHeight="1">
      <c r="A540" s="5">
        <v>112964</v>
      </c>
      <c r="B540" s="5">
        <v>3151</v>
      </c>
      <c r="C540" s="12">
        <v>44389.234351851854</v>
      </c>
      <c r="D540" s="12">
        <v>44389.237129629626</v>
      </c>
      <c r="E540" s="12">
        <v>44389.239907407406</v>
      </c>
      <c r="F540" s="12">
        <v>44389.246851851851</v>
      </c>
      <c r="G540" s="5" t="s">
        <v>24</v>
      </c>
      <c r="H540" s="5" t="s">
        <v>29</v>
      </c>
      <c r="U540" s="29">
        <v>111846</v>
      </c>
      <c r="V540" s="47"/>
      <c r="W540" s="48">
        <v>1</v>
      </c>
      <c r="X540" s="47">
        <v>1</v>
      </c>
      <c r="Y540" s="47"/>
      <c r="Z540" s="48"/>
      <c r="AA540" s="47"/>
      <c r="AB540" s="49">
        <v>1</v>
      </c>
    </row>
    <row r="541" spans="1:28" ht="15.75" customHeight="1">
      <c r="A541" s="5">
        <v>110601</v>
      </c>
      <c r="B541" s="5">
        <v>1208</v>
      </c>
      <c r="C541" s="12">
        <v>44389.306157407409</v>
      </c>
      <c r="D541" s="12">
        <v>44389.310324074075</v>
      </c>
      <c r="G541" s="5" t="s">
        <v>24</v>
      </c>
      <c r="H541" s="5" t="s">
        <v>25</v>
      </c>
      <c r="U541" s="29">
        <v>111849</v>
      </c>
      <c r="V541" s="47"/>
      <c r="W541" s="48"/>
      <c r="X541" s="47"/>
      <c r="Y541" s="47"/>
      <c r="Z541" s="48">
        <v>1</v>
      </c>
      <c r="AA541" s="47">
        <v>1</v>
      </c>
      <c r="AB541" s="49">
        <v>1</v>
      </c>
    </row>
    <row r="542" spans="1:28" ht="15.75" customHeight="1">
      <c r="A542" s="5">
        <v>111639</v>
      </c>
      <c r="B542" s="5">
        <v>4599</v>
      </c>
      <c r="C542" s="12">
        <v>44389.325381944444</v>
      </c>
      <c r="D542" s="12">
        <v>44389.32607638889</v>
      </c>
      <c r="E542" s="12">
        <v>44389.333715277775</v>
      </c>
      <c r="F542" s="12">
        <v>44389.358715277776</v>
      </c>
      <c r="G542" s="5" t="s">
        <v>24</v>
      </c>
      <c r="H542" s="5" t="s">
        <v>29</v>
      </c>
      <c r="U542" s="29">
        <v>111853</v>
      </c>
      <c r="V542" s="47"/>
      <c r="W542" s="48"/>
      <c r="X542" s="47"/>
      <c r="Y542" s="47"/>
      <c r="Z542" s="48">
        <v>1</v>
      </c>
      <c r="AA542" s="47">
        <v>1</v>
      </c>
      <c r="AB542" s="49">
        <v>1</v>
      </c>
    </row>
    <row r="543" spans="1:28" ht="15.75" customHeight="1">
      <c r="A543" s="5">
        <v>112745</v>
      </c>
      <c r="B543" s="5">
        <v>1381</v>
      </c>
      <c r="C543" s="12">
        <v>44389.393020833333</v>
      </c>
      <c r="G543" s="5" t="s">
        <v>24</v>
      </c>
      <c r="H543" s="5" t="s">
        <v>25</v>
      </c>
      <c r="U543" s="29">
        <v>111857</v>
      </c>
      <c r="V543" s="47"/>
      <c r="W543" s="48">
        <v>1</v>
      </c>
      <c r="X543" s="47">
        <v>1</v>
      </c>
      <c r="Y543" s="47"/>
      <c r="Z543" s="48"/>
      <c r="AA543" s="47"/>
      <c r="AB543" s="49">
        <v>1</v>
      </c>
    </row>
    <row r="544" spans="1:28" ht="15.75" customHeight="1">
      <c r="A544" s="5">
        <v>113308</v>
      </c>
      <c r="B544" s="5">
        <v>680</v>
      </c>
      <c r="C544" s="12">
        <v>44389.401979166665</v>
      </c>
      <c r="D544" s="12">
        <v>44389.404062499998</v>
      </c>
      <c r="E544" s="12">
        <v>44389.41170138889</v>
      </c>
      <c r="F544" s="12">
        <v>44389.454062500001</v>
      </c>
      <c r="G544" s="5" t="s">
        <v>28</v>
      </c>
      <c r="H544" s="5" t="s">
        <v>29</v>
      </c>
      <c r="U544" s="29">
        <v>111858</v>
      </c>
      <c r="V544" s="47"/>
      <c r="W544" s="48">
        <v>1</v>
      </c>
      <c r="X544" s="47">
        <v>1</v>
      </c>
      <c r="Y544" s="47"/>
      <c r="Z544" s="48"/>
      <c r="AA544" s="47"/>
      <c r="AB544" s="49">
        <v>1</v>
      </c>
    </row>
    <row r="545" spans="1:28" ht="15.75" customHeight="1">
      <c r="A545" s="5">
        <v>113382</v>
      </c>
      <c r="B545" s="5">
        <v>4155</v>
      </c>
      <c r="C545" s="12">
        <v>44389.408090277779</v>
      </c>
      <c r="D545" s="12">
        <v>44389.410173611112</v>
      </c>
      <c r="E545" s="12">
        <v>44389.414340277777</v>
      </c>
      <c r="F545" s="12">
        <v>44389.423368055555</v>
      </c>
      <c r="G545" s="5" t="s">
        <v>24</v>
      </c>
      <c r="H545" s="5" t="s">
        <v>29</v>
      </c>
      <c r="U545" s="29">
        <v>111860</v>
      </c>
      <c r="V545" s="47"/>
      <c r="W545" s="48"/>
      <c r="X545" s="47"/>
      <c r="Y545" s="47"/>
      <c r="Z545" s="48"/>
      <c r="AA545" s="47"/>
      <c r="AB545" s="49"/>
    </row>
    <row r="546" spans="1:28" ht="15.75" customHeight="1">
      <c r="A546" s="5">
        <v>114230</v>
      </c>
      <c r="B546" s="5">
        <v>1872</v>
      </c>
      <c r="C546" s="12">
        <v>44389.416898148149</v>
      </c>
      <c r="D546" s="12">
        <v>44389.419675925928</v>
      </c>
      <c r="G546" s="5" t="s">
        <v>24</v>
      </c>
      <c r="H546" s="5" t="s">
        <v>29</v>
      </c>
      <c r="U546" s="29">
        <v>111861</v>
      </c>
      <c r="V546" s="47"/>
      <c r="W546" s="48"/>
      <c r="X546" s="47"/>
      <c r="Y546" s="47"/>
      <c r="Z546" s="48"/>
      <c r="AA546" s="47"/>
      <c r="AB546" s="49"/>
    </row>
    <row r="547" spans="1:28" ht="15.75" customHeight="1">
      <c r="A547" s="5">
        <v>113784</v>
      </c>
      <c r="B547" s="5">
        <v>1478</v>
      </c>
      <c r="C547" s="12">
        <v>44389.424027777779</v>
      </c>
      <c r="D547" s="12">
        <v>44389.426111111112</v>
      </c>
      <c r="E547" s="12">
        <v>44389.429583333331</v>
      </c>
      <c r="F547" s="12">
        <v>44389.453888888886</v>
      </c>
      <c r="G547" s="5" t="s">
        <v>24</v>
      </c>
      <c r="H547" s="5" t="s">
        <v>25</v>
      </c>
      <c r="U547" s="29">
        <v>111864</v>
      </c>
      <c r="V547" s="47"/>
      <c r="W547" s="48">
        <v>1</v>
      </c>
      <c r="X547" s="47">
        <v>1</v>
      </c>
      <c r="Y547" s="47"/>
      <c r="Z547" s="48"/>
      <c r="AA547" s="47"/>
      <c r="AB547" s="49">
        <v>1</v>
      </c>
    </row>
    <row r="548" spans="1:28" ht="15.75" customHeight="1">
      <c r="A548" s="5">
        <v>111889</v>
      </c>
      <c r="B548" s="5">
        <v>2164</v>
      </c>
      <c r="C548" s="12">
        <v>44389.426493055558</v>
      </c>
      <c r="D548" s="12">
        <v>44389.427881944444</v>
      </c>
      <c r="E548" s="12">
        <v>44389.430659722224</v>
      </c>
      <c r="G548" s="5" t="s">
        <v>24</v>
      </c>
      <c r="H548" s="5" t="s">
        <v>29</v>
      </c>
      <c r="U548" s="29">
        <v>111865</v>
      </c>
      <c r="V548" s="47"/>
      <c r="W548" s="48">
        <v>1</v>
      </c>
      <c r="X548" s="47">
        <v>1</v>
      </c>
      <c r="Y548" s="47"/>
      <c r="Z548" s="48"/>
      <c r="AA548" s="47"/>
      <c r="AB548" s="49">
        <v>1</v>
      </c>
    </row>
    <row r="549" spans="1:28" ht="15.75" customHeight="1">
      <c r="A549" s="5">
        <v>110734</v>
      </c>
      <c r="B549" s="5">
        <v>425</v>
      </c>
      <c r="C549" s="12">
        <v>44389.427291666667</v>
      </c>
      <c r="D549" s="12">
        <v>44389.430763888886</v>
      </c>
      <c r="E549" s="12">
        <v>44389.437708333331</v>
      </c>
      <c r="F549" s="12">
        <v>44389.462708333333</v>
      </c>
      <c r="G549" s="5" t="s">
        <v>24</v>
      </c>
      <c r="H549" s="5" t="s">
        <v>25</v>
      </c>
      <c r="U549" s="29">
        <v>111867</v>
      </c>
      <c r="V549" s="47"/>
      <c r="W549" s="48">
        <v>1</v>
      </c>
      <c r="X549" s="47">
        <v>1</v>
      </c>
      <c r="Y549" s="47"/>
      <c r="Z549" s="48"/>
      <c r="AA549" s="47"/>
      <c r="AB549" s="49">
        <v>1</v>
      </c>
    </row>
    <row r="550" spans="1:28" ht="15.75" customHeight="1">
      <c r="A550" s="5">
        <v>112521</v>
      </c>
      <c r="B550" s="5">
        <v>547</v>
      </c>
      <c r="C550" s="12">
        <v>44389.452627314815</v>
      </c>
      <c r="D550" s="12">
        <v>44389.454710648148</v>
      </c>
      <c r="G550" s="5" t="s">
        <v>24</v>
      </c>
      <c r="H550" s="5" t="s">
        <v>29</v>
      </c>
      <c r="U550" s="29">
        <v>111869</v>
      </c>
      <c r="V550" s="47"/>
      <c r="W550" s="48">
        <v>1</v>
      </c>
      <c r="X550" s="47">
        <v>1</v>
      </c>
      <c r="Y550" s="47"/>
      <c r="Z550" s="48"/>
      <c r="AA550" s="47"/>
      <c r="AB550" s="49">
        <v>1</v>
      </c>
    </row>
    <row r="551" spans="1:28" ht="15.75" customHeight="1">
      <c r="A551" s="5">
        <v>113377</v>
      </c>
      <c r="B551" s="5">
        <v>939</v>
      </c>
      <c r="C551" s="12">
        <v>44389.508564814816</v>
      </c>
      <c r="D551" s="12">
        <v>44389.511342592596</v>
      </c>
      <c r="E551" s="12">
        <v>44389.514814814815</v>
      </c>
      <c r="F551" s="12">
        <v>44389.563425925924</v>
      </c>
      <c r="G551" s="5" t="s">
        <v>24</v>
      </c>
      <c r="H551" s="5" t="s">
        <v>29</v>
      </c>
      <c r="U551" s="29">
        <v>111872</v>
      </c>
      <c r="V551" s="47"/>
      <c r="W551" s="48"/>
      <c r="X551" s="47"/>
      <c r="Y551" s="47"/>
      <c r="Z551" s="48">
        <v>1</v>
      </c>
      <c r="AA551" s="47">
        <v>1</v>
      </c>
      <c r="AB551" s="49">
        <v>1</v>
      </c>
    </row>
    <row r="552" spans="1:28" ht="15.75" customHeight="1">
      <c r="A552" s="5">
        <v>114659</v>
      </c>
      <c r="B552" s="5">
        <v>1877</v>
      </c>
      <c r="C552" s="12">
        <v>44389.553993055553</v>
      </c>
      <c r="D552" s="12">
        <v>44389.55746527778</v>
      </c>
      <c r="G552" s="5" t="s">
        <v>24</v>
      </c>
      <c r="H552" s="5" t="s">
        <v>25</v>
      </c>
      <c r="U552" s="29">
        <v>111874</v>
      </c>
      <c r="V552" s="47"/>
      <c r="W552" s="48">
        <v>1</v>
      </c>
      <c r="X552" s="47">
        <v>1</v>
      </c>
      <c r="Y552" s="47"/>
      <c r="Z552" s="48"/>
      <c r="AA552" s="47"/>
      <c r="AB552" s="49">
        <v>1</v>
      </c>
    </row>
    <row r="553" spans="1:28" ht="15.75" customHeight="1">
      <c r="A553" s="5">
        <v>111470</v>
      </c>
      <c r="B553" s="5">
        <v>44</v>
      </c>
      <c r="C553" s="12">
        <v>44389.562222222223</v>
      </c>
      <c r="D553" s="12">
        <v>44389.565694444442</v>
      </c>
      <c r="E553" s="12">
        <v>44389.567083333335</v>
      </c>
      <c r="G553" s="5" t="s">
        <v>24</v>
      </c>
      <c r="H553" s="5" t="s">
        <v>29</v>
      </c>
      <c r="U553" s="29">
        <v>111876</v>
      </c>
      <c r="V553" s="47"/>
      <c r="W553" s="48"/>
      <c r="X553" s="47"/>
      <c r="Y553" s="47"/>
      <c r="Z553" s="48">
        <v>1</v>
      </c>
      <c r="AA553" s="47">
        <v>1</v>
      </c>
      <c r="AB553" s="49">
        <v>1</v>
      </c>
    </row>
    <row r="554" spans="1:28" ht="15.75" customHeight="1">
      <c r="A554" s="5">
        <v>113047</v>
      </c>
      <c r="B554" s="5">
        <v>1999</v>
      </c>
      <c r="C554" s="12">
        <v>44389.56486111111</v>
      </c>
      <c r="D554" s="12">
        <v>44389.566250000003</v>
      </c>
      <c r="E554" s="12">
        <v>44389.569722222222</v>
      </c>
      <c r="F554" s="12">
        <v>44389.591249999998</v>
      </c>
      <c r="G554" s="5" t="s">
        <v>24</v>
      </c>
      <c r="H554" s="5" t="s">
        <v>29</v>
      </c>
      <c r="U554" s="29">
        <v>111878</v>
      </c>
      <c r="V554" s="47"/>
      <c r="W554" s="48">
        <v>1</v>
      </c>
      <c r="X554" s="47">
        <v>1</v>
      </c>
      <c r="Y554" s="47"/>
      <c r="Z554" s="48"/>
      <c r="AA554" s="47"/>
      <c r="AB554" s="49">
        <v>1</v>
      </c>
    </row>
    <row r="555" spans="1:28" ht="15.75" customHeight="1">
      <c r="A555" s="5">
        <v>110388</v>
      </c>
      <c r="B555" s="5">
        <v>824</v>
      </c>
      <c r="C555" s="12">
        <v>44389.637777777774</v>
      </c>
      <c r="D555" s="12">
        <v>44389.641944444447</v>
      </c>
      <c r="E555" s="12">
        <v>44389.646111111113</v>
      </c>
      <c r="F555" s="12">
        <v>44389.683611111112</v>
      </c>
      <c r="G555" s="5" t="s">
        <v>24</v>
      </c>
      <c r="H555" s="5" t="s">
        <v>29</v>
      </c>
      <c r="U555" s="29">
        <v>111882</v>
      </c>
      <c r="V555" s="47"/>
      <c r="W555" s="48">
        <v>1</v>
      </c>
      <c r="X555" s="47">
        <v>1</v>
      </c>
      <c r="Y555" s="47"/>
      <c r="Z555" s="48"/>
      <c r="AA555" s="47"/>
      <c r="AB555" s="49">
        <v>1</v>
      </c>
    </row>
    <row r="556" spans="1:28" ht="15.75" customHeight="1">
      <c r="A556" s="5">
        <v>111754</v>
      </c>
      <c r="B556" s="5">
        <v>2385</v>
      </c>
      <c r="C556" s="12">
        <v>44389.712546296294</v>
      </c>
      <c r="D556" s="12">
        <v>44389.713240740741</v>
      </c>
      <c r="E556" s="12">
        <v>44389.7187962963</v>
      </c>
      <c r="G556" s="5" t="s">
        <v>24</v>
      </c>
      <c r="H556" s="5" t="s">
        <v>25</v>
      </c>
      <c r="U556" s="29">
        <v>111889</v>
      </c>
      <c r="V556" s="47"/>
      <c r="W556" s="48">
        <v>1</v>
      </c>
      <c r="X556" s="47">
        <v>1</v>
      </c>
      <c r="Y556" s="47"/>
      <c r="Z556" s="48"/>
      <c r="AA556" s="47"/>
      <c r="AB556" s="49">
        <v>1</v>
      </c>
    </row>
    <row r="557" spans="1:28" ht="15.75" customHeight="1">
      <c r="A557" s="5">
        <v>111294</v>
      </c>
      <c r="B557" s="5">
        <v>372</v>
      </c>
      <c r="C557" s="12">
        <v>44389.739386574074</v>
      </c>
      <c r="D557" s="12">
        <v>44389.742164351854</v>
      </c>
      <c r="G557" s="5" t="s">
        <v>24</v>
      </c>
      <c r="H557" s="5" t="s">
        <v>29</v>
      </c>
      <c r="U557" s="29">
        <v>111890</v>
      </c>
      <c r="V557" s="47">
        <v>1</v>
      </c>
      <c r="W557" s="48"/>
      <c r="X557" s="47">
        <v>1</v>
      </c>
      <c r="Y557" s="47"/>
      <c r="Z557" s="48"/>
      <c r="AA557" s="47"/>
      <c r="AB557" s="49">
        <v>1</v>
      </c>
    </row>
    <row r="558" spans="1:28" ht="15.75" customHeight="1">
      <c r="A558" s="5">
        <v>110485</v>
      </c>
      <c r="B558" s="5">
        <v>4009</v>
      </c>
      <c r="C558" s="12">
        <v>44389.828055555554</v>
      </c>
      <c r="D558" s="12">
        <v>44389.83222222222</v>
      </c>
      <c r="E558" s="12">
        <v>44389.839166666665</v>
      </c>
      <c r="F558" s="12">
        <v>44389.879444444443</v>
      </c>
      <c r="G558" s="5" t="s">
        <v>24</v>
      </c>
      <c r="H558" s="5" t="s">
        <v>29</v>
      </c>
      <c r="U558" s="29">
        <v>111891</v>
      </c>
      <c r="V558" s="47">
        <v>1</v>
      </c>
      <c r="W558" s="48"/>
      <c r="X558" s="47">
        <v>1</v>
      </c>
      <c r="Y558" s="47"/>
      <c r="Z558" s="48"/>
      <c r="AA558" s="47"/>
      <c r="AB558" s="49">
        <v>1</v>
      </c>
    </row>
    <row r="559" spans="1:28" ht="15.75" customHeight="1">
      <c r="A559" s="5">
        <v>111669</v>
      </c>
      <c r="B559" s="5">
        <v>3781</v>
      </c>
      <c r="C559" s="12">
        <v>44389.888368055559</v>
      </c>
      <c r="D559" s="12">
        <v>44389.891840277778</v>
      </c>
      <c r="G559" s="5" t="s">
        <v>24</v>
      </c>
      <c r="H559" s="5" t="s">
        <v>29</v>
      </c>
      <c r="U559" s="29">
        <v>111892</v>
      </c>
      <c r="V559" s="47">
        <v>1</v>
      </c>
      <c r="W559" s="48"/>
      <c r="X559" s="47">
        <v>1</v>
      </c>
      <c r="Y559" s="47"/>
      <c r="Z559" s="48"/>
      <c r="AA559" s="47"/>
      <c r="AB559" s="49">
        <v>1</v>
      </c>
    </row>
    <row r="560" spans="1:28" ht="15.75" customHeight="1">
      <c r="A560" s="5">
        <v>112543</v>
      </c>
      <c r="B560" s="5">
        <v>2108</v>
      </c>
      <c r="C560" s="12">
        <v>44389.889756944445</v>
      </c>
      <c r="D560" s="12">
        <v>44389.891840277778</v>
      </c>
      <c r="G560" s="5" t="s">
        <v>24</v>
      </c>
      <c r="H560" s="5" t="s">
        <v>25</v>
      </c>
      <c r="U560" s="29">
        <v>111895</v>
      </c>
      <c r="V560" s="47"/>
      <c r="W560" s="48">
        <v>1</v>
      </c>
      <c r="X560" s="47">
        <v>1</v>
      </c>
      <c r="Y560" s="47"/>
      <c r="Z560" s="48"/>
      <c r="AA560" s="47"/>
      <c r="AB560" s="49">
        <v>1</v>
      </c>
    </row>
    <row r="561" spans="1:28" ht="15.75" customHeight="1">
      <c r="A561" s="5">
        <v>112399</v>
      </c>
      <c r="B561" s="5">
        <v>191</v>
      </c>
      <c r="C561" s="12">
        <v>44389.922442129631</v>
      </c>
      <c r="G561" s="5" t="s">
        <v>24</v>
      </c>
      <c r="H561" s="5" t="s">
        <v>25</v>
      </c>
      <c r="U561" s="29">
        <v>111902</v>
      </c>
      <c r="V561" s="47"/>
      <c r="W561" s="48"/>
      <c r="X561" s="47"/>
      <c r="Y561" s="47"/>
      <c r="Z561" s="48">
        <v>1</v>
      </c>
      <c r="AA561" s="47">
        <v>1</v>
      </c>
      <c r="AB561" s="49">
        <v>1</v>
      </c>
    </row>
    <row r="562" spans="1:28" ht="15.75" customHeight="1">
      <c r="A562" s="5">
        <v>114557</v>
      </c>
      <c r="B562" s="5">
        <v>3098</v>
      </c>
      <c r="C562" s="12">
        <v>44389.927430555559</v>
      </c>
      <c r="D562" s="12">
        <v>44389.929513888892</v>
      </c>
      <c r="E562" s="12">
        <v>44389.933680555558</v>
      </c>
      <c r="F562" s="12">
        <v>44389.963541666664</v>
      </c>
      <c r="G562" s="5" t="s">
        <v>24</v>
      </c>
      <c r="H562" s="5" t="s">
        <v>29</v>
      </c>
      <c r="U562" s="29">
        <v>111906</v>
      </c>
      <c r="V562" s="47"/>
      <c r="W562" s="48"/>
      <c r="X562" s="47"/>
      <c r="Y562" s="47"/>
      <c r="Z562" s="48">
        <v>1</v>
      </c>
      <c r="AA562" s="47">
        <v>1</v>
      </c>
      <c r="AB562" s="49">
        <v>1</v>
      </c>
    </row>
    <row r="563" spans="1:28" ht="15.75" customHeight="1">
      <c r="A563" s="5">
        <v>112338</v>
      </c>
      <c r="B563" s="5">
        <v>568</v>
      </c>
      <c r="C563" s="12">
        <v>44389.950972222221</v>
      </c>
      <c r="D563" s="12">
        <v>44389.954444444447</v>
      </c>
      <c r="E563" s="12">
        <v>44389.95652777778</v>
      </c>
      <c r="F563" s="12">
        <v>44389.974583333336</v>
      </c>
      <c r="G563" s="5" t="s">
        <v>24</v>
      </c>
      <c r="H563" s="5" t="s">
        <v>25</v>
      </c>
      <c r="U563" s="29">
        <v>111907</v>
      </c>
      <c r="V563" s="47"/>
      <c r="W563" s="48">
        <v>1</v>
      </c>
      <c r="X563" s="47">
        <v>1</v>
      </c>
      <c r="Y563" s="47"/>
      <c r="Z563" s="48"/>
      <c r="AA563" s="47"/>
      <c r="AB563" s="49">
        <v>1</v>
      </c>
    </row>
    <row r="564" spans="1:28" ht="15.75" customHeight="1">
      <c r="A564" s="5">
        <v>111666</v>
      </c>
      <c r="B564" s="5">
        <v>556</v>
      </c>
      <c r="C564" s="12">
        <v>44389.959710648145</v>
      </c>
      <c r="D564" s="12">
        <v>44389.961793981478</v>
      </c>
      <c r="E564" s="12">
        <v>44389.968738425923</v>
      </c>
      <c r="F564" s="12">
        <v>44390.001377314817</v>
      </c>
      <c r="G564" s="5" t="s">
        <v>28</v>
      </c>
      <c r="H564" s="5" t="s">
        <v>25</v>
      </c>
      <c r="U564" s="29">
        <v>111908</v>
      </c>
      <c r="V564" s="47"/>
      <c r="W564" s="48"/>
      <c r="X564" s="47"/>
      <c r="Y564" s="47"/>
      <c r="Z564" s="48"/>
      <c r="AA564" s="47"/>
      <c r="AB564" s="49"/>
    </row>
    <row r="565" spans="1:28" ht="15.75" customHeight="1">
      <c r="A565" s="5">
        <v>114146</v>
      </c>
      <c r="B565" s="5">
        <v>4149</v>
      </c>
      <c r="C565" s="12">
        <v>44389.973287037035</v>
      </c>
      <c r="D565" s="12">
        <v>44389.975370370368</v>
      </c>
      <c r="E565" s="12">
        <v>44389.979537037034</v>
      </c>
      <c r="G565" s="5" t="s">
        <v>24</v>
      </c>
      <c r="H565" s="5" t="s">
        <v>29</v>
      </c>
      <c r="U565" s="29">
        <v>111910</v>
      </c>
      <c r="V565" s="47"/>
      <c r="W565" s="48"/>
      <c r="X565" s="47"/>
      <c r="Y565" s="47"/>
      <c r="Z565" s="48"/>
      <c r="AA565" s="47"/>
      <c r="AB565" s="49"/>
    </row>
    <row r="566" spans="1:28" ht="15.75" customHeight="1">
      <c r="A566" s="5">
        <v>114088</v>
      </c>
      <c r="B566" s="5">
        <v>4172</v>
      </c>
      <c r="C566" s="12">
        <v>44389.975532407407</v>
      </c>
      <c r="D566" s="12">
        <v>44389.976921296293</v>
      </c>
      <c r="E566" s="12">
        <v>44389.981782407405</v>
      </c>
      <c r="F566" s="12">
        <v>44390.031782407408</v>
      </c>
      <c r="G566" s="5" t="s">
        <v>24</v>
      </c>
      <c r="H566" s="5" t="s">
        <v>25</v>
      </c>
      <c r="U566" s="29">
        <v>111911</v>
      </c>
      <c r="V566" s="47">
        <v>1</v>
      </c>
      <c r="W566" s="48"/>
      <c r="X566" s="47">
        <v>1</v>
      </c>
      <c r="Y566" s="47"/>
      <c r="Z566" s="48"/>
      <c r="AA566" s="47"/>
      <c r="AB566" s="49">
        <v>1</v>
      </c>
    </row>
    <row r="567" spans="1:28" ht="15.75" customHeight="1">
      <c r="A567" s="5">
        <v>110345</v>
      </c>
      <c r="B567" s="5">
        <v>3832</v>
      </c>
      <c r="C567" s="12">
        <v>44390.036620370367</v>
      </c>
      <c r="D567" s="12">
        <v>44390.039398148147</v>
      </c>
      <c r="E567" s="12">
        <v>44390.042175925926</v>
      </c>
      <c r="F567" s="12">
        <v>44390.076203703706</v>
      </c>
      <c r="G567" s="5" t="s">
        <v>28</v>
      </c>
      <c r="H567" s="5" t="s">
        <v>25</v>
      </c>
      <c r="U567" s="29">
        <v>111919</v>
      </c>
      <c r="V567" s="47"/>
      <c r="W567" s="48"/>
      <c r="X567" s="47"/>
      <c r="Y567" s="47"/>
      <c r="Z567" s="48"/>
      <c r="AA567" s="47"/>
      <c r="AB567" s="49"/>
    </row>
    <row r="568" spans="1:28" ht="15.75" customHeight="1">
      <c r="A568" s="5">
        <v>112214</v>
      </c>
      <c r="B568" s="5">
        <v>1371</v>
      </c>
      <c r="C568" s="12">
        <v>44390.039513888885</v>
      </c>
      <c r="D568" s="12">
        <v>44390.041597222225</v>
      </c>
      <c r="E568" s="12">
        <v>44390.043680555558</v>
      </c>
      <c r="F568" s="12">
        <v>44390.086736111109</v>
      </c>
      <c r="G568" s="5" t="s">
        <v>24</v>
      </c>
      <c r="H568" s="5" t="s">
        <v>29</v>
      </c>
      <c r="U568" s="29">
        <v>111924</v>
      </c>
      <c r="V568" s="47"/>
      <c r="W568" s="48"/>
      <c r="X568" s="47"/>
      <c r="Y568" s="47"/>
      <c r="Z568" s="48"/>
      <c r="AA568" s="47"/>
      <c r="AB568" s="49"/>
    </row>
    <row r="569" spans="1:28" ht="15.75" customHeight="1">
      <c r="A569" s="5">
        <v>114459</v>
      </c>
      <c r="B569" s="5">
        <v>4207</v>
      </c>
      <c r="C569" s="12">
        <v>44390.042326388888</v>
      </c>
      <c r="G569" s="5" t="s">
        <v>24</v>
      </c>
      <c r="H569" s="5" t="s">
        <v>25</v>
      </c>
      <c r="U569" s="29">
        <v>111925</v>
      </c>
      <c r="V569" s="47"/>
      <c r="W569" s="48">
        <v>1</v>
      </c>
      <c r="X569" s="47">
        <v>1</v>
      </c>
      <c r="Y569" s="47"/>
      <c r="Z569" s="48"/>
      <c r="AA569" s="47"/>
      <c r="AB569" s="49">
        <v>1</v>
      </c>
    </row>
    <row r="570" spans="1:28" ht="15.75" customHeight="1">
      <c r="A570" s="5">
        <v>112791</v>
      </c>
      <c r="B570" s="5">
        <v>1221</v>
      </c>
      <c r="C570" s="12">
        <v>44390.055833333332</v>
      </c>
      <c r="D570" s="12">
        <v>44390.057916666665</v>
      </c>
      <c r="G570" s="5" t="s">
        <v>24</v>
      </c>
      <c r="H570" s="5" t="s">
        <v>29</v>
      </c>
      <c r="U570" s="29">
        <v>111932</v>
      </c>
      <c r="V570" s="47"/>
      <c r="W570" s="48">
        <v>1</v>
      </c>
      <c r="X570" s="47">
        <v>1</v>
      </c>
      <c r="Y570" s="47"/>
      <c r="Z570" s="48"/>
      <c r="AA570" s="47"/>
      <c r="AB570" s="49">
        <v>1</v>
      </c>
    </row>
    <row r="571" spans="1:28" ht="15.75" customHeight="1">
      <c r="A571" s="5">
        <v>111368</v>
      </c>
      <c r="C571" s="12">
        <v>44390.068240740744</v>
      </c>
      <c r="G571" s="5" t="s">
        <v>24</v>
      </c>
      <c r="H571" s="5" t="s">
        <v>25</v>
      </c>
      <c r="U571" s="29">
        <v>111934</v>
      </c>
      <c r="V571" s="47"/>
      <c r="W571" s="48"/>
      <c r="X571" s="47"/>
      <c r="Y571" s="47">
        <v>1</v>
      </c>
      <c r="Z571" s="48"/>
      <c r="AA571" s="47">
        <v>1</v>
      </c>
      <c r="AB571" s="49">
        <v>1</v>
      </c>
    </row>
    <row r="572" spans="1:28" ht="15.75" customHeight="1">
      <c r="A572" s="5">
        <v>111546</v>
      </c>
      <c r="B572" s="5">
        <v>2322</v>
      </c>
      <c r="C572" s="12">
        <v>44390.080300925925</v>
      </c>
      <c r="D572" s="12">
        <v>44390.080995370372</v>
      </c>
      <c r="E572" s="12">
        <v>44390.083078703705</v>
      </c>
      <c r="F572" s="12">
        <v>44390.110856481479</v>
      </c>
      <c r="G572" s="5" t="s">
        <v>24</v>
      </c>
      <c r="H572" s="5" t="s">
        <v>25</v>
      </c>
      <c r="U572" s="29">
        <v>111939</v>
      </c>
      <c r="V572" s="47"/>
      <c r="W572" s="48">
        <v>1</v>
      </c>
      <c r="X572" s="47">
        <v>1</v>
      </c>
      <c r="Y572" s="47"/>
      <c r="Z572" s="48"/>
      <c r="AA572" s="47"/>
      <c r="AB572" s="49">
        <v>1</v>
      </c>
    </row>
    <row r="573" spans="1:28" ht="15.75" customHeight="1">
      <c r="A573" s="5">
        <v>112563</v>
      </c>
      <c r="B573" s="5">
        <v>2997</v>
      </c>
      <c r="C573" s="12">
        <v>44390.113333333335</v>
      </c>
      <c r="D573" s="12">
        <v>44390.114722222221</v>
      </c>
      <c r="E573" s="12">
        <v>44390.116111111114</v>
      </c>
      <c r="G573" s="5" t="s">
        <v>24</v>
      </c>
      <c r="H573" s="5" t="s">
        <v>25</v>
      </c>
      <c r="U573" s="29">
        <v>111952</v>
      </c>
      <c r="V573" s="47"/>
      <c r="W573" s="48"/>
      <c r="X573" s="47"/>
      <c r="Y573" s="47">
        <v>1</v>
      </c>
      <c r="Z573" s="48"/>
      <c r="AA573" s="47">
        <v>1</v>
      </c>
      <c r="AB573" s="49">
        <v>1</v>
      </c>
    </row>
    <row r="574" spans="1:28" ht="15.75" customHeight="1">
      <c r="A574" s="5">
        <v>110751</v>
      </c>
      <c r="B574" s="5">
        <v>1983</v>
      </c>
      <c r="C574" s="12">
        <v>44390.115682870368</v>
      </c>
      <c r="D574" s="12">
        <v>44390.119849537034</v>
      </c>
      <c r="G574" s="5" t="s">
        <v>24</v>
      </c>
      <c r="H574" s="5" t="s">
        <v>25</v>
      </c>
      <c r="U574" s="29">
        <v>111953</v>
      </c>
      <c r="V574" s="47"/>
      <c r="W574" s="48"/>
      <c r="X574" s="47"/>
      <c r="Y574" s="47"/>
      <c r="Z574" s="48"/>
      <c r="AA574" s="47"/>
      <c r="AB574" s="49"/>
    </row>
    <row r="575" spans="1:28" ht="15.75" customHeight="1">
      <c r="A575" s="5">
        <v>111878</v>
      </c>
      <c r="B575" s="5">
        <v>3031</v>
      </c>
      <c r="C575" s="12">
        <v>44390.146655092591</v>
      </c>
      <c r="D575" s="12">
        <v>44390.14943287037</v>
      </c>
      <c r="E575" s="12">
        <v>44390.15221064815</v>
      </c>
      <c r="F575" s="12">
        <v>44390.207766203705</v>
      </c>
      <c r="G575" s="5" t="s">
        <v>24</v>
      </c>
      <c r="H575" s="5" t="s">
        <v>29</v>
      </c>
      <c r="U575" s="29">
        <v>111957</v>
      </c>
      <c r="V575" s="47"/>
      <c r="W575" s="48"/>
      <c r="X575" s="47"/>
      <c r="Y575" s="47"/>
      <c r="Z575" s="48">
        <v>1</v>
      </c>
      <c r="AA575" s="47">
        <v>1</v>
      </c>
      <c r="AB575" s="49">
        <v>1</v>
      </c>
    </row>
    <row r="576" spans="1:28" ht="15.75" customHeight="1">
      <c r="A576" s="5">
        <v>111646</v>
      </c>
      <c r="B576" s="5">
        <v>4742</v>
      </c>
      <c r="C576" s="12">
        <v>44390.149212962962</v>
      </c>
      <c r="D576" s="12">
        <v>44390.151990740742</v>
      </c>
      <c r="G576" s="5" t="s">
        <v>24</v>
      </c>
      <c r="H576" s="5" t="s">
        <v>25</v>
      </c>
      <c r="U576" s="29">
        <v>111962</v>
      </c>
      <c r="V576" s="47">
        <v>1</v>
      </c>
      <c r="W576" s="48"/>
      <c r="X576" s="47">
        <v>1</v>
      </c>
      <c r="Y576" s="47"/>
      <c r="Z576" s="48"/>
      <c r="AA576" s="47"/>
      <c r="AB576" s="49">
        <v>1</v>
      </c>
    </row>
    <row r="577" spans="1:28" ht="15.75" customHeight="1">
      <c r="A577" s="5">
        <v>112871</v>
      </c>
      <c r="B577" s="5">
        <v>699</v>
      </c>
      <c r="C577" s="12">
        <v>44390.207442129627</v>
      </c>
      <c r="D577" s="12">
        <v>44390.211608796293</v>
      </c>
      <c r="E577" s="12">
        <v>44390.213692129626</v>
      </c>
      <c r="F577" s="12">
        <v>44390.224803240744</v>
      </c>
      <c r="G577" s="5" t="s">
        <v>24</v>
      </c>
      <c r="H577" s="5" t="s">
        <v>29</v>
      </c>
      <c r="U577" s="29">
        <v>111964</v>
      </c>
      <c r="V577" s="47"/>
      <c r="W577" s="48"/>
      <c r="X577" s="47"/>
      <c r="Y577" s="47"/>
      <c r="Z577" s="48">
        <v>1</v>
      </c>
      <c r="AA577" s="47">
        <v>1</v>
      </c>
      <c r="AB577" s="49">
        <v>1</v>
      </c>
    </row>
    <row r="578" spans="1:28" ht="15.75" customHeight="1">
      <c r="A578" s="5">
        <v>110407</v>
      </c>
      <c r="B578" s="5">
        <v>2881</v>
      </c>
      <c r="C578" s="12">
        <v>44390.210150462961</v>
      </c>
      <c r="D578" s="12">
        <v>44390.211539351854</v>
      </c>
      <c r="G578" s="5" t="s">
        <v>24</v>
      </c>
      <c r="H578" s="5" t="s">
        <v>25</v>
      </c>
      <c r="U578" s="29">
        <v>111967</v>
      </c>
      <c r="V578" s="47">
        <v>1</v>
      </c>
      <c r="W578" s="48"/>
      <c r="X578" s="47">
        <v>1</v>
      </c>
      <c r="Y578" s="47"/>
      <c r="Z578" s="48"/>
      <c r="AA578" s="47"/>
      <c r="AB578" s="49">
        <v>1</v>
      </c>
    </row>
    <row r="579" spans="1:28" ht="15.75" customHeight="1">
      <c r="A579" s="5">
        <v>110772</v>
      </c>
      <c r="C579" s="12">
        <v>44390.223599537036</v>
      </c>
      <c r="G579" s="5" t="s">
        <v>28</v>
      </c>
      <c r="H579" s="5" t="s">
        <v>25</v>
      </c>
      <c r="U579" s="29">
        <v>111970</v>
      </c>
      <c r="V579" s="47"/>
      <c r="W579" s="48">
        <v>1</v>
      </c>
      <c r="X579" s="47">
        <v>1</v>
      </c>
      <c r="Y579" s="47"/>
      <c r="Z579" s="48"/>
      <c r="AA579" s="47"/>
      <c r="AB579" s="49">
        <v>1</v>
      </c>
    </row>
    <row r="580" spans="1:28" ht="15.75" customHeight="1">
      <c r="A580" s="5">
        <v>111844</v>
      </c>
      <c r="B580" s="5">
        <v>1404</v>
      </c>
      <c r="C580" s="12">
        <v>44390.228009259263</v>
      </c>
      <c r="D580" s="12">
        <v>44390.229398148149</v>
      </c>
      <c r="E580" s="12">
        <v>44390.235648148147</v>
      </c>
      <c r="F580" s="12">
        <v>44390.276620370372</v>
      </c>
      <c r="G580" s="5" t="s">
        <v>24</v>
      </c>
      <c r="H580" s="5" t="s">
        <v>29</v>
      </c>
      <c r="U580" s="29">
        <v>111972</v>
      </c>
      <c r="V580" s="47"/>
      <c r="W580" s="48"/>
      <c r="X580" s="47"/>
      <c r="Y580" s="47"/>
      <c r="Z580" s="48">
        <v>1</v>
      </c>
      <c r="AA580" s="47">
        <v>1</v>
      </c>
      <c r="AB580" s="49">
        <v>1</v>
      </c>
    </row>
    <row r="581" spans="1:28" ht="15.75" customHeight="1">
      <c r="A581" s="5">
        <v>110125</v>
      </c>
      <c r="B581" s="5">
        <v>4431</v>
      </c>
      <c r="C581" s="12">
        <v>44390.236458333333</v>
      </c>
      <c r="D581" s="12">
        <v>44390.238541666666</v>
      </c>
      <c r="E581" s="12">
        <v>44390.244791666664</v>
      </c>
      <c r="F581" s="12">
        <v>44390.271874999999</v>
      </c>
      <c r="G581" s="5" t="s">
        <v>24</v>
      </c>
      <c r="H581" s="5" t="s">
        <v>29</v>
      </c>
      <c r="U581" s="29">
        <v>111973</v>
      </c>
      <c r="V581" s="47"/>
      <c r="W581" s="48"/>
      <c r="X581" s="47"/>
      <c r="Y581" s="47"/>
      <c r="Z581" s="48"/>
      <c r="AA581" s="47"/>
      <c r="AB581" s="49"/>
    </row>
    <row r="582" spans="1:28" ht="15.75" customHeight="1">
      <c r="A582" s="5">
        <v>113130</v>
      </c>
      <c r="B582" s="5">
        <v>2138</v>
      </c>
      <c r="C582" s="12">
        <v>44390.242743055554</v>
      </c>
      <c r="G582" s="5" t="s">
        <v>24</v>
      </c>
      <c r="H582" s="5" t="s">
        <v>25</v>
      </c>
      <c r="U582" s="29">
        <v>111977</v>
      </c>
      <c r="V582" s="47"/>
      <c r="W582" s="48">
        <v>1</v>
      </c>
      <c r="X582" s="47">
        <v>1</v>
      </c>
      <c r="Y582" s="47"/>
      <c r="Z582" s="48"/>
      <c r="AA582" s="47"/>
      <c r="AB582" s="49">
        <v>1</v>
      </c>
    </row>
    <row r="583" spans="1:28" ht="15.75" customHeight="1">
      <c r="A583" s="5">
        <v>113370</v>
      </c>
      <c r="B583" s="5">
        <v>4004</v>
      </c>
      <c r="C583" s="12">
        <v>44390.270300925928</v>
      </c>
      <c r="D583" s="12">
        <v>44390.273078703707</v>
      </c>
      <c r="G583" s="5" t="s">
        <v>24</v>
      </c>
      <c r="H583" s="5" t="s">
        <v>25</v>
      </c>
      <c r="U583" s="29">
        <v>111982</v>
      </c>
      <c r="V583" s="47"/>
      <c r="W583" s="48">
        <v>1</v>
      </c>
      <c r="X583" s="47">
        <v>1</v>
      </c>
      <c r="Y583" s="47"/>
      <c r="Z583" s="48"/>
      <c r="AA583" s="47"/>
      <c r="AB583" s="49">
        <v>1</v>
      </c>
    </row>
    <row r="584" spans="1:28" ht="15.75" customHeight="1">
      <c r="A584" s="5">
        <v>112838</v>
      </c>
      <c r="B584" s="5">
        <v>1071</v>
      </c>
      <c r="C584" s="12">
        <v>44390.285057870373</v>
      </c>
      <c r="D584" s="12">
        <v>44390.288530092592</v>
      </c>
      <c r="E584" s="12">
        <v>44390.292002314818</v>
      </c>
      <c r="G584" s="5" t="s">
        <v>24</v>
      </c>
      <c r="H584" s="5" t="s">
        <v>25</v>
      </c>
      <c r="U584" s="29">
        <v>111988</v>
      </c>
      <c r="V584" s="47"/>
      <c r="W584" s="48"/>
      <c r="X584" s="47"/>
      <c r="Y584" s="47"/>
      <c r="Z584" s="48">
        <v>1</v>
      </c>
      <c r="AA584" s="47">
        <v>1</v>
      </c>
      <c r="AB584" s="49">
        <v>1</v>
      </c>
    </row>
    <row r="585" spans="1:28" ht="15.75" customHeight="1">
      <c r="A585" s="5">
        <v>112423</v>
      </c>
      <c r="B585" s="5">
        <v>2131</v>
      </c>
      <c r="C585" s="12">
        <v>44390.289050925923</v>
      </c>
      <c r="D585" s="12">
        <v>44390.292523148149</v>
      </c>
      <c r="E585" s="12">
        <v>44390.300162037034</v>
      </c>
      <c r="F585" s="12">
        <v>44390.325162037036</v>
      </c>
      <c r="G585" s="5" t="s">
        <v>24</v>
      </c>
      <c r="H585" s="5" t="s">
        <v>29</v>
      </c>
      <c r="U585" s="29">
        <v>111992</v>
      </c>
      <c r="V585" s="47"/>
      <c r="W585" s="48"/>
      <c r="X585" s="47"/>
      <c r="Y585" s="47"/>
      <c r="Z585" s="48"/>
      <c r="AA585" s="47"/>
      <c r="AB585" s="49"/>
    </row>
    <row r="586" spans="1:28" ht="15.75" customHeight="1">
      <c r="A586" s="5">
        <v>114861</v>
      </c>
      <c r="B586" s="5">
        <v>802</v>
      </c>
      <c r="C586" s="12">
        <v>44390.343194444446</v>
      </c>
      <c r="G586" s="5" t="s">
        <v>24</v>
      </c>
      <c r="H586" s="5" t="s">
        <v>25</v>
      </c>
      <c r="U586" s="29">
        <v>112000</v>
      </c>
      <c r="V586" s="47">
        <v>1</v>
      </c>
      <c r="W586" s="48"/>
      <c r="X586" s="47">
        <v>1</v>
      </c>
      <c r="Y586" s="47"/>
      <c r="Z586" s="48"/>
      <c r="AA586" s="47"/>
      <c r="AB586" s="49">
        <v>1</v>
      </c>
    </row>
    <row r="587" spans="1:28" ht="15.75" customHeight="1">
      <c r="A587" s="5">
        <v>111198</v>
      </c>
      <c r="C587" s="12">
        <v>44390.355578703704</v>
      </c>
      <c r="G587" s="5" t="s">
        <v>24</v>
      </c>
      <c r="H587" s="5" t="s">
        <v>25</v>
      </c>
      <c r="U587" s="29">
        <v>112001</v>
      </c>
      <c r="V587" s="47"/>
      <c r="W587" s="48">
        <v>1</v>
      </c>
      <c r="X587" s="47">
        <v>1</v>
      </c>
      <c r="Y587" s="47"/>
      <c r="Z587" s="48"/>
      <c r="AA587" s="47"/>
      <c r="AB587" s="49">
        <v>1</v>
      </c>
    </row>
    <row r="588" spans="1:28" ht="15.75" customHeight="1">
      <c r="A588" s="5">
        <v>111595</v>
      </c>
      <c r="B588" s="5">
        <v>2158</v>
      </c>
      <c r="C588" s="12">
        <v>44390.367905092593</v>
      </c>
      <c r="D588" s="12">
        <v>44390.371377314812</v>
      </c>
      <c r="E588" s="12">
        <v>44390.376238425924</v>
      </c>
      <c r="F588" s="12">
        <v>44390.39707175926</v>
      </c>
      <c r="G588" s="5" t="s">
        <v>24</v>
      </c>
      <c r="H588" s="5" t="s">
        <v>25</v>
      </c>
      <c r="U588" s="29">
        <v>112002</v>
      </c>
      <c r="V588" s="47"/>
      <c r="W588" s="48">
        <v>1</v>
      </c>
      <c r="X588" s="47">
        <v>1</v>
      </c>
      <c r="Y588" s="47"/>
      <c r="Z588" s="48"/>
      <c r="AA588" s="47"/>
      <c r="AB588" s="49">
        <v>1</v>
      </c>
    </row>
    <row r="589" spans="1:28" ht="15.75" customHeight="1">
      <c r="A589" s="5">
        <v>111315</v>
      </c>
      <c r="B589" s="5">
        <v>3765</v>
      </c>
      <c r="C589" s="12">
        <v>44390.371921296297</v>
      </c>
      <c r="D589" s="12">
        <v>44390.375393518516</v>
      </c>
      <c r="E589" s="12">
        <v>44390.376782407409</v>
      </c>
      <c r="F589" s="12">
        <v>44390.387199074074</v>
      </c>
      <c r="G589" s="5" t="s">
        <v>24</v>
      </c>
      <c r="H589" s="5" t="s">
        <v>29</v>
      </c>
      <c r="U589" s="29">
        <v>112016</v>
      </c>
      <c r="V589" s="47"/>
      <c r="W589" s="48"/>
      <c r="X589" s="47"/>
      <c r="Y589" s="47"/>
      <c r="Z589" s="48"/>
      <c r="AA589" s="47"/>
      <c r="AB589" s="49"/>
    </row>
    <row r="590" spans="1:28" ht="15.75" customHeight="1">
      <c r="A590" s="5">
        <v>111554</v>
      </c>
      <c r="B590" s="5">
        <v>2098</v>
      </c>
      <c r="C590" s="12">
        <v>44390.37300925926</v>
      </c>
      <c r="G590" s="5" t="s">
        <v>28</v>
      </c>
      <c r="H590" s="5" t="s">
        <v>25</v>
      </c>
      <c r="U590" s="29">
        <v>112024</v>
      </c>
      <c r="V590" s="47"/>
      <c r="W590" s="48">
        <v>1</v>
      </c>
      <c r="X590" s="47">
        <v>1</v>
      </c>
      <c r="Y590" s="47"/>
      <c r="Z590" s="48"/>
      <c r="AA590" s="47"/>
      <c r="AB590" s="49">
        <v>1</v>
      </c>
    </row>
    <row r="591" spans="1:28" ht="15.75" customHeight="1">
      <c r="A591" s="5">
        <v>114387</v>
      </c>
      <c r="B591" s="5">
        <v>2547</v>
      </c>
      <c r="C591" s="12">
        <v>44390.393750000003</v>
      </c>
      <c r="D591" s="12">
        <v>44390.397222222222</v>
      </c>
      <c r="E591" s="12">
        <v>44390.404166666667</v>
      </c>
      <c r="F591" s="12">
        <v>44390.446527777778</v>
      </c>
      <c r="G591" s="5" t="s">
        <v>24</v>
      </c>
      <c r="H591" s="5" t="s">
        <v>25</v>
      </c>
      <c r="U591" s="29">
        <v>112039</v>
      </c>
      <c r="V591" s="47"/>
      <c r="W591" s="48"/>
      <c r="X591" s="47"/>
      <c r="Y591" s="47">
        <v>1</v>
      </c>
      <c r="Z591" s="48"/>
      <c r="AA591" s="47">
        <v>1</v>
      </c>
      <c r="AB591" s="49">
        <v>1</v>
      </c>
    </row>
    <row r="592" spans="1:28" ht="15.75" customHeight="1">
      <c r="A592" s="5">
        <v>111521</v>
      </c>
      <c r="B592" s="5">
        <v>4657</v>
      </c>
      <c r="C592" s="12">
        <v>44390.407881944448</v>
      </c>
      <c r="D592" s="12">
        <v>44390.41065972222</v>
      </c>
      <c r="E592" s="12">
        <v>44390.417604166665</v>
      </c>
      <c r="G592" s="5" t="s">
        <v>24</v>
      </c>
      <c r="H592" s="5" t="s">
        <v>29</v>
      </c>
      <c r="U592" s="29">
        <v>112041</v>
      </c>
      <c r="V592" s="47"/>
      <c r="W592" s="48"/>
      <c r="X592" s="47"/>
      <c r="Y592" s="47"/>
      <c r="Z592" s="48">
        <v>1</v>
      </c>
      <c r="AA592" s="47">
        <v>1</v>
      </c>
      <c r="AB592" s="49">
        <v>1</v>
      </c>
    </row>
    <row r="593" spans="1:28" ht="15.75" customHeight="1">
      <c r="A593" s="5">
        <v>111719</v>
      </c>
      <c r="B593" s="5">
        <v>1304</v>
      </c>
      <c r="C593" s="12">
        <v>44390.417453703703</v>
      </c>
      <c r="D593" s="12">
        <v>44390.418842592589</v>
      </c>
      <c r="E593" s="12">
        <v>44390.426481481481</v>
      </c>
      <c r="F593" s="12">
        <v>44390.457037037035</v>
      </c>
      <c r="G593" s="5" t="s">
        <v>28</v>
      </c>
      <c r="H593" s="5" t="s">
        <v>29</v>
      </c>
      <c r="U593" s="29">
        <v>112044</v>
      </c>
      <c r="V593" s="47"/>
      <c r="W593" s="48">
        <v>1</v>
      </c>
      <c r="X593" s="47">
        <v>1</v>
      </c>
      <c r="Y593" s="47"/>
      <c r="Z593" s="48"/>
      <c r="AA593" s="47"/>
      <c r="AB593" s="49">
        <v>1</v>
      </c>
    </row>
    <row r="594" spans="1:28" ht="15.75" customHeight="1">
      <c r="A594" s="5">
        <v>114350</v>
      </c>
      <c r="B594" s="5">
        <v>2481</v>
      </c>
      <c r="C594" s="12">
        <v>44390.417962962965</v>
      </c>
      <c r="D594" s="12">
        <v>44390.420740740738</v>
      </c>
      <c r="G594" s="5" t="s">
        <v>24</v>
      </c>
      <c r="H594" s="5" t="s">
        <v>29</v>
      </c>
      <c r="U594" s="29">
        <v>112049</v>
      </c>
      <c r="V594" s="47"/>
      <c r="W594" s="48">
        <v>1</v>
      </c>
      <c r="X594" s="47">
        <v>1</v>
      </c>
      <c r="Y594" s="47"/>
      <c r="Z594" s="48"/>
      <c r="AA594" s="47"/>
      <c r="AB594" s="49">
        <v>1</v>
      </c>
    </row>
    <row r="595" spans="1:28" ht="15.75" customHeight="1">
      <c r="A595" s="5">
        <v>114906</v>
      </c>
      <c r="B595" s="5">
        <v>3209</v>
      </c>
      <c r="C595" s="12">
        <v>44390.481122685182</v>
      </c>
      <c r="D595" s="12">
        <v>44390.484594907408</v>
      </c>
      <c r="E595" s="12">
        <v>44390.486678240741</v>
      </c>
      <c r="F595" s="12">
        <v>44390.511678240742</v>
      </c>
      <c r="G595" s="5" t="s">
        <v>24</v>
      </c>
      <c r="H595" s="5" t="s">
        <v>25</v>
      </c>
      <c r="U595" s="29">
        <v>112052</v>
      </c>
      <c r="V595" s="47">
        <v>1</v>
      </c>
      <c r="W595" s="48"/>
      <c r="X595" s="47">
        <v>1</v>
      </c>
      <c r="Y595" s="47"/>
      <c r="Z595" s="48"/>
      <c r="AA595" s="47"/>
      <c r="AB595" s="49">
        <v>1</v>
      </c>
    </row>
    <row r="596" spans="1:28" ht="15.75" customHeight="1">
      <c r="A596" s="5">
        <v>110624</v>
      </c>
      <c r="B596" s="5">
        <v>2117</v>
      </c>
      <c r="C596" s="12">
        <v>44390.482037037036</v>
      </c>
      <c r="D596" s="12">
        <v>44390.484120370369</v>
      </c>
      <c r="G596" s="5" t="s">
        <v>28</v>
      </c>
      <c r="H596" s="5" t="s">
        <v>29</v>
      </c>
      <c r="U596" s="29">
        <v>112053</v>
      </c>
      <c r="V596" s="47"/>
      <c r="W596" s="48"/>
      <c r="X596" s="47"/>
      <c r="Y596" s="47"/>
      <c r="Z596" s="48">
        <v>1</v>
      </c>
      <c r="AA596" s="47">
        <v>1</v>
      </c>
      <c r="AB596" s="49">
        <v>1</v>
      </c>
    </row>
    <row r="597" spans="1:28" ht="15.75" customHeight="1">
      <c r="A597" s="5">
        <v>111140</v>
      </c>
      <c r="C597" s="12">
        <v>44390.541458333333</v>
      </c>
      <c r="G597" s="5" t="s">
        <v>24</v>
      </c>
      <c r="H597" s="5" t="s">
        <v>25</v>
      </c>
      <c r="U597" s="29">
        <v>112054</v>
      </c>
      <c r="V597" s="47"/>
      <c r="W597" s="48">
        <v>1</v>
      </c>
      <c r="X597" s="47">
        <v>1</v>
      </c>
      <c r="Y597" s="47"/>
      <c r="Z597" s="48"/>
      <c r="AA597" s="47"/>
      <c r="AB597" s="49">
        <v>1</v>
      </c>
    </row>
    <row r="598" spans="1:28" ht="15.75" customHeight="1">
      <c r="A598" s="5">
        <v>111193</v>
      </c>
      <c r="B598" s="5">
        <v>1089</v>
      </c>
      <c r="C598" s="12">
        <v>44390.553402777776</v>
      </c>
      <c r="D598" s="12">
        <v>44390.557569444441</v>
      </c>
      <c r="G598" s="5" t="s">
        <v>24</v>
      </c>
      <c r="H598" s="5" t="s">
        <v>29</v>
      </c>
      <c r="U598" s="29">
        <v>112055</v>
      </c>
      <c r="V598" s="47">
        <v>1</v>
      </c>
      <c r="W598" s="48"/>
      <c r="X598" s="47">
        <v>1</v>
      </c>
      <c r="Y598" s="47"/>
      <c r="Z598" s="48"/>
      <c r="AA598" s="47"/>
      <c r="AB598" s="49">
        <v>1</v>
      </c>
    </row>
    <row r="599" spans="1:28" ht="15.75" customHeight="1">
      <c r="A599" s="5">
        <v>113399</v>
      </c>
      <c r="B599" s="5">
        <v>3451</v>
      </c>
      <c r="C599" s="12">
        <v>44390.573784722219</v>
      </c>
      <c r="D599" s="12">
        <v>44390.576562499999</v>
      </c>
      <c r="G599" s="5" t="s">
        <v>24</v>
      </c>
      <c r="H599" s="5" t="s">
        <v>29</v>
      </c>
      <c r="U599" s="29">
        <v>112060</v>
      </c>
      <c r="V599" s="47"/>
      <c r="W599" s="48"/>
      <c r="X599" s="47"/>
      <c r="Y599" s="47"/>
      <c r="Z599" s="48">
        <v>1</v>
      </c>
      <c r="AA599" s="47">
        <v>1</v>
      </c>
      <c r="AB599" s="49">
        <v>1</v>
      </c>
    </row>
    <row r="600" spans="1:28" ht="15.75" customHeight="1">
      <c r="A600" s="5">
        <v>111006</v>
      </c>
      <c r="B600" s="5">
        <v>200</v>
      </c>
      <c r="C600" s="12">
        <v>44390.590983796297</v>
      </c>
      <c r="D600" s="12">
        <v>44390.592372685183</v>
      </c>
      <c r="G600" s="5" t="s">
        <v>24</v>
      </c>
      <c r="H600" s="5" t="s">
        <v>29</v>
      </c>
      <c r="U600" s="29">
        <v>112061</v>
      </c>
      <c r="V600" s="47">
        <v>1</v>
      </c>
      <c r="W600" s="48"/>
      <c r="X600" s="47">
        <v>1</v>
      </c>
      <c r="Y600" s="47"/>
      <c r="Z600" s="48"/>
      <c r="AA600" s="47"/>
      <c r="AB600" s="49">
        <v>1</v>
      </c>
    </row>
    <row r="601" spans="1:28" ht="15.75" customHeight="1">
      <c r="A601" s="5">
        <v>113227</v>
      </c>
      <c r="B601" s="5">
        <v>484</v>
      </c>
      <c r="C601" s="12">
        <v>44390.6</v>
      </c>
      <c r="D601" s="12">
        <v>44390.600694444445</v>
      </c>
      <c r="E601" s="12">
        <v>44390.609027777777</v>
      </c>
      <c r="F601" s="12">
        <v>44390.63958333333</v>
      </c>
      <c r="G601" s="5" t="s">
        <v>28</v>
      </c>
      <c r="H601" s="5" t="s">
        <v>29</v>
      </c>
      <c r="U601" s="29">
        <v>112062</v>
      </c>
      <c r="V601" s="47"/>
      <c r="W601" s="48">
        <v>1</v>
      </c>
      <c r="X601" s="47">
        <v>1</v>
      </c>
      <c r="Y601" s="47"/>
      <c r="Z601" s="48"/>
      <c r="AA601" s="47"/>
      <c r="AB601" s="49">
        <v>1</v>
      </c>
    </row>
    <row r="602" spans="1:28" ht="15.75" customHeight="1">
      <c r="A602" s="5">
        <v>112143</v>
      </c>
      <c r="B602" s="5">
        <v>1562</v>
      </c>
      <c r="C602" s="12">
        <v>44390.669756944444</v>
      </c>
      <c r="D602" s="12">
        <v>44390.67392361111</v>
      </c>
      <c r="E602" s="12">
        <v>44390.676701388889</v>
      </c>
      <c r="F602" s="12">
        <v>44390.705868055556</v>
      </c>
      <c r="G602" s="5" t="s">
        <v>28</v>
      </c>
      <c r="H602" s="5" t="s">
        <v>25</v>
      </c>
      <c r="U602" s="29">
        <v>112063</v>
      </c>
      <c r="V602" s="47">
        <v>1</v>
      </c>
      <c r="W602" s="48"/>
      <c r="X602" s="47">
        <v>1</v>
      </c>
      <c r="Y602" s="47"/>
      <c r="Z602" s="48"/>
      <c r="AA602" s="47"/>
      <c r="AB602" s="49">
        <v>1</v>
      </c>
    </row>
    <row r="603" spans="1:28" ht="15.75" customHeight="1">
      <c r="A603" s="5">
        <v>112213</v>
      </c>
      <c r="B603" s="5">
        <v>1700</v>
      </c>
      <c r="C603" s="12">
        <v>44390.670624999999</v>
      </c>
      <c r="D603" s="12">
        <v>44390.674791666665</v>
      </c>
      <c r="E603" s="12">
        <v>44390.68173611111</v>
      </c>
      <c r="F603" s="12">
        <v>44390.724097222221</v>
      </c>
      <c r="G603" s="5" t="s">
        <v>24</v>
      </c>
      <c r="H603" s="5" t="s">
        <v>29</v>
      </c>
      <c r="U603" s="29">
        <v>112064</v>
      </c>
      <c r="V603" s="47"/>
      <c r="W603" s="48"/>
      <c r="X603" s="47"/>
      <c r="Y603" s="47"/>
      <c r="Z603" s="48">
        <v>1</v>
      </c>
      <c r="AA603" s="47">
        <v>1</v>
      </c>
      <c r="AB603" s="49">
        <v>1</v>
      </c>
    </row>
    <row r="604" spans="1:28" ht="15.75" customHeight="1">
      <c r="A604" s="5">
        <v>111131</v>
      </c>
      <c r="B604" s="5">
        <v>924</v>
      </c>
      <c r="C604" s="12">
        <v>44390.707048611112</v>
      </c>
      <c r="D604" s="12">
        <v>44390.710520833331</v>
      </c>
      <c r="E604" s="12">
        <v>44390.71607638889</v>
      </c>
      <c r="F604" s="12">
        <v>44390.723715277774</v>
      </c>
      <c r="G604" s="5" t="s">
        <v>24</v>
      </c>
      <c r="H604" s="5" t="s">
        <v>29</v>
      </c>
      <c r="U604" s="29">
        <v>112066</v>
      </c>
      <c r="V604" s="47">
        <v>1</v>
      </c>
      <c r="W604" s="48"/>
      <c r="X604" s="47">
        <v>1</v>
      </c>
      <c r="Y604" s="47"/>
      <c r="Z604" s="48"/>
      <c r="AA604" s="47"/>
      <c r="AB604" s="49">
        <v>1</v>
      </c>
    </row>
    <row r="605" spans="1:28" ht="15.75" customHeight="1">
      <c r="A605" s="5">
        <v>114920</v>
      </c>
      <c r="B605" s="5">
        <v>3849</v>
      </c>
      <c r="C605" s="12">
        <v>44390.718541666669</v>
      </c>
      <c r="D605" s="12">
        <v>44390.721319444441</v>
      </c>
      <c r="G605" s="5" t="s">
        <v>24</v>
      </c>
      <c r="H605" s="5" t="s">
        <v>29</v>
      </c>
      <c r="U605" s="29">
        <v>112068</v>
      </c>
      <c r="V605" s="47"/>
      <c r="W605" s="48"/>
      <c r="X605" s="47"/>
      <c r="Y605" s="47"/>
      <c r="Z605" s="48"/>
      <c r="AA605" s="47"/>
      <c r="AB605" s="49"/>
    </row>
    <row r="606" spans="1:28" ht="15.75" customHeight="1">
      <c r="A606" s="5">
        <v>111179</v>
      </c>
      <c r="B606" s="5">
        <v>779</v>
      </c>
      <c r="C606" s="12">
        <v>44390.72483796296</v>
      </c>
      <c r="D606" s="12">
        <v>44390.728310185186</v>
      </c>
      <c r="E606" s="12">
        <v>44390.733171296299</v>
      </c>
      <c r="F606" s="12">
        <v>44390.755393518521</v>
      </c>
      <c r="G606" s="5" t="s">
        <v>24</v>
      </c>
      <c r="H606" s="5" t="s">
        <v>29</v>
      </c>
      <c r="U606" s="29">
        <v>112074</v>
      </c>
      <c r="V606" s="47"/>
      <c r="W606" s="48">
        <v>1</v>
      </c>
      <c r="X606" s="47">
        <v>1</v>
      </c>
      <c r="Y606" s="47"/>
      <c r="Z606" s="48"/>
      <c r="AA606" s="47"/>
      <c r="AB606" s="49">
        <v>1</v>
      </c>
    </row>
    <row r="607" spans="1:28" ht="15.75" customHeight="1">
      <c r="A607" s="5">
        <v>113493</v>
      </c>
      <c r="B607" s="5">
        <v>653</v>
      </c>
      <c r="C607" s="12">
        <v>44390.731458333335</v>
      </c>
      <c r="D607" s="12">
        <v>44390.732152777775</v>
      </c>
      <c r="E607" s="12">
        <v>44390.737013888887</v>
      </c>
      <c r="F607" s="12">
        <v>44390.776597222219</v>
      </c>
      <c r="G607" s="5" t="s">
        <v>24</v>
      </c>
      <c r="H607" s="5" t="s">
        <v>29</v>
      </c>
      <c r="U607" s="29">
        <v>112075</v>
      </c>
      <c r="V607" s="47"/>
      <c r="W607" s="48">
        <v>1</v>
      </c>
      <c r="X607" s="47">
        <v>1</v>
      </c>
      <c r="Y607" s="47"/>
      <c r="Z607" s="48"/>
      <c r="AA607" s="47"/>
      <c r="AB607" s="49">
        <v>1</v>
      </c>
    </row>
    <row r="608" spans="1:28" ht="15.75" customHeight="1">
      <c r="A608" s="5">
        <v>114885</v>
      </c>
      <c r="B608" s="5">
        <v>160</v>
      </c>
      <c r="C608" s="12">
        <v>44390.745833333334</v>
      </c>
      <c r="D608" s="12">
        <v>44390.749305555553</v>
      </c>
      <c r="G608" s="5" t="s">
        <v>24</v>
      </c>
      <c r="H608" s="5" t="s">
        <v>29</v>
      </c>
      <c r="U608" s="29">
        <v>112077</v>
      </c>
      <c r="V608" s="47"/>
      <c r="W608" s="48">
        <v>1</v>
      </c>
      <c r="X608" s="47">
        <v>1</v>
      </c>
      <c r="Y608" s="47"/>
      <c r="Z608" s="48"/>
      <c r="AA608" s="47"/>
      <c r="AB608" s="49">
        <v>1</v>
      </c>
    </row>
    <row r="609" spans="1:28" ht="15.75" customHeight="1">
      <c r="A609" s="5">
        <v>110479</v>
      </c>
      <c r="B609" s="5">
        <v>1906</v>
      </c>
      <c r="C609" s="12">
        <v>44390.800127314818</v>
      </c>
      <c r="D609" s="12">
        <v>44390.802210648151</v>
      </c>
      <c r="G609" s="5" t="s">
        <v>24</v>
      </c>
      <c r="H609" s="5" t="s">
        <v>29</v>
      </c>
      <c r="U609" s="29">
        <v>112082</v>
      </c>
      <c r="V609" s="47">
        <v>1</v>
      </c>
      <c r="W609" s="48"/>
      <c r="X609" s="47">
        <v>1</v>
      </c>
      <c r="Y609" s="47"/>
      <c r="Z609" s="48"/>
      <c r="AA609" s="47"/>
      <c r="AB609" s="49">
        <v>1</v>
      </c>
    </row>
    <row r="610" spans="1:28" ht="15.75" customHeight="1">
      <c r="A610" s="5">
        <v>110082</v>
      </c>
      <c r="B610" s="5">
        <v>1066</v>
      </c>
      <c r="C610" s="12">
        <v>44390.809641203705</v>
      </c>
      <c r="D610" s="12">
        <v>44390.813807870371</v>
      </c>
      <c r="E610" s="12">
        <v>44390.822141203702</v>
      </c>
      <c r="F610" s="12">
        <v>44390.847141203703</v>
      </c>
      <c r="G610" s="5" t="s">
        <v>24</v>
      </c>
      <c r="H610" s="5" t="s">
        <v>29</v>
      </c>
      <c r="U610" s="29">
        <v>112085</v>
      </c>
      <c r="V610" s="47">
        <v>1</v>
      </c>
      <c r="W610" s="48"/>
      <c r="X610" s="47">
        <v>1</v>
      </c>
      <c r="Y610" s="47"/>
      <c r="Z610" s="48"/>
      <c r="AA610" s="47"/>
      <c r="AB610" s="49">
        <v>1</v>
      </c>
    </row>
    <row r="611" spans="1:28" ht="15.75" customHeight="1">
      <c r="A611" s="5">
        <v>113212</v>
      </c>
      <c r="B611" s="5">
        <v>1072</v>
      </c>
      <c r="C611" s="12">
        <v>44390.812743055554</v>
      </c>
      <c r="D611" s="12">
        <v>44390.814826388887</v>
      </c>
      <c r="E611" s="12">
        <v>44390.81690972222</v>
      </c>
      <c r="F611" s="12">
        <v>44390.835659722223</v>
      </c>
      <c r="G611" s="5" t="s">
        <v>24</v>
      </c>
      <c r="H611" s="5" t="s">
        <v>29</v>
      </c>
      <c r="U611" s="29">
        <v>112086</v>
      </c>
      <c r="V611" s="47"/>
      <c r="W611" s="48">
        <v>1</v>
      </c>
      <c r="X611" s="47">
        <v>1</v>
      </c>
      <c r="Y611" s="47"/>
      <c r="Z611" s="48"/>
      <c r="AA611" s="47"/>
      <c r="AB611" s="49">
        <v>1</v>
      </c>
    </row>
    <row r="612" spans="1:28" ht="15.75" customHeight="1">
      <c r="A612" s="5">
        <v>114917</v>
      </c>
      <c r="B612" s="5">
        <v>174</v>
      </c>
      <c r="C612" s="12">
        <v>44390.864236111112</v>
      </c>
      <c r="G612" s="5" t="s">
        <v>24</v>
      </c>
      <c r="H612" s="5" t="s">
        <v>25</v>
      </c>
      <c r="U612" s="29">
        <v>112087</v>
      </c>
      <c r="V612" s="47"/>
      <c r="W612" s="48"/>
      <c r="X612" s="47"/>
      <c r="Y612" s="47"/>
      <c r="Z612" s="48"/>
      <c r="AA612" s="47"/>
      <c r="AB612" s="49"/>
    </row>
    <row r="613" spans="1:28" ht="15.75" customHeight="1">
      <c r="A613" s="5">
        <v>114632</v>
      </c>
      <c r="B613" s="5">
        <v>3827</v>
      </c>
      <c r="C613" s="12">
        <v>44390.915324074071</v>
      </c>
      <c r="G613" s="5" t="s">
        <v>24</v>
      </c>
      <c r="H613" s="5" t="s">
        <v>29</v>
      </c>
      <c r="U613" s="29">
        <v>112088</v>
      </c>
      <c r="V613" s="47"/>
      <c r="W613" s="48">
        <v>1</v>
      </c>
      <c r="X613" s="47">
        <v>1</v>
      </c>
      <c r="Y613" s="47"/>
      <c r="Z613" s="48"/>
      <c r="AA613" s="47"/>
      <c r="AB613" s="49">
        <v>1</v>
      </c>
    </row>
    <row r="614" spans="1:28" ht="15.75" customHeight="1">
      <c r="A614" s="5">
        <v>111111</v>
      </c>
      <c r="B614" s="5">
        <v>72</v>
      </c>
      <c r="C614" s="12">
        <v>44390.989988425928</v>
      </c>
      <c r="D614" s="12">
        <v>44390.993460648147</v>
      </c>
      <c r="E614" s="12">
        <v>44390.996932870374</v>
      </c>
      <c r="F614" s="12">
        <v>44391.048321759263</v>
      </c>
      <c r="G614" s="5" t="s">
        <v>24</v>
      </c>
      <c r="H614" s="5" t="s">
        <v>29</v>
      </c>
      <c r="U614" s="29">
        <v>112091</v>
      </c>
      <c r="V614" s="47">
        <v>1</v>
      </c>
      <c r="W614" s="48"/>
      <c r="X614" s="47">
        <v>1</v>
      </c>
      <c r="Y614" s="47"/>
      <c r="Z614" s="48"/>
      <c r="AA614" s="47"/>
      <c r="AB614" s="49">
        <v>1</v>
      </c>
    </row>
    <row r="615" spans="1:28" ht="15.75" customHeight="1">
      <c r="A615" s="5">
        <v>112973</v>
      </c>
      <c r="B615" s="5">
        <v>4310</v>
      </c>
      <c r="C615" s="12">
        <v>44390.993715277778</v>
      </c>
      <c r="D615" s="12">
        <v>44390.994409722225</v>
      </c>
      <c r="E615" s="12">
        <v>44391.002743055556</v>
      </c>
      <c r="F615" s="12">
        <v>44391.028437499997</v>
      </c>
      <c r="G615" s="5" t="s">
        <v>28</v>
      </c>
      <c r="H615" s="5" t="s">
        <v>29</v>
      </c>
      <c r="U615" s="29">
        <v>112099</v>
      </c>
      <c r="V615" s="47"/>
      <c r="W615" s="48">
        <v>1</v>
      </c>
      <c r="X615" s="47">
        <v>1</v>
      </c>
      <c r="Y615" s="47"/>
      <c r="Z615" s="48"/>
      <c r="AA615" s="47"/>
      <c r="AB615" s="49">
        <v>1</v>
      </c>
    </row>
    <row r="616" spans="1:28" ht="15.75" customHeight="1">
      <c r="A616" s="5">
        <v>114134</v>
      </c>
      <c r="B616" s="5">
        <v>935</v>
      </c>
      <c r="C616" s="12">
        <v>44391.022094907406</v>
      </c>
      <c r="D616" s="12">
        <v>44391.022789351853</v>
      </c>
      <c r="E616" s="12">
        <v>44391.026261574072</v>
      </c>
      <c r="F616" s="12">
        <v>44391.064456018517</v>
      </c>
      <c r="G616" s="5" t="s">
        <v>24</v>
      </c>
      <c r="H616" s="5" t="s">
        <v>29</v>
      </c>
      <c r="U616" s="29">
        <v>112102</v>
      </c>
      <c r="V616" s="47"/>
      <c r="W616" s="48"/>
      <c r="X616" s="47"/>
      <c r="Y616" s="47"/>
      <c r="Z616" s="48"/>
      <c r="AA616" s="47"/>
      <c r="AB616" s="49"/>
    </row>
    <row r="617" spans="1:28" ht="15.75" customHeight="1">
      <c r="A617" s="5">
        <v>111278</v>
      </c>
      <c r="B617" s="5">
        <v>4788</v>
      </c>
      <c r="C617" s="12">
        <v>44391.062048611115</v>
      </c>
      <c r="D617" s="12">
        <v>44391.064826388887</v>
      </c>
      <c r="E617" s="12">
        <v>44391.069687499999</v>
      </c>
      <c r="F617" s="12">
        <v>44391.104409722226</v>
      </c>
      <c r="G617" s="5" t="s">
        <v>24</v>
      </c>
      <c r="H617" s="5" t="s">
        <v>29</v>
      </c>
      <c r="U617" s="29">
        <v>112103</v>
      </c>
      <c r="V617" s="47">
        <v>1</v>
      </c>
      <c r="W617" s="48"/>
      <c r="X617" s="47">
        <v>1</v>
      </c>
      <c r="Y617" s="47"/>
      <c r="Z617" s="48"/>
      <c r="AA617" s="47"/>
      <c r="AB617" s="49">
        <v>1</v>
      </c>
    </row>
    <row r="618" spans="1:28" ht="15.75" customHeight="1">
      <c r="A618" s="5">
        <v>114109</v>
      </c>
      <c r="B618" s="5">
        <v>1900</v>
      </c>
      <c r="C618" s="12">
        <v>44391.085590277777</v>
      </c>
      <c r="G618" s="5" t="s">
        <v>24</v>
      </c>
      <c r="H618" s="5" t="s">
        <v>25</v>
      </c>
      <c r="U618" s="29">
        <v>112104</v>
      </c>
      <c r="V618" s="47"/>
      <c r="W618" s="48"/>
      <c r="X618" s="47"/>
      <c r="Y618" s="47"/>
      <c r="Z618" s="48"/>
      <c r="AA618" s="47"/>
      <c r="AB618" s="49"/>
    </row>
    <row r="619" spans="1:28" ht="15.75" customHeight="1">
      <c r="A619" s="5">
        <v>112283</v>
      </c>
      <c r="B619" s="5">
        <v>4015</v>
      </c>
      <c r="C619" s="12">
        <v>44391.092592592591</v>
      </c>
      <c r="D619" s="12">
        <v>44391.096759259257</v>
      </c>
      <c r="E619" s="12">
        <v>44391.102314814816</v>
      </c>
      <c r="G619" s="5" t="s">
        <v>24</v>
      </c>
      <c r="H619" s="5" t="s">
        <v>29</v>
      </c>
      <c r="U619" s="29">
        <v>112105</v>
      </c>
      <c r="V619" s="47"/>
      <c r="W619" s="48">
        <v>1</v>
      </c>
      <c r="X619" s="47">
        <v>1</v>
      </c>
      <c r="Y619" s="47"/>
      <c r="Z619" s="48"/>
      <c r="AA619" s="47"/>
      <c r="AB619" s="49">
        <v>1</v>
      </c>
    </row>
    <row r="620" spans="1:28" ht="15.75" customHeight="1">
      <c r="A620" s="5">
        <v>111443</v>
      </c>
      <c r="B620" s="5">
        <v>2854</v>
      </c>
      <c r="C620" s="12">
        <v>44391.108229166668</v>
      </c>
      <c r="D620" s="12">
        <v>44391.108923611115</v>
      </c>
      <c r="G620" s="5" t="s">
        <v>28</v>
      </c>
      <c r="H620" s="5" t="s">
        <v>29</v>
      </c>
      <c r="U620" s="29">
        <v>112106</v>
      </c>
      <c r="V620" s="47"/>
      <c r="W620" s="48">
        <v>1</v>
      </c>
      <c r="X620" s="47">
        <v>1</v>
      </c>
      <c r="Y620" s="47"/>
      <c r="Z620" s="48"/>
      <c r="AA620" s="47"/>
      <c r="AB620" s="49">
        <v>1</v>
      </c>
    </row>
    <row r="621" spans="1:28" ht="15.75" customHeight="1">
      <c r="A621" s="5">
        <v>110827</v>
      </c>
      <c r="B621" s="5">
        <v>1485</v>
      </c>
      <c r="C621" s="12">
        <v>44391.152430555558</v>
      </c>
      <c r="D621" s="12">
        <v>44391.154513888891</v>
      </c>
      <c r="G621" s="5" t="s">
        <v>28</v>
      </c>
      <c r="H621" s="5" t="s">
        <v>29</v>
      </c>
      <c r="U621" s="29">
        <v>112112</v>
      </c>
      <c r="V621" s="47"/>
      <c r="W621" s="48"/>
      <c r="X621" s="47"/>
      <c r="Y621" s="47"/>
      <c r="Z621" s="48"/>
      <c r="AA621" s="47"/>
      <c r="AB621" s="49"/>
    </row>
    <row r="622" spans="1:28" ht="15.75" customHeight="1">
      <c r="A622" s="5">
        <v>114482</v>
      </c>
      <c r="B622" s="5">
        <v>3881</v>
      </c>
      <c r="C622" s="12">
        <v>44391.166284722225</v>
      </c>
      <c r="D622" s="12">
        <v>44391.169062499997</v>
      </c>
      <c r="E622" s="12">
        <v>44391.174618055556</v>
      </c>
      <c r="F622" s="12">
        <v>44391.207256944443</v>
      </c>
      <c r="G622" s="5" t="s">
        <v>24</v>
      </c>
      <c r="H622" s="5" t="s">
        <v>29</v>
      </c>
      <c r="U622" s="29">
        <v>112113</v>
      </c>
      <c r="V622" s="47"/>
      <c r="W622" s="48">
        <v>1</v>
      </c>
      <c r="X622" s="47">
        <v>1</v>
      </c>
      <c r="Y622" s="47"/>
      <c r="Z622" s="48"/>
      <c r="AA622" s="47"/>
      <c r="AB622" s="49">
        <v>1</v>
      </c>
    </row>
    <row r="623" spans="1:28" ht="15.75" customHeight="1">
      <c r="A623" s="5">
        <v>114975</v>
      </c>
      <c r="B623" s="5">
        <v>3356</v>
      </c>
      <c r="C623" s="12">
        <v>44391.168645833335</v>
      </c>
      <c r="D623" s="12">
        <v>44391.171423611115</v>
      </c>
      <c r="E623" s="12">
        <v>44391.179756944446</v>
      </c>
      <c r="F623" s="12">
        <v>44391.213090277779</v>
      </c>
      <c r="G623" s="5" t="s">
        <v>24</v>
      </c>
      <c r="H623" s="5" t="s">
        <v>29</v>
      </c>
      <c r="U623" s="29">
        <v>112114</v>
      </c>
      <c r="V623" s="47"/>
      <c r="W623" s="48">
        <v>1</v>
      </c>
      <c r="X623" s="47">
        <v>1</v>
      </c>
      <c r="Y623" s="47"/>
      <c r="Z623" s="48"/>
      <c r="AA623" s="47"/>
      <c r="AB623" s="49">
        <v>1</v>
      </c>
    </row>
    <row r="624" spans="1:28" ht="15.75" customHeight="1">
      <c r="A624" s="5">
        <v>112052</v>
      </c>
      <c r="B624" s="5">
        <v>2275</v>
      </c>
      <c r="C624" s="12">
        <v>44391.197025462963</v>
      </c>
      <c r="D624" s="12">
        <v>44391.200497685182</v>
      </c>
      <c r="G624" s="5" t="s">
        <v>24</v>
      </c>
      <c r="H624" s="5" t="s">
        <v>25</v>
      </c>
      <c r="U624" s="29">
        <v>112130</v>
      </c>
      <c r="V624" s="47"/>
      <c r="W624" s="48">
        <v>1</v>
      </c>
      <c r="X624" s="47">
        <v>1</v>
      </c>
      <c r="Y624" s="47"/>
      <c r="Z624" s="48"/>
      <c r="AA624" s="47"/>
      <c r="AB624" s="49">
        <v>1</v>
      </c>
    </row>
    <row r="625" spans="1:28" ht="15.75" customHeight="1">
      <c r="A625" s="5">
        <v>112636</v>
      </c>
      <c r="B625" s="5">
        <v>2056</v>
      </c>
      <c r="C625" s="12">
        <v>44391.213784722226</v>
      </c>
      <c r="D625" s="12">
        <v>44391.216562499998</v>
      </c>
      <c r="E625" s="12">
        <v>44391.223506944443</v>
      </c>
      <c r="F625" s="12">
        <v>44391.275590277779</v>
      </c>
      <c r="G625" s="5" t="s">
        <v>28</v>
      </c>
      <c r="H625" s="5" t="s">
        <v>29</v>
      </c>
      <c r="U625" s="29">
        <v>112133</v>
      </c>
      <c r="V625" s="47"/>
      <c r="W625" s="48"/>
      <c r="X625" s="47"/>
      <c r="Y625" s="47"/>
      <c r="Z625" s="48"/>
      <c r="AA625" s="47"/>
      <c r="AB625" s="49"/>
    </row>
    <row r="626" spans="1:28" ht="15.75" customHeight="1">
      <c r="A626" s="5">
        <v>114505</v>
      </c>
      <c r="B626" s="5">
        <v>76</v>
      </c>
      <c r="C626" s="12">
        <v>44391.216666666667</v>
      </c>
      <c r="D626" s="12">
        <v>44391.21875</v>
      </c>
      <c r="G626" s="5" t="s">
        <v>24</v>
      </c>
      <c r="H626" s="5" t="s">
        <v>25</v>
      </c>
      <c r="U626" s="29">
        <v>112134</v>
      </c>
      <c r="V626" s="47"/>
      <c r="W626" s="48">
        <v>1</v>
      </c>
      <c r="X626" s="47">
        <v>1</v>
      </c>
      <c r="Y626" s="47"/>
      <c r="Z626" s="48"/>
      <c r="AA626" s="47"/>
      <c r="AB626" s="49">
        <v>1</v>
      </c>
    </row>
    <row r="627" spans="1:28" ht="15.75" customHeight="1">
      <c r="A627" s="5">
        <v>113624</v>
      </c>
      <c r="B627" s="5">
        <v>3703</v>
      </c>
      <c r="C627" s="12">
        <v>44391.221180555556</v>
      </c>
      <c r="D627" s="12">
        <v>44391.223263888889</v>
      </c>
      <c r="G627" s="5" t="s">
        <v>24</v>
      </c>
      <c r="H627" s="5" t="s">
        <v>29</v>
      </c>
      <c r="U627" s="29">
        <v>112137</v>
      </c>
      <c r="V627" s="47"/>
      <c r="W627" s="48">
        <v>1</v>
      </c>
      <c r="X627" s="47">
        <v>1</v>
      </c>
      <c r="Y627" s="47"/>
      <c r="Z627" s="48"/>
      <c r="AA627" s="47"/>
      <c r="AB627" s="49">
        <v>1</v>
      </c>
    </row>
    <row r="628" spans="1:28" ht="15.75" customHeight="1">
      <c r="A628" s="5">
        <v>112649</v>
      </c>
      <c r="B628" s="5">
        <v>3370</v>
      </c>
      <c r="C628" s="12">
        <v>44391.222233796296</v>
      </c>
      <c r="D628" s="12">
        <v>44391.225011574075</v>
      </c>
      <c r="E628" s="12">
        <v>44391.23265046296</v>
      </c>
      <c r="F628" s="12">
        <v>44391.258344907408</v>
      </c>
      <c r="G628" s="5" t="s">
        <v>28</v>
      </c>
      <c r="H628" s="5" t="s">
        <v>29</v>
      </c>
      <c r="U628" s="29">
        <v>112143</v>
      </c>
      <c r="V628" s="47"/>
      <c r="W628" s="48"/>
      <c r="X628" s="47"/>
      <c r="Y628" s="47">
        <v>1</v>
      </c>
      <c r="Z628" s="48"/>
      <c r="AA628" s="47">
        <v>1</v>
      </c>
      <c r="AB628" s="49">
        <v>1</v>
      </c>
    </row>
    <row r="629" spans="1:28" ht="15.75" customHeight="1">
      <c r="A629" s="5">
        <v>114076</v>
      </c>
      <c r="B629" s="5">
        <v>1525</v>
      </c>
      <c r="C629" s="12">
        <v>44391.24695601852</v>
      </c>
      <c r="G629" s="5" t="s">
        <v>28</v>
      </c>
      <c r="H629" s="5" t="s">
        <v>25</v>
      </c>
      <c r="U629" s="29">
        <v>112154</v>
      </c>
      <c r="V629" s="47"/>
      <c r="W629" s="48">
        <v>1</v>
      </c>
      <c r="X629" s="47">
        <v>1</v>
      </c>
      <c r="Y629" s="47"/>
      <c r="Z629" s="48"/>
      <c r="AA629" s="47"/>
      <c r="AB629" s="49">
        <v>1</v>
      </c>
    </row>
    <row r="630" spans="1:28" ht="15.75" customHeight="1">
      <c r="A630" s="5">
        <v>113367</v>
      </c>
      <c r="B630" s="5">
        <v>2250</v>
      </c>
      <c r="C630" s="12">
        <v>44391.257777777777</v>
      </c>
      <c r="D630" s="12">
        <v>44391.25986111111</v>
      </c>
      <c r="E630" s="12">
        <v>44391.268194444441</v>
      </c>
      <c r="F630" s="12">
        <v>44391.277916666666</v>
      </c>
      <c r="G630" s="5" t="s">
        <v>24</v>
      </c>
      <c r="H630" s="5" t="s">
        <v>29</v>
      </c>
      <c r="U630" s="29">
        <v>112157</v>
      </c>
      <c r="V630" s="47"/>
      <c r="W630" s="48">
        <v>1</v>
      </c>
      <c r="X630" s="47">
        <v>1</v>
      </c>
      <c r="Y630" s="47"/>
      <c r="Z630" s="48"/>
      <c r="AA630" s="47"/>
      <c r="AB630" s="49">
        <v>1</v>
      </c>
    </row>
    <row r="631" spans="1:28" ht="15.75" customHeight="1">
      <c r="A631" s="5">
        <v>113962</v>
      </c>
      <c r="B631" s="5">
        <v>4577</v>
      </c>
      <c r="C631" s="12">
        <v>44391.335613425923</v>
      </c>
      <c r="D631" s="12">
        <v>44391.337696759256</v>
      </c>
      <c r="E631" s="12">
        <v>44391.339085648149</v>
      </c>
      <c r="G631" s="5" t="s">
        <v>24</v>
      </c>
      <c r="H631" s="5" t="s">
        <v>29</v>
      </c>
      <c r="U631" s="29">
        <v>112169</v>
      </c>
      <c r="V631" s="47">
        <v>1</v>
      </c>
      <c r="W631" s="48"/>
      <c r="X631" s="47">
        <v>1</v>
      </c>
      <c r="Y631" s="47"/>
      <c r="Z631" s="48"/>
      <c r="AA631" s="47"/>
      <c r="AB631" s="49">
        <v>1</v>
      </c>
    </row>
    <row r="632" spans="1:28" ht="15.75" customHeight="1">
      <c r="A632" s="5">
        <v>112522</v>
      </c>
      <c r="B632" s="5">
        <v>4418</v>
      </c>
      <c r="C632" s="12">
        <v>44391.341643518521</v>
      </c>
      <c r="G632" s="5" t="s">
        <v>24</v>
      </c>
      <c r="H632" s="5" t="s">
        <v>25</v>
      </c>
      <c r="U632" s="29">
        <v>112171</v>
      </c>
      <c r="V632" s="47"/>
      <c r="W632" s="48"/>
      <c r="X632" s="47"/>
      <c r="Y632" s="47"/>
      <c r="Z632" s="48">
        <v>1</v>
      </c>
      <c r="AA632" s="47">
        <v>1</v>
      </c>
      <c r="AB632" s="49">
        <v>1</v>
      </c>
    </row>
    <row r="633" spans="1:28" ht="15.75" customHeight="1">
      <c r="A633" s="5">
        <v>114854</v>
      </c>
      <c r="B633" s="5">
        <v>1846</v>
      </c>
      <c r="C633" s="12">
        <v>44391.35015046296</v>
      </c>
      <c r="D633" s="12">
        <v>44391.353622685187</v>
      </c>
      <c r="E633" s="12">
        <v>44391.357094907406</v>
      </c>
      <c r="F633" s="12">
        <v>44391.396678240744</v>
      </c>
      <c r="G633" s="5" t="s">
        <v>24</v>
      </c>
      <c r="H633" s="5" t="s">
        <v>25</v>
      </c>
      <c r="U633" s="29">
        <v>112173</v>
      </c>
      <c r="V633" s="47">
        <v>1</v>
      </c>
      <c r="W633" s="48"/>
      <c r="X633" s="47">
        <v>1</v>
      </c>
      <c r="Y633" s="47"/>
      <c r="Z633" s="48"/>
      <c r="AA633" s="47"/>
      <c r="AB633" s="49">
        <v>1</v>
      </c>
    </row>
    <row r="634" spans="1:28" ht="15.75" customHeight="1">
      <c r="A634" s="5">
        <v>114735</v>
      </c>
      <c r="B634" s="5">
        <v>3725</v>
      </c>
      <c r="C634" s="12">
        <v>44391.36136574074</v>
      </c>
      <c r="D634" s="12">
        <v>44391.36414351852</v>
      </c>
      <c r="G634" s="5" t="s">
        <v>24</v>
      </c>
      <c r="H634" s="5" t="s">
        <v>29</v>
      </c>
      <c r="U634" s="29">
        <v>112174</v>
      </c>
      <c r="V634" s="47"/>
      <c r="W634" s="48"/>
      <c r="X634" s="47"/>
      <c r="Y634" s="47"/>
      <c r="Z634" s="48">
        <v>1</v>
      </c>
      <c r="AA634" s="47">
        <v>1</v>
      </c>
      <c r="AB634" s="49">
        <v>1</v>
      </c>
    </row>
    <row r="635" spans="1:28" ht="15.75" customHeight="1">
      <c r="A635" s="5">
        <v>114610</v>
      </c>
      <c r="B635" s="5">
        <v>4161</v>
      </c>
      <c r="C635" s="12">
        <v>44391.378657407404</v>
      </c>
      <c r="D635" s="12">
        <v>44391.381435185183</v>
      </c>
      <c r="E635" s="12">
        <v>44391.388379629629</v>
      </c>
      <c r="F635" s="12">
        <v>44391.442546296297</v>
      </c>
      <c r="G635" s="5" t="s">
        <v>24</v>
      </c>
      <c r="H635" s="5" t="s">
        <v>25</v>
      </c>
      <c r="U635" s="29">
        <v>112176</v>
      </c>
      <c r="V635" s="47"/>
      <c r="W635" s="48">
        <v>1</v>
      </c>
      <c r="X635" s="47">
        <v>1</v>
      </c>
      <c r="Y635" s="47"/>
      <c r="Z635" s="48"/>
      <c r="AA635" s="47"/>
      <c r="AB635" s="49">
        <v>1</v>
      </c>
    </row>
    <row r="636" spans="1:28" ht="15.75" customHeight="1">
      <c r="A636" s="5">
        <v>113036</v>
      </c>
      <c r="B636" s="5">
        <v>1059</v>
      </c>
      <c r="C636" s="12">
        <v>44391.382650462961</v>
      </c>
      <c r="D636" s="12">
        <v>44391.384039351855</v>
      </c>
      <c r="E636" s="12">
        <v>44391.387511574074</v>
      </c>
      <c r="F636" s="12">
        <v>44391.438206018516</v>
      </c>
      <c r="G636" s="5" t="s">
        <v>28</v>
      </c>
      <c r="H636" s="5" t="s">
        <v>25</v>
      </c>
      <c r="U636" s="29">
        <v>112179</v>
      </c>
      <c r="V636" s="47"/>
      <c r="W636" s="48">
        <v>1</v>
      </c>
      <c r="X636" s="47">
        <v>1</v>
      </c>
      <c r="Y636" s="47"/>
      <c r="Z636" s="48"/>
      <c r="AA636" s="47"/>
      <c r="AB636" s="49">
        <v>1</v>
      </c>
    </row>
    <row r="637" spans="1:28" ht="15.75" customHeight="1">
      <c r="A637" s="5">
        <v>113051</v>
      </c>
      <c r="B637" s="5">
        <v>3888</v>
      </c>
      <c r="C637" s="12">
        <v>44391.396863425929</v>
      </c>
      <c r="D637" s="12">
        <v>44391.397557870368</v>
      </c>
      <c r="E637" s="12">
        <v>44391.401724537034</v>
      </c>
      <c r="F637" s="12">
        <v>44391.440613425926</v>
      </c>
      <c r="G637" s="5" t="s">
        <v>24</v>
      </c>
      <c r="H637" s="5" t="s">
        <v>29</v>
      </c>
      <c r="U637" s="29">
        <v>112181</v>
      </c>
      <c r="V637" s="47"/>
      <c r="W637" s="48">
        <v>1</v>
      </c>
      <c r="X637" s="47">
        <v>1</v>
      </c>
      <c r="Y637" s="47"/>
      <c r="Z637" s="48"/>
      <c r="AA637" s="47"/>
      <c r="AB637" s="49">
        <v>1</v>
      </c>
    </row>
    <row r="638" spans="1:28" ht="15.75" customHeight="1">
      <c r="A638" s="5">
        <v>112087</v>
      </c>
      <c r="B638" s="5">
        <v>3792</v>
      </c>
      <c r="C638" s="12">
        <v>44391.406863425924</v>
      </c>
      <c r="G638" s="5" t="s">
        <v>28</v>
      </c>
      <c r="H638" s="5" t="s">
        <v>29</v>
      </c>
      <c r="U638" s="29">
        <v>112184</v>
      </c>
      <c r="V638" s="47">
        <v>1</v>
      </c>
      <c r="W638" s="48"/>
      <c r="X638" s="47">
        <v>1</v>
      </c>
      <c r="Y638" s="47"/>
      <c r="Z638" s="48"/>
      <c r="AA638" s="47"/>
      <c r="AB638" s="49">
        <v>1</v>
      </c>
    </row>
    <row r="639" spans="1:28" ht="15.75" customHeight="1">
      <c r="A639" s="5">
        <v>111864</v>
      </c>
      <c r="B639" s="5">
        <v>4371</v>
      </c>
      <c r="C639" s="12">
        <v>44391.411782407406</v>
      </c>
      <c r="D639" s="12">
        <v>44391.413171296299</v>
      </c>
      <c r="E639" s="12">
        <v>44391.418726851851</v>
      </c>
      <c r="F639" s="12">
        <v>44391.45553240741</v>
      </c>
      <c r="G639" s="5" t="s">
        <v>24</v>
      </c>
      <c r="H639" s="5" t="s">
        <v>29</v>
      </c>
      <c r="U639" s="29">
        <v>112190</v>
      </c>
      <c r="V639" s="47"/>
      <c r="W639" s="48"/>
      <c r="X639" s="47"/>
      <c r="Y639" s="47"/>
      <c r="Z639" s="48">
        <v>1</v>
      </c>
      <c r="AA639" s="47">
        <v>1</v>
      </c>
      <c r="AB639" s="49">
        <v>1</v>
      </c>
    </row>
    <row r="640" spans="1:28" ht="15.75" customHeight="1">
      <c r="A640" s="5">
        <v>113387</v>
      </c>
      <c r="B640" s="5">
        <v>4408</v>
      </c>
      <c r="C640" s="12">
        <v>44391.419965277775</v>
      </c>
      <c r="D640" s="12">
        <v>44391.424131944441</v>
      </c>
      <c r="G640" s="5" t="s">
        <v>28</v>
      </c>
      <c r="H640" s="5" t="s">
        <v>29</v>
      </c>
      <c r="U640" s="29">
        <v>112200</v>
      </c>
      <c r="V640" s="47"/>
      <c r="W640" s="48"/>
      <c r="X640" s="47"/>
      <c r="Y640" s="47"/>
      <c r="Z640" s="48"/>
      <c r="AA640" s="47"/>
      <c r="AB640" s="49"/>
    </row>
    <row r="641" spans="1:28" ht="15.75" customHeight="1">
      <c r="A641" s="5">
        <v>114284</v>
      </c>
      <c r="B641" s="5">
        <v>208</v>
      </c>
      <c r="C641" s="12">
        <v>44391.44226851852</v>
      </c>
      <c r="D641" s="12">
        <v>44391.443657407406</v>
      </c>
      <c r="E641" s="12">
        <v>44391.450601851851</v>
      </c>
      <c r="F641" s="12">
        <v>44391.468657407408</v>
      </c>
      <c r="G641" s="5" t="s">
        <v>24</v>
      </c>
      <c r="H641" s="5" t="s">
        <v>29</v>
      </c>
      <c r="U641" s="29">
        <v>112208</v>
      </c>
      <c r="V641" s="47"/>
      <c r="W641" s="48">
        <v>1</v>
      </c>
      <c r="X641" s="47">
        <v>1</v>
      </c>
      <c r="Y641" s="47"/>
      <c r="Z641" s="48"/>
      <c r="AA641" s="47"/>
      <c r="AB641" s="49">
        <v>1</v>
      </c>
    </row>
    <row r="642" spans="1:28" ht="15.75" customHeight="1">
      <c r="A642" s="5">
        <v>114868</v>
      </c>
      <c r="B642" s="5">
        <v>2478</v>
      </c>
      <c r="C642" s="12">
        <v>44391.477129629631</v>
      </c>
      <c r="D642" s="12">
        <v>44391.479212962964</v>
      </c>
      <c r="G642" s="5" t="s">
        <v>24</v>
      </c>
      <c r="H642" s="5" t="s">
        <v>29</v>
      </c>
      <c r="U642" s="29">
        <v>112209</v>
      </c>
      <c r="V642" s="47">
        <v>1</v>
      </c>
      <c r="W642" s="48"/>
      <c r="X642" s="47">
        <v>1</v>
      </c>
      <c r="Y642" s="47"/>
      <c r="Z642" s="48"/>
      <c r="AA642" s="47"/>
      <c r="AB642" s="49">
        <v>1</v>
      </c>
    </row>
    <row r="643" spans="1:28" ht="15.75" customHeight="1">
      <c r="A643" s="5">
        <v>114807</v>
      </c>
      <c r="B643" s="5">
        <v>4356</v>
      </c>
      <c r="C643" s="12">
        <v>44391.491226851853</v>
      </c>
      <c r="G643" s="5" t="s">
        <v>28</v>
      </c>
      <c r="H643" s="5" t="s">
        <v>29</v>
      </c>
      <c r="U643" s="29">
        <v>112210</v>
      </c>
      <c r="V643" s="47"/>
      <c r="W643" s="48">
        <v>1</v>
      </c>
      <c r="X643" s="47">
        <v>1</v>
      </c>
      <c r="Y643" s="47"/>
      <c r="Z643" s="48"/>
      <c r="AA643" s="47"/>
      <c r="AB643" s="49">
        <v>1</v>
      </c>
    </row>
    <row r="644" spans="1:28" ht="15.75" customHeight="1">
      <c r="A644" s="5">
        <v>113745</v>
      </c>
      <c r="B644" s="5">
        <v>4118</v>
      </c>
      <c r="C644" s="12">
        <v>44391.529675925929</v>
      </c>
      <c r="D644" s="12">
        <v>44391.532453703701</v>
      </c>
      <c r="G644" s="5" t="s">
        <v>24</v>
      </c>
      <c r="H644" s="5" t="s">
        <v>29</v>
      </c>
      <c r="U644" s="29">
        <v>112213</v>
      </c>
      <c r="V644" s="47"/>
      <c r="W644" s="48">
        <v>1</v>
      </c>
      <c r="X644" s="47">
        <v>1</v>
      </c>
      <c r="Y644" s="47"/>
      <c r="Z644" s="48"/>
      <c r="AA644" s="47"/>
      <c r="AB644" s="49">
        <v>1</v>
      </c>
    </row>
    <row r="645" spans="1:28" ht="15.75" customHeight="1">
      <c r="A645" s="5">
        <v>114495</v>
      </c>
      <c r="B645" s="5">
        <v>388</v>
      </c>
      <c r="C645" s="12">
        <v>44391.5940162037</v>
      </c>
      <c r="D645" s="12">
        <v>44391.594710648147</v>
      </c>
      <c r="E645" s="12">
        <v>44391.598877314813</v>
      </c>
      <c r="F645" s="12">
        <v>44391.609293981484</v>
      </c>
      <c r="G645" s="5" t="s">
        <v>28</v>
      </c>
      <c r="H645" s="5" t="s">
        <v>25</v>
      </c>
      <c r="U645" s="29">
        <v>112214</v>
      </c>
      <c r="V645" s="47"/>
      <c r="W645" s="48">
        <v>1</v>
      </c>
      <c r="X645" s="47">
        <v>1</v>
      </c>
      <c r="Y645" s="47"/>
      <c r="Z645" s="48"/>
      <c r="AA645" s="47"/>
      <c r="AB645" s="49">
        <v>1</v>
      </c>
    </row>
    <row r="646" spans="1:28" ht="15.75" customHeight="1">
      <c r="A646" s="5">
        <v>114755</v>
      </c>
      <c r="B646" s="5">
        <v>3514</v>
      </c>
      <c r="C646" s="12">
        <v>44391.606134259258</v>
      </c>
      <c r="D646" s="12">
        <v>44391.606828703705</v>
      </c>
      <c r="G646" s="5" t="s">
        <v>28</v>
      </c>
      <c r="H646" s="5" t="s">
        <v>29</v>
      </c>
      <c r="U646" s="29">
        <v>112216</v>
      </c>
      <c r="V646" s="47"/>
      <c r="W646" s="48"/>
      <c r="X646" s="47"/>
      <c r="Y646" s="47">
        <v>1</v>
      </c>
      <c r="Z646" s="48"/>
      <c r="AA646" s="47">
        <v>1</v>
      </c>
      <c r="AB646" s="49">
        <v>1</v>
      </c>
    </row>
    <row r="647" spans="1:28" ht="15.75" customHeight="1">
      <c r="A647" s="5">
        <v>110278</v>
      </c>
      <c r="C647" s="12">
        <v>44391.60738425926</v>
      </c>
      <c r="G647" s="5" t="s">
        <v>24</v>
      </c>
      <c r="H647" s="5" t="s">
        <v>25</v>
      </c>
      <c r="U647" s="29">
        <v>112217</v>
      </c>
      <c r="V647" s="47"/>
      <c r="W647" s="48">
        <v>1</v>
      </c>
      <c r="X647" s="47">
        <v>1</v>
      </c>
      <c r="Y647" s="47"/>
      <c r="Z647" s="48"/>
      <c r="AA647" s="47"/>
      <c r="AB647" s="49">
        <v>1</v>
      </c>
    </row>
    <row r="648" spans="1:28" ht="15.75" customHeight="1">
      <c r="A648" s="5">
        <v>114576</v>
      </c>
      <c r="B648" s="5">
        <v>1520</v>
      </c>
      <c r="C648" s="12">
        <v>44391.621331018519</v>
      </c>
      <c r="D648" s="12">
        <v>44391.622025462966</v>
      </c>
      <c r="E648" s="12">
        <v>44391.627581018518</v>
      </c>
      <c r="F648" s="12">
        <v>44391.652581018519</v>
      </c>
      <c r="G648" s="5" t="s">
        <v>24</v>
      </c>
      <c r="H648" s="5" t="s">
        <v>25</v>
      </c>
      <c r="U648" s="29">
        <v>112218</v>
      </c>
      <c r="V648" s="47">
        <v>1</v>
      </c>
      <c r="W648" s="48"/>
      <c r="X648" s="47">
        <v>1</v>
      </c>
      <c r="Y648" s="47"/>
      <c r="Z648" s="48"/>
      <c r="AA648" s="47"/>
      <c r="AB648" s="49">
        <v>1</v>
      </c>
    </row>
    <row r="649" spans="1:28" ht="15.75" customHeight="1">
      <c r="A649" s="5">
        <v>114170</v>
      </c>
      <c r="B649" s="5">
        <v>3130</v>
      </c>
      <c r="C649" s="12">
        <v>44391.625358796293</v>
      </c>
      <c r="D649" s="12">
        <v>44391.628831018519</v>
      </c>
      <c r="G649" s="5" t="s">
        <v>28</v>
      </c>
      <c r="H649" s="5" t="s">
        <v>25</v>
      </c>
      <c r="U649" s="29">
        <v>112221</v>
      </c>
      <c r="V649" s="47"/>
      <c r="W649" s="48">
        <v>1</v>
      </c>
      <c r="X649" s="47">
        <v>1</v>
      </c>
      <c r="Y649" s="47"/>
      <c r="Z649" s="48"/>
      <c r="AA649" s="47"/>
      <c r="AB649" s="49">
        <v>1</v>
      </c>
    </row>
    <row r="650" spans="1:28" ht="15.75" customHeight="1">
      <c r="A650" s="5">
        <v>111313</v>
      </c>
      <c r="B650" s="5">
        <v>3866</v>
      </c>
      <c r="C650" s="12">
        <v>44391.626886574071</v>
      </c>
      <c r="D650" s="12">
        <v>44391.630358796298</v>
      </c>
      <c r="E650" s="12">
        <v>44391.631747685184</v>
      </c>
      <c r="F650" s="12">
        <v>44391.655358796299</v>
      </c>
      <c r="G650" s="5" t="s">
        <v>28</v>
      </c>
      <c r="H650" s="5" t="s">
        <v>29</v>
      </c>
      <c r="U650" s="29">
        <v>112223</v>
      </c>
      <c r="V650" s="47"/>
      <c r="W650" s="48">
        <v>1</v>
      </c>
      <c r="X650" s="47">
        <v>1</v>
      </c>
      <c r="Y650" s="47"/>
      <c r="Z650" s="48"/>
      <c r="AA650" s="47"/>
      <c r="AB650" s="49">
        <v>1</v>
      </c>
    </row>
    <row r="651" spans="1:28" ht="15.75" customHeight="1">
      <c r="A651" s="5">
        <v>112066</v>
      </c>
      <c r="B651" s="5">
        <v>4542</v>
      </c>
      <c r="C651" s="12">
        <v>44391.647962962961</v>
      </c>
      <c r="D651" s="12">
        <v>44391.652129629627</v>
      </c>
      <c r="E651" s="12">
        <v>44391.65421296296</v>
      </c>
      <c r="F651" s="12">
        <v>44391.706990740742</v>
      </c>
      <c r="G651" s="5" t="s">
        <v>24</v>
      </c>
      <c r="H651" s="5" t="s">
        <v>25</v>
      </c>
      <c r="U651" s="29">
        <v>112225</v>
      </c>
      <c r="V651" s="47"/>
      <c r="W651" s="48">
        <v>1</v>
      </c>
      <c r="X651" s="47">
        <v>1</v>
      </c>
      <c r="Y651" s="47"/>
      <c r="Z651" s="48"/>
      <c r="AA651" s="47"/>
      <c r="AB651" s="49">
        <v>1</v>
      </c>
    </row>
    <row r="652" spans="1:28" ht="15.75" customHeight="1">
      <c r="A652" s="5">
        <v>112463</v>
      </c>
      <c r="B652" s="5">
        <v>4997</v>
      </c>
      <c r="C652" s="12">
        <v>44391.652094907404</v>
      </c>
      <c r="D652" s="12">
        <v>44391.65556712963</v>
      </c>
      <c r="E652" s="12">
        <v>44391.661817129629</v>
      </c>
      <c r="F652" s="12">
        <v>44391.710428240738</v>
      </c>
      <c r="G652" s="5" t="s">
        <v>24</v>
      </c>
      <c r="H652" s="5" t="s">
        <v>29</v>
      </c>
      <c r="U652" s="29">
        <v>112227</v>
      </c>
      <c r="V652" s="47"/>
      <c r="W652" s="48"/>
      <c r="X652" s="47"/>
      <c r="Y652" s="47">
        <v>1</v>
      </c>
      <c r="Z652" s="48"/>
      <c r="AA652" s="47">
        <v>1</v>
      </c>
      <c r="AB652" s="49">
        <v>1</v>
      </c>
    </row>
    <row r="653" spans="1:28" ht="15.75" customHeight="1">
      <c r="A653" s="5">
        <v>110644</v>
      </c>
      <c r="B653" s="5">
        <v>2312</v>
      </c>
      <c r="C653" s="12">
        <v>44391.71707175926</v>
      </c>
      <c r="D653" s="12">
        <v>44391.718460648146</v>
      </c>
      <c r="E653" s="12">
        <v>44391.724016203705</v>
      </c>
      <c r="G653" s="5" t="s">
        <v>24</v>
      </c>
      <c r="H653" s="5" t="s">
        <v>29</v>
      </c>
      <c r="U653" s="29">
        <v>112229</v>
      </c>
      <c r="V653" s="47"/>
      <c r="W653" s="48"/>
      <c r="X653" s="47"/>
      <c r="Y653" s="47"/>
      <c r="Z653" s="48"/>
      <c r="AA653" s="47"/>
      <c r="AB653" s="49"/>
    </row>
    <row r="654" spans="1:28" ht="15.75" customHeight="1">
      <c r="A654" s="5">
        <v>114391</v>
      </c>
      <c r="B654" s="5">
        <v>1225</v>
      </c>
      <c r="C654" s="12">
        <v>44391.819108796299</v>
      </c>
      <c r="D654" s="12">
        <v>44391.819803240738</v>
      </c>
      <c r="G654" s="5" t="s">
        <v>24</v>
      </c>
      <c r="H654" s="5" t="s">
        <v>25</v>
      </c>
      <c r="U654" s="29">
        <v>112234</v>
      </c>
      <c r="V654" s="47"/>
      <c r="W654" s="48">
        <v>1</v>
      </c>
      <c r="X654" s="47">
        <v>1</v>
      </c>
      <c r="Y654" s="47"/>
      <c r="Z654" s="48"/>
      <c r="AA654" s="47"/>
      <c r="AB654" s="49">
        <v>1</v>
      </c>
    </row>
    <row r="655" spans="1:28" ht="15.75" customHeight="1">
      <c r="A655" s="5">
        <v>112281</v>
      </c>
      <c r="B655" s="5">
        <v>4062</v>
      </c>
      <c r="C655" s="12">
        <v>44391.8280787037</v>
      </c>
      <c r="D655" s="12">
        <v>44391.829467592594</v>
      </c>
      <c r="E655" s="12">
        <v>44391.832245370373</v>
      </c>
      <c r="F655" s="12">
        <v>44391.86141203704</v>
      </c>
      <c r="G655" s="5" t="s">
        <v>24</v>
      </c>
      <c r="H655" s="5" t="s">
        <v>29</v>
      </c>
      <c r="U655" s="29">
        <v>112235</v>
      </c>
      <c r="V655" s="47">
        <v>1</v>
      </c>
      <c r="W655" s="48"/>
      <c r="X655" s="47">
        <v>1</v>
      </c>
      <c r="Y655" s="47"/>
      <c r="Z655" s="48"/>
      <c r="AA655" s="47"/>
      <c r="AB655" s="49">
        <v>1</v>
      </c>
    </row>
    <row r="656" spans="1:28" ht="15.75" customHeight="1">
      <c r="A656" s="5">
        <v>112811</v>
      </c>
      <c r="B656" s="5">
        <v>4122</v>
      </c>
      <c r="C656" s="12">
        <v>44391.837175925924</v>
      </c>
      <c r="D656" s="12">
        <v>44391.840648148151</v>
      </c>
      <c r="E656" s="12">
        <v>44391.842037037037</v>
      </c>
      <c r="F656" s="12">
        <v>44391.851759259262</v>
      </c>
      <c r="G656" s="5" t="s">
        <v>24</v>
      </c>
      <c r="H656" s="5" t="s">
        <v>29</v>
      </c>
      <c r="U656" s="29">
        <v>112248</v>
      </c>
      <c r="V656" s="47">
        <v>1</v>
      </c>
      <c r="W656" s="48"/>
      <c r="X656" s="47">
        <v>1</v>
      </c>
      <c r="Y656" s="47"/>
      <c r="Z656" s="48"/>
      <c r="AA656" s="47"/>
      <c r="AB656" s="49">
        <v>1</v>
      </c>
    </row>
    <row r="657" spans="1:28" ht="15.75" customHeight="1">
      <c r="A657" s="5">
        <v>111497</v>
      </c>
      <c r="B657" s="5">
        <v>166</v>
      </c>
      <c r="C657" s="12">
        <v>44391.889537037037</v>
      </c>
      <c r="D657" s="12">
        <v>44391.893009259256</v>
      </c>
      <c r="E657" s="12">
        <v>44391.897175925929</v>
      </c>
      <c r="F657" s="12">
        <v>44391.927037037036</v>
      </c>
      <c r="G657" s="5" t="s">
        <v>24</v>
      </c>
      <c r="H657" s="5" t="s">
        <v>29</v>
      </c>
      <c r="U657" s="29">
        <v>112250</v>
      </c>
      <c r="V657" s="47"/>
      <c r="W657" s="48">
        <v>1</v>
      </c>
      <c r="X657" s="47">
        <v>1</v>
      </c>
      <c r="Y657" s="47"/>
      <c r="Z657" s="48"/>
      <c r="AA657" s="47"/>
      <c r="AB657" s="49">
        <v>1</v>
      </c>
    </row>
    <row r="658" spans="1:28" ht="15.75" customHeight="1">
      <c r="A658" s="5">
        <v>113291</v>
      </c>
      <c r="B658" s="5">
        <v>4053</v>
      </c>
      <c r="C658" s="12">
        <v>44391.897997685184</v>
      </c>
      <c r="D658" s="12">
        <v>44391.90216435185</v>
      </c>
      <c r="E658" s="12">
        <v>44391.906331018516</v>
      </c>
      <c r="F658" s="12">
        <v>44391.920914351853</v>
      </c>
      <c r="G658" s="5" t="s">
        <v>24</v>
      </c>
      <c r="H658" s="5" t="s">
        <v>25</v>
      </c>
      <c r="U658" s="29">
        <v>112254</v>
      </c>
      <c r="V658" s="47"/>
      <c r="W658" s="48"/>
      <c r="X658" s="47"/>
      <c r="Y658" s="47">
        <v>1</v>
      </c>
      <c r="Z658" s="48"/>
      <c r="AA658" s="47">
        <v>1</v>
      </c>
      <c r="AB658" s="49">
        <v>1</v>
      </c>
    </row>
    <row r="659" spans="1:28" ht="15.75" customHeight="1">
      <c r="A659" s="5">
        <v>111774</v>
      </c>
      <c r="B659" s="5">
        <v>2855</v>
      </c>
      <c r="C659" s="12">
        <v>44391.933310185188</v>
      </c>
      <c r="D659" s="12">
        <v>44391.934004629627</v>
      </c>
      <c r="G659" s="5" t="s">
        <v>24</v>
      </c>
      <c r="H659" s="5" t="s">
        <v>25</v>
      </c>
      <c r="U659" s="29">
        <v>112261</v>
      </c>
      <c r="V659" s="47"/>
      <c r="W659" s="48">
        <v>1</v>
      </c>
      <c r="X659" s="47">
        <v>1</v>
      </c>
      <c r="Y659" s="47"/>
      <c r="Z659" s="48"/>
      <c r="AA659" s="47"/>
      <c r="AB659" s="49">
        <v>1</v>
      </c>
    </row>
    <row r="660" spans="1:28" ht="15.75" customHeight="1">
      <c r="A660" s="5">
        <v>114287</v>
      </c>
      <c r="B660" s="5">
        <v>4632</v>
      </c>
      <c r="C660" s="12">
        <v>44391.935543981483</v>
      </c>
      <c r="D660" s="12">
        <v>44391.938321759262</v>
      </c>
      <c r="E660" s="12">
        <v>44391.943182870367</v>
      </c>
      <c r="F660" s="12">
        <v>44391.952210648145</v>
      </c>
      <c r="G660" s="5" t="s">
        <v>28</v>
      </c>
      <c r="H660" s="5" t="s">
        <v>29</v>
      </c>
      <c r="U660" s="29">
        <v>112262</v>
      </c>
      <c r="V660" s="47"/>
      <c r="W660" s="48">
        <v>1</v>
      </c>
      <c r="X660" s="47">
        <v>1</v>
      </c>
      <c r="Y660" s="47"/>
      <c r="Z660" s="48"/>
      <c r="AA660" s="47"/>
      <c r="AB660" s="49">
        <v>1</v>
      </c>
    </row>
    <row r="661" spans="1:28" ht="15.75" customHeight="1">
      <c r="A661" s="5">
        <v>114749</v>
      </c>
      <c r="B661" s="5">
        <v>10</v>
      </c>
      <c r="C661" s="12">
        <v>44391.953101851854</v>
      </c>
      <c r="D661" s="12">
        <v>44391.956574074073</v>
      </c>
      <c r="E661" s="12">
        <v>44391.958657407406</v>
      </c>
      <c r="F661" s="12">
        <v>44392.003101851849</v>
      </c>
      <c r="G661" s="5" t="s">
        <v>24</v>
      </c>
      <c r="H661" s="5" t="s">
        <v>25</v>
      </c>
      <c r="U661" s="29">
        <v>112267</v>
      </c>
      <c r="V661" s="47"/>
      <c r="W661" s="48">
        <v>1</v>
      </c>
      <c r="X661" s="47">
        <v>1</v>
      </c>
      <c r="Y661" s="47"/>
      <c r="Z661" s="48"/>
      <c r="AA661" s="47"/>
      <c r="AB661" s="49">
        <v>1</v>
      </c>
    </row>
    <row r="662" spans="1:28" ht="15.75" customHeight="1">
      <c r="A662" s="5">
        <v>113526</v>
      </c>
      <c r="B662" s="5">
        <v>2843</v>
      </c>
      <c r="C662" s="12">
        <v>44391.95511574074</v>
      </c>
      <c r="D662" s="12">
        <v>44391.956504629627</v>
      </c>
      <c r="E662" s="12">
        <v>44391.9606712963</v>
      </c>
      <c r="F662" s="12">
        <v>44391.973171296297</v>
      </c>
      <c r="G662" s="5" t="s">
        <v>24</v>
      </c>
      <c r="H662" s="5" t="s">
        <v>29</v>
      </c>
      <c r="U662" s="29">
        <v>112270</v>
      </c>
      <c r="V662" s="47"/>
      <c r="W662" s="48">
        <v>1</v>
      </c>
      <c r="X662" s="47">
        <v>1</v>
      </c>
      <c r="Y662" s="47"/>
      <c r="Z662" s="48"/>
      <c r="AA662" s="47"/>
      <c r="AB662" s="49">
        <v>1</v>
      </c>
    </row>
    <row r="663" spans="1:28" ht="15.75" customHeight="1">
      <c r="A663" s="5">
        <v>114561</v>
      </c>
      <c r="B663" s="5">
        <v>4885</v>
      </c>
      <c r="C663" s="12">
        <v>44391.966226851851</v>
      </c>
      <c r="G663" s="5" t="s">
        <v>24</v>
      </c>
      <c r="H663" s="5" t="s">
        <v>25</v>
      </c>
      <c r="U663" s="29">
        <v>112272</v>
      </c>
      <c r="V663" s="47"/>
      <c r="W663" s="48">
        <v>1</v>
      </c>
      <c r="X663" s="47">
        <v>1</v>
      </c>
      <c r="Y663" s="47"/>
      <c r="Z663" s="48"/>
      <c r="AA663" s="47"/>
      <c r="AB663" s="49">
        <v>1</v>
      </c>
    </row>
    <row r="664" spans="1:28" ht="15.75" customHeight="1">
      <c r="A664" s="5">
        <v>114178</v>
      </c>
      <c r="B664" s="5">
        <v>1723</v>
      </c>
      <c r="C664" s="12">
        <v>44391.971689814818</v>
      </c>
      <c r="G664" s="5" t="s">
        <v>24</v>
      </c>
      <c r="H664" s="5" t="s">
        <v>25</v>
      </c>
      <c r="U664" s="29">
        <v>112279</v>
      </c>
      <c r="V664" s="47"/>
      <c r="W664" s="48">
        <v>1</v>
      </c>
      <c r="X664" s="47">
        <v>1</v>
      </c>
      <c r="Y664" s="47"/>
      <c r="Z664" s="48"/>
      <c r="AA664" s="47"/>
      <c r="AB664" s="49">
        <v>1</v>
      </c>
    </row>
    <row r="665" spans="1:28" ht="15.75" customHeight="1">
      <c r="A665" s="5">
        <v>111731</v>
      </c>
      <c r="B665" s="5">
        <v>2345</v>
      </c>
      <c r="C665" s="12">
        <v>44392.10732638889</v>
      </c>
      <c r="D665" s="12">
        <v>44392.11010416667</v>
      </c>
      <c r="G665" s="5" t="s">
        <v>24</v>
      </c>
      <c r="H665" s="5" t="s">
        <v>29</v>
      </c>
      <c r="U665" s="29">
        <v>112281</v>
      </c>
      <c r="V665" s="47"/>
      <c r="W665" s="48">
        <v>1</v>
      </c>
      <c r="X665" s="47">
        <v>1</v>
      </c>
      <c r="Y665" s="47"/>
      <c r="Z665" s="48"/>
      <c r="AA665" s="47"/>
      <c r="AB665" s="49">
        <v>1</v>
      </c>
    </row>
    <row r="666" spans="1:28" ht="15.75" customHeight="1">
      <c r="A666" s="5">
        <v>111339</v>
      </c>
      <c r="C666" s="12">
        <v>44392.142627314817</v>
      </c>
      <c r="G666" s="5" t="s">
        <v>24</v>
      </c>
      <c r="H666" s="5" t="s">
        <v>25</v>
      </c>
      <c r="U666" s="29">
        <v>112282</v>
      </c>
      <c r="V666" s="47"/>
      <c r="W666" s="48">
        <v>1</v>
      </c>
      <c r="X666" s="47">
        <v>1</v>
      </c>
      <c r="Y666" s="47"/>
      <c r="Z666" s="48"/>
      <c r="AA666" s="47"/>
      <c r="AB666" s="49">
        <v>1</v>
      </c>
    </row>
    <row r="667" spans="1:28" ht="15.75" customHeight="1">
      <c r="A667" s="5">
        <v>111247</v>
      </c>
      <c r="B667" s="5">
        <v>1044</v>
      </c>
      <c r="C667" s="12">
        <v>44392.154780092591</v>
      </c>
      <c r="D667" s="12">
        <v>44392.158252314817</v>
      </c>
      <c r="G667" s="5" t="s">
        <v>28</v>
      </c>
      <c r="H667" s="5" t="s">
        <v>29</v>
      </c>
      <c r="U667" s="29">
        <v>112283</v>
      </c>
      <c r="V667" s="47"/>
      <c r="W667" s="48">
        <v>1</v>
      </c>
      <c r="X667" s="47">
        <v>1</v>
      </c>
      <c r="Y667" s="47"/>
      <c r="Z667" s="48"/>
      <c r="AA667" s="47"/>
      <c r="AB667" s="49">
        <v>1</v>
      </c>
    </row>
    <row r="668" spans="1:28" ht="15.75" customHeight="1">
      <c r="A668" s="5">
        <v>112459</v>
      </c>
      <c r="B668" s="5">
        <v>2625</v>
      </c>
      <c r="C668" s="12">
        <v>44392.170162037037</v>
      </c>
      <c r="D668" s="12">
        <v>44392.172939814816</v>
      </c>
      <c r="G668" s="5" t="s">
        <v>24</v>
      </c>
      <c r="H668" s="5" t="s">
        <v>25</v>
      </c>
      <c r="U668" s="29">
        <v>112294</v>
      </c>
      <c r="V668" s="47">
        <v>1</v>
      </c>
      <c r="W668" s="48"/>
      <c r="X668" s="47">
        <v>1</v>
      </c>
      <c r="Y668" s="47"/>
      <c r="Z668" s="48"/>
      <c r="AA668" s="47"/>
      <c r="AB668" s="49">
        <v>1</v>
      </c>
    </row>
    <row r="669" spans="1:28" ht="15.75" customHeight="1">
      <c r="A669" s="5">
        <v>110477</v>
      </c>
      <c r="C669" s="12">
        <v>44392.202511574076</v>
      </c>
      <c r="G669" s="5" t="s">
        <v>24</v>
      </c>
      <c r="H669" s="5" t="s">
        <v>25</v>
      </c>
      <c r="U669" s="29">
        <v>112300</v>
      </c>
      <c r="V669" s="47"/>
      <c r="W669" s="48">
        <v>1</v>
      </c>
      <c r="X669" s="47">
        <v>1</v>
      </c>
      <c r="Y669" s="47"/>
      <c r="Z669" s="48"/>
      <c r="AA669" s="47"/>
      <c r="AB669" s="49">
        <v>1</v>
      </c>
    </row>
    <row r="670" spans="1:28" ht="15.75" customHeight="1">
      <c r="A670" s="5">
        <v>111201</v>
      </c>
      <c r="B670" s="5">
        <v>3674</v>
      </c>
      <c r="C670" s="12">
        <v>44392.223576388889</v>
      </c>
      <c r="D670" s="12">
        <v>44392.225659722222</v>
      </c>
      <c r="G670" s="5" t="s">
        <v>28</v>
      </c>
      <c r="H670" s="5" t="s">
        <v>25</v>
      </c>
      <c r="U670" s="29">
        <v>112304</v>
      </c>
      <c r="V670" s="47">
        <v>1</v>
      </c>
      <c r="W670" s="48"/>
      <c r="X670" s="47">
        <v>1</v>
      </c>
      <c r="Y670" s="47"/>
      <c r="Z670" s="48"/>
      <c r="AA670" s="47"/>
      <c r="AB670" s="49">
        <v>1</v>
      </c>
    </row>
    <row r="671" spans="1:28" ht="15.75" customHeight="1">
      <c r="A671" s="5">
        <v>114538</v>
      </c>
      <c r="B671" s="5">
        <v>4904</v>
      </c>
      <c r="C671" s="12">
        <v>44392.250555555554</v>
      </c>
      <c r="D671" s="12">
        <v>44392.251944444448</v>
      </c>
      <c r="E671" s="12">
        <v>44392.255416666667</v>
      </c>
      <c r="F671" s="12">
        <v>44392.267916666664</v>
      </c>
      <c r="G671" s="5" t="s">
        <v>28</v>
      </c>
      <c r="H671" s="5" t="s">
        <v>25</v>
      </c>
      <c r="U671" s="29">
        <v>112306</v>
      </c>
      <c r="V671" s="47">
        <v>1</v>
      </c>
      <c r="W671" s="48"/>
      <c r="X671" s="47">
        <v>1</v>
      </c>
      <c r="Y671" s="47"/>
      <c r="Z671" s="48"/>
      <c r="AA671" s="47"/>
      <c r="AB671" s="49">
        <v>1</v>
      </c>
    </row>
    <row r="672" spans="1:28" ht="15.75" customHeight="1">
      <c r="A672" s="5">
        <v>113495</v>
      </c>
      <c r="B672" s="5">
        <v>3378</v>
      </c>
      <c r="C672" s="12">
        <v>44392.256099537037</v>
      </c>
      <c r="G672" s="5" t="s">
        <v>24</v>
      </c>
      <c r="H672" s="5" t="s">
        <v>25</v>
      </c>
      <c r="U672" s="29">
        <v>112307</v>
      </c>
      <c r="V672" s="47"/>
      <c r="W672" s="48">
        <v>1</v>
      </c>
      <c r="X672" s="47">
        <v>1</v>
      </c>
      <c r="Y672" s="47"/>
      <c r="Z672" s="48"/>
      <c r="AA672" s="47"/>
      <c r="AB672" s="49">
        <v>1</v>
      </c>
    </row>
    <row r="673" spans="1:28" ht="15.75" customHeight="1">
      <c r="A673" s="5">
        <v>113351</v>
      </c>
      <c r="B673" s="5">
        <v>2175</v>
      </c>
      <c r="C673" s="12">
        <v>44392.261805555558</v>
      </c>
      <c r="D673" s="12">
        <v>44392.263888888891</v>
      </c>
      <c r="E673" s="12">
        <v>44392.271527777775</v>
      </c>
      <c r="F673" s="12">
        <v>44392.287499999999</v>
      </c>
      <c r="G673" s="5" t="s">
        <v>28</v>
      </c>
      <c r="H673" s="5" t="s">
        <v>29</v>
      </c>
      <c r="U673" s="29">
        <v>112308</v>
      </c>
      <c r="V673" s="47"/>
      <c r="W673" s="48"/>
      <c r="X673" s="47"/>
      <c r="Y673" s="47"/>
      <c r="Z673" s="48"/>
      <c r="AA673" s="47"/>
      <c r="AB673" s="49"/>
    </row>
    <row r="674" spans="1:28" ht="15.75" customHeight="1">
      <c r="A674" s="5">
        <v>110064</v>
      </c>
      <c r="B674" s="5">
        <v>3729</v>
      </c>
      <c r="C674" s="12">
        <v>44392.304074074076</v>
      </c>
      <c r="D674" s="12">
        <v>44392.306851851848</v>
      </c>
      <c r="E674" s="12">
        <v>44392.308240740742</v>
      </c>
      <c r="F674" s="12">
        <v>44392.352685185186</v>
      </c>
      <c r="G674" s="5" t="s">
        <v>28</v>
      </c>
      <c r="H674" s="5" t="s">
        <v>25</v>
      </c>
      <c r="U674" s="29">
        <v>112309</v>
      </c>
      <c r="V674" s="47"/>
      <c r="W674" s="48"/>
      <c r="X674" s="47"/>
      <c r="Y674" s="47"/>
      <c r="Z674" s="48">
        <v>1</v>
      </c>
      <c r="AA674" s="47">
        <v>1</v>
      </c>
      <c r="AB674" s="49">
        <v>1</v>
      </c>
    </row>
    <row r="675" spans="1:28" ht="15.75" customHeight="1">
      <c r="A675" s="5">
        <v>110525</v>
      </c>
      <c r="B675" s="5">
        <v>3179</v>
      </c>
      <c r="C675" s="12">
        <v>44392.307199074072</v>
      </c>
      <c r="D675" s="12">
        <v>44392.309976851851</v>
      </c>
      <c r="E675" s="12">
        <v>44392.317615740743</v>
      </c>
      <c r="F675" s="12">
        <v>44392.325254629628</v>
      </c>
      <c r="G675" s="5" t="s">
        <v>28</v>
      </c>
      <c r="H675" s="5" t="s">
        <v>25</v>
      </c>
      <c r="U675" s="29">
        <v>112315</v>
      </c>
      <c r="V675" s="47"/>
      <c r="W675" s="48">
        <v>1</v>
      </c>
      <c r="X675" s="47">
        <v>1</v>
      </c>
      <c r="Y675" s="47"/>
      <c r="Z675" s="48"/>
      <c r="AA675" s="47"/>
      <c r="AB675" s="49">
        <v>1</v>
      </c>
    </row>
    <row r="676" spans="1:28" ht="15.75" customHeight="1">
      <c r="A676" s="5">
        <v>111614</v>
      </c>
      <c r="B676" s="5">
        <v>1732</v>
      </c>
      <c r="C676" s="12">
        <v>44392.333333333336</v>
      </c>
      <c r="D676" s="12">
        <v>44392.336805555555</v>
      </c>
      <c r="E676" s="12">
        <v>44392.345138888886</v>
      </c>
      <c r="F676" s="12">
        <v>44392.37777777778</v>
      </c>
      <c r="G676" s="5" t="s">
        <v>24</v>
      </c>
      <c r="H676" s="5" t="s">
        <v>25</v>
      </c>
      <c r="U676" s="29">
        <v>112320</v>
      </c>
      <c r="V676" s="47"/>
      <c r="W676" s="48">
        <v>1</v>
      </c>
      <c r="X676" s="47">
        <v>1</v>
      </c>
      <c r="Y676" s="47"/>
      <c r="Z676" s="48"/>
      <c r="AA676" s="47"/>
      <c r="AB676" s="49">
        <v>1</v>
      </c>
    </row>
    <row r="677" spans="1:28" ht="15.75" customHeight="1">
      <c r="A677" s="5">
        <v>114962</v>
      </c>
      <c r="B677" s="5">
        <v>339</v>
      </c>
      <c r="C677" s="12">
        <v>44392.35601851852</v>
      </c>
      <c r="D677" s="12">
        <v>44392.356712962966</v>
      </c>
      <c r="G677" s="5" t="s">
        <v>24</v>
      </c>
      <c r="H677" s="5" t="s">
        <v>29</v>
      </c>
      <c r="U677" s="29">
        <v>112322</v>
      </c>
      <c r="V677" s="47">
        <v>1</v>
      </c>
      <c r="W677" s="48"/>
      <c r="X677" s="47">
        <v>1</v>
      </c>
      <c r="Y677" s="47"/>
      <c r="Z677" s="48"/>
      <c r="AA677" s="47"/>
      <c r="AB677" s="49">
        <v>1</v>
      </c>
    </row>
    <row r="678" spans="1:28" ht="15.75" customHeight="1">
      <c r="A678" s="5">
        <v>112375</v>
      </c>
      <c r="B678" s="5">
        <v>2481</v>
      </c>
      <c r="C678" s="12">
        <v>44392.451041666667</v>
      </c>
      <c r="D678" s="12">
        <v>44392.455208333333</v>
      </c>
      <c r="G678" s="5" t="s">
        <v>28</v>
      </c>
      <c r="H678" s="5" t="s">
        <v>29</v>
      </c>
      <c r="U678" s="29">
        <v>112327</v>
      </c>
      <c r="V678" s="47"/>
      <c r="W678" s="48"/>
      <c r="X678" s="47"/>
      <c r="Y678" s="47"/>
      <c r="Z678" s="48">
        <v>1</v>
      </c>
      <c r="AA678" s="47">
        <v>1</v>
      </c>
      <c r="AB678" s="49">
        <v>1</v>
      </c>
    </row>
    <row r="679" spans="1:28" ht="15.75" customHeight="1">
      <c r="A679" s="5">
        <v>112250</v>
      </c>
      <c r="B679" s="5">
        <v>3155</v>
      </c>
      <c r="C679" s="12">
        <v>44392.484224537038</v>
      </c>
      <c r="D679" s="12">
        <v>44392.485613425924</v>
      </c>
      <c r="E679" s="12">
        <v>44392.493946759256</v>
      </c>
      <c r="F679" s="12">
        <v>44392.52380787037</v>
      </c>
      <c r="G679" s="5" t="s">
        <v>24</v>
      </c>
      <c r="H679" s="5" t="s">
        <v>29</v>
      </c>
      <c r="U679" s="29">
        <v>112333</v>
      </c>
      <c r="V679" s="47"/>
      <c r="W679" s="48"/>
      <c r="X679" s="47"/>
      <c r="Y679" s="47"/>
      <c r="Z679" s="48"/>
      <c r="AA679" s="47"/>
      <c r="AB679" s="49"/>
    </row>
    <row r="680" spans="1:28" ht="15.75" customHeight="1">
      <c r="A680" s="5">
        <v>113188</v>
      </c>
      <c r="B680" s="5">
        <v>779</v>
      </c>
      <c r="C680" s="12">
        <v>44392.57440972222</v>
      </c>
      <c r="D680" s="12">
        <v>44392.577881944446</v>
      </c>
      <c r="E680" s="12">
        <v>44392.585520833331</v>
      </c>
      <c r="F680" s="12">
        <v>44392.602187500001</v>
      </c>
      <c r="G680" s="5" t="s">
        <v>24</v>
      </c>
      <c r="H680" s="5" t="s">
        <v>25</v>
      </c>
      <c r="U680" s="29">
        <v>112335</v>
      </c>
      <c r="V680" s="47"/>
      <c r="W680" s="48">
        <v>1</v>
      </c>
      <c r="X680" s="47">
        <v>1</v>
      </c>
      <c r="Y680" s="47"/>
      <c r="Z680" s="48"/>
      <c r="AA680" s="47"/>
      <c r="AB680" s="49">
        <v>1</v>
      </c>
    </row>
    <row r="681" spans="1:28" ht="15.75" customHeight="1">
      <c r="A681" s="5">
        <v>112873</v>
      </c>
      <c r="B681" s="5">
        <v>4008</v>
      </c>
      <c r="C681" s="12">
        <v>44392.582199074073</v>
      </c>
      <c r="D681" s="12">
        <v>44392.584976851853</v>
      </c>
      <c r="E681" s="12">
        <v>44392.591921296298</v>
      </c>
      <c r="F681" s="12">
        <v>44392.625949074078</v>
      </c>
      <c r="G681" s="5" t="s">
        <v>24</v>
      </c>
      <c r="H681" s="5" t="s">
        <v>25</v>
      </c>
      <c r="U681" s="29">
        <v>112336</v>
      </c>
      <c r="V681" s="47">
        <v>1</v>
      </c>
      <c r="W681" s="48"/>
      <c r="X681" s="47">
        <v>1</v>
      </c>
      <c r="Y681" s="47"/>
      <c r="Z681" s="48"/>
      <c r="AA681" s="47"/>
      <c r="AB681" s="49">
        <v>1</v>
      </c>
    </row>
    <row r="682" spans="1:28" ht="15.75" customHeight="1">
      <c r="A682" s="5">
        <v>113400</v>
      </c>
      <c r="B682" s="5">
        <v>1428</v>
      </c>
      <c r="C682" s="12">
        <v>44392.582928240743</v>
      </c>
      <c r="D682" s="12">
        <v>44392.586400462962</v>
      </c>
      <c r="G682" s="5" t="s">
        <v>24</v>
      </c>
      <c r="H682" s="5" t="s">
        <v>25</v>
      </c>
      <c r="U682" s="29">
        <v>112337</v>
      </c>
      <c r="V682" s="47"/>
      <c r="W682" s="48"/>
      <c r="X682" s="47"/>
      <c r="Y682" s="47"/>
      <c r="Z682" s="48">
        <v>1</v>
      </c>
      <c r="AA682" s="47">
        <v>1</v>
      </c>
      <c r="AB682" s="49">
        <v>1</v>
      </c>
    </row>
    <row r="683" spans="1:28" ht="15.75" customHeight="1">
      <c r="A683" s="5">
        <v>113584</v>
      </c>
      <c r="B683" s="5">
        <v>3895</v>
      </c>
      <c r="C683" s="12">
        <v>44392.591145833336</v>
      </c>
      <c r="D683" s="12">
        <v>44392.593229166669</v>
      </c>
      <c r="E683" s="12">
        <v>44392.600173611114</v>
      </c>
      <c r="F683" s="12">
        <v>44392.619618055556</v>
      </c>
      <c r="G683" s="5" t="s">
        <v>24</v>
      </c>
      <c r="H683" s="5" t="s">
        <v>29</v>
      </c>
      <c r="U683" s="29">
        <v>112338</v>
      </c>
      <c r="V683" s="47">
        <v>1</v>
      </c>
      <c r="W683" s="48"/>
      <c r="X683" s="47">
        <v>1</v>
      </c>
      <c r="Y683" s="47"/>
      <c r="Z683" s="48"/>
      <c r="AA683" s="47"/>
      <c r="AB683" s="49">
        <v>1</v>
      </c>
    </row>
    <row r="684" spans="1:28" ht="15.75" customHeight="1">
      <c r="A684" s="5">
        <v>113741</v>
      </c>
      <c r="B684" s="5">
        <v>3593</v>
      </c>
      <c r="C684" s="12">
        <v>44392.628645833334</v>
      </c>
      <c r="D684" s="12">
        <v>44392.6328125</v>
      </c>
      <c r="E684" s="12">
        <v>44392.636284722219</v>
      </c>
      <c r="F684" s="12">
        <v>44392.671701388892</v>
      </c>
      <c r="G684" s="5" t="s">
        <v>24</v>
      </c>
      <c r="H684" s="5" t="s">
        <v>25</v>
      </c>
      <c r="U684" s="29">
        <v>112343</v>
      </c>
      <c r="V684" s="47"/>
      <c r="W684" s="48"/>
      <c r="X684" s="47"/>
      <c r="Y684" s="47">
        <v>1</v>
      </c>
      <c r="Z684" s="48"/>
      <c r="AA684" s="47">
        <v>1</v>
      </c>
      <c r="AB684" s="49">
        <v>1</v>
      </c>
    </row>
    <row r="685" spans="1:28" ht="15.75" customHeight="1">
      <c r="A685" s="5">
        <v>113623</v>
      </c>
      <c r="B685" s="5">
        <v>3087</v>
      </c>
      <c r="C685" s="12">
        <v>44392.635115740741</v>
      </c>
      <c r="D685" s="12">
        <v>44392.637199074074</v>
      </c>
      <c r="E685" s="12">
        <v>44392.639282407406</v>
      </c>
      <c r="F685" s="12">
        <v>44392.662199074075</v>
      </c>
      <c r="G685" s="5" t="s">
        <v>24</v>
      </c>
      <c r="H685" s="5" t="s">
        <v>29</v>
      </c>
      <c r="U685" s="29">
        <v>112347</v>
      </c>
      <c r="V685" s="47">
        <v>1</v>
      </c>
      <c r="W685" s="48"/>
      <c r="X685" s="47">
        <v>1</v>
      </c>
      <c r="Y685" s="47"/>
      <c r="Z685" s="48"/>
      <c r="AA685" s="47"/>
      <c r="AB685" s="49">
        <v>1</v>
      </c>
    </row>
    <row r="686" spans="1:28" ht="15.75" customHeight="1">
      <c r="A686" s="5">
        <v>110093</v>
      </c>
      <c r="B686" s="5">
        <v>3266</v>
      </c>
      <c r="C686" s="12">
        <v>44392.638923611114</v>
      </c>
      <c r="D686" s="12">
        <v>44392.643090277779</v>
      </c>
      <c r="E686" s="12">
        <v>44392.647951388892</v>
      </c>
      <c r="F686" s="12">
        <v>44392.663923611108</v>
      </c>
      <c r="G686" s="5" t="s">
        <v>24</v>
      </c>
      <c r="H686" s="5" t="s">
        <v>29</v>
      </c>
      <c r="U686" s="29">
        <v>112350</v>
      </c>
      <c r="V686" s="47"/>
      <c r="W686" s="48">
        <v>1</v>
      </c>
      <c r="X686" s="47">
        <v>1</v>
      </c>
      <c r="Y686" s="47"/>
      <c r="Z686" s="48"/>
      <c r="AA686" s="47"/>
      <c r="AB686" s="49">
        <v>1</v>
      </c>
    </row>
    <row r="687" spans="1:28" ht="15.75" customHeight="1">
      <c r="A687" s="5">
        <v>113388</v>
      </c>
      <c r="B687" s="5">
        <v>532</v>
      </c>
      <c r="C687" s="12">
        <v>44392.639143518521</v>
      </c>
      <c r="D687" s="12">
        <v>44392.643310185187</v>
      </c>
      <c r="E687" s="12">
        <v>44392.649560185186</v>
      </c>
      <c r="F687" s="12">
        <v>44392.699560185189</v>
      </c>
      <c r="G687" s="5" t="s">
        <v>28</v>
      </c>
      <c r="H687" s="5" t="s">
        <v>25</v>
      </c>
      <c r="U687" s="29">
        <v>112353</v>
      </c>
      <c r="V687" s="47"/>
      <c r="W687" s="48"/>
      <c r="X687" s="47"/>
      <c r="Y687" s="47"/>
      <c r="Z687" s="48">
        <v>1</v>
      </c>
      <c r="AA687" s="47">
        <v>1</v>
      </c>
      <c r="AB687" s="49">
        <v>1</v>
      </c>
    </row>
    <row r="688" spans="1:28" ht="15.75" customHeight="1">
      <c r="A688" s="5">
        <v>112583</v>
      </c>
      <c r="B688" s="5">
        <v>85</v>
      </c>
      <c r="C688" s="12">
        <v>44392.671111111114</v>
      </c>
      <c r="D688" s="12">
        <v>44392.671805555554</v>
      </c>
      <c r="G688" s="5" t="s">
        <v>24</v>
      </c>
      <c r="H688" s="5" t="s">
        <v>29</v>
      </c>
      <c r="U688" s="29">
        <v>112354</v>
      </c>
      <c r="V688" s="47"/>
      <c r="W688" s="48">
        <v>1</v>
      </c>
      <c r="X688" s="47">
        <v>1</v>
      </c>
      <c r="Y688" s="47"/>
      <c r="Z688" s="48"/>
      <c r="AA688" s="47"/>
      <c r="AB688" s="49">
        <v>1</v>
      </c>
    </row>
    <row r="689" spans="1:28" ht="15.75" customHeight="1">
      <c r="A689" s="5">
        <v>112700</v>
      </c>
      <c r="B689" s="5">
        <v>1251</v>
      </c>
      <c r="C689" s="12">
        <v>44392.712256944447</v>
      </c>
      <c r="D689" s="12">
        <v>44392.71503472222</v>
      </c>
      <c r="G689" s="5" t="s">
        <v>24</v>
      </c>
      <c r="H689" s="5" t="s">
        <v>29</v>
      </c>
      <c r="U689" s="29">
        <v>112356</v>
      </c>
      <c r="V689" s="47"/>
      <c r="W689" s="48">
        <v>1</v>
      </c>
      <c r="X689" s="47">
        <v>1</v>
      </c>
      <c r="Y689" s="47"/>
      <c r="Z689" s="48"/>
      <c r="AA689" s="47"/>
      <c r="AB689" s="49">
        <v>1</v>
      </c>
    </row>
    <row r="690" spans="1:28" ht="15.75" customHeight="1">
      <c r="A690" s="5">
        <v>112907</v>
      </c>
      <c r="B690" s="5">
        <v>482</v>
      </c>
      <c r="C690" s="12">
        <v>44392.72556712963</v>
      </c>
      <c r="D690" s="12">
        <v>44392.729039351849</v>
      </c>
      <c r="E690" s="12">
        <v>44392.730428240742</v>
      </c>
      <c r="F690" s="12">
        <v>44392.740844907406</v>
      </c>
      <c r="G690" s="5" t="s">
        <v>24</v>
      </c>
      <c r="H690" s="5" t="s">
        <v>25</v>
      </c>
      <c r="U690" s="29">
        <v>112359</v>
      </c>
      <c r="V690" s="47"/>
      <c r="W690" s="48"/>
      <c r="X690" s="47"/>
      <c r="Y690" s="47"/>
      <c r="Z690" s="48"/>
      <c r="AA690" s="47"/>
      <c r="AB690" s="49"/>
    </row>
    <row r="691" spans="1:28" ht="15.75" customHeight="1">
      <c r="A691" s="5">
        <v>114848</v>
      </c>
      <c r="B691" s="5">
        <v>2085</v>
      </c>
      <c r="C691" s="12">
        <v>44392.725972222222</v>
      </c>
      <c r="D691" s="12">
        <v>44392.730138888888</v>
      </c>
      <c r="G691" s="5" t="s">
        <v>24</v>
      </c>
      <c r="H691" s="5" t="s">
        <v>29</v>
      </c>
      <c r="U691" s="29">
        <v>112363</v>
      </c>
      <c r="V691" s="47"/>
      <c r="W691" s="48">
        <v>1</v>
      </c>
      <c r="X691" s="47">
        <v>1</v>
      </c>
      <c r="Y691" s="47"/>
      <c r="Z691" s="48"/>
      <c r="AA691" s="47"/>
      <c r="AB691" s="49">
        <v>1</v>
      </c>
    </row>
    <row r="692" spans="1:28" ht="15.75" customHeight="1">
      <c r="A692" s="5">
        <v>112053</v>
      </c>
      <c r="B692" s="5">
        <v>2456</v>
      </c>
      <c r="C692" s="12">
        <v>44392.731238425928</v>
      </c>
      <c r="D692" s="12">
        <v>44392.73332175926</v>
      </c>
      <c r="E692" s="12">
        <v>44392.738182870373</v>
      </c>
      <c r="F692" s="12">
        <v>44392.760405092595</v>
      </c>
      <c r="G692" s="5" t="s">
        <v>28</v>
      </c>
      <c r="H692" s="5" t="s">
        <v>29</v>
      </c>
      <c r="U692" s="29">
        <v>112370</v>
      </c>
      <c r="V692" s="47"/>
      <c r="W692" s="48"/>
      <c r="X692" s="47"/>
      <c r="Y692" s="47"/>
      <c r="Z692" s="48">
        <v>1</v>
      </c>
      <c r="AA692" s="47">
        <v>1</v>
      </c>
      <c r="AB692" s="49">
        <v>1</v>
      </c>
    </row>
    <row r="693" spans="1:28" ht="15.75" customHeight="1">
      <c r="A693" s="5">
        <v>113753</v>
      </c>
      <c r="B693" s="5">
        <v>4003</v>
      </c>
      <c r="C693" s="12">
        <v>44392.740023148152</v>
      </c>
      <c r="D693" s="12">
        <v>44392.743495370371</v>
      </c>
      <c r="E693" s="12">
        <v>44392.745578703703</v>
      </c>
      <c r="F693" s="12">
        <v>44392.755995370368</v>
      </c>
      <c r="G693" s="5" t="s">
        <v>24</v>
      </c>
      <c r="H693" s="5" t="s">
        <v>29</v>
      </c>
      <c r="U693" s="29">
        <v>112374</v>
      </c>
      <c r="V693" s="47">
        <v>1</v>
      </c>
      <c r="W693" s="48"/>
      <c r="X693" s="47">
        <v>1</v>
      </c>
      <c r="Y693" s="47"/>
      <c r="Z693" s="48"/>
      <c r="AA693" s="47"/>
      <c r="AB693" s="49">
        <v>1</v>
      </c>
    </row>
    <row r="694" spans="1:28" ht="15.75" customHeight="1">
      <c r="A694" s="5">
        <v>110534</v>
      </c>
      <c r="B694" s="5">
        <v>79</v>
      </c>
      <c r="C694" s="12">
        <v>44392.835763888892</v>
      </c>
      <c r="D694" s="12">
        <v>44392.837152777778</v>
      </c>
      <c r="E694" s="12">
        <v>44392.841319444444</v>
      </c>
      <c r="F694" s="12">
        <v>44392.869097222225</v>
      </c>
      <c r="G694" s="5" t="s">
        <v>24</v>
      </c>
      <c r="H694" s="5" t="s">
        <v>25</v>
      </c>
      <c r="U694" s="29">
        <v>112375</v>
      </c>
      <c r="V694" s="47"/>
      <c r="W694" s="48"/>
      <c r="X694" s="47"/>
      <c r="Y694" s="47"/>
      <c r="Z694" s="48">
        <v>1</v>
      </c>
      <c r="AA694" s="47">
        <v>1</v>
      </c>
      <c r="AB694" s="49">
        <v>1</v>
      </c>
    </row>
    <row r="695" spans="1:28" ht="15.75" customHeight="1">
      <c r="A695" s="5">
        <v>114831</v>
      </c>
      <c r="B695" s="5">
        <v>2928</v>
      </c>
      <c r="C695" s="12">
        <v>44392.873402777775</v>
      </c>
      <c r="D695" s="12">
        <v>44392.875486111108</v>
      </c>
      <c r="E695" s="12">
        <v>44392.880347222221</v>
      </c>
      <c r="F695" s="12">
        <v>44392.894236111111</v>
      </c>
      <c r="G695" s="5" t="s">
        <v>28</v>
      </c>
      <c r="H695" s="5" t="s">
        <v>25</v>
      </c>
      <c r="U695" s="29">
        <v>112379</v>
      </c>
      <c r="V695" s="47"/>
      <c r="W695" s="48"/>
      <c r="X695" s="47"/>
      <c r="Y695" s="47"/>
      <c r="Z695" s="48">
        <v>1</v>
      </c>
      <c r="AA695" s="47">
        <v>1</v>
      </c>
      <c r="AB695" s="49">
        <v>1</v>
      </c>
    </row>
    <row r="696" spans="1:28" ht="15.75" customHeight="1">
      <c r="A696" s="5">
        <v>113766</v>
      </c>
      <c r="B696" s="5">
        <v>2482</v>
      </c>
      <c r="C696" s="12">
        <v>44392.874872685185</v>
      </c>
      <c r="D696" s="12">
        <v>44392.876956018517</v>
      </c>
      <c r="E696" s="12">
        <v>44392.878344907411</v>
      </c>
      <c r="F696" s="12">
        <v>44392.8984837963</v>
      </c>
      <c r="G696" s="5" t="s">
        <v>28</v>
      </c>
      <c r="H696" s="5" t="s">
        <v>29</v>
      </c>
      <c r="U696" s="29">
        <v>112389</v>
      </c>
      <c r="V696" s="47"/>
      <c r="W696" s="48"/>
      <c r="X696" s="47"/>
      <c r="Y696" s="47"/>
      <c r="Z696" s="48"/>
      <c r="AA696" s="47"/>
      <c r="AB696" s="49"/>
    </row>
    <row r="697" spans="1:28" ht="15.75" customHeight="1">
      <c r="A697" s="5">
        <v>113628</v>
      </c>
      <c r="B697" s="5">
        <v>2410</v>
      </c>
      <c r="C697" s="12">
        <v>44392.87667824074</v>
      </c>
      <c r="D697" s="12">
        <v>44392.880844907406</v>
      </c>
      <c r="E697" s="12">
        <v>44392.886400462965</v>
      </c>
      <c r="G697" s="5" t="s">
        <v>24</v>
      </c>
      <c r="H697" s="5" t="s">
        <v>25</v>
      </c>
      <c r="U697" s="29">
        <v>112393</v>
      </c>
      <c r="V697" s="47">
        <v>1</v>
      </c>
      <c r="W697" s="48"/>
      <c r="X697" s="47">
        <v>1</v>
      </c>
      <c r="Y697" s="47"/>
      <c r="Z697" s="48"/>
      <c r="AA697" s="47"/>
      <c r="AB697" s="49">
        <v>1</v>
      </c>
    </row>
    <row r="698" spans="1:28" ht="15.75" customHeight="1">
      <c r="A698" s="5">
        <v>114225</v>
      </c>
      <c r="B698" s="5">
        <v>4084</v>
      </c>
      <c r="C698" s="12">
        <v>44392.904537037037</v>
      </c>
      <c r="D698" s="12">
        <v>44392.905231481483</v>
      </c>
      <c r="G698" s="5" t="s">
        <v>24</v>
      </c>
      <c r="H698" s="5" t="s">
        <v>29</v>
      </c>
      <c r="U698" s="29">
        <v>112396</v>
      </c>
      <c r="V698" s="47"/>
      <c r="W698" s="48">
        <v>1</v>
      </c>
      <c r="X698" s="47">
        <v>1</v>
      </c>
      <c r="Y698" s="47"/>
      <c r="Z698" s="48"/>
      <c r="AA698" s="47"/>
      <c r="AB698" s="49">
        <v>1</v>
      </c>
    </row>
    <row r="699" spans="1:28" ht="15.75" customHeight="1">
      <c r="A699" s="5">
        <v>110911</v>
      </c>
      <c r="B699" s="5">
        <v>2954</v>
      </c>
      <c r="C699" s="12">
        <v>44392.929062499999</v>
      </c>
      <c r="D699" s="12">
        <v>44392.929756944446</v>
      </c>
      <c r="E699" s="12">
        <v>44392.931145833332</v>
      </c>
      <c r="F699" s="12">
        <v>44392.980451388888</v>
      </c>
      <c r="G699" s="5" t="s">
        <v>24</v>
      </c>
      <c r="H699" s="5" t="s">
        <v>29</v>
      </c>
      <c r="U699" s="29">
        <v>112397</v>
      </c>
      <c r="V699" s="47">
        <v>1</v>
      </c>
      <c r="W699" s="48"/>
      <c r="X699" s="47">
        <v>1</v>
      </c>
      <c r="Y699" s="47"/>
      <c r="Z699" s="48"/>
      <c r="AA699" s="47"/>
      <c r="AB699" s="49">
        <v>1</v>
      </c>
    </row>
    <row r="700" spans="1:28" ht="15.75" customHeight="1">
      <c r="A700" s="5">
        <v>111357</v>
      </c>
      <c r="B700" s="5">
        <v>4698</v>
      </c>
      <c r="C700" s="12">
        <v>44392.939062500001</v>
      </c>
      <c r="D700" s="12">
        <v>44392.939756944441</v>
      </c>
      <c r="G700" s="5" t="s">
        <v>28</v>
      </c>
      <c r="H700" s="5" t="s">
        <v>29</v>
      </c>
      <c r="U700" s="29">
        <v>112399</v>
      </c>
      <c r="V700" s="47"/>
      <c r="W700" s="48"/>
      <c r="X700" s="47"/>
      <c r="Y700" s="47"/>
      <c r="Z700" s="48"/>
      <c r="AA700" s="47"/>
      <c r="AB700" s="49"/>
    </row>
    <row r="701" spans="1:28" ht="15.75" customHeight="1">
      <c r="A701" s="5">
        <v>110606</v>
      </c>
      <c r="B701" s="5">
        <v>1652</v>
      </c>
      <c r="C701" s="12">
        <v>44392.94253472222</v>
      </c>
      <c r="D701" s="12">
        <v>44392.943229166667</v>
      </c>
      <c r="E701" s="12">
        <v>44392.947395833333</v>
      </c>
      <c r="F701" s="12">
        <v>44392.986979166664</v>
      </c>
      <c r="G701" s="5" t="s">
        <v>24</v>
      </c>
      <c r="H701" s="5" t="s">
        <v>29</v>
      </c>
      <c r="U701" s="29">
        <v>112401</v>
      </c>
      <c r="V701" s="47"/>
      <c r="W701" s="48">
        <v>1</v>
      </c>
      <c r="X701" s="47">
        <v>1</v>
      </c>
      <c r="Y701" s="47"/>
      <c r="Z701" s="48"/>
      <c r="AA701" s="47"/>
      <c r="AB701" s="49">
        <v>1</v>
      </c>
    </row>
    <row r="702" spans="1:28" ht="15.75" customHeight="1">
      <c r="A702" s="5">
        <v>114540</v>
      </c>
      <c r="B702" s="5">
        <v>1621</v>
      </c>
      <c r="C702" s="12">
        <v>44392.956412037034</v>
      </c>
      <c r="D702" s="12">
        <v>44392.960578703707</v>
      </c>
      <c r="G702" s="5" t="s">
        <v>24</v>
      </c>
      <c r="H702" s="5" t="s">
        <v>25</v>
      </c>
      <c r="U702" s="29">
        <v>112403</v>
      </c>
      <c r="V702" s="47">
        <v>1</v>
      </c>
      <c r="W702" s="48"/>
      <c r="X702" s="47">
        <v>1</v>
      </c>
      <c r="Y702" s="47"/>
      <c r="Z702" s="48"/>
      <c r="AA702" s="47"/>
      <c r="AB702" s="49">
        <v>1</v>
      </c>
    </row>
    <row r="703" spans="1:28" ht="15.75" customHeight="1">
      <c r="A703" s="5">
        <v>110056</v>
      </c>
      <c r="B703" s="5">
        <v>1091</v>
      </c>
      <c r="C703" s="12">
        <v>44392.975543981483</v>
      </c>
      <c r="D703" s="12">
        <v>44392.979016203702</v>
      </c>
      <c r="E703" s="12">
        <v>44392.983182870368</v>
      </c>
      <c r="F703" s="12">
        <v>44393.035266203704</v>
      </c>
      <c r="G703" s="5" t="s">
        <v>24</v>
      </c>
      <c r="H703" s="5" t="s">
        <v>25</v>
      </c>
      <c r="U703" s="29">
        <v>112406</v>
      </c>
      <c r="V703" s="47"/>
      <c r="W703" s="48"/>
      <c r="X703" s="47"/>
      <c r="Y703" s="47"/>
      <c r="Z703" s="48">
        <v>1</v>
      </c>
      <c r="AA703" s="47">
        <v>1</v>
      </c>
      <c r="AB703" s="49">
        <v>1</v>
      </c>
    </row>
    <row r="704" spans="1:28" ht="15.75" customHeight="1">
      <c r="A704" s="5">
        <v>114160</v>
      </c>
      <c r="B704" s="5">
        <v>3463</v>
      </c>
      <c r="C704" s="12">
        <v>44392.976851851854</v>
      </c>
      <c r="D704" s="12">
        <v>44392.977546296293</v>
      </c>
      <c r="G704" s="5" t="s">
        <v>24</v>
      </c>
      <c r="H704" s="5" t="s">
        <v>29</v>
      </c>
      <c r="U704" s="29">
        <v>112407</v>
      </c>
      <c r="V704" s="47"/>
      <c r="W704" s="48"/>
      <c r="X704" s="47"/>
      <c r="Y704" s="47"/>
      <c r="Z704" s="48">
        <v>1</v>
      </c>
      <c r="AA704" s="47">
        <v>1</v>
      </c>
      <c r="AB704" s="49">
        <v>1</v>
      </c>
    </row>
    <row r="705" spans="1:28" ht="15.75" customHeight="1">
      <c r="A705" s="5">
        <v>110331</v>
      </c>
      <c r="B705" s="5">
        <v>4922</v>
      </c>
      <c r="C705" s="12">
        <v>44393.066666666666</v>
      </c>
      <c r="D705" s="12">
        <v>44393.069444444445</v>
      </c>
      <c r="G705" s="5" t="s">
        <v>24</v>
      </c>
      <c r="H705" s="5" t="s">
        <v>25</v>
      </c>
      <c r="U705" s="29">
        <v>112409</v>
      </c>
      <c r="V705" s="47"/>
      <c r="W705" s="48">
        <v>1</v>
      </c>
      <c r="X705" s="47">
        <v>1</v>
      </c>
      <c r="Y705" s="47"/>
      <c r="Z705" s="48"/>
      <c r="AA705" s="47"/>
      <c r="AB705" s="49">
        <v>1</v>
      </c>
    </row>
    <row r="706" spans="1:28" ht="15.75" customHeight="1">
      <c r="A706" s="5">
        <v>110889</v>
      </c>
      <c r="B706" s="5">
        <v>4902</v>
      </c>
      <c r="C706" s="12">
        <v>44393.071643518517</v>
      </c>
      <c r="D706" s="12">
        <v>44393.07303240741</v>
      </c>
      <c r="E706" s="12">
        <v>44393.078587962962</v>
      </c>
      <c r="F706" s="12">
        <v>44393.127893518518</v>
      </c>
      <c r="G706" s="5" t="s">
        <v>28</v>
      </c>
      <c r="H706" s="5" t="s">
        <v>29</v>
      </c>
      <c r="U706" s="29">
        <v>112411</v>
      </c>
      <c r="V706" s="47"/>
      <c r="W706" s="48">
        <v>1</v>
      </c>
      <c r="X706" s="47">
        <v>1</v>
      </c>
      <c r="Y706" s="47"/>
      <c r="Z706" s="48"/>
      <c r="AA706" s="47"/>
      <c r="AB706" s="49">
        <v>1</v>
      </c>
    </row>
    <row r="707" spans="1:28" ht="15.75" customHeight="1">
      <c r="A707" s="5">
        <v>111743</v>
      </c>
      <c r="B707" s="5">
        <v>3447</v>
      </c>
      <c r="C707" s="12">
        <v>44393.167314814818</v>
      </c>
      <c r="G707" s="5" t="s">
        <v>24</v>
      </c>
      <c r="H707" s="5" t="s">
        <v>25</v>
      </c>
      <c r="U707" s="29">
        <v>112415</v>
      </c>
      <c r="V707" s="47"/>
      <c r="W707" s="48"/>
      <c r="X707" s="47"/>
      <c r="Y707" s="47"/>
      <c r="Z707" s="48"/>
      <c r="AA707" s="47"/>
      <c r="AB707" s="49"/>
    </row>
    <row r="708" spans="1:28" ht="15.75" customHeight="1">
      <c r="A708" s="5">
        <v>111381</v>
      </c>
      <c r="B708" s="5">
        <v>4887</v>
      </c>
      <c r="C708" s="12">
        <v>44393.190949074073</v>
      </c>
      <c r="D708" s="12">
        <v>44393.194421296299</v>
      </c>
      <c r="E708" s="12">
        <v>44393.198587962965</v>
      </c>
      <c r="F708" s="12">
        <v>44393.232615740744</v>
      </c>
      <c r="G708" s="5" t="s">
        <v>24</v>
      </c>
      <c r="H708" s="5" t="s">
        <v>29</v>
      </c>
      <c r="U708" s="29">
        <v>112416</v>
      </c>
      <c r="V708" s="47"/>
      <c r="W708" s="48"/>
      <c r="X708" s="47"/>
      <c r="Y708" s="47"/>
      <c r="Z708" s="48"/>
      <c r="AA708" s="47"/>
      <c r="AB708" s="49"/>
    </row>
    <row r="709" spans="1:28" ht="15.75" customHeight="1">
      <c r="A709" s="5">
        <v>113523</v>
      </c>
      <c r="B709" s="5">
        <v>2666</v>
      </c>
      <c r="C709" s="12">
        <v>44393.23541666667</v>
      </c>
      <c r="D709" s="12">
        <v>44393.237500000003</v>
      </c>
      <c r="E709" s="12">
        <v>44393.243055555555</v>
      </c>
      <c r="F709" s="12">
        <v>44393.250694444447</v>
      </c>
      <c r="G709" s="5" t="s">
        <v>24</v>
      </c>
      <c r="H709" s="5" t="s">
        <v>29</v>
      </c>
      <c r="U709" s="29">
        <v>112423</v>
      </c>
      <c r="V709" s="47"/>
      <c r="W709" s="48">
        <v>1</v>
      </c>
      <c r="X709" s="47">
        <v>1</v>
      </c>
      <c r="Y709" s="47"/>
      <c r="Z709" s="48"/>
      <c r="AA709" s="47"/>
      <c r="AB709" s="49">
        <v>1</v>
      </c>
    </row>
    <row r="710" spans="1:28" ht="15.75" customHeight="1">
      <c r="A710" s="5">
        <v>112667</v>
      </c>
      <c r="B710" s="5">
        <v>4829</v>
      </c>
      <c r="C710" s="12">
        <v>44393.302187499998</v>
      </c>
      <c r="D710" s="12">
        <v>44393.305659722224</v>
      </c>
      <c r="E710" s="12">
        <v>44393.313298611109</v>
      </c>
      <c r="G710" s="5" t="s">
        <v>24</v>
      </c>
      <c r="H710" s="5" t="s">
        <v>29</v>
      </c>
      <c r="U710" s="29">
        <v>112425</v>
      </c>
      <c r="V710" s="47"/>
      <c r="W710" s="48"/>
      <c r="X710" s="47"/>
      <c r="Y710" s="47"/>
      <c r="Z710" s="48">
        <v>1</v>
      </c>
      <c r="AA710" s="47">
        <v>1</v>
      </c>
      <c r="AB710" s="49">
        <v>1</v>
      </c>
    </row>
    <row r="711" spans="1:28" ht="15.75" customHeight="1">
      <c r="A711" s="5">
        <v>113549</v>
      </c>
      <c r="B711" s="5">
        <v>2632</v>
      </c>
      <c r="C711" s="12">
        <v>44393.31355324074</v>
      </c>
      <c r="D711" s="12">
        <v>44393.315636574072</v>
      </c>
      <c r="E711" s="12">
        <v>44393.322581018518</v>
      </c>
      <c r="F711" s="12">
        <v>44393.346886574072</v>
      </c>
      <c r="G711" s="5" t="s">
        <v>24</v>
      </c>
      <c r="H711" s="5" t="s">
        <v>25</v>
      </c>
      <c r="U711" s="29">
        <v>112434</v>
      </c>
      <c r="V711" s="47"/>
      <c r="W711" s="48">
        <v>1</v>
      </c>
      <c r="X711" s="47">
        <v>1</v>
      </c>
      <c r="Y711" s="47"/>
      <c r="Z711" s="48"/>
      <c r="AA711" s="47"/>
      <c r="AB711" s="49">
        <v>1</v>
      </c>
    </row>
    <row r="712" spans="1:28" ht="15.75" customHeight="1">
      <c r="A712" s="5">
        <v>114650</v>
      </c>
      <c r="B712" s="5">
        <v>87</v>
      </c>
      <c r="C712" s="12">
        <v>44393.361203703702</v>
      </c>
      <c r="D712" s="12">
        <v>44393.363981481481</v>
      </c>
      <c r="G712" s="5" t="s">
        <v>24</v>
      </c>
      <c r="H712" s="5" t="s">
        <v>29</v>
      </c>
      <c r="U712" s="29">
        <v>112440</v>
      </c>
      <c r="V712" s="47">
        <v>1</v>
      </c>
      <c r="W712" s="48"/>
      <c r="X712" s="47">
        <v>1</v>
      </c>
      <c r="Y712" s="47"/>
      <c r="Z712" s="48"/>
      <c r="AA712" s="47"/>
      <c r="AB712" s="49">
        <v>1</v>
      </c>
    </row>
    <row r="713" spans="1:28" ht="15.75" customHeight="1">
      <c r="A713" s="5">
        <v>110004</v>
      </c>
      <c r="B713" s="5">
        <v>3990</v>
      </c>
      <c r="C713" s="12">
        <v>44393.380567129629</v>
      </c>
      <c r="D713" s="12">
        <v>44393.383344907408</v>
      </c>
      <c r="G713" s="5" t="s">
        <v>24</v>
      </c>
      <c r="H713" s="5" t="s">
        <v>25</v>
      </c>
      <c r="U713" s="29">
        <v>112441</v>
      </c>
      <c r="V713" s="47"/>
      <c r="W713" s="48">
        <v>1</v>
      </c>
      <c r="X713" s="47">
        <v>1</v>
      </c>
      <c r="Y713" s="47"/>
      <c r="Z713" s="48"/>
      <c r="AA713" s="47"/>
      <c r="AB713" s="49">
        <v>1</v>
      </c>
    </row>
    <row r="714" spans="1:28" ht="15.75" customHeight="1">
      <c r="A714" s="5">
        <v>110040</v>
      </c>
      <c r="B714" s="5">
        <v>2429</v>
      </c>
      <c r="C714" s="12">
        <v>44393.384594907409</v>
      </c>
      <c r="D714" s="12">
        <v>44393.386678240742</v>
      </c>
      <c r="E714" s="12">
        <v>44393.390150462961</v>
      </c>
      <c r="F714" s="12">
        <v>44393.419317129628</v>
      </c>
      <c r="G714" s="5" t="s">
        <v>24</v>
      </c>
      <c r="H714" s="5" t="s">
        <v>29</v>
      </c>
      <c r="U714" s="29">
        <v>112442</v>
      </c>
      <c r="V714" s="47">
        <v>1</v>
      </c>
      <c r="W714" s="48"/>
      <c r="X714" s="47">
        <v>1</v>
      </c>
      <c r="Y714" s="47"/>
      <c r="Z714" s="48"/>
      <c r="AA714" s="47"/>
      <c r="AB714" s="49">
        <v>1</v>
      </c>
    </row>
    <row r="715" spans="1:28" ht="15.75" customHeight="1">
      <c r="A715" s="5">
        <v>111042</v>
      </c>
      <c r="B715" s="5">
        <v>3102</v>
      </c>
      <c r="C715" s="12">
        <v>44393.404074074075</v>
      </c>
      <c r="D715" s="12">
        <v>44393.406157407408</v>
      </c>
      <c r="E715" s="12">
        <v>44393.407546296294</v>
      </c>
      <c r="F715" s="12">
        <v>44393.433935185189</v>
      </c>
      <c r="G715" s="5" t="s">
        <v>24</v>
      </c>
      <c r="H715" s="5" t="s">
        <v>29</v>
      </c>
      <c r="U715" s="29">
        <v>112443</v>
      </c>
      <c r="V715" s="47">
        <v>1</v>
      </c>
      <c r="W715" s="48"/>
      <c r="X715" s="47">
        <v>1</v>
      </c>
      <c r="Y715" s="47"/>
      <c r="Z715" s="48"/>
      <c r="AA715" s="47"/>
      <c r="AB715" s="49">
        <v>1</v>
      </c>
    </row>
    <row r="716" spans="1:28" ht="15.75" customHeight="1">
      <c r="A716" s="5">
        <v>110878</v>
      </c>
      <c r="B716" s="5">
        <v>1846</v>
      </c>
      <c r="C716" s="12">
        <v>44393.447997685187</v>
      </c>
      <c r="D716" s="12">
        <v>44393.450775462959</v>
      </c>
      <c r="E716" s="12">
        <v>44393.458414351851</v>
      </c>
      <c r="F716" s="12">
        <v>44393.4841087963</v>
      </c>
      <c r="G716" s="5" t="s">
        <v>28</v>
      </c>
      <c r="H716" s="5" t="s">
        <v>29</v>
      </c>
      <c r="U716" s="29">
        <v>112445</v>
      </c>
      <c r="V716" s="47"/>
      <c r="W716" s="48">
        <v>1</v>
      </c>
      <c r="X716" s="47">
        <v>1</v>
      </c>
      <c r="Y716" s="47"/>
      <c r="Z716" s="48"/>
      <c r="AA716" s="47"/>
      <c r="AB716" s="49">
        <v>1</v>
      </c>
    </row>
    <row r="717" spans="1:28" ht="15.75" customHeight="1">
      <c r="A717" s="5">
        <v>114573</v>
      </c>
      <c r="B717" s="5">
        <v>3158</v>
      </c>
      <c r="C717" s="12">
        <v>44393.459398148145</v>
      </c>
      <c r="D717" s="12">
        <v>44393.462870370371</v>
      </c>
      <c r="E717" s="12">
        <v>44393.469814814816</v>
      </c>
      <c r="F717" s="12">
        <v>44393.486481481479</v>
      </c>
      <c r="G717" s="5" t="s">
        <v>24</v>
      </c>
      <c r="H717" s="5" t="s">
        <v>29</v>
      </c>
      <c r="U717" s="29">
        <v>112446</v>
      </c>
      <c r="V717" s="47"/>
      <c r="W717" s="48">
        <v>1</v>
      </c>
      <c r="X717" s="47">
        <v>1</v>
      </c>
      <c r="Y717" s="47"/>
      <c r="Z717" s="48"/>
      <c r="AA717" s="47"/>
      <c r="AB717" s="49">
        <v>1</v>
      </c>
    </row>
    <row r="718" spans="1:28" ht="15.75" customHeight="1">
      <c r="A718" s="5">
        <v>112799</v>
      </c>
      <c r="B718" s="5">
        <v>1927</v>
      </c>
      <c r="C718" s="12">
        <v>44393.46371527778</v>
      </c>
      <c r="D718" s="12">
        <v>44393.466493055559</v>
      </c>
      <c r="E718" s="12">
        <v>44393.467881944445</v>
      </c>
      <c r="F718" s="12">
        <v>44393.518576388888</v>
      </c>
      <c r="G718" s="5" t="s">
        <v>24</v>
      </c>
      <c r="H718" s="5" t="s">
        <v>25</v>
      </c>
      <c r="U718" s="29">
        <v>112452</v>
      </c>
      <c r="V718" s="47"/>
      <c r="W718" s="48">
        <v>1</v>
      </c>
      <c r="X718" s="47">
        <v>1</v>
      </c>
      <c r="Y718" s="47"/>
      <c r="Z718" s="48"/>
      <c r="AA718" s="47"/>
      <c r="AB718" s="49">
        <v>1</v>
      </c>
    </row>
    <row r="719" spans="1:28" ht="15.75" customHeight="1">
      <c r="A719" s="5">
        <v>112062</v>
      </c>
      <c r="B719" s="5">
        <v>1417</v>
      </c>
      <c r="C719" s="12">
        <v>44393.474050925928</v>
      </c>
      <c r="D719" s="12">
        <v>44393.478217592594</v>
      </c>
      <c r="E719" s="12">
        <v>44393.480300925927</v>
      </c>
      <c r="F719" s="12">
        <v>44393.499050925922</v>
      </c>
      <c r="G719" s="5" t="s">
        <v>24</v>
      </c>
      <c r="H719" s="5" t="s">
        <v>29</v>
      </c>
      <c r="U719" s="29">
        <v>112458</v>
      </c>
      <c r="V719" s="47"/>
      <c r="W719" s="48"/>
      <c r="X719" s="47"/>
      <c r="Y719" s="47">
        <v>1</v>
      </c>
      <c r="Z719" s="48"/>
      <c r="AA719" s="47">
        <v>1</v>
      </c>
      <c r="AB719" s="49">
        <v>1</v>
      </c>
    </row>
    <row r="720" spans="1:28" ht="15.75" customHeight="1">
      <c r="A720" s="5">
        <v>110630</v>
      </c>
      <c r="B720" s="5">
        <v>4317</v>
      </c>
      <c r="C720" s="12">
        <v>44393.489201388889</v>
      </c>
      <c r="D720" s="12">
        <v>44393.492673611108</v>
      </c>
      <c r="E720" s="12">
        <v>44393.494062500002</v>
      </c>
      <c r="F720" s="12">
        <v>44393.530173611114</v>
      </c>
      <c r="G720" s="5" t="s">
        <v>28</v>
      </c>
      <c r="H720" s="5" t="s">
        <v>29</v>
      </c>
      <c r="U720" s="29">
        <v>112459</v>
      </c>
      <c r="V720" s="47">
        <v>1</v>
      </c>
      <c r="W720" s="48"/>
      <c r="X720" s="47">
        <v>1</v>
      </c>
      <c r="Y720" s="47"/>
      <c r="Z720" s="48"/>
      <c r="AA720" s="47"/>
      <c r="AB720" s="49">
        <v>1</v>
      </c>
    </row>
    <row r="721" spans="1:28" ht="15.75" customHeight="1">
      <c r="A721" s="5">
        <v>113876</v>
      </c>
      <c r="B721" s="5">
        <v>755</v>
      </c>
      <c r="C721" s="12">
        <v>44393.491226851853</v>
      </c>
      <c r="D721" s="12">
        <v>44393.493310185186</v>
      </c>
      <c r="E721" s="12">
        <v>44393.497476851851</v>
      </c>
      <c r="F721" s="12">
        <v>44393.505115740743</v>
      </c>
      <c r="G721" s="5" t="s">
        <v>24</v>
      </c>
      <c r="H721" s="5" t="s">
        <v>29</v>
      </c>
      <c r="U721" s="29">
        <v>112461</v>
      </c>
      <c r="V721" s="47"/>
      <c r="W721" s="48">
        <v>1</v>
      </c>
      <c r="X721" s="47">
        <v>1</v>
      </c>
      <c r="Y721" s="47"/>
      <c r="Z721" s="48"/>
      <c r="AA721" s="47"/>
      <c r="AB721" s="49">
        <v>1</v>
      </c>
    </row>
    <row r="722" spans="1:28" ht="15.75" customHeight="1">
      <c r="A722" s="5">
        <v>114164</v>
      </c>
      <c r="B722" s="5">
        <v>4612</v>
      </c>
      <c r="C722" s="12">
        <v>44393.54959490741</v>
      </c>
      <c r="D722" s="12">
        <v>44393.552372685182</v>
      </c>
      <c r="E722" s="12">
        <v>44393.560706018521</v>
      </c>
      <c r="F722" s="12">
        <v>44393.594039351854</v>
      </c>
      <c r="G722" s="5" t="s">
        <v>24</v>
      </c>
      <c r="H722" s="5" t="s">
        <v>25</v>
      </c>
      <c r="U722" s="29">
        <v>112463</v>
      </c>
      <c r="V722" s="47"/>
      <c r="W722" s="48">
        <v>1</v>
      </c>
      <c r="X722" s="47">
        <v>1</v>
      </c>
      <c r="Y722" s="47"/>
      <c r="Z722" s="48"/>
      <c r="AA722" s="47"/>
      <c r="AB722" s="49">
        <v>1</v>
      </c>
    </row>
    <row r="723" spans="1:28" ht="15.75" customHeight="1">
      <c r="A723" s="5">
        <v>111625</v>
      </c>
      <c r="B723" s="5">
        <v>387</v>
      </c>
      <c r="C723" s="12">
        <v>44393.557002314818</v>
      </c>
      <c r="D723" s="12">
        <v>44393.55978009259</v>
      </c>
      <c r="G723" s="5" t="s">
        <v>24</v>
      </c>
      <c r="H723" s="5" t="s">
        <v>29</v>
      </c>
      <c r="U723" s="29">
        <v>112464</v>
      </c>
      <c r="V723" s="47"/>
      <c r="W723" s="48"/>
      <c r="X723" s="47"/>
      <c r="Y723" s="47"/>
      <c r="Z723" s="48">
        <v>1</v>
      </c>
      <c r="AA723" s="47">
        <v>1</v>
      </c>
      <c r="AB723" s="49">
        <v>1</v>
      </c>
    </row>
    <row r="724" spans="1:28" ht="15.75" customHeight="1">
      <c r="A724" s="5">
        <v>111440</v>
      </c>
      <c r="B724" s="5">
        <v>2093</v>
      </c>
      <c r="C724" s="12">
        <v>44393.606909722221</v>
      </c>
      <c r="D724" s="12">
        <v>44393.607604166667</v>
      </c>
      <c r="E724" s="12">
        <v>44393.613159722219</v>
      </c>
      <c r="F724" s="12">
        <v>44393.644409722219</v>
      </c>
      <c r="G724" s="5" t="s">
        <v>28</v>
      </c>
      <c r="H724" s="5" t="s">
        <v>29</v>
      </c>
      <c r="U724" s="29">
        <v>112467</v>
      </c>
      <c r="V724" s="47">
        <v>1</v>
      </c>
      <c r="W724" s="48"/>
      <c r="X724" s="47">
        <v>1</v>
      </c>
      <c r="Y724" s="47"/>
      <c r="Z724" s="48"/>
      <c r="AA724" s="47"/>
      <c r="AB724" s="49">
        <v>1</v>
      </c>
    </row>
    <row r="725" spans="1:28" ht="15.75" customHeight="1">
      <c r="A725" s="5">
        <v>113441</v>
      </c>
      <c r="B725" s="5">
        <v>4796</v>
      </c>
      <c r="C725" s="12">
        <v>44393.624351851853</v>
      </c>
      <c r="D725" s="12">
        <v>44393.627129629633</v>
      </c>
      <c r="E725" s="12">
        <v>44393.633379629631</v>
      </c>
      <c r="F725" s="12">
        <v>44393.666018518517</v>
      </c>
      <c r="G725" s="5" t="s">
        <v>24</v>
      </c>
      <c r="H725" s="5" t="s">
        <v>29</v>
      </c>
      <c r="U725" s="29">
        <v>112473</v>
      </c>
      <c r="V725" s="47"/>
      <c r="W725" s="48"/>
      <c r="X725" s="47"/>
      <c r="Y725" s="47"/>
      <c r="Z725" s="48">
        <v>1</v>
      </c>
      <c r="AA725" s="47">
        <v>1</v>
      </c>
      <c r="AB725" s="49">
        <v>1</v>
      </c>
    </row>
    <row r="726" spans="1:28" ht="15.75" customHeight="1">
      <c r="A726" s="5">
        <v>114535</v>
      </c>
      <c r="B726" s="5">
        <v>4009</v>
      </c>
      <c r="C726" s="12">
        <v>44393.658993055556</v>
      </c>
      <c r="D726" s="12">
        <v>44393.662465277775</v>
      </c>
      <c r="E726" s="12">
        <v>44393.665937500002</v>
      </c>
      <c r="F726" s="12">
        <v>44393.679826388892</v>
      </c>
      <c r="G726" s="5" t="s">
        <v>24</v>
      </c>
      <c r="H726" s="5" t="s">
        <v>29</v>
      </c>
      <c r="U726" s="29">
        <v>112483</v>
      </c>
      <c r="V726" s="47"/>
      <c r="W726" s="48"/>
      <c r="X726" s="47"/>
      <c r="Y726" s="47">
        <v>1</v>
      </c>
      <c r="Z726" s="48"/>
      <c r="AA726" s="47">
        <v>1</v>
      </c>
      <c r="AB726" s="49">
        <v>1</v>
      </c>
    </row>
    <row r="727" spans="1:28" ht="15.75" customHeight="1">
      <c r="A727" s="5">
        <v>110585</v>
      </c>
      <c r="B727" s="5">
        <v>547</v>
      </c>
      <c r="C727" s="12">
        <v>44393.667696759258</v>
      </c>
      <c r="D727" s="12">
        <v>44393.668391203704</v>
      </c>
      <c r="E727" s="12">
        <v>44393.66978009259</v>
      </c>
      <c r="F727" s="12">
        <v>44393.698252314818</v>
      </c>
      <c r="G727" s="5" t="s">
        <v>24</v>
      </c>
      <c r="H727" s="5" t="s">
        <v>29</v>
      </c>
      <c r="U727" s="29">
        <v>112497</v>
      </c>
      <c r="V727" s="47"/>
      <c r="W727" s="48">
        <v>1</v>
      </c>
      <c r="X727" s="47">
        <v>1</v>
      </c>
      <c r="Y727" s="47"/>
      <c r="Z727" s="48"/>
      <c r="AA727" s="47"/>
      <c r="AB727" s="49">
        <v>1</v>
      </c>
    </row>
    <row r="728" spans="1:28" ht="15.75" customHeight="1">
      <c r="A728" s="5">
        <v>112709</v>
      </c>
      <c r="B728" s="5">
        <v>4661</v>
      </c>
      <c r="C728" s="12">
        <v>44393.682025462964</v>
      </c>
      <c r="D728" s="12">
        <v>44393.684108796297</v>
      </c>
      <c r="E728" s="12">
        <v>44393.686886574076</v>
      </c>
      <c r="F728" s="12">
        <v>44393.718136574076</v>
      </c>
      <c r="G728" s="5" t="s">
        <v>28</v>
      </c>
      <c r="H728" s="5" t="s">
        <v>25</v>
      </c>
      <c r="U728" s="29">
        <v>112501</v>
      </c>
      <c r="V728" s="47"/>
      <c r="W728" s="48"/>
      <c r="X728" s="47"/>
      <c r="Y728" s="47">
        <v>1</v>
      </c>
      <c r="Z728" s="48"/>
      <c r="AA728" s="47">
        <v>1</v>
      </c>
      <c r="AB728" s="49">
        <v>1</v>
      </c>
    </row>
    <row r="729" spans="1:28" ht="15.75" customHeight="1">
      <c r="A729" s="5">
        <v>112565</v>
      </c>
      <c r="B729" s="5">
        <v>2174</v>
      </c>
      <c r="C729" s="12">
        <v>44393.692731481482</v>
      </c>
      <c r="D729" s="12">
        <v>44393.694814814815</v>
      </c>
      <c r="E729" s="12">
        <v>44393.698287037034</v>
      </c>
      <c r="F729" s="12">
        <v>44393.719814814816</v>
      </c>
      <c r="G729" s="5" t="s">
        <v>24</v>
      </c>
      <c r="H729" s="5" t="s">
        <v>25</v>
      </c>
      <c r="U729" s="29">
        <v>112508</v>
      </c>
      <c r="V729" s="47">
        <v>1</v>
      </c>
      <c r="W729" s="48"/>
      <c r="X729" s="47">
        <v>1</v>
      </c>
      <c r="Y729" s="47"/>
      <c r="Z729" s="48"/>
      <c r="AA729" s="47"/>
      <c r="AB729" s="49">
        <v>1</v>
      </c>
    </row>
    <row r="730" spans="1:28" ht="15.75" customHeight="1">
      <c r="A730" s="5">
        <v>114836</v>
      </c>
      <c r="B730" s="5">
        <v>404</v>
      </c>
      <c r="C730" s="12">
        <v>44393.763009259259</v>
      </c>
      <c r="D730" s="12">
        <v>44393.766481481478</v>
      </c>
      <c r="E730" s="12">
        <v>44393.772731481484</v>
      </c>
      <c r="F730" s="12">
        <v>44393.811620370368</v>
      </c>
      <c r="G730" s="5" t="s">
        <v>24</v>
      </c>
      <c r="H730" s="5" t="s">
        <v>29</v>
      </c>
      <c r="U730" s="29">
        <v>112518</v>
      </c>
      <c r="V730" s="47"/>
      <c r="W730" s="48"/>
      <c r="X730" s="47"/>
      <c r="Y730" s="47"/>
      <c r="Z730" s="48">
        <v>1</v>
      </c>
      <c r="AA730" s="47">
        <v>1</v>
      </c>
      <c r="AB730" s="49">
        <v>1</v>
      </c>
    </row>
    <row r="731" spans="1:28" ht="15.75" customHeight="1">
      <c r="A731" s="5">
        <v>112105</v>
      </c>
      <c r="B731" s="5">
        <v>878</v>
      </c>
      <c r="C731" s="12">
        <v>44393.795497685183</v>
      </c>
      <c r="D731" s="12">
        <v>44393.79896990741</v>
      </c>
      <c r="E731" s="12">
        <v>44393.801053240742</v>
      </c>
      <c r="F731" s="12">
        <v>44393.832303240742</v>
      </c>
      <c r="G731" s="5" t="s">
        <v>24</v>
      </c>
      <c r="H731" s="5" t="s">
        <v>29</v>
      </c>
      <c r="U731" s="29">
        <v>112521</v>
      </c>
      <c r="V731" s="47"/>
      <c r="W731" s="48">
        <v>1</v>
      </c>
      <c r="X731" s="47">
        <v>1</v>
      </c>
      <c r="Y731" s="47"/>
      <c r="Z731" s="48"/>
      <c r="AA731" s="47"/>
      <c r="AB731" s="49">
        <v>1</v>
      </c>
    </row>
    <row r="732" spans="1:28" ht="15.75" customHeight="1">
      <c r="A732" s="5">
        <v>114830</v>
      </c>
      <c r="B732" s="5">
        <v>974</v>
      </c>
      <c r="C732" s="12">
        <v>44393.80609953704</v>
      </c>
      <c r="D732" s="12">
        <v>44393.809571759259</v>
      </c>
      <c r="E732" s="12">
        <v>44393.810960648145</v>
      </c>
      <c r="F732" s="12">
        <v>44393.846377314818</v>
      </c>
      <c r="G732" s="5" t="s">
        <v>24</v>
      </c>
      <c r="H732" s="5" t="s">
        <v>29</v>
      </c>
      <c r="U732" s="29">
        <v>112522</v>
      </c>
      <c r="V732" s="47"/>
      <c r="W732" s="48"/>
      <c r="X732" s="47"/>
      <c r="Y732" s="47"/>
      <c r="Z732" s="48"/>
      <c r="AA732" s="47"/>
      <c r="AB732" s="49"/>
    </row>
    <row r="733" spans="1:28" ht="15.75" customHeight="1">
      <c r="A733" s="5">
        <v>112483</v>
      </c>
      <c r="B733" s="5">
        <v>2622</v>
      </c>
      <c r="C733" s="12">
        <v>44393.806747685187</v>
      </c>
      <c r="D733" s="12">
        <v>44393.810219907406</v>
      </c>
      <c r="G733" s="5" t="s">
        <v>28</v>
      </c>
      <c r="H733" s="5" t="s">
        <v>25</v>
      </c>
      <c r="U733" s="29">
        <v>112523</v>
      </c>
      <c r="V733" s="47"/>
      <c r="W733" s="48">
        <v>1</v>
      </c>
      <c r="X733" s="47">
        <v>1</v>
      </c>
      <c r="Y733" s="47"/>
      <c r="Z733" s="48"/>
      <c r="AA733" s="47"/>
      <c r="AB733" s="49">
        <v>1</v>
      </c>
    </row>
    <row r="734" spans="1:28" ht="15.75" customHeight="1">
      <c r="A734" s="5">
        <v>111924</v>
      </c>
      <c r="B734" s="5">
        <v>212</v>
      </c>
      <c r="C734" s="12">
        <v>44393.816250000003</v>
      </c>
      <c r="G734" s="5" t="s">
        <v>24</v>
      </c>
      <c r="H734" s="5" t="s">
        <v>25</v>
      </c>
      <c r="U734" s="29">
        <v>112531</v>
      </c>
      <c r="V734" s="47"/>
      <c r="W734" s="48"/>
      <c r="X734" s="47"/>
      <c r="Y734" s="47"/>
      <c r="Z734" s="48"/>
      <c r="AA734" s="47"/>
      <c r="AB734" s="49"/>
    </row>
    <row r="735" spans="1:28" ht="15.75" customHeight="1">
      <c r="A735" s="5">
        <v>111934</v>
      </c>
      <c r="B735" s="5">
        <v>2962</v>
      </c>
      <c r="C735" s="12">
        <v>44393.819560185184</v>
      </c>
      <c r="D735" s="12">
        <v>44393.820949074077</v>
      </c>
      <c r="E735" s="12">
        <v>44393.824421296296</v>
      </c>
      <c r="F735" s="12">
        <v>44393.847337962965</v>
      </c>
      <c r="G735" s="5" t="s">
        <v>28</v>
      </c>
      <c r="H735" s="5" t="s">
        <v>25</v>
      </c>
      <c r="U735" s="29">
        <v>112543</v>
      </c>
      <c r="V735" s="47">
        <v>1</v>
      </c>
      <c r="W735" s="48"/>
      <c r="X735" s="47">
        <v>1</v>
      </c>
      <c r="Y735" s="47"/>
      <c r="Z735" s="48"/>
      <c r="AA735" s="47"/>
      <c r="AB735" s="49">
        <v>1</v>
      </c>
    </row>
    <row r="736" spans="1:28" ht="15.75" customHeight="1">
      <c r="A736" s="5">
        <v>110060</v>
      </c>
      <c r="B736" s="5">
        <v>119</v>
      </c>
      <c r="C736" s="12">
        <v>44393.834398148145</v>
      </c>
      <c r="D736" s="12">
        <v>44393.838564814818</v>
      </c>
      <c r="E736" s="12">
        <v>44393.84412037037</v>
      </c>
      <c r="G736" s="5" t="s">
        <v>24</v>
      </c>
      <c r="H736" s="5" t="s">
        <v>29</v>
      </c>
      <c r="U736" s="29">
        <v>112548</v>
      </c>
      <c r="V736" s="47"/>
      <c r="W736" s="48">
        <v>1</v>
      </c>
      <c r="X736" s="47">
        <v>1</v>
      </c>
      <c r="Y736" s="47"/>
      <c r="Z736" s="48"/>
      <c r="AA736" s="47"/>
      <c r="AB736" s="49">
        <v>1</v>
      </c>
    </row>
    <row r="737" spans="1:28" ht="15.75" customHeight="1">
      <c r="A737" s="5">
        <v>113619</v>
      </c>
      <c r="B737" s="5">
        <v>1060</v>
      </c>
      <c r="C737" s="12">
        <v>44393.866018518522</v>
      </c>
      <c r="D737" s="12">
        <v>44393.867407407408</v>
      </c>
      <c r="E737" s="12">
        <v>44393.870879629627</v>
      </c>
      <c r="F737" s="12">
        <v>44393.910462962966</v>
      </c>
      <c r="G737" s="5" t="s">
        <v>24</v>
      </c>
      <c r="H737" s="5" t="s">
        <v>29</v>
      </c>
      <c r="U737" s="29">
        <v>112549</v>
      </c>
      <c r="V737" s="47"/>
      <c r="W737" s="48"/>
      <c r="X737" s="47"/>
      <c r="Y737" s="47"/>
      <c r="Z737" s="48">
        <v>1</v>
      </c>
      <c r="AA737" s="47">
        <v>1</v>
      </c>
      <c r="AB737" s="49">
        <v>1</v>
      </c>
    </row>
    <row r="738" spans="1:28" ht="15.75" customHeight="1">
      <c r="A738" s="5">
        <v>112666</v>
      </c>
      <c r="B738" s="5">
        <v>4969</v>
      </c>
      <c r="C738" s="12">
        <v>44393.867592592593</v>
      </c>
      <c r="D738" s="12">
        <v>44393.871064814812</v>
      </c>
      <c r="G738" s="5" t="s">
        <v>24</v>
      </c>
      <c r="H738" s="5" t="s">
        <v>25</v>
      </c>
      <c r="U738" s="29">
        <v>112550</v>
      </c>
      <c r="V738" s="47"/>
      <c r="W738" s="48">
        <v>1</v>
      </c>
      <c r="X738" s="47">
        <v>1</v>
      </c>
      <c r="Y738" s="47"/>
      <c r="Z738" s="48"/>
      <c r="AA738" s="47"/>
      <c r="AB738" s="49">
        <v>1</v>
      </c>
    </row>
    <row r="739" spans="1:28" ht="15.75" customHeight="1">
      <c r="A739" s="5">
        <v>114537</v>
      </c>
      <c r="B739" s="5">
        <v>3338</v>
      </c>
      <c r="C739" s="12">
        <v>44393.882326388892</v>
      </c>
      <c r="D739" s="12">
        <v>44393.883715277778</v>
      </c>
      <c r="E739" s="12">
        <v>44393.887187499997</v>
      </c>
      <c r="F739" s="12">
        <v>44393.919131944444</v>
      </c>
      <c r="G739" s="5" t="s">
        <v>28</v>
      </c>
      <c r="H739" s="5" t="s">
        <v>29</v>
      </c>
      <c r="U739" s="29">
        <v>112556</v>
      </c>
      <c r="V739" s="47"/>
      <c r="W739" s="48">
        <v>1</v>
      </c>
      <c r="X739" s="47">
        <v>1</v>
      </c>
      <c r="Y739" s="47"/>
      <c r="Z739" s="48"/>
      <c r="AA739" s="47"/>
      <c r="AB739" s="49">
        <v>1</v>
      </c>
    </row>
    <row r="740" spans="1:28" ht="15.75" customHeight="1">
      <c r="A740" s="5">
        <v>113659</v>
      </c>
      <c r="B740" s="5">
        <v>4770</v>
      </c>
      <c r="C740" s="12">
        <v>44393.90729166667</v>
      </c>
      <c r="D740" s="12">
        <v>44393.907986111109</v>
      </c>
      <c r="E740" s="12">
        <v>44393.914236111108</v>
      </c>
      <c r="F740" s="12">
        <v>44393.95034722222</v>
      </c>
      <c r="G740" s="5" t="s">
        <v>24</v>
      </c>
      <c r="H740" s="5" t="s">
        <v>29</v>
      </c>
      <c r="U740" s="29">
        <v>112560</v>
      </c>
      <c r="V740" s="47"/>
      <c r="W740" s="48">
        <v>1</v>
      </c>
      <c r="X740" s="47">
        <v>1</v>
      </c>
      <c r="Y740" s="47"/>
      <c r="Z740" s="48"/>
      <c r="AA740" s="47"/>
      <c r="AB740" s="49">
        <v>1</v>
      </c>
    </row>
    <row r="741" spans="1:28" ht="15.75" customHeight="1">
      <c r="A741" s="5">
        <v>111727</v>
      </c>
      <c r="B741" s="5">
        <v>1547</v>
      </c>
      <c r="C741" s="12">
        <v>44393.934236111112</v>
      </c>
      <c r="D741" s="12">
        <v>44393.937708333331</v>
      </c>
      <c r="E741" s="12">
        <v>44393.944652777776</v>
      </c>
      <c r="F741" s="12">
        <v>44393.952986111108</v>
      </c>
      <c r="G741" s="5" t="s">
        <v>24</v>
      </c>
      <c r="H741" s="5" t="s">
        <v>29</v>
      </c>
      <c r="U741" s="29">
        <v>112562</v>
      </c>
      <c r="V741" s="47"/>
      <c r="W741" s="48">
        <v>1</v>
      </c>
      <c r="X741" s="47">
        <v>1</v>
      </c>
      <c r="Y741" s="47"/>
      <c r="Z741" s="48"/>
      <c r="AA741" s="47"/>
      <c r="AB741" s="49">
        <v>1</v>
      </c>
    </row>
    <row r="742" spans="1:28" ht="15.75" customHeight="1">
      <c r="A742" s="5">
        <v>110823</v>
      </c>
      <c r="B742" s="5">
        <v>3988</v>
      </c>
      <c r="C742" s="12">
        <v>44393.9374537037</v>
      </c>
      <c r="D742" s="12">
        <v>44393.938842592594</v>
      </c>
      <c r="E742" s="12">
        <v>44393.940925925926</v>
      </c>
      <c r="F742" s="12">
        <v>44393.973564814813</v>
      </c>
      <c r="G742" s="5" t="s">
        <v>24</v>
      </c>
      <c r="H742" s="5" t="s">
        <v>25</v>
      </c>
      <c r="U742" s="29">
        <v>112563</v>
      </c>
      <c r="V742" s="47">
        <v>1</v>
      </c>
      <c r="W742" s="48"/>
      <c r="X742" s="47">
        <v>1</v>
      </c>
      <c r="Y742" s="47"/>
      <c r="Z742" s="48"/>
      <c r="AA742" s="47"/>
      <c r="AB742" s="49">
        <v>1</v>
      </c>
    </row>
    <row r="743" spans="1:28" ht="15.75" customHeight="1">
      <c r="A743" s="5">
        <v>111493</v>
      </c>
      <c r="B743" s="5">
        <v>2902</v>
      </c>
      <c r="C743" s="12">
        <v>44393.948229166665</v>
      </c>
      <c r="D743" s="12">
        <v>44393.951701388891</v>
      </c>
      <c r="E743" s="12">
        <v>44393.954479166663</v>
      </c>
      <c r="F743" s="12">
        <v>44393.981562499997</v>
      </c>
      <c r="G743" s="5" t="s">
        <v>24</v>
      </c>
      <c r="H743" s="5" t="s">
        <v>25</v>
      </c>
      <c r="U743" s="29">
        <v>112564</v>
      </c>
      <c r="V743" s="47"/>
      <c r="W743" s="48">
        <v>1</v>
      </c>
      <c r="X743" s="47">
        <v>1</v>
      </c>
      <c r="Y743" s="47"/>
      <c r="Z743" s="48"/>
      <c r="AA743" s="47"/>
      <c r="AB743" s="49">
        <v>1</v>
      </c>
    </row>
    <row r="744" spans="1:28" ht="15.75" customHeight="1">
      <c r="A744" s="5">
        <v>113641</v>
      </c>
      <c r="B744" s="5">
        <v>341</v>
      </c>
      <c r="C744" s="12">
        <v>44393.950590277775</v>
      </c>
      <c r="D744" s="12">
        <v>44393.952673611115</v>
      </c>
      <c r="E744" s="12">
        <v>44393.958923611113</v>
      </c>
      <c r="F744" s="12">
        <v>44393.993645833332</v>
      </c>
      <c r="G744" s="5" t="s">
        <v>28</v>
      </c>
      <c r="H744" s="5" t="s">
        <v>25</v>
      </c>
      <c r="U744" s="29">
        <v>112565</v>
      </c>
      <c r="V744" s="47">
        <v>1</v>
      </c>
      <c r="W744" s="48"/>
      <c r="X744" s="47">
        <v>1</v>
      </c>
      <c r="Y744" s="47"/>
      <c r="Z744" s="48"/>
      <c r="AA744" s="47"/>
      <c r="AB744" s="49">
        <v>1</v>
      </c>
    </row>
    <row r="745" spans="1:28" ht="15.75" customHeight="1">
      <c r="A745" s="5">
        <v>112306</v>
      </c>
      <c r="B745" s="5">
        <v>3495</v>
      </c>
      <c r="C745" s="12">
        <v>44393.972800925927</v>
      </c>
      <c r="D745" s="12">
        <v>44393.974189814813</v>
      </c>
      <c r="E745" s="12">
        <v>44393.980439814812</v>
      </c>
      <c r="F745" s="12">
        <v>44393.992245370369</v>
      </c>
      <c r="G745" s="5" t="s">
        <v>24</v>
      </c>
      <c r="H745" s="5" t="s">
        <v>25</v>
      </c>
      <c r="U745" s="29">
        <v>112567</v>
      </c>
      <c r="V745" s="47"/>
      <c r="W745" s="48"/>
      <c r="X745" s="47"/>
      <c r="Y745" s="47"/>
      <c r="Z745" s="48">
        <v>1</v>
      </c>
      <c r="AA745" s="47">
        <v>1</v>
      </c>
      <c r="AB745" s="49">
        <v>1</v>
      </c>
    </row>
    <row r="746" spans="1:28" ht="15.75" customHeight="1">
      <c r="A746" s="5">
        <v>111043</v>
      </c>
      <c r="B746" s="5">
        <v>2886</v>
      </c>
      <c r="C746" s="12">
        <v>44393.975787037038</v>
      </c>
      <c r="D746" s="12">
        <v>44393.979259259257</v>
      </c>
      <c r="E746" s="12">
        <v>44393.985509259262</v>
      </c>
      <c r="F746" s="12">
        <v>44394.030648148146</v>
      </c>
      <c r="G746" s="5" t="s">
        <v>24</v>
      </c>
      <c r="H746" s="5" t="s">
        <v>29</v>
      </c>
      <c r="U746" s="29">
        <v>112568</v>
      </c>
      <c r="V746" s="47">
        <v>1</v>
      </c>
      <c r="W746" s="48"/>
      <c r="X746" s="47">
        <v>1</v>
      </c>
      <c r="Y746" s="47"/>
      <c r="Z746" s="48"/>
      <c r="AA746" s="47"/>
      <c r="AB746" s="49">
        <v>1</v>
      </c>
    </row>
    <row r="747" spans="1:28" ht="15.75" customHeight="1">
      <c r="A747" s="5">
        <v>110935</v>
      </c>
      <c r="B747" s="5">
        <v>4845</v>
      </c>
      <c r="C747" s="12">
        <v>44394.021678240744</v>
      </c>
      <c r="D747" s="12">
        <v>44394.023761574077</v>
      </c>
      <c r="E747" s="12">
        <v>44394.030011574076</v>
      </c>
      <c r="F747" s="12">
        <v>44394.064039351855</v>
      </c>
      <c r="G747" s="5" t="s">
        <v>24</v>
      </c>
      <c r="H747" s="5" t="s">
        <v>29</v>
      </c>
      <c r="U747" s="29">
        <v>112569</v>
      </c>
      <c r="V747" s="47"/>
      <c r="W747" s="48"/>
      <c r="X747" s="47"/>
      <c r="Y747" s="47"/>
      <c r="Z747" s="48"/>
      <c r="AA747" s="47"/>
      <c r="AB747" s="49"/>
    </row>
    <row r="748" spans="1:28" ht="15.75" customHeight="1">
      <c r="A748" s="5">
        <v>113902</v>
      </c>
      <c r="B748" s="5">
        <v>3303</v>
      </c>
      <c r="C748" s="12">
        <v>44394.040486111109</v>
      </c>
      <c r="D748" s="12">
        <v>44394.043263888889</v>
      </c>
      <c r="G748" s="5" t="s">
        <v>28</v>
      </c>
      <c r="H748" s="5" t="s">
        <v>25</v>
      </c>
      <c r="U748" s="29">
        <v>112571</v>
      </c>
      <c r="V748" s="47"/>
      <c r="W748" s="48"/>
      <c r="X748" s="47"/>
      <c r="Y748" s="47"/>
      <c r="Z748" s="48"/>
      <c r="AA748" s="47"/>
      <c r="AB748" s="49"/>
    </row>
    <row r="749" spans="1:28" ht="15.75" customHeight="1">
      <c r="A749" s="5">
        <v>110582</v>
      </c>
      <c r="B749" s="5">
        <v>828</v>
      </c>
      <c r="C749" s="12">
        <v>44394.077939814815</v>
      </c>
      <c r="D749" s="12">
        <v>44394.078634259262</v>
      </c>
      <c r="G749" s="5" t="s">
        <v>24</v>
      </c>
      <c r="H749" s="5" t="s">
        <v>29</v>
      </c>
      <c r="U749" s="29">
        <v>112573</v>
      </c>
      <c r="V749" s="47"/>
      <c r="W749" s="48"/>
      <c r="X749" s="47"/>
      <c r="Y749" s="47"/>
      <c r="Z749" s="48"/>
      <c r="AA749" s="47"/>
      <c r="AB749" s="49"/>
    </row>
    <row r="750" spans="1:28" ht="15.75" customHeight="1">
      <c r="A750" s="5">
        <v>114611</v>
      </c>
      <c r="B750" s="5">
        <v>4155</v>
      </c>
      <c r="C750" s="12">
        <v>44394.095763888887</v>
      </c>
      <c r="D750" s="12">
        <v>44394.099930555552</v>
      </c>
      <c r="G750" s="5" t="s">
        <v>24</v>
      </c>
      <c r="H750" s="5" t="s">
        <v>29</v>
      </c>
      <c r="U750" s="29">
        <v>112579</v>
      </c>
      <c r="V750" s="47"/>
      <c r="W750" s="48">
        <v>1</v>
      </c>
      <c r="X750" s="47">
        <v>1</v>
      </c>
      <c r="Y750" s="47"/>
      <c r="Z750" s="48"/>
      <c r="AA750" s="47"/>
      <c r="AB750" s="49">
        <v>1</v>
      </c>
    </row>
    <row r="751" spans="1:28" ht="15.75" customHeight="1">
      <c r="A751" s="5">
        <v>113287</v>
      </c>
      <c r="B751" s="5">
        <v>4018</v>
      </c>
      <c r="C751" s="12">
        <v>44394.109976851854</v>
      </c>
      <c r="D751" s="12">
        <v>44394.112060185187</v>
      </c>
      <c r="E751" s="12">
        <v>44394.119004629632</v>
      </c>
      <c r="F751" s="12">
        <v>44394.174560185187</v>
      </c>
      <c r="G751" s="5" t="s">
        <v>24</v>
      </c>
      <c r="H751" s="5" t="s">
        <v>29</v>
      </c>
      <c r="U751" s="29">
        <v>112581</v>
      </c>
      <c r="V751" s="47"/>
      <c r="W751" s="48"/>
      <c r="X751" s="47"/>
      <c r="Y751" s="47"/>
      <c r="Z751" s="48">
        <v>1</v>
      </c>
      <c r="AA751" s="47">
        <v>1</v>
      </c>
      <c r="AB751" s="49">
        <v>1</v>
      </c>
    </row>
    <row r="752" spans="1:28" ht="15.75" customHeight="1">
      <c r="A752" s="5">
        <v>113310</v>
      </c>
      <c r="B752" s="5">
        <v>1214</v>
      </c>
      <c r="C752" s="12">
        <v>44394.12054398148</v>
      </c>
      <c r="D752" s="12">
        <v>44394.124710648146</v>
      </c>
      <c r="E752" s="12">
        <v>44394.128877314812</v>
      </c>
      <c r="F752" s="12">
        <v>44394.183738425927</v>
      </c>
      <c r="G752" s="5" t="s">
        <v>28</v>
      </c>
      <c r="H752" s="5" t="s">
        <v>29</v>
      </c>
      <c r="U752" s="29">
        <v>112583</v>
      </c>
      <c r="V752" s="47"/>
      <c r="W752" s="48">
        <v>1</v>
      </c>
      <c r="X752" s="47">
        <v>1</v>
      </c>
      <c r="Y752" s="47"/>
      <c r="Z752" s="48"/>
      <c r="AA752" s="47"/>
      <c r="AB752" s="49">
        <v>1</v>
      </c>
    </row>
    <row r="753" spans="1:28" ht="15.75" customHeight="1">
      <c r="A753" s="5">
        <v>110071</v>
      </c>
      <c r="B753" s="5">
        <v>4887</v>
      </c>
      <c r="C753" s="12">
        <v>44394.122037037036</v>
      </c>
      <c r="D753" s="12">
        <v>44394.123425925929</v>
      </c>
      <c r="E753" s="12">
        <v>44394.128981481481</v>
      </c>
      <c r="F753" s="12">
        <v>44394.153287037036</v>
      </c>
      <c r="G753" s="5" t="s">
        <v>24</v>
      </c>
      <c r="H753" s="5" t="s">
        <v>29</v>
      </c>
      <c r="U753" s="29">
        <v>112585</v>
      </c>
      <c r="V753" s="47"/>
      <c r="W753" s="48">
        <v>1</v>
      </c>
      <c r="X753" s="47">
        <v>1</v>
      </c>
      <c r="Y753" s="47"/>
      <c r="Z753" s="48"/>
      <c r="AA753" s="47"/>
      <c r="AB753" s="49">
        <v>1</v>
      </c>
    </row>
    <row r="754" spans="1:28" ht="15.75" customHeight="1">
      <c r="A754" s="5">
        <v>110741</v>
      </c>
      <c r="B754" s="5">
        <v>49</v>
      </c>
      <c r="C754" s="12">
        <v>44394.126585648148</v>
      </c>
      <c r="D754" s="12">
        <v>44394.127974537034</v>
      </c>
      <c r="E754" s="12">
        <v>44394.13144675926</v>
      </c>
      <c r="G754" s="5" t="s">
        <v>24</v>
      </c>
      <c r="H754" s="5" t="s">
        <v>29</v>
      </c>
      <c r="U754" s="29">
        <v>112590</v>
      </c>
      <c r="V754" s="47">
        <v>1</v>
      </c>
      <c r="W754" s="48"/>
      <c r="X754" s="47">
        <v>1</v>
      </c>
      <c r="Y754" s="47"/>
      <c r="Z754" s="48"/>
      <c r="AA754" s="47"/>
      <c r="AB754" s="49">
        <v>1</v>
      </c>
    </row>
    <row r="755" spans="1:28" ht="15.75" customHeight="1">
      <c r="A755" s="5">
        <v>114144</v>
      </c>
      <c r="B755" s="5">
        <v>3448</v>
      </c>
      <c r="C755" s="12">
        <v>44394.149178240739</v>
      </c>
      <c r="D755" s="12">
        <v>44394.151956018519</v>
      </c>
      <c r="E755" s="12">
        <v>44394.155428240738</v>
      </c>
      <c r="F755" s="12">
        <v>44394.187372685185</v>
      </c>
      <c r="G755" s="5" t="s">
        <v>24</v>
      </c>
      <c r="H755" s="5" t="s">
        <v>29</v>
      </c>
      <c r="U755" s="29">
        <v>112599</v>
      </c>
      <c r="V755" s="47">
        <v>1</v>
      </c>
      <c r="W755" s="48"/>
      <c r="X755" s="47">
        <v>1</v>
      </c>
      <c r="Y755" s="47"/>
      <c r="Z755" s="48"/>
      <c r="AA755" s="47"/>
      <c r="AB755" s="49">
        <v>1</v>
      </c>
    </row>
    <row r="756" spans="1:28" ht="15.75" customHeight="1">
      <c r="A756" s="5">
        <v>114606</v>
      </c>
      <c r="B756" s="5">
        <v>315</v>
      </c>
      <c r="C756" s="12">
        <v>44394.214699074073</v>
      </c>
      <c r="G756" s="5" t="s">
        <v>24</v>
      </c>
      <c r="H756" s="5" t="s">
        <v>25</v>
      </c>
      <c r="U756" s="29">
        <v>112602</v>
      </c>
      <c r="V756" s="47"/>
      <c r="W756" s="48"/>
      <c r="X756" s="47"/>
      <c r="Y756" s="47">
        <v>1</v>
      </c>
      <c r="Z756" s="48"/>
      <c r="AA756" s="47">
        <v>1</v>
      </c>
      <c r="AB756" s="49">
        <v>1</v>
      </c>
    </row>
    <row r="757" spans="1:28" ht="15.75" customHeight="1">
      <c r="A757" s="5">
        <v>113436</v>
      </c>
      <c r="B757" s="5">
        <v>3527</v>
      </c>
      <c r="C757" s="12">
        <v>44394.228587962964</v>
      </c>
      <c r="D757" s="12">
        <v>44394.232754629629</v>
      </c>
      <c r="E757" s="12">
        <v>44394.240393518521</v>
      </c>
      <c r="F757" s="12">
        <v>44394.250810185185</v>
      </c>
      <c r="G757" s="5" t="s">
        <v>24</v>
      </c>
      <c r="H757" s="5" t="s">
        <v>29</v>
      </c>
      <c r="U757" s="29">
        <v>112607</v>
      </c>
      <c r="V757" s="47"/>
      <c r="W757" s="48">
        <v>1</v>
      </c>
      <c r="X757" s="47">
        <v>1</v>
      </c>
      <c r="Y757" s="47"/>
      <c r="Z757" s="48"/>
      <c r="AA757" s="47"/>
      <c r="AB757" s="49">
        <v>1</v>
      </c>
    </row>
    <row r="758" spans="1:28" ht="15.75" customHeight="1">
      <c r="A758" s="5">
        <v>111970</v>
      </c>
      <c r="B758" s="5">
        <v>3612</v>
      </c>
      <c r="C758" s="12">
        <v>44394.23332175926</v>
      </c>
      <c r="D758" s="12">
        <v>44394.236793981479</v>
      </c>
      <c r="E758" s="12">
        <v>44394.239571759259</v>
      </c>
      <c r="F758" s="12">
        <v>44394.291655092595</v>
      </c>
      <c r="G758" s="5" t="s">
        <v>24</v>
      </c>
      <c r="H758" s="5" t="s">
        <v>29</v>
      </c>
      <c r="U758" s="29">
        <v>112609</v>
      </c>
      <c r="V758" s="47"/>
      <c r="W758" s="48">
        <v>1</v>
      </c>
      <c r="X758" s="47">
        <v>1</v>
      </c>
      <c r="Y758" s="47"/>
      <c r="Z758" s="48"/>
      <c r="AA758" s="47"/>
      <c r="AB758" s="49">
        <v>1</v>
      </c>
    </row>
    <row r="759" spans="1:28" ht="15.75" customHeight="1">
      <c r="A759" s="5">
        <v>111572</v>
      </c>
      <c r="B759" s="5">
        <v>4387</v>
      </c>
      <c r="C759" s="12">
        <v>44394.279004629629</v>
      </c>
      <c r="D759" s="12">
        <v>44394.280393518522</v>
      </c>
      <c r="E759" s="12">
        <v>44394.285949074074</v>
      </c>
      <c r="F759" s="12">
        <v>44394.335949074077</v>
      </c>
      <c r="G759" s="5" t="s">
        <v>24</v>
      </c>
      <c r="H759" s="5" t="s">
        <v>29</v>
      </c>
      <c r="U759" s="29">
        <v>112612</v>
      </c>
      <c r="V759" s="47"/>
      <c r="W759" s="48">
        <v>1</v>
      </c>
      <c r="X759" s="47">
        <v>1</v>
      </c>
      <c r="Y759" s="47"/>
      <c r="Z759" s="48"/>
      <c r="AA759" s="47"/>
      <c r="AB759" s="49">
        <v>1</v>
      </c>
    </row>
    <row r="760" spans="1:28" ht="15.75" customHeight="1">
      <c r="A760" s="5">
        <v>112637</v>
      </c>
      <c r="B760" s="5">
        <v>527</v>
      </c>
      <c r="C760" s="12">
        <v>44394.292210648149</v>
      </c>
      <c r="D760" s="12">
        <v>44394.294293981482</v>
      </c>
      <c r="E760" s="12">
        <v>44394.299155092594</v>
      </c>
      <c r="F760" s="12">
        <v>44394.32068287037</v>
      </c>
      <c r="G760" s="5" t="s">
        <v>24</v>
      </c>
      <c r="H760" s="5" t="s">
        <v>29</v>
      </c>
      <c r="U760" s="29">
        <v>112613</v>
      </c>
      <c r="V760" s="47"/>
      <c r="W760" s="48"/>
      <c r="X760" s="47"/>
      <c r="Y760" s="47">
        <v>1</v>
      </c>
      <c r="Z760" s="48"/>
      <c r="AA760" s="47">
        <v>1</v>
      </c>
      <c r="AB760" s="49">
        <v>1</v>
      </c>
    </row>
    <row r="761" spans="1:28" ht="15.75" customHeight="1">
      <c r="A761" s="5">
        <v>110085</v>
      </c>
      <c r="B761" s="5">
        <v>1877</v>
      </c>
      <c r="C761" s="12">
        <v>44394.296319444446</v>
      </c>
      <c r="D761" s="12">
        <v>44394.297013888892</v>
      </c>
      <c r="E761" s="12">
        <v>44394.305347222224</v>
      </c>
      <c r="F761" s="12">
        <v>44394.317152777781</v>
      </c>
      <c r="G761" s="5" t="s">
        <v>28</v>
      </c>
      <c r="H761" s="5" t="s">
        <v>25</v>
      </c>
      <c r="U761" s="29">
        <v>112615</v>
      </c>
      <c r="V761" s="47"/>
      <c r="W761" s="48">
        <v>1</v>
      </c>
      <c r="X761" s="47">
        <v>1</v>
      </c>
      <c r="Y761" s="47"/>
      <c r="Z761" s="48"/>
      <c r="AA761" s="47"/>
      <c r="AB761" s="49">
        <v>1</v>
      </c>
    </row>
    <row r="762" spans="1:28" ht="15.75" customHeight="1">
      <c r="A762" s="5">
        <v>114575</v>
      </c>
      <c r="B762" s="5">
        <v>693</v>
      </c>
      <c r="C762" s="12">
        <v>44394.317824074074</v>
      </c>
      <c r="D762" s="12">
        <v>44394.318518518521</v>
      </c>
      <c r="G762" s="5" t="s">
        <v>24</v>
      </c>
      <c r="H762" s="5" t="s">
        <v>29</v>
      </c>
      <c r="U762" s="29">
        <v>112618</v>
      </c>
      <c r="V762" s="47"/>
      <c r="W762" s="48"/>
      <c r="X762" s="47"/>
      <c r="Y762" s="47"/>
      <c r="Z762" s="48">
        <v>1</v>
      </c>
      <c r="AA762" s="47">
        <v>1</v>
      </c>
      <c r="AB762" s="49">
        <v>1</v>
      </c>
    </row>
    <row r="763" spans="1:28" ht="15.75" customHeight="1">
      <c r="A763" s="5">
        <v>113804</v>
      </c>
      <c r="B763" s="5">
        <v>3215</v>
      </c>
      <c r="C763" s="12">
        <v>44394.326678240737</v>
      </c>
      <c r="D763" s="12">
        <v>44394.33084490741</v>
      </c>
      <c r="E763" s="12">
        <v>44394.332233796296</v>
      </c>
      <c r="F763" s="12">
        <v>44394.371817129628</v>
      </c>
      <c r="G763" s="5" t="s">
        <v>28</v>
      </c>
      <c r="H763" s="5" t="s">
        <v>29</v>
      </c>
      <c r="U763" s="29">
        <v>112620</v>
      </c>
      <c r="V763" s="47"/>
      <c r="W763" s="48">
        <v>1</v>
      </c>
      <c r="X763" s="47">
        <v>1</v>
      </c>
      <c r="Y763" s="47"/>
      <c r="Z763" s="48"/>
      <c r="AA763" s="47"/>
      <c r="AB763" s="49">
        <v>1</v>
      </c>
    </row>
    <row r="764" spans="1:28" ht="15.75" customHeight="1">
      <c r="A764" s="5">
        <v>113046</v>
      </c>
      <c r="B764" s="5">
        <v>4812</v>
      </c>
      <c r="C764" s="12">
        <v>44394.332361111112</v>
      </c>
      <c r="D764" s="12">
        <v>44394.335833333331</v>
      </c>
      <c r="E764" s="12">
        <v>44394.342083333337</v>
      </c>
      <c r="F764" s="12">
        <v>44394.376111111109</v>
      </c>
      <c r="G764" s="5" t="s">
        <v>28</v>
      </c>
      <c r="H764" s="5" t="s">
        <v>29</v>
      </c>
      <c r="U764" s="29">
        <v>112624</v>
      </c>
      <c r="V764" s="47">
        <v>1</v>
      </c>
      <c r="W764" s="48"/>
      <c r="X764" s="47">
        <v>1</v>
      </c>
      <c r="Y764" s="47"/>
      <c r="Z764" s="48"/>
      <c r="AA764" s="47"/>
      <c r="AB764" s="49">
        <v>1</v>
      </c>
    </row>
    <row r="765" spans="1:28" ht="15.75" customHeight="1">
      <c r="A765" s="5">
        <v>112960</v>
      </c>
      <c r="B765" s="5">
        <v>257</v>
      </c>
      <c r="C765" s="12">
        <v>44394.361828703702</v>
      </c>
      <c r="D765" s="12">
        <v>44394.365300925929</v>
      </c>
      <c r="E765" s="12">
        <v>44394.370856481481</v>
      </c>
      <c r="F765" s="12">
        <v>44394.424328703702</v>
      </c>
      <c r="G765" s="5" t="s">
        <v>24</v>
      </c>
      <c r="H765" s="5" t="s">
        <v>25</v>
      </c>
      <c r="U765" s="29">
        <v>112626</v>
      </c>
      <c r="V765" s="47">
        <v>1</v>
      </c>
      <c r="W765" s="48"/>
      <c r="X765" s="47">
        <v>1</v>
      </c>
      <c r="Y765" s="47"/>
      <c r="Z765" s="48"/>
      <c r="AA765" s="47"/>
      <c r="AB765" s="49">
        <v>1</v>
      </c>
    </row>
    <row r="766" spans="1:28" ht="15.75" customHeight="1">
      <c r="A766" s="5">
        <v>113304</v>
      </c>
      <c r="B766" s="5">
        <v>1656</v>
      </c>
      <c r="C766" s="12">
        <v>44394.390150462961</v>
      </c>
      <c r="D766" s="12">
        <v>44394.392233796294</v>
      </c>
      <c r="E766" s="12">
        <v>44394.39640046296</v>
      </c>
      <c r="F766" s="12">
        <v>44394.406817129631</v>
      </c>
      <c r="G766" s="5" t="s">
        <v>24</v>
      </c>
      <c r="H766" s="5" t="s">
        <v>29</v>
      </c>
      <c r="U766" s="29">
        <v>112632</v>
      </c>
      <c r="V766" s="47">
        <v>1</v>
      </c>
      <c r="W766" s="48"/>
      <c r="X766" s="47">
        <v>1</v>
      </c>
      <c r="Y766" s="47"/>
      <c r="Z766" s="48"/>
      <c r="AA766" s="47"/>
      <c r="AB766" s="49">
        <v>1</v>
      </c>
    </row>
    <row r="767" spans="1:28" ht="15.75" customHeight="1">
      <c r="A767" s="5">
        <v>111446</v>
      </c>
      <c r="B767" s="5">
        <v>234</v>
      </c>
      <c r="C767" s="12">
        <v>44394.406493055554</v>
      </c>
      <c r="D767" s="12">
        <v>44394.408576388887</v>
      </c>
      <c r="E767" s="12">
        <v>44394.415520833332</v>
      </c>
      <c r="F767" s="12">
        <v>44394.423854166664</v>
      </c>
      <c r="G767" s="5" t="s">
        <v>28</v>
      </c>
      <c r="H767" s="5" t="s">
        <v>29</v>
      </c>
      <c r="U767" s="29">
        <v>112636</v>
      </c>
      <c r="V767" s="47"/>
      <c r="W767" s="48"/>
      <c r="X767" s="47"/>
      <c r="Y767" s="47"/>
      <c r="Z767" s="48">
        <v>1</v>
      </c>
      <c r="AA767" s="47">
        <v>1</v>
      </c>
      <c r="AB767" s="49">
        <v>1</v>
      </c>
    </row>
    <row r="768" spans="1:28" ht="15.75" customHeight="1">
      <c r="A768" s="5">
        <v>114776</v>
      </c>
      <c r="B768" s="5">
        <v>1487</v>
      </c>
      <c r="C768" s="12">
        <v>44394.435752314814</v>
      </c>
      <c r="D768" s="12">
        <v>44394.439918981479</v>
      </c>
      <c r="E768" s="12">
        <v>44394.442696759259</v>
      </c>
      <c r="F768" s="12">
        <v>44394.45380787037</v>
      </c>
      <c r="G768" s="5" t="s">
        <v>24</v>
      </c>
      <c r="H768" s="5" t="s">
        <v>25</v>
      </c>
      <c r="U768" s="29">
        <v>112637</v>
      </c>
      <c r="V768" s="47"/>
      <c r="W768" s="48">
        <v>1</v>
      </c>
      <c r="X768" s="47">
        <v>1</v>
      </c>
      <c r="Y768" s="47"/>
      <c r="Z768" s="48"/>
      <c r="AA768" s="47"/>
      <c r="AB768" s="49">
        <v>1</v>
      </c>
    </row>
    <row r="769" spans="1:28" ht="15.75" customHeight="1">
      <c r="A769" s="5">
        <v>114994</v>
      </c>
      <c r="B769" s="5">
        <v>528</v>
      </c>
      <c r="C769" s="12">
        <v>44394.448125000003</v>
      </c>
      <c r="D769" s="12">
        <v>44394.452291666668</v>
      </c>
      <c r="G769" s="5" t="s">
        <v>24</v>
      </c>
      <c r="H769" s="5" t="s">
        <v>25</v>
      </c>
      <c r="U769" s="29">
        <v>112641</v>
      </c>
      <c r="V769" s="47"/>
      <c r="W769" s="48"/>
      <c r="X769" s="47"/>
      <c r="Y769" s="47">
        <v>1</v>
      </c>
      <c r="Z769" s="48"/>
      <c r="AA769" s="47">
        <v>1</v>
      </c>
      <c r="AB769" s="49">
        <v>1</v>
      </c>
    </row>
    <row r="770" spans="1:28" ht="15.75" customHeight="1">
      <c r="A770" s="5">
        <v>113829</v>
      </c>
      <c r="B770" s="5">
        <v>2603</v>
      </c>
      <c r="C770" s="12">
        <v>44394.496689814812</v>
      </c>
      <c r="D770" s="12">
        <v>44394.499467592592</v>
      </c>
      <c r="E770" s="12">
        <v>44394.501550925925</v>
      </c>
      <c r="F770" s="12">
        <v>44394.509884259256</v>
      </c>
      <c r="G770" s="5" t="s">
        <v>24</v>
      </c>
      <c r="H770" s="5" t="s">
        <v>29</v>
      </c>
      <c r="U770" s="29">
        <v>112649</v>
      </c>
      <c r="V770" s="47"/>
      <c r="W770" s="48"/>
      <c r="X770" s="47"/>
      <c r="Y770" s="47"/>
      <c r="Z770" s="48">
        <v>1</v>
      </c>
      <c r="AA770" s="47">
        <v>1</v>
      </c>
      <c r="AB770" s="49">
        <v>1</v>
      </c>
    </row>
    <row r="771" spans="1:28" ht="15.75" customHeight="1">
      <c r="A771" s="5">
        <v>110653</v>
      </c>
      <c r="B771" s="5">
        <v>766</v>
      </c>
      <c r="C771" s="12">
        <v>44394.497546296298</v>
      </c>
      <c r="D771" s="12">
        <v>44394.498240740744</v>
      </c>
      <c r="G771" s="5" t="s">
        <v>24</v>
      </c>
      <c r="H771" s="5" t="s">
        <v>29</v>
      </c>
      <c r="U771" s="29">
        <v>112661</v>
      </c>
      <c r="V771" s="47">
        <v>1</v>
      </c>
      <c r="W771" s="48"/>
      <c r="X771" s="47">
        <v>1</v>
      </c>
      <c r="Y771" s="47"/>
      <c r="Z771" s="48"/>
      <c r="AA771" s="47"/>
      <c r="AB771" s="49">
        <v>1</v>
      </c>
    </row>
    <row r="772" spans="1:28" ht="15.75" customHeight="1">
      <c r="A772" s="5">
        <v>112112</v>
      </c>
      <c r="B772" s="5">
        <v>2242</v>
      </c>
      <c r="C772" s="12">
        <v>44394.53701388889</v>
      </c>
      <c r="G772" s="5" t="s">
        <v>24</v>
      </c>
      <c r="H772" s="5" t="s">
        <v>25</v>
      </c>
      <c r="U772" s="29">
        <v>112664</v>
      </c>
      <c r="V772" s="47"/>
      <c r="W772" s="48">
        <v>1</v>
      </c>
      <c r="X772" s="47">
        <v>1</v>
      </c>
      <c r="Y772" s="47"/>
      <c r="Z772" s="48"/>
      <c r="AA772" s="47"/>
      <c r="AB772" s="49">
        <v>1</v>
      </c>
    </row>
    <row r="773" spans="1:28" ht="15.75" customHeight="1">
      <c r="A773" s="5">
        <v>112406</v>
      </c>
      <c r="B773" s="5">
        <v>958</v>
      </c>
      <c r="C773" s="12">
        <v>44394.551550925928</v>
      </c>
      <c r="D773" s="12">
        <v>44394.555023148147</v>
      </c>
      <c r="E773" s="12">
        <v>44394.558495370373</v>
      </c>
      <c r="F773" s="12">
        <v>44394.583495370367</v>
      </c>
      <c r="G773" s="5" t="s">
        <v>28</v>
      </c>
      <c r="H773" s="5" t="s">
        <v>29</v>
      </c>
      <c r="U773" s="29">
        <v>112665</v>
      </c>
      <c r="V773" s="47"/>
      <c r="W773" s="48"/>
      <c r="X773" s="47"/>
      <c r="Y773" s="47"/>
      <c r="Z773" s="48"/>
      <c r="AA773" s="47"/>
      <c r="AB773" s="49"/>
    </row>
    <row r="774" spans="1:28" ht="15.75" customHeight="1">
      <c r="A774" s="5">
        <v>110768</v>
      </c>
      <c r="B774" s="5">
        <v>1981</v>
      </c>
      <c r="C774" s="12">
        <v>44394.581053240741</v>
      </c>
      <c r="D774" s="12">
        <v>44394.585219907407</v>
      </c>
      <c r="E774" s="12">
        <v>44394.592858796299</v>
      </c>
      <c r="F774" s="12">
        <v>44394.599803240744</v>
      </c>
      <c r="G774" s="5" t="s">
        <v>24</v>
      </c>
      <c r="H774" s="5" t="s">
        <v>25</v>
      </c>
      <c r="U774" s="29">
        <v>112666</v>
      </c>
      <c r="V774" s="47">
        <v>1</v>
      </c>
      <c r="W774" s="48"/>
      <c r="X774" s="47">
        <v>1</v>
      </c>
      <c r="Y774" s="47"/>
      <c r="Z774" s="48"/>
      <c r="AA774" s="47"/>
      <c r="AB774" s="49">
        <v>1</v>
      </c>
    </row>
    <row r="775" spans="1:28" ht="15.75" customHeight="1">
      <c r="A775" s="5">
        <v>114341</v>
      </c>
      <c r="B775" s="5">
        <v>3483</v>
      </c>
      <c r="C775" s="12">
        <v>44394.591134259259</v>
      </c>
      <c r="D775" s="12">
        <v>44394.592523148145</v>
      </c>
      <c r="E775" s="12">
        <v>44394.597384259258</v>
      </c>
      <c r="F775" s="12">
        <v>44394.648078703707</v>
      </c>
      <c r="G775" s="5" t="s">
        <v>24</v>
      </c>
      <c r="H775" s="5" t="s">
        <v>29</v>
      </c>
      <c r="U775" s="29">
        <v>112667</v>
      </c>
      <c r="V775" s="47"/>
      <c r="W775" s="48">
        <v>1</v>
      </c>
      <c r="X775" s="47">
        <v>1</v>
      </c>
      <c r="Y775" s="47"/>
      <c r="Z775" s="48"/>
      <c r="AA775" s="47"/>
      <c r="AB775" s="49">
        <v>1</v>
      </c>
    </row>
    <row r="776" spans="1:28" ht="15.75" customHeight="1">
      <c r="A776" s="5">
        <v>113972</v>
      </c>
      <c r="B776" s="5">
        <v>1297</v>
      </c>
      <c r="C776" s="12">
        <v>44394.592372685183</v>
      </c>
      <c r="D776" s="12">
        <v>44394.59584490741</v>
      </c>
      <c r="G776" s="5" t="s">
        <v>28</v>
      </c>
      <c r="H776" s="5" t="s">
        <v>29</v>
      </c>
      <c r="U776" s="29">
        <v>112678</v>
      </c>
      <c r="V776" s="47">
        <v>1</v>
      </c>
      <c r="W776" s="48"/>
      <c r="X776" s="47">
        <v>1</v>
      </c>
      <c r="Y776" s="47"/>
      <c r="Z776" s="48"/>
      <c r="AA776" s="47"/>
      <c r="AB776" s="49">
        <v>1</v>
      </c>
    </row>
    <row r="777" spans="1:28" ht="15.75" customHeight="1">
      <c r="A777" s="5">
        <v>110915</v>
      </c>
      <c r="B777" s="5">
        <v>2064</v>
      </c>
      <c r="C777" s="12">
        <v>44394.639652777776</v>
      </c>
      <c r="D777" s="12">
        <v>44394.643819444442</v>
      </c>
      <c r="G777" s="5" t="s">
        <v>28</v>
      </c>
      <c r="H777" s="5" t="s">
        <v>29</v>
      </c>
      <c r="U777" s="29">
        <v>112680</v>
      </c>
      <c r="V777" s="47"/>
      <c r="W777" s="48">
        <v>1</v>
      </c>
      <c r="X777" s="47">
        <v>1</v>
      </c>
      <c r="Y777" s="47"/>
      <c r="Z777" s="48"/>
      <c r="AA777" s="47"/>
      <c r="AB777" s="49">
        <v>1</v>
      </c>
    </row>
    <row r="778" spans="1:28" ht="15.75" customHeight="1">
      <c r="A778" s="5">
        <v>110645</v>
      </c>
      <c r="B778" s="5">
        <v>2501</v>
      </c>
      <c r="C778" s="12">
        <v>44394.648645833331</v>
      </c>
      <c r="D778" s="12">
        <v>44394.650034722225</v>
      </c>
      <c r="E778" s="12">
        <v>44394.655590277776</v>
      </c>
      <c r="F778" s="12">
        <v>44394.695173611108</v>
      </c>
      <c r="G778" s="5" t="s">
        <v>28</v>
      </c>
      <c r="H778" s="5" t="s">
        <v>25</v>
      </c>
      <c r="U778" s="29">
        <v>112681</v>
      </c>
      <c r="V778" s="47">
        <v>1</v>
      </c>
      <c r="W778" s="48"/>
      <c r="X778" s="47">
        <v>1</v>
      </c>
      <c r="Y778" s="47"/>
      <c r="Z778" s="48"/>
      <c r="AA778" s="47"/>
      <c r="AB778" s="49">
        <v>1</v>
      </c>
    </row>
    <row r="779" spans="1:28" ht="15.75" customHeight="1">
      <c r="A779" s="5">
        <v>111827</v>
      </c>
      <c r="B779" s="5">
        <v>3212</v>
      </c>
      <c r="C779" s="12">
        <v>44394.651180555556</v>
      </c>
      <c r="D779" s="12">
        <v>44394.651875000003</v>
      </c>
      <c r="E779" s="12">
        <v>44394.656041666669</v>
      </c>
      <c r="F779" s="12">
        <v>44394.692847222221</v>
      </c>
      <c r="G779" s="5" t="s">
        <v>24</v>
      </c>
      <c r="H779" s="5" t="s">
        <v>25</v>
      </c>
      <c r="U779" s="29">
        <v>112684</v>
      </c>
      <c r="V779" s="47">
        <v>1</v>
      </c>
      <c r="W779" s="48"/>
      <c r="X779" s="47">
        <v>1</v>
      </c>
      <c r="Y779" s="47"/>
      <c r="Z779" s="48"/>
      <c r="AA779" s="47"/>
      <c r="AB779" s="49">
        <v>1</v>
      </c>
    </row>
    <row r="780" spans="1:28" ht="15.75" customHeight="1">
      <c r="A780" s="5">
        <v>113738</v>
      </c>
      <c r="B780" s="5">
        <v>206</v>
      </c>
      <c r="C780" s="12">
        <v>44394.651458333334</v>
      </c>
      <c r="D780" s="12">
        <v>44394.654930555553</v>
      </c>
      <c r="G780" s="5" t="s">
        <v>28</v>
      </c>
      <c r="H780" s="5" t="s">
        <v>29</v>
      </c>
      <c r="U780" s="29">
        <v>112685</v>
      </c>
      <c r="V780" s="47"/>
      <c r="W780" s="48">
        <v>1</v>
      </c>
      <c r="X780" s="47">
        <v>1</v>
      </c>
      <c r="Y780" s="47"/>
      <c r="Z780" s="48"/>
      <c r="AA780" s="47"/>
      <c r="AB780" s="49">
        <v>1</v>
      </c>
    </row>
    <row r="781" spans="1:28" ht="15.75" customHeight="1">
      <c r="A781" s="5">
        <v>111324</v>
      </c>
      <c r="B781" s="5">
        <v>1554</v>
      </c>
      <c r="C781" s="12">
        <v>44394.667592592596</v>
      </c>
      <c r="D781" s="12">
        <v>44394.669675925928</v>
      </c>
      <c r="E781" s="12">
        <v>44394.671759259261</v>
      </c>
      <c r="F781" s="12">
        <v>44394.697453703702</v>
      </c>
      <c r="G781" s="5" t="s">
        <v>24</v>
      </c>
      <c r="H781" s="5" t="s">
        <v>29</v>
      </c>
      <c r="U781" s="29">
        <v>112687</v>
      </c>
      <c r="V781" s="47"/>
      <c r="W781" s="48"/>
      <c r="X781" s="47"/>
      <c r="Y781" s="47">
        <v>1</v>
      </c>
      <c r="Z781" s="48"/>
      <c r="AA781" s="47">
        <v>1</v>
      </c>
      <c r="AB781" s="49">
        <v>1</v>
      </c>
    </row>
    <row r="782" spans="1:28" ht="15.75" customHeight="1">
      <c r="A782" s="5">
        <v>110054</v>
      </c>
      <c r="B782" s="5">
        <v>200</v>
      </c>
      <c r="C782" s="12">
        <v>44394.674618055556</v>
      </c>
      <c r="D782" s="12">
        <v>44394.675312500003</v>
      </c>
      <c r="E782" s="12">
        <v>44394.683645833335</v>
      </c>
      <c r="F782" s="12">
        <v>44394.726006944446</v>
      </c>
      <c r="G782" s="5" t="s">
        <v>24</v>
      </c>
      <c r="H782" s="5" t="s">
        <v>29</v>
      </c>
      <c r="U782" s="29">
        <v>112690</v>
      </c>
      <c r="V782" s="47"/>
      <c r="W782" s="48">
        <v>1</v>
      </c>
      <c r="X782" s="47">
        <v>1</v>
      </c>
      <c r="Y782" s="47"/>
      <c r="Z782" s="48"/>
      <c r="AA782" s="47"/>
      <c r="AB782" s="49">
        <v>1</v>
      </c>
    </row>
    <row r="783" spans="1:28" ht="15.75" customHeight="1">
      <c r="A783" s="5">
        <v>111689</v>
      </c>
      <c r="B783" s="5">
        <v>1473</v>
      </c>
      <c r="C783" s="12">
        <v>44394.676550925928</v>
      </c>
      <c r="D783" s="12">
        <v>44394.677939814814</v>
      </c>
      <c r="G783" s="5" t="s">
        <v>24</v>
      </c>
      <c r="H783" s="5" t="s">
        <v>25</v>
      </c>
      <c r="U783" s="29">
        <v>112692</v>
      </c>
      <c r="V783" s="47"/>
      <c r="W783" s="48">
        <v>1</v>
      </c>
      <c r="X783" s="47">
        <v>1</v>
      </c>
      <c r="Y783" s="47"/>
      <c r="Z783" s="48"/>
      <c r="AA783" s="47"/>
      <c r="AB783" s="49">
        <v>1</v>
      </c>
    </row>
    <row r="784" spans="1:28" ht="15.75" customHeight="1">
      <c r="A784" s="5">
        <v>110394</v>
      </c>
      <c r="B784" s="5">
        <v>2577</v>
      </c>
      <c r="C784" s="12">
        <v>44394.728136574071</v>
      </c>
      <c r="D784" s="12">
        <v>44394.728831018518</v>
      </c>
      <c r="E784" s="12">
        <v>44394.73646990741</v>
      </c>
      <c r="F784" s="12">
        <v>44394.771192129629</v>
      </c>
      <c r="G784" s="5" t="s">
        <v>24</v>
      </c>
      <c r="H784" s="5" t="s">
        <v>29</v>
      </c>
      <c r="U784" s="29">
        <v>112696</v>
      </c>
      <c r="V784" s="47"/>
      <c r="W784" s="48">
        <v>1</v>
      </c>
      <c r="X784" s="47">
        <v>1</v>
      </c>
      <c r="Y784" s="47"/>
      <c r="Z784" s="48"/>
      <c r="AA784" s="47"/>
      <c r="AB784" s="49">
        <v>1</v>
      </c>
    </row>
    <row r="785" spans="1:28" ht="15.75" customHeight="1">
      <c r="A785" s="5">
        <v>112077</v>
      </c>
      <c r="B785" s="5">
        <v>2513</v>
      </c>
      <c r="C785" s="12">
        <v>44394.756527777776</v>
      </c>
      <c r="D785" s="12">
        <v>44394.760694444441</v>
      </c>
      <c r="E785" s="12">
        <v>44394.764861111114</v>
      </c>
      <c r="G785" s="5" t="s">
        <v>24</v>
      </c>
      <c r="H785" s="5" t="s">
        <v>29</v>
      </c>
      <c r="U785" s="29">
        <v>112697</v>
      </c>
      <c r="V785" s="47"/>
      <c r="W785" s="48"/>
      <c r="X785" s="47"/>
      <c r="Y785" s="47"/>
      <c r="Z785" s="48"/>
      <c r="AA785" s="47"/>
      <c r="AB785" s="49"/>
    </row>
    <row r="786" spans="1:28" ht="15.75" customHeight="1">
      <c r="A786" s="5">
        <v>111838</v>
      </c>
      <c r="B786" s="5">
        <v>3960</v>
      </c>
      <c r="C786" s="12">
        <v>44394.762928240743</v>
      </c>
      <c r="D786" s="12">
        <v>44394.767094907409</v>
      </c>
      <c r="E786" s="12">
        <v>44394.771261574075</v>
      </c>
      <c r="F786" s="12">
        <v>44394.7809837963</v>
      </c>
      <c r="G786" s="5" t="s">
        <v>28</v>
      </c>
      <c r="H786" s="5" t="s">
        <v>25</v>
      </c>
      <c r="U786" s="29">
        <v>112700</v>
      </c>
      <c r="V786" s="47"/>
      <c r="W786" s="48">
        <v>1</v>
      </c>
      <c r="X786" s="47">
        <v>1</v>
      </c>
      <c r="Y786" s="47"/>
      <c r="Z786" s="48"/>
      <c r="AA786" s="47"/>
      <c r="AB786" s="49">
        <v>1</v>
      </c>
    </row>
    <row r="787" spans="1:28" ht="15.75" customHeight="1">
      <c r="A787" s="5">
        <v>113646</v>
      </c>
      <c r="B787" s="5">
        <v>3127</v>
      </c>
      <c r="C787" s="12">
        <v>44394.768692129626</v>
      </c>
      <c r="D787" s="12">
        <v>44394.772858796299</v>
      </c>
      <c r="E787" s="12">
        <v>44394.775636574072</v>
      </c>
      <c r="F787" s="12">
        <v>44394.830497685187</v>
      </c>
      <c r="G787" s="5" t="s">
        <v>28</v>
      </c>
      <c r="H787" s="5" t="s">
        <v>29</v>
      </c>
      <c r="U787" s="29">
        <v>112704</v>
      </c>
      <c r="V787" s="47"/>
      <c r="W787" s="48">
        <v>1</v>
      </c>
      <c r="X787" s="47">
        <v>1</v>
      </c>
      <c r="Y787" s="47"/>
      <c r="Z787" s="48"/>
      <c r="AA787" s="47"/>
      <c r="AB787" s="49">
        <v>1</v>
      </c>
    </row>
    <row r="788" spans="1:28" ht="15.75" customHeight="1">
      <c r="A788" s="5">
        <v>113668</v>
      </c>
      <c r="B788" s="5">
        <v>4506</v>
      </c>
      <c r="C788" s="12">
        <v>44394.81422453704</v>
      </c>
      <c r="D788" s="12">
        <v>44394.815613425926</v>
      </c>
      <c r="E788" s="12">
        <v>44394.821168981478</v>
      </c>
      <c r="F788" s="12">
        <v>44394.846168981479</v>
      </c>
      <c r="G788" s="5" t="s">
        <v>24</v>
      </c>
      <c r="H788" s="5" t="s">
        <v>29</v>
      </c>
      <c r="U788" s="29">
        <v>112709</v>
      </c>
      <c r="V788" s="47"/>
      <c r="W788" s="48"/>
      <c r="X788" s="47"/>
      <c r="Y788" s="47">
        <v>1</v>
      </c>
      <c r="Z788" s="48"/>
      <c r="AA788" s="47">
        <v>1</v>
      </c>
      <c r="AB788" s="49">
        <v>1</v>
      </c>
    </row>
    <row r="789" spans="1:28" ht="15.75" customHeight="1">
      <c r="A789" s="5">
        <v>112734</v>
      </c>
      <c r="B789" s="5">
        <v>2531</v>
      </c>
      <c r="C789" s="12">
        <v>44394.884791666664</v>
      </c>
      <c r="G789" s="5" t="s">
        <v>24</v>
      </c>
      <c r="H789" s="5" t="s">
        <v>25</v>
      </c>
      <c r="U789" s="29">
        <v>112711</v>
      </c>
      <c r="V789" s="47">
        <v>1</v>
      </c>
      <c r="W789" s="48"/>
      <c r="X789" s="47">
        <v>1</v>
      </c>
      <c r="Y789" s="47"/>
      <c r="Z789" s="48"/>
      <c r="AA789" s="47"/>
      <c r="AB789" s="49">
        <v>1</v>
      </c>
    </row>
    <row r="790" spans="1:28" ht="15.75" customHeight="1">
      <c r="A790" s="5">
        <v>112704</v>
      </c>
      <c r="B790" s="5">
        <v>1293</v>
      </c>
      <c r="C790" s="12">
        <v>44394.912152777775</v>
      </c>
      <c r="D790" s="12">
        <v>44394.916319444441</v>
      </c>
      <c r="E790" s="12">
        <v>44394.921180555553</v>
      </c>
      <c r="F790" s="12">
        <v>44394.939930555556</v>
      </c>
      <c r="G790" s="5" t="s">
        <v>24</v>
      </c>
      <c r="H790" s="5" t="s">
        <v>29</v>
      </c>
      <c r="U790" s="29">
        <v>112715</v>
      </c>
      <c r="V790" s="47"/>
      <c r="W790" s="48">
        <v>1</v>
      </c>
      <c r="X790" s="47">
        <v>1</v>
      </c>
      <c r="Y790" s="47"/>
      <c r="Z790" s="48"/>
      <c r="AA790" s="47"/>
      <c r="AB790" s="49">
        <v>1</v>
      </c>
    </row>
    <row r="791" spans="1:28" ht="15.75" customHeight="1">
      <c r="A791" s="5">
        <v>111794</v>
      </c>
      <c r="B791" s="5">
        <v>3930</v>
      </c>
      <c r="C791" s="12">
        <v>44394.941122685188</v>
      </c>
      <c r="D791" s="12">
        <v>44394.943206018521</v>
      </c>
      <c r="E791" s="12">
        <v>44394.949456018519</v>
      </c>
      <c r="F791" s="12">
        <v>44394.999456018515</v>
      </c>
      <c r="G791" s="5" t="s">
        <v>24</v>
      </c>
      <c r="H791" s="5" t="s">
        <v>25</v>
      </c>
      <c r="U791" s="29">
        <v>112716</v>
      </c>
      <c r="V791" s="47"/>
      <c r="W791" s="48">
        <v>1</v>
      </c>
      <c r="X791" s="47">
        <v>1</v>
      </c>
      <c r="Y791" s="47"/>
      <c r="Z791" s="48"/>
      <c r="AA791" s="47"/>
      <c r="AB791" s="49">
        <v>1</v>
      </c>
    </row>
    <row r="792" spans="1:28" ht="15.75" customHeight="1">
      <c r="A792" s="5">
        <v>110403</v>
      </c>
      <c r="B792" s="5">
        <v>3188</v>
      </c>
      <c r="C792" s="12">
        <v>44394.955127314817</v>
      </c>
      <c r="D792" s="12">
        <v>44394.95721064815</v>
      </c>
      <c r="E792" s="12">
        <v>44394.962071759262</v>
      </c>
      <c r="F792" s="12">
        <v>44394.973877314813</v>
      </c>
      <c r="G792" s="5" t="s">
        <v>28</v>
      </c>
      <c r="H792" s="5" t="s">
        <v>29</v>
      </c>
      <c r="U792" s="29">
        <v>112717</v>
      </c>
      <c r="V792" s="47">
        <v>1</v>
      </c>
      <c r="W792" s="48"/>
      <c r="X792" s="47">
        <v>1</v>
      </c>
      <c r="Y792" s="47"/>
      <c r="Z792" s="48"/>
      <c r="AA792" s="47"/>
      <c r="AB792" s="49">
        <v>1</v>
      </c>
    </row>
    <row r="793" spans="1:28" ht="15.75" customHeight="1">
      <c r="A793" s="5">
        <v>113164</v>
      </c>
      <c r="B793" s="5">
        <v>1799</v>
      </c>
      <c r="C793" s="12">
        <v>44395.009444444448</v>
      </c>
      <c r="D793" s="12">
        <v>44395.010138888887</v>
      </c>
      <c r="E793" s="12">
        <v>44395.016388888886</v>
      </c>
      <c r="F793" s="12">
        <v>44395.039305555554</v>
      </c>
      <c r="G793" s="5" t="s">
        <v>24</v>
      </c>
      <c r="H793" s="5" t="s">
        <v>29</v>
      </c>
      <c r="U793" s="29">
        <v>112719</v>
      </c>
      <c r="V793" s="47"/>
      <c r="W793" s="48"/>
      <c r="X793" s="47"/>
      <c r="Y793" s="47">
        <v>1</v>
      </c>
      <c r="Z793" s="48"/>
      <c r="AA793" s="47">
        <v>1</v>
      </c>
      <c r="AB793" s="49">
        <v>1</v>
      </c>
    </row>
    <row r="794" spans="1:28" ht="15.75" customHeight="1">
      <c r="A794" s="5">
        <v>113853</v>
      </c>
      <c r="B794" s="5">
        <v>4237</v>
      </c>
      <c r="C794" s="12">
        <v>44395.047222222223</v>
      </c>
      <c r="D794" s="12">
        <v>44395.050694444442</v>
      </c>
      <c r="G794" s="5" t="s">
        <v>24</v>
      </c>
      <c r="H794" s="5" t="s">
        <v>29</v>
      </c>
      <c r="U794" s="29">
        <v>112721</v>
      </c>
      <c r="V794" s="47"/>
      <c r="W794" s="48">
        <v>1</v>
      </c>
      <c r="X794" s="47">
        <v>1</v>
      </c>
      <c r="Y794" s="47"/>
      <c r="Z794" s="48"/>
      <c r="AA794" s="47"/>
      <c r="AB794" s="49">
        <v>1</v>
      </c>
    </row>
    <row r="795" spans="1:28" ht="15.75" customHeight="1">
      <c r="A795" s="5">
        <v>114005</v>
      </c>
      <c r="B795" s="5">
        <v>3833</v>
      </c>
      <c r="C795" s="12">
        <v>44395.069722222222</v>
      </c>
      <c r="D795" s="12">
        <v>44395.072500000002</v>
      </c>
      <c r="G795" s="5" t="s">
        <v>24</v>
      </c>
      <c r="H795" s="5" t="s">
        <v>29</v>
      </c>
      <c r="U795" s="29">
        <v>112723</v>
      </c>
      <c r="V795" s="47"/>
      <c r="W795" s="48"/>
      <c r="X795" s="47"/>
      <c r="Y795" s="47"/>
      <c r="Z795" s="48">
        <v>1</v>
      </c>
      <c r="AA795" s="47">
        <v>1</v>
      </c>
      <c r="AB795" s="49">
        <v>1</v>
      </c>
    </row>
    <row r="796" spans="1:28" ht="15.75" customHeight="1">
      <c r="A796" s="5">
        <v>114747</v>
      </c>
      <c r="B796" s="5">
        <v>3083</v>
      </c>
      <c r="C796" s="12">
        <v>44395.083761574075</v>
      </c>
      <c r="D796" s="12">
        <v>44395.085150462961</v>
      </c>
      <c r="E796" s="12">
        <v>44395.088622685187</v>
      </c>
      <c r="F796" s="12">
        <v>44395.138622685183</v>
      </c>
      <c r="G796" s="5" t="s">
        <v>24</v>
      </c>
      <c r="H796" s="5" t="s">
        <v>25</v>
      </c>
      <c r="U796" s="29">
        <v>112724</v>
      </c>
      <c r="V796" s="47"/>
      <c r="W796" s="48">
        <v>1</v>
      </c>
      <c r="X796" s="47">
        <v>1</v>
      </c>
      <c r="Y796" s="47"/>
      <c r="Z796" s="48"/>
      <c r="AA796" s="47"/>
      <c r="AB796" s="49">
        <v>1</v>
      </c>
    </row>
    <row r="797" spans="1:28" ht="15.75" customHeight="1">
      <c r="A797" s="5">
        <v>113065</v>
      </c>
      <c r="B797" s="5">
        <v>4357</v>
      </c>
      <c r="C797" s="12">
        <v>44395.124421296299</v>
      </c>
      <c r="D797" s="12">
        <v>44395.128587962965</v>
      </c>
      <c r="E797" s="12">
        <v>44395.132060185184</v>
      </c>
      <c r="F797" s="12">
        <v>44395.186921296299</v>
      </c>
      <c r="G797" s="5" t="s">
        <v>24</v>
      </c>
      <c r="H797" s="5" t="s">
        <v>25</v>
      </c>
      <c r="U797" s="29">
        <v>112725</v>
      </c>
      <c r="V797" s="47"/>
      <c r="W797" s="48"/>
      <c r="X797" s="47"/>
      <c r="Y797" s="47"/>
      <c r="Z797" s="48">
        <v>1</v>
      </c>
      <c r="AA797" s="47">
        <v>1</v>
      </c>
      <c r="AB797" s="49">
        <v>1</v>
      </c>
    </row>
    <row r="798" spans="1:28" ht="15.75" customHeight="1">
      <c r="A798" s="5">
        <v>112548</v>
      </c>
      <c r="B798" s="5">
        <v>1707</v>
      </c>
      <c r="C798" s="12">
        <v>44395.128495370373</v>
      </c>
      <c r="D798" s="12">
        <v>44395.131967592592</v>
      </c>
      <c r="E798" s="12">
        <v>44395.133356481485</v>
      </c>
      <c r="F798" s="12">
        <v>44395.163912037038</v>
      </c>
      <c r="G798" s="5" t="s">
        <v>24</v>
      </c>
      <c r="H798" s="5" t="s">
        <v>29</v>
      </c>
      <c r="U798" s="29">
        <v>112727</v>
      </c>
      <c r="V798" s="47"/>
      <c r="W798" s="48">
        <v>1</v>
      </c>
      <c r="X798" s="47">
        <v>1</v>
      </c>
      <c r="Y798" s="47"/>
      <c r="Z798" s="48"/>
      <c r="AA798" s="47"/>
      <c r="AB798" s="49">
        <v>1</v>
      </c>
    </row>
    <row r="799" spans="1:28" ht="15.75" customHeight="1">
      <c r="A799" s="5">
        <v>113286</v>
      </c>
      <c r="B799" s="5">
        <v>2093</v>
      </c>
      <c r="C799" s="12">
        <v>44395.129259259258</v>
      </c>
      <c r="D799" s="12">
        <v>44395.132731481484</v>
      </c>
      <c r="E799" s="12">
        <v>44395.135509259257</v>
      </c>
      <c r="F799" s="12">
        <v>44395.164675925924</v>
      </c>
      <c r="G799" s="5" t="s">
        <v>24</v>
      </c>
      <c r="H799" s="5" t="s">
        <v>25</v>
      </c>
      <c r="U799" s="29">
        <v>112732</v>
      </c>
      <c r="V799" s="47">
        <v>1</v>
      </c>
      <c r="W799" s="48"/>
      <c r="X799" s="47">
        <v>1</v>
      </c>
      <c r="Y799" s="47"/>
      <c r="Z799" s="48"/>
      <c r="AA799" s="47"/>
      <c r="AB799" s="49">
        <v>1</v>
      </c>
    </row>
    <row r="800" spans="1:28" ht="15.75" customHeight="1">
      <c r="A800" s="5">
        <v>112333</v>
      </c>
      <c r="B800" s="5">
        <v>3558</v>
      </c>
      <c r="C800" s="12">
        <v>44395.141712962963</v>
      </c>
      <c r="G800" s="5" t="s">
        <v>24</v>
      </c>
      <c r="H800" s="5" t="s">
        <v>25</v>
      </c>
      <c r="U800" s="29">
        <v>112734</v>
      </c>
      <c r="V800" s="47"/>
      <c r="W800" s="48"/>
      <c r="X800" s="47"/>
      <c r="Y800" s="47"/>
      <c r="Z800" s="48"/>
      <c r="AA800" s="47"/>
      <c r="AB800" s="49"/>
    </row>
    <row r="801" spans="1:28" ht="15.75" customHeight="1">
      <c r="A801" s="5">
        <v>111839</v>
      </c>
      <c r="B801" s="5">
        <v>3420</v>
      </c>
      <c r="C801" s="12">
        <v>44395.145590277774</v>
      </c>
      <c r="D801" s="12">
        <v>44395.149062500001</v>
      </c>
      <c r="G801" s="5" t="s">
        <v>28</v>
      </c>
      <c r="H801" s="5" t="s">
        <v>25</v>
      </c>
      <c r="U801" s="29">
        <v>112736</v>
      </c>
      <c r="V801" s="47"/>
      <c r="W801" s="48"/>
      <c r="X801" s="47"/>
      <c r="Y801" s="47"/>
      <c r="Z801" s="48">
        <v>1</v>
      </c>
      <c r="AA801" s="47">
        <v>1</v>
      </c>
      <c r="AB801" s="49">
        <v>1</v>
      </c>
    </row>
    <row r="802" spans="1:28" ht="15.75" customHeight="1">
      <c r="A802" s="5">
        <v>113995</v>
      </c>
      <c r="B802" s="5">
        <v>3929</v>
      </c>
      <c r="C802" s="12">
        <v>44395.162511574075</v>
      </c>
      <c r="G802" s="5" t="s">
        <v>28</v>
      </c>
      <c r="H802" s="5" t="s">
        <v>29</v>
      </c>
      <c r="U802" s="29">
        <v>112739</v>
      </c>
      <c r="V802" s="47"/>
      <c r="W802" s="48"/>
      <c r="X802" s="47"/>
      <c r="Y802" s="47"/>
      <c r="Z802" s="48">
        <v>1</v>
      </c>
      <c r="AA802" s="47">
        <v>1</v>
      </c>
      <c r="AB802" s="49">
        <v>1</v>
      </c>
    </row>
    <row r="803" spans="1:28" ht="15.75" customHeight="1">
      <c r="A803" s="5">
        <v>112822</v>
      </c>
      <c r="B803" s="5">
        <v>312</v>
      </c>
      <c r="C803" s="12">
        <v>44395.16333333333</v>
      </c>
      <c r="D803" s="12">
        <v>44395.166805555556</v>
      </c>
      <c r="G803" s="5" t="s">
        <v>24</v>
      </c>
      <c r="H803" s="5" t="s">
        <v>25</v>
      </c>
      <c r="U803" s="29">
        <v>112745</v>
      </c>
      <c r="V803" s="47"/>
      <c r="W803" s="48"/>
      <c r="X803" s="47"/>
      <c r="Y803" s="47"/>
      <c r="Z803" s="48"/>
      <c r="AA803" s="47"/>
      <c r="AB803" s="49"/>
    </row>
    <row r="804" spans="1:28" ht="15.75" customHeight="1">
      <c r="A804" s="5">
        <v>113038</v>
      </c>
      <c r="B804" s="5">
        <v>3749</v>
      </c>
      <c r="C804" s="12">
        <v>44395.184166666666</v>
      </c>
      <c r="D804" s="12">
        <v>44395.185555555552</v>
      </c>
      <c r="G804" s="5" t="s">
        <v>24</v>
      </c>
      <c r="H804" s="5" t="s">
        <v>25</v>
      </c>
      <c r="U804" s="29">
        <v>112755</v>
      </c>
      <c r="V804" s="47">
        <v>1</v>
      </c>
      <c r="W804" s="48"/>
      <c r="X804" s="47">
        <v>1</v>
      </c>
      <c r="Y804" s="47"/>
      <c r="Z804" s="48"/>
      <c r="AA804" s="47"/>
      <c r="AB804" s="49">
        <v>1</v>
      </c>
    </row>
    <row r="805" spans="1:28" ht="15.75" customHeight="1">
      <c r="A805" s="5">
        <v>111373</v>
      </c>
      <c r="B805" s="5">
        <v>3608</v>
      </c>
      <c r="C805" s="12">
        <v>44395.2031712963</v>
      </c>
      <c r="D805" s="12">
        <v>44395.206643518519</v>
      </c>
      <c r="E805" s="12">
        <v>44395.208032407405</v>
      </c>
      <c r="F805" s="12">
        <v>44395.255949074075</v>
      </c>
      <c r="G805" s="5" t="s">
        <v>24</v>
      </c>
      <c r="H805" s="5" t="s">
        <v>29</v>
      </c>
      <c r="U805" s="29">
        <v>112758</v>
      </c>
      <c r="V805" s="47"/>
      <c r="W805" s="48"/>
      <c r="X805" s="47"/>
      <c r="Y805" s="47"/>
      <c r="Z805" s="48"/>
      <c r="AA805" s="47"/>
      <c r="AB805" s="49"/>
    </row>
    <row r="806" spans="1:28" ht="15.75" customHeight="1">
      <c r="A806" s="5">
        <v>110563</v>
      </c>
      <c r="B806" s="5">
        <v>1567</v>
      </c>
      <c r="C806" s="12">
        <v>44395.217858796299</v>
      </c>
      <c r="D806" s="12">
        <v>44395.219942129632</v>
      </c>
      <c r="E806" s="12">
        <v>44395.22619212963</v>
      </c>
      <c r="F806" s="12">
        <v>44395.24077546296</v>
      </c>
      <c r="G806" s="5" t="s">
        <v>24</v>
      </c>
      <c r="H806" s="5" t="s">
        <v>25</v>
      </c>
      <c r="U806" s="29">
        <v>112760</v>
      </c>
      <c r="V806" s="47"/>
      <c r="W806" s="48"/>
      <c r="X806" s="47"/>
      <c r="Y806" s="47">
        <v>1</v>
      </c>
      <c r="Z806" s="48"/>
      <c r="AA806" s="47">
        <v>1</v>
      </c>
      <c r="AB806" s="49">
        <v>1</v>
      </c>
    </row>
    <row r="807" spans="1:28" ht="15.75" customHeight="1">
      <c r="A807" s="5">
        <v>112739</v>
      </c>
      <c r="B807" s="5">
        <v>34</v>
      </c>
      <c r="C807" s="12">
        <v>44395.234363425923</v>
      </c>
      <c r="D807" s="12">
        <v>44395.237835648149</v>
      </c>
      <c r="G807" s="5" t="s">
        <v>28</v>
      </c>
      <c r="H807" s="5" t="s">
        <v>29</v>
      </c>
      <c r="U807" s="29">
        <v>112761</v>
      </c>
      <c r="V807" s="47"/>
      <c r="W807" s="48">
        <v>1</v>
      </c>
      <c r="X807" s="47">
        <v>1</v>
      </c>
      <c r="Y807" s="47"/>
      <c r="Z807" s="48"/>
      <c r="AA807" s="47"/>
      <c r="AB807" s="49">
        <v>1</v>
      </c>
    </row>
    <row r="808" spans="1:28" ht="15.75" customHeight="1">
      <c r="A808" s="5">
        <v>111300</v>
      </c>
      <c r="B808" s="5">
        <v>1341</v>
      </c>
      <c r="C808" s="12">
        <v>44395.245300925926</v>
      </c>
      <c r="D808" s="12">
        <v>44395.248078703706</v>
      </c>
      <c r="E808" s="12">
        <v>44395.25571759259</v>
      </c>
      <c r="F808" s="12">
        <v>44395.295300925929</v>
      </c>
      <c r="G808" s="5" t="s">
        <v>24</v>
      </c>
      <c r="H808" s="5" t="s">
        <v>29</v>
      </c>
      <c r="U808" s="29">
        <v>112769</v>
      </c>
      <c r="V808" s="47"/>
      <c r="W808" s="48">
        <v>1</v>
      </c>
      <c r="X808" s="47">
        <v>1</v>
      </c>
      <c r="Y808" s="47"/>
      <c r="Z808" s="48"/>
      <c r="AA808" s="47"/>
      <c r="AB808" s="49">
        <v>1</v>
      </c>
    </row>
    <row r="809" spans="1:28" ht="15.75" customHeight="1">
      <c r="A809" s="5">
        <v>113688</v>
      </c>
      <c r="B809" s="5">
        <v>3045</v>
      </c>
      <c r="C809" s="12">
        <v>44395.246446759258</v>
      </c>
      <c r="D809" s="12">
        <v>44395.249918981484</v>
      </c>
      <c r="G809" s="5" t="s">
        <v>28</v>
      </c>
      <c r="H809" s="5" t="s">
        <v>25</v>
      </c>
      <c r="U809" s="29">
        <v>112770</v>
      </c>
      <c r="V809" s="47">
        <v>1</v>
      </c>
      <c r="W809" s="48"/>
      <c r="X809" s="47">
        <v>1</v>
      </c>
      <c r="Y809" s="47"/>
      <c r="Z809" s="48"/>
      <c r="AA809" s="47"/>
      <c r="AB809" s="49">
        <v>1</v>
      </c>
    </row>
    <row r="810" spans="1:28" ht="15.75" customHeight="1">
      <c r="A810" s="5">
        <v>113102</v>
      </c>
      <c r="B810" s="5">
        <v>4781</v>
      </c>
      <c r="C810" s="12">
        <v>44395.249513888892</v>
      </c>
      <c r="D810" s="12">
        <v>44395.253680555557</v>
      </c>
      <c r="E810" s="12">
        <v>44395.259236111109</v>
      </c>
      <c r="F810" s="12">
        <v>44395.280763888892</v>
      </c>
      <c r="G810" s="5" t="s">
        <v>24</v>
      </c>
      <c r="H810" s="5" t="s">
        <v>29</v>
      </c>
      <c r="U810" s="29">
        <v>112773</v>
      </c>
      <c r="V810" s="47">
        <v>1</v>
      </c>
      <c r="W810" s="48"/>
      <c r="X810" s="47">
        <v>1</v>
      </c>
      <c r="Y810" s="47"/>
      <c r="Z810" s="48"/>
      <c r="AA810" s="47"/>
      <c r="AB810" s="49">
        <v>1</v>
      </c>
    </row>
    <row r="811" spans="1:28" ht="15.75" customHeight="1">
      <c r="A811" s="5">
        <v>114303</v>
      </c>
      <c r="B811" s="5">
        <v>4627</v>
      </c>
      <c r="C811" s="12">
        <v>44395.317083333335</v>
      </c>
      <c r="D811" s="12">
        <v>44395.319861111115</v>
      </c>
      <c r="E811" s="12">
        <v>44395.321944444448</v>
      </c>
      <c r="F811" s="12">
        <v>44395.333055555559</v>
      </c>
      <c r="G811" s="5" t="s">
        <v>24</v>
      </c>
      <c r="H811" s="5" t="s">
        <v>25</v>
      </c>
      <c r="U811" s="29">
        <v>112777</v>
      </c>
      <c r="V811" s="47"/>
      <c r="W811" s="48">
        <v>1</v>
      </c>
      <c r="X811" s="47">
        <v>1</v>
      </c>
      <c r="Y811" s="47"/>
      <c r="Z811" s="48"/>
      <c r="AA811" s="47"/>
      <c r="AB811" s="49">
        <v>1</v>
      </c>
    </row>
    <row r="812" spans="1:28" ht="15.75" customHeight="1">
      <c r="A812" s="5">
        <v>114613</v>
      </c>
      <c r="B812" s="5">
        <v>3717</v>
      </c>
      <c r="C812" s="12">
        <v>44395.330590277779</v>
      </c>
      <c r="D812" s="12">
        <v>44395.331979166665</v>
      </c>
      <c r="E812" s="12">
        <v>44395.333368055559</v>
      </c>
      <c r="F812" s="12">
        <v>44395.350729166668</v>
      </c>
      <c r="G812" s="5" t="s">
        <v>24</v>
      </c>
      <c r="H812" s="5" t="s">
        <v>25</v>
      </c>
      <c r="U812" s="29">
        <v>112786</v>
      </c>
      <c r="V812" s="47">
        <v>1</v>
      </c>
      <c r="W812" s="48"/>
      <c r="X812" s="47">
        <v>1</v>
      </c>
      <c r="Y812" s="47"/>
      <c r="Z812" s="48"/>
      <c r="AA812" s="47"/>
      <c r="AB812" s="49">
        <v>1</v>
      </c>
    </row>
    <row r="813" spans="1:28" ht="15.75" customHeight="1">
      <c r="A813" s="5">
        <v>114399</v>
      </c>
      <c r="B813" s="5">
        <v>4438</v>
      </c>
      <c r="C813" s="12">
        <v>44395.346504629626</v>
      </c>
      <c r="D813" s="12">
        <v>44395.347893518519</v>
      </c>
      <c r="E813" s="12">
        <v>44395.352754629632</v>
      </c>
      <c r="F813" s="12">
        <v>44395.401365740741</v>
      </c>
      <c r="G813" s="5" t="s">
        <v>24</v>
      </c>
      <c r="H813" s="5" t="s">
        <v>25</v>
      </c>
      <c r="U813" s="29">
        <v>112791</v>
      </c>
      <c r="V813" s="47"/>
      <c r="W813" s="48">
        <v>1</v>
      </c>
      <c r="X813" s="47">
        <v>1</v>
      </c>
      <c r="Y813" s="47"/>
      <c r="Z813" s="48"/>
      <c r="AA813" s="47"/>
      <c r="AB813" s="49">
        <v>1</v>
      </c>
    </row>
    <row r="814" spans="1:28" ht="15.75" customHeight="1">
      <c r="A814" s="5">
        <v>112874</v>
      </c>
      <c r="B814" s="5">
        <v>621</v>
      </c>
      <c r="C814" s="12">
        <v>44395.416261574072</v>
      </c>
      <c r="D814" s="12">
        <v>44395.416956018518</v>
      </c>
      <c r="G814" s="5" t="s">
        <v>24</v>
      </c>
      <c r="H814" s="5" t="s">
        <v>29</v>
      </c>
      <c r="U814" s="29">
        <v>112793</v>
      </c>
      <c r="V814" s="47"/>
      <c r="W814" s="48">
        <v>1</v>
      </c>
      <c r="X814" s="47">
        <v>1</v>
      </c>
      <c r="Y814" s="47"/>
      <c r="Z814" s="48"/>
      <c r="AA814" s="47"/>
      <c r="AB814" s="49">
        <v>1</v>
      </c>
    </row>
    <row r="815" spans="1:28" ht="15.75" customHeight="1">
      <c r="A815" s="5">
        <v>114833</v>
      </c>
      <c r="B815" s="5">
        <v>1850</v>
      </c>
      <c r="C815" s="12">
        <v>44395.431527777779</v>
      </c>
      <c r="D815" s="12">
        <v>44395.434999999998</v>
      </c>
      <c r="E815" s="12">
        <v>44395.439166666663</v>
      </c>
      <c r="F815" s="12">
        <v>44395.450277777774</v>
      </c>
      <c r="G815" s="5" t="s">
        <v>28</v>
      </c>
      <c r="H815" s="5" t="s">
        <v>29</v>
      </c>
      <c r="U815" s="29">
        <v>112799</v>
      </c>
      <c r="V815" s="47">
        <v>1</v>
      </c>
      <c r="W815" s="48"/>
      <c r="X815" s="47">
        <v>1</v>
      </c>
      <c r="Y815" s="47"/>
      <c r="Z815" s="48"/>
      <c r="AA815" s="47"/>
      <c r="AB815" s="49">
        <v>1</v>
      </c>
    </row>
    <row r="816" spans="1:28" ht="15.75" customHeight="1">
      <c r="A816" s="5">
        <v>114473</v>
      </c>
      <c r="B816" s="5">
        <v>1785</v>
      </c>
      <c r="C816" s="12">
        <v>44395.486724537041</v>
      </c>
      <c r="D816" s="12">
        <v>44395.488807870373</v>
      </c>
      <c r="G816" s="5" t="s">
        <v>28</v>
      </c>
      <c r="H816" s="5" t="s">
        <v>29</v>
      </c>
      <c r="U816" s="29">
        <v>112805</v>
      </c>
      <c r="V816" s="47"/>
      <c r="W816" s="48">
        <v>1</v>
      </c>
      <c r="X816" s="47">
        <v>1</v>
      </c>
      <c r="Y816" s="47"/>
      <c r="Z816" s="48"/>
      <c r="AA816" s="47"/>
      <c r="AB816" s="49">
        <v>1</v>
      </c>
    </row>
    <row r="817" spans="1:28" ht="15.75" customHeight="1">
      <c r="A817" s="5">
        <v>114703</v>
      </c>
      <c r="B817" s="5">
        <v>4322</v>
      </c>
      <c r="C817" s="12">
        <v>44395.500219907408</v>
      </c>
      <c r="G817" s="5" t="s">
        <v>24</v>
      </c>
      <c r="H817" s="5" t="s">
        <v>29</v>
      </c>
      <c r="U817" s="29">
        <v>112806</v>
      </c>
      <c r="V817" s="47"/>
      <c r="W817" s="48"/>
      <c r="X817" s="47"/>
      <c r="Y817" s="47"/>
      <c r="Z817" s="48">
        <v>1</v>
      </c>
      <c r="AA817" s="47">
        <v>1</v>
      </c>
      <c r="AB817" s="49">
        <v>1</v>
      </c>
    </row>
    <row r="818" spans="1:28" ht="15.75" customHeight="1">
      <c r="A818" s="5">
        <v>113722</v>
      </c>
      <c r="B818" s="5">
        <v>4007</v>
      </c>
      <c r="C818" s="12">
        <v>44395.516701388886</v>
      </c>
      <c r="D818" s="12">
        <v>44395.517395833333</v>
      </c>
      <c r="E818" s="12">
        <v>44395.520868055559</v>
      </c>
      <c r="F818" s="12">
        <v>44395.547256944446</v>
      </c>
      <c r="G818" s="5" t="s">
        <v>28</v>
      </c>
      <c r="H818" s="5" t="s">
        <v>29</v>
      </c>
      <c r="U818" s="29">
        <v>112807</v>
      </c>
      <c r="V818" s="47"/>
      <c r="W818" s="48">
        <v>1</v>
      </c>
      <c r="X818" s="47">
        <v>1</v>
      </c>
      <c r="Y818" s="47"/>
      <c r="Z818" s="48"/>
      <c r="AA818" s="47"/>
      <c r="AB818" s="49">
        <v>1</v>
      </c>
    </row>
    <row r="819" spans="1:28" ht="15.75" customHeight="1">
      <c r="A819" s="5">
        <v>111385</v>
      </c>
      <c r="B819" s="5">
        <v>3019</v>
      </c>
      <c r="C819" s="12">
        <v>44395.52003472222</v>
      </c>
      <c r="D819" s="12">
        <v>44395.523506944446</v>
      </c>
      <c r="E819" s="12">
        <v>44395.531840277778</v>
      </c>
      <c r="F819" s="12">
        <v>44395.559618055559</v>
      </c>
      <c r="G819" s="5" t="s">
        <v>28</v>
      </c>
      <c r="H819" s="5" t="s">
        <v>29</v>
      </c>
      <c r="U819" s="29">
        <v>112809</v>
      </c>
      <c r="V819" s="47"/>
      <c r="W819" s="48">
        <v>1</v>
      </c>
      <c r="X819" s="47">
        <v>1</v>
      </c>
      <c r="Y819" s="47"/>
      <c r="Z819" s="48"/>
      <c r="AA819" s="47"/>
      <c r="AB819" s="49">
        <v>1</v>
      </c>
    </row>
    <row r="820" spans="1:28" ht="15.75" customHeight="1">
      <c r="A820" s="5">
        <v>113389</v>
      </c>
      <c r="B820" s="5">
        <v>3392</v>
      </c>
      <c r="C820" s="12">
        <v>44395.545798611114</v>
      </c>
      <c r="D820" s="12">
        <v>44395.547881944447</v>
      </c>
      <c r="E820" s="12">
        <v>44395.552048611113</v>
      </c>
      <c r="F820" s="12">
        <v>44395.568020833336</v>
      </c>
      <c r="G820" s="5" t="s">
        <v>24</v>
      </c>
      <c r="H820" s="5" t="s">
        <v>29</v>
      </c>
      <c r="U820" s="29">
        <v>112810</v>
      </c>
      <c r="V820" s="47">
        <v>1</v>
      </c>
      <c r="W820" s="48"/>
      <c r="X820" s="47">
        <v>1</v>
      </c>
      <c r="Y820" s="47"/>
      <c r="Z820" s="48"/>
      <c r="AA820" s="47"/>
      <c r="AB820" s="49">
        <v>1</v>
      </c>
    </row>
    <row r="821" spans="1:28" ht="15.75" customHeight="1">
      <c r="A821" s="5">
        <v>112932</v>
      </c>
      <c r="B821" s="5">
        <v>4918</v>
      </c>
      <c r="C821" s="12">
        <v>44395.561377314814</v>
      </c>
      <c r="D821" s="12">
        <v>44395.5627662037</v>
      </c>
      <c r="E821" s="12">
        <v>44395.56832175926</v>
      </c>
      <c r="F821" s="12">
        <v>44395.597488425927</v>
      </c>
      <c r="G821" s="5" t="s">
        <v>24</v>
      </c>
      <c r="H821" s="5" t="s">
        <v>29</v>
      </c>
      <c r="U821" s="29">
        <v>112811</v>
      </c>
      <c r="V821" s="47"/>
      <c r="W821" s="48">
        <v>1</v>
      </c>
      <c r="X821" s="47">
        <v>1</v>
      </c>
      <c r="Y821" s="47"/>
      <c r="Z821" s="48"/>
      <c r="AA821" s="47"/>
      <c r="AB821" s="49">
        <v>1</v>
      </c>
    </row>
    <row r="822" spans="1:28" ht="15.75" customHeight="1">
      <c r="A822" s="5">
        <v>110674</v>
      </c>
      <c r="B822" s="5">
        <v>4989</v>
      </c>
      <c r="C822" s="12">
        <v>44395.564444444448</v>
      </c>
      <c r="D822" s="12">
        <v>44395.568611111114</v>
      </c>
      <c r="E822" s="12">
        <v>44395.57</v>
      </c>
      <c r="F822" s="12">
        <v>44395.582499999997</v>
      </c>
      <c r="G822" s="5" t="s">
        <v>24</v>
      </c>
      <c r="H822" s="5" t="s">
        <v>25</v>
      </c>
      <c r="U822" s="29">
        <v>112815</v>
      </c>
      <c r="V822" s="47"/>
      <c r="W822" s="48">
        <v>1</v>
      </c>
      <c r="X822" s="47">
        <v>1</v>
      </c>
      <c r="Y822" s="47"/>
      <c r="Z822" s="48"/>
      <c r="AA822" s="47"/>
      <c r="AB822" s="49">
        <v>1</v>
      </c>
    </row>
    <row r="823" spans="1:28" ht="15.75" customHeight="1">
      <c r="A823" s="5">
        <v>110518</v>
      </c>
      <c r="C823" s="12">
        <v>44395.592673611114</v>
      </c>
      <c r="G823" s="5" t="s">
        <v>24</v>
      </c>
      <c r="H823" s="5" t="s">
        <v>25</v>
      </c>
      <c r="U823" s="29">
        <v>112818</v>
      </c>
      <c r="V823" s="47"/>
      <c r="W823" s="48"/>
      <c r="X823" s="47"/>
      <c r="Y823" s="47"/>
      <c r="Z823" s="48"/>
      <c r="AA823" s="47"/>
      <c r="AB823" s="49"/>
    </row>
    <row r="824" spans="1:28" ht="15.75" customHeight="1">
      <c r="A824" s="5">
        <v>114053</v>
      </c>
      <c r="B824" s="5">
        <v>898</v>
      </c>
      <c r="C824" s="12">
        <v>44395.596574074072</v>
      </c>
      <c r="D824" s="12">
        <v>44395.597962962966</v>
      </c>
      <c r="G824" s="5" t="s">
        <v>24</v>
      </c>
      <c r="H824" s="5" t="s">
        <v>25</v>
      </c>
      <c r="U824" s="29">
        <v>112821</v>
      </c>
      <c r="V824" s="47"/>
      <c r="W824" s="48">
        <v>1</v>
      </c>
      <c r="X824" s="47">
        <v>1</v>
      </c>
      <c r="Y824" s="47"/>
      <c r="Z824" s="48"/>
      <c r="AA824" s="47"/>
      <c r="AB824" s="49">
        <v>1</v>
      </c>
    </row>
    <row r="825" spans="1:28" ht="15.75" customHeight="1">
      <c r="A825" s="5">
        <v>110793</v>
      </c>
      <c r="B825" s="5">
        <v>982</v>
      </c>
      <c r="C825" s="12">
        <v>44395.600555555553</v>
      </c>
      <c r="D825" s="12">
        <v>44395.601944444446</v>
      </c>
      <c r="G825" s="5" t="s">
        <v>24</v>
      </c>
      <c r="H825" s="5" t="s">
        <v>29</v>
      </c>
      <c r="U825" s="29">
        <v>112822</v>
      </c>
      <c r="V825" s="47">
        <v>1</v>
      </c>
      <c r="W825" s="48"/>
      <c r="X825" s="47">
        <v>1</v>
      </c>
      <c r="Y825" s="47"/>
      <c r="Z825" s="48"/>
      <c r="AA825" s="47"/>
      <c r="AB825" s="49">
        <v>1</v>
      </c>
    </row>
    <row r="826" spans="1:28" ht="15.75" customHeight="1">
      <c r="A826" s="5">
        <v>114258</v>
      </c>
      <c r="B826" s="5">
        <v>4828</v>
      </c>
      <c r="C826" s="12">
        <v>44395.642164351855</v>
      </c>
      <c r="D826" s="12">
        <v>44395.645636574074</v>
      </c>
      <c r="G826" s="5" t="s">
        <v>24</v>
      </c>
      <c r="H826" s="5" t="s">
        <v>29</v>
      </c>
      <c r="U826" s="29">
        <v>112825</v>
      </c>
      <c r="V826" s="47"/>
      <c r="W826" s="48">
        <v>1</v>
      </c>
      <c r="X826" s="47">
        <v>1</v>
      </c>
      <c r="Y826" s="47"/>
      <c r="Z826" s="48"/>
      <c r="AA826" s="47"/>
      <c r="AB826" s="49">
        <v>1</v>
      </c>
    </row>
    <row r="827" spans="1:28" ht="15.75" customHeight="1">
      <c r="A827" s="5">
        <v>111205</v>
      </c>
      <c r="B827" s="5">
        <v>4342</v>
      </c>
      <c r="C827" s="12">
        <v>44395.650729166664</v>
      </c>
      <c r="D827" s="12">
        <v>44395.65420138889</v>
      </c>
      <c r="E827" s="12">
        <v>44395.661145833335</v>
      </c>
      <c r="F827" s="12">
        <v>44395.683368055557</v>
      </c>
      <c r="G827" s="5" t="s">
        <v>24</v>
      </c>
      <c r="H827" s="5" t="s">
        <v>25</v>
      </c>
      <c r="U827" s="29">
        <v>112829</v>
      </c>
      <c r="V827" s="47"/>
      <c r="W827" s="48"/>
      <c r="X827" s="47"/>
      <c r="Y827" s="47"/>
      <c r="Z827" s="48"/>
      <c r="AA827" s="47"/>
      <c r="AB827" s="49"/>
    </row>
    <row r="828" spans="1:28" ht="15.75" customHeight="1">
      <c r="A828" s="5">
        <v>112171</v>
      </c>
      <c r="B828" s="5">
        <v>2513</v>
      </c>
      <c r="C828" s="12">
        <v>44395.705324074072</v>
      </c>
      <c r="D828" s="12">
        <v>44395.709490740737</v>
      </c>
      <c r="E828" s="12">
        <v>44395.711574074077</v>
      </c>
      <c r="F828" s="12">
        <v>44395.76226851852</v>
      </c>
      <c r="G828" s="5" t="s">
        <v>28</v>
      </c>
      <c r="H828" s="5" t="s">
        <v>29</v>
      </c>
      <c r="U828" s="29">
        <v>112836</v>
      </c>
      <c r="V828" s="47">
        <v>1</v>
      </c>
      <c r="W828" s="48"/>
      <c r="X828" s="47">
        <v>1</v>
      </c>
      <c r="Y828" s="47"/>
      <c r="Z828" s="48"/>
      <c r="AA828" s="47"/>
      <c r="AB828" s="49">
        <v>1</v>
      </c>
    </row>
    <row r="829" spans="1:28" ht="15.75" customHeight="1">
      <c r="A829" s="5">
        <v>111407</v>
      </c>
      <c r="B829" s="5">
        <v>1287</v>
      </c>
      <c r="C829" s="12">
        <v>44395.707696759258</v>
      </c>
      <c r="D829" s="12">
        <v>44395.709085648145</v>
      </c>
      <c r="G829" s="5" t="s">
        <v>24</v>
      </c>
      <c r="H829" s="5" t="s">
        <v>25</v>
      </c>
      <c r="U829" s="29">
        <v>112837</v>
      </c>
      <c r="V829" s="47">
        <v>1</v>
      </c>
      <c r="W829" s="48"/>
      <c r="X829" s="47">
        <v>1</v>
      </c>
      <c r="Y829" s="47"/>
      <c r="Z829" s="48"/>
      <c r="AA829" s="47"/>
      <c r="AB829" s="49">
        <v>1</v>
      </c>
    </row>
    <row r="830" spans="1:28" ht="15.75" customHeight="1">
      <c r="A830" s="5">
        <v>110267</v>
      </c>
      <c r="B830" s="5">
        <v>4972</v>
      </c>
      <c r="C830" s="12">
        <v>44395.760150462964</v>
      </c>
      <c r="D830" s="12">
        <v>44395.762233796297</v>
      </c>
      <c r="E830" s="12">
        <v>44395.765011574076</v>
      </c>
      <c r="F830" s="12">
        <v>44395.808761574073</v>
      </c>
      <c r="G830" s="5" t="s">
        <v>28</v>
      </c>
      <c r="H830" s="5" t="s">
        <v>29</v>
      </c>
      <c r="U830" s="29">
        <v>112838</v>
      </c>
      <c r="V830" s="47">
        <v>1</v>
      </c>
      <c r="W830" s="48"/>
      <c r="X830" s="47">
        <v>1</v>
      </c>
      <c r="Y830" s="47"/>
      <c r="Z830" s="48"/>
      <c r="AA830" s="47"/>
      <c r="AB830" s="49">
        <v>1</v>
      </c>
    </row>
    <row r="831" spans="1:28" ht="15.75" customHeight="1">
      <c r="A831" s="5">
        <v>113295</v>
      </c>
      <c r="B831" s="5">
        <v>480</v>
      </c>
      <c r="C831" s="12">
        <v>44395.762523148151</v>
      </c>
      <c r="D831" s="12">
        <v>44395.766689814816</v>
      </c>
      <c r="G831" s="5" t="s">
        <v>24</v>
      </c>
      <c r="H831" s="5" t="s">
        <v>29</v>
      </c>
      <c r="U831" s="29">
        <v>112846</v>
      </c>
      <c r="V831" s="47">
        <v>1</v>
      </c>
      <c r="W831" s="48"/>
      <c r="X831" s="47">
        <v>1</v>
      </c>
      <c r="Y831" s="47"/>
      <c r="Z831" s="48"/>
      <c r="AA831" s="47"/>
      <c r="AB831" s="49">
        <v>1</v>
      </c>
    </row>
    <row r="832" spans="1:28" ht="15.75" customHeight="1">
      <c r="A832" s="5">
        <v>114846</v>
      </c>
      <c r="B832" s="5">
        <v>4297</v>
      </c>
      <c r="C832" s="12">
        <v>44395.804861111108</v>
      </c>
      <c r="G832" s="5" t="s">
        <v>28</v>
      </c>
      <c r="H832" s="5" t="s">
        <v>29</v>
      </c>
      <c r="U832" s="29">
        <v>112847</v>
      </c>
      <c r="V832" s="47"/>
      <c r="W832" s="48">
        <v>1</v>
      </c>
      <c r="X832" s="47">
        <v>1</v>
      </c>
      <c r="Y832" s="47"/>
      <c r="Z832" s="48"/>
      <c r="AA832" s="47"/>
      <c r="AB832" s="49">
        <v>1</v>
      </c>
    </row>
    <row r="833" spans="1:28" ht="15.75" customHeight="1">
      <c r="A833" s="5">
        <v>114964</v>
      </c>
      <c r="B833" s="5">
        <v>698</v>
      </c>
      <c r="C833" s="12">
        <v>44395.825752314813</v>
      </c>
      <c r="D833" s="12">
        <v>44395.827141203707</v>
      </c>
      <c r="E833" s="12">
        <v>44395.831307870372</v>
      </c>
      <c r="F833" s="12">
        <v>44395.843807870369</v>
      </c>
      <c r="G833" s="5" t="s">
        <v>24</v>
      </c>
      <c r="H833" s="5" t="s">
        <v>29</v>
      </c>
      <c r="U833" s="29">
        <v>112849</v>
      </c>
      <c r="V833" s="47"/>
      <c r="W833" s="48"/>
      <c r="X833" s="47"/>
      <c r="Y833" s="47"/>
      <c r="Z833" s="48">
        <v>1</v>
      </c>
      <c r="AA833" s="47">
        <v>1</v>
      </c>
      <c r="AB833" s="49">
        <v>1</v>
      </c>
    </row>
    <row r="834" spans="1:28" ht="15.75" customHeight="1">
      <c r="A834" s="5">
        <v>110500</v>
      </c>
      <c r="C834" s="12">
        <v>44395.870532407411</v>
      </c>
      <c r="G834" s="5" t="s">
        <v>24</v>
      </c>
      <c r="H834" s="5" t="s">
        <v>25</v>
      </c>
      <c r="U834" s="29">
        <v>112851</v>
      </c>
      <c r="V834" s="47">
        <v>1</v>
      </c>
      <c r="W834" s="48"/>
      <c r="X834" s="47">
        <v>1</v>
      </c>
      <c r="Y834" s="47"/>
      <c r="Z834" s="48"/>
      <c r="AA834" s="47"/>
      <c r="AB834" s="49">
        <v>1</v>
      </c>
    </row>
    <row r="835" spans="1:28" ht="15.75" customHeight="1">
      <c r="A835" s="5">
        <v>111012</v>
      </c>
      <c r="B835" s="5">
        <v>616</v>
      </c>
      <c r="C835" s="12">
        <v>44395.899062500001</v>
      </c>
      <c r="D835" s="12">
        <v>44395.903229166666</v>
      </c>
      <c r="E835" s="12">
        <v>44395.907395833332</v>
      </c>
      <c r="F835" s="12">
        <v>44395.918506944443</v>
      </c>
      <c r="G835" s="5" t="s">
        <v>24</v>
      </c>
      <c r="H835" s="5" t="s">
        <v>25</v>
      </c>
      <c r="U835" s="29">
        <v>112855</v>
      </c>
      <c r="V835" s="47"/>
      <c r="W835" s="48"/>
      <c r="X835" s="47"/>
      <c r="Y835" s="47">
        <v>1</v>
      </c>
      <c r="Z835" s="48"/>
      <c r="AA835" s="47">
        <v>1</v>
      </c>
      <c r="AB835" s="49">
        <v>1</v>
      </c>
    </row>
    <row r="836" spans="1:28" ht="15.75" customHeight="1">
      <c r="A836" s="5">
        <v>114136</v>
      </c>
      <c r="B836" s="5">
        <v>1127</v>
      </c>
      <c r="C836" s="12">
        <v>44395.901423611111</v>
      </c>
      <c r="D836" s="12">
        <v>44395.90420138889</v>
      </c>
      <c r="E836" s="12">
        <v>44395.906284722223</v>
      </c>
      <c r="F836" s="12">
        <v>44395.936840277776</v>
      </c>
      <c r="G836" s="5" t="s">
        <v>24</v>
      </c>
      <c r="H836" s="5" t="s">
        <v>29</v>
      </c>
      <c r="U836" s="29">
        <v>112859</v>
      </c>
      <c r="V836" s="47"/>
      <c r="W836" s="48">
        <v>1</v>
      </c>
      <c r="X836" s="47">
        <v>1</v>
      </c>
      <c r="Y836" s="47"/>
      <c r="Z836" s="48"/>
      <c r="AA836" s="47"/>
      <c r="AB836" s="49">
        <v>1</v>
      </c>
    </row>
    <row r="837" spans="1:28" ht="15.75" customHeight="1">
      <c r="A837" s="5">
        <v>110971</v>
      </c>
      <c r="B837" s="5">
        <v>2789</v>
      </c>
      <c r="C837" s="12">
        <v>44395.915023148147</v>
      </c>
      <c r="D837" s="12">
        <v>44395.919189814813</v>
      </c>
      <c r="G837" s="5" t="s">
        <v>28</v>
      </c>
      <c r="H837" s="5" t="s">
        <v>29</v>
      </c>
      <c r="U837" s="29">
        <v>112860</v>
      </c>
      <c r="V837" s="47"/>
      <c r="W837" s="48">
        <v>1</v>
      </c>
      <c r="X837" s="47">
        <v>1</v>
      </c>
      <c r="Y837" s="47"/>
      <c r="Z837" s="48"/>
      <c r="AA837" s="47"/>
      <c r="AB837" s="49">
        <v>1</v>
      </c>
    </row>
    <row r="838" spans="1:28" ht="15.75" customHeight="1">
      <c r="A838" s="5">
        <v>113248</v>
      </c>
      <c r="B838" s="5">
        <v>1624</v>
      </c>
      <c r="C838" s="12">
        <v>44395.925081018519</v>
      </c>
      <c r="D838" s="12">
        <v>44395.926469907405</v>
      </c>
      <c r="G838" s="5" t="s">
        <v>24</v>
      </c>
      <c r="H838" s="5" t="s">
        <v>25</v>
      </c>
      <c r="U838" s="29">
        <v>112863</v>
      </c>
      <c r="V838" s="47"/>
      <c r="W838" s="48"/>
      <c r="X838" s="47"/>
      <c r="Y838" s="47"/>
      <c r="Z838" s="48"/>
      <c r="AA838" s="47"/>
      <c r="AB838" s="49"/>
    </row>
    <row r="839" spans="1:28" ht="15.75" customHeight="1">
      <c r="A839" s="5">
        <v>113161</v>
      </c>
      <c r="B839" s="5">
        <v>2988</v>
      </c>
      <c r="C839" s="12">
        <v>44395.93378472222</v>
      </c>
      <c r="D839" s="12">
        <v>44395.937256944446</v>
      </c>
      <c r="E839" s="12">
        <v>44395.945590277777</v>
      </c>
      <c r="F839" s="12">
        <v>44396.001145833332</v>
      </c>
      <c r="G839" s="5" t="s">
        <v>24</v>
      </c>
      <c r="H839" s="5" t="s">
        <v>25</v>
      </c>
      <c r="U839" s="29">
        <v>112867</v>
      </c>
      <c r="V839" s="47">
        <v>1</v>
      </c>
      <c r="W839" s="48"/>
      <c r="X839" s="47">
        <v>1</v>
      </c>
      <c r="Y839" s="47"/>
      <c r="Z839" s="48"/>
      <c r="AA839" s="47"/>
      <c r="AB839" s="49">
        <v>1</v>
      </c>
    </row>
    <row r="840" spans="1:28" ht="15.75" customHeight="1">
      <c r="A840" s="5">
        <v>114602</v>
      </c>
      <c r="B840" s="5">
        <v>4571</v>
      </c>
      <c r="C840" s="12">
        <v>44395.971400462964</v>
      </c>
      <c r="D840" s="12">
        <v>44395.97278935185</v>
      </c>
      <c r="E840" s="12">
        <v>44395.97556712963</v>
      </c>
      <c r="F840" s="12">
        <v>44396.027650462966</v>
      </c>
      <c r="G840" s="5" t="s">
        <v>28</v>
      </c>
      <c r="H840" s="5" t="s">
        <v>25</v>
      </c>
      <c r="U840" s="29">
        <v>112871</v>
      </c>
      <c r="V840" s="47"/>
      <c r="W840" s="48">
        <v>1</v>
      </c>
      <c r="X840" s="47">
        <v>1</v>
      </c>
      <c r="Y840" s="47"/>
      <c r="Z840" s="48"/>
      <c r="AA840" s="47"/>
      <c r="AB840" s="49">
        <v>1</v>
      </c>
    </row>
    <row r="841" spans="1:28" ht="15.75" customHeight="1">
      <c r="A841" s="5">
        <v>111972</v>
      </c>
      <c r="B841" s="5">
        <v>4862</v>
      </c>
      <c r="C841" s="12">
        <v>44395.989270833335</v>
      </c>
      <c r="D841" s="12">
        <v>44395.990659722222</v>
      </c>
      <c r="E841" s="12">
        <v>44395.992048611108</v>
      </c>
      <c r="F841" s="12">
        <v>44396.04482638889</v>
      </c>
      <c r="G841" s="5" t="s">
        <v>28</v>
      </c>
      <c r="H841" s="5" t="s">
        <v>29</v>
      </c>
      <c r="U841" s="29">
        <v>112873</v>
      </c>
      <c r="V841" s="47">
        <v>1</v>
      </c>
      <c r="W841" s="48"/>
      <c r="X841" s="47">
        <v>1</v>
      </c>
      <c r="Y841" s="47"/>
      <c r="Z841" s="48"/>
      <c r="AA841" s="47"/>
      <c r="AB841" s="49">
        <v>1</v>
      </c>
    </row>
    <row r="842" spans="1:28" ht="15.75" customHeight="1">
      <c r="A842" s="5">
        <v>112054</v>
      </c>
      <c r="B842" s="5">
        <v>3936</v>
      </c>
      <c r="C842" s="12">
        <v>44396.027592592596</v>
      </c>
      <c r="D842" s="12">
        <v>44396.028981481482</v>
      </c>
      <c r="E842" s="12">
        <v>44396.034537037034</v>
      </c>
      <c r="G842" s="5" t="s">
        <v>24</v>
      </c>
      <c r="H842" s="5" t="s">
        <v>29</v>
      </c>
      <c r="U842" s="29">
        <v>112874</v>
      </c>
      <c r="V842" s="47"/>
      <c r="W842" s="48">
        <v>1</v>
      </c>
      <c r="X842" s="47">
        <v>1</v>
      </c>
      <c r="Y842" s="47"/>
      <c r="Z842" s="48"/>
      <c r="AA842" s="47"/>
      <c r="AB842" s="49">
        <v>1</v>
      </c>
    </row>
    <row r="843" spans="1:28" ht="15.75" customHeight="1">
      <c r="A843" s="5">
        <v>113079</v>
      </c>
      <c r="B843" s="5">
        <v>16</v>
      </c>
      <c r="C843" s="12">
        <v>44396.029386574075</v>
      </c>
      <c r="G843" s="5" t="s">
        <v>24</v>
      </c>
      <c r="H843" s="5" t="s">
        <v>25</v>
      </c>
      <c r="U843" s="29">
        <v>112880</v>
      </c>
      <c r="V843" s="47"/>
      <c r="W843" s="48"/>
      <c r="X843" s="47"/>
      <c r="Y843" s="47"/>
      <c r="Z843" s="48">
        <v>1</v>
      </c>
      <c r="AA843" s="47">
        <v>1</v>
      </c>
      <c r="AB843" s="49">
        <v>1</v>
      </c>
    </row>
    <row r="844" spans="1:28" ht="15.75" customHeight="1">
      <c r="A844" s="5">
        <v>111567</v>
      </c>
      <c r="B844" s="5">
        <v>1124</v>
      </c>
      <c r="C844" s="12">
        <v>44396.09983796296</v>
      </c>
      <c r="D844" s="12">
        <v>44396.104004629633</v>
      </c>
      <c r="E844" s="12">
        <v>44396.107476851852</v>
      </c>
      <c r="F844" s="12">
        <v>44396.156782407408</v>
      </c>
      <c r="G844" s="5" t="s">
        <v>24</v>
      </c>
      <c r="H844" s="5" t="s">
        <v>29</v>
      </c>
      <c r="U844" s="29">
        <v>112883</v>
      </c>
      <c r="V844" s="47">
        <v>1</v>
      </c>
      <c r="W844" s="48"/>
      <c r="X844" s="47">
        <v>1</v>
      </c>
      <c r="Y844" s="47"/>
      <c r="Z844" s="48"/>
      <c r="AA844" s="47"/>
      <c r="AB844" s="49">
        <v>1</v>
      </c>
    </row>
    <row r="845" spans="1:28" ht="15.75" customHeight="1">
      <c r="A845" s="5">
        <v>111448</v>
      </c>
      <c r="B845" s="5">
        <v>2876</v>
      </c>
      <c r="C845" s="12">
        <v>44396.131388888891</v>
      </c>
      <c r="D845" s="12">
        <v>44396.133472222224</v>
      </c>
      <c r="E845" s="12">
        <v>44396.141805555555</v>
      </c>
      <c r="F845" s="12">
        <v>44396.167500000003</v>
      </c>
      <c r="G845" s="5" t="s">
        <v>24</v>
      </c>
      <c r="H845" s="5" t="s">
        <v>29</v>
      </c>
      <c r="U845" s="29">
        <v>112890</v>
      </c>
      <c r="V845" s="47"/>
      <c r="W845" s="48">
        <v>1</v>
      </c>
      <c r="X845" s="47">
        <v>1</v>
      </c>
      <c r="Y845" s="47"/>
      <c r="Z845" s="48"/>
      <c r="AA845" s="47"/>
      <c r="AB845" s="49">
        <v>1</v>
      </c>
    </row>
    <row r="846" spans="1:28" ht="15.75" customHeight="1">
      <c r="A846" s="5">
        <v>113496</v>
      </c>
      <c r="B846" s="5">
        <v>4006</v>
      </c>
      <c r="C846" s="12">
        <v>44396.131701388891</v>
      </c>
      <c r="D846" s="12">
        <v>44396.133784722224</v>
      </c>
      <c r="E846" s="12">
        <v>44396.139340277776</v>
      </c>
      <c r="F846" s="12">
        <v>44396.160173611112</v>
      </c>
      <c r="G846" s="5" t="s">
        <v>28</v>
      </c>
      <c r="H846" s="5" t="s">
        <v>29</v>
      </c>
      <c r="U846" s="29">
        <v>112896</v>
      </c>
      <c r="V846" s="47">
        <v>1</v>
      </c>
      <c r="W846" s="48"/>
      <c r="X846" s="47">
        <v>1</v>
      </c>
      <c r="Y846" s="47"/>
      <c r="Z846" s="48"/>
      <c r="AA846" s="47"/>
      <c r="AB846" s="49">
        <v>1</v>
      </c>
    </row>
    <row r="847" spans="1:28" ht="15.75" customHeight="1">
      <c r="A847" s="5">
        <v>111268</v>
      </c>
      <c r="B847" s="5">
        <v>176</v>
      </c>
      <c r="C847" s="12">
        <v>44396.167881944442</v>
      </c>
      <c r="D847" s="12">
        <v>44396.169270833336</v>
      </c>
      <c r="E847" s="12">
        <v>44396.170659722222</v>
      </c>
      <c r="F847" s="12">
        <v>44396.181076388886</v>
      </c>
      <c r="G847" s="5" t="s">
        <v>24</v>
      </c>
      <c r="H847" s="5" t="s">
        <v>29</v>
      </c>
      <c r="U847" s="29">
        <v>112905</v>
      </c>
      <c r="V847" s="47"/>
      <c r="W847" s="48">
        <v>1</v>
      </c>
      <c r="X847" s="47">
        <v>1</v>
      </c>
      <c r="Y847" s="47"/>
      <c r="Z847" s="48"/>
      <c r="AA847" s="47"/>
      <c r="AB847" s="49">
        <v>1</v>
      </c>
    </row>
    <row r="848" spans="1:28" ht="15.75" customHeight="1">
      <c r="A848" s="5">
        <v>112064</v>
      </c>
      <c r="B848" s="5">
        <v>3766</v>
      </c>
      <c r="C848" s="12">
        <v>44396.195162037038</v>
      </c>
      <c r="D848" s="12">
        <v>44396.197245370371</v>
      </c>
      <c r="E848" s="12">
        <v>44396.199328703704</v>
      </c>
      <c r="F848" s="12">
        <v>44396.250023148146</v>
      </c>
      <c r="G848" s="5" t="s">
        <v>28</v>
      </c>
      <c r="H848" s="5" t="s">
        <v>29</v>
      </c>
      <c r="U848" s="29">
        <v>112907</v>
      </c>
      <c r="V848" s="47">
        <v>1</v>
      </c>
      <c r="W848" s="48"/>
      <c r="X848" s="47">
        <v>1</v>
      </c>
      <c r="Y848" s="47"/>
      <c r="Z848" s="48"/>
      <c r="AA848" s="47"/>
      <c r="AB848" s="49">
        <v>1</v>
      </c>
    </row>
    <row r="849" spans="1:28" ht="15.75" customHeight="1">
      <c r="A849" s="5">
        <v>112723</v>
      </c>
      <c r="B849" s="5">
        <v>2809</v>
      </c>
      <c r="C849" s="12">
        <v>44396.255046296297</v>
      </c>
      <c r="D849" s="12">
        <v>44396.258518518516</v>
      </c>
      <c r="E849" s="12">
        <v>44396.264074074075</v>
      </c>
      <c r="F849" s="12">
        <v>44396.300879629627</v>
      </c>
      <c r="G849" s="5" t="s">
        <v>28</v>
      </c>
      <c r="H849" s="5" t="s">
        <v>29</v>
      </c>
      <c r="U849" s="29">
        <v>112909</v>
      </c>
      <c r="V849" s="47"/>
      <c r="W849" s="48">
        <v>1</v>
      </c>
      <c r="X849" s="47">
        <v>1</v>
      </c>
      <c r="Y849" s="47"/>
      <c r="Z849" s="48"/>
      <c r="AA849" s="47"/>
      <c r="AB849" s="49">
        <v>1</v>
      </c>
    </row>
    <row r="850" spans="1:28" ht="15.75" customHeight="1">
      <c r="A850" s="5">
        <v>112016</v>
      </c>
      <c r="B850" s="5">
        <v>2767</v>
      </c>
      <c r="C850" s="12">
        <v>44396.2734837963</v>
      </c>
      <c r="G850" s="5" t="s">
        <v>24</v>
      </c>
      <c r="H850" s="5" t="s">
        <v>25</v>
      </c>
      <c r="U850" s="29">
        <v>112912</v>
      </c>
      <c r="V850" s="47"/>
      <c r="W850" s="48"/>
      <c r="X850" s="47"/>
      <c r="Y850" s="47"/>
      <c r="Z850" s="48"/>
      <c r="AA850" s="47"/>
      <c r="AB850" s="49"/>
    </row>
    <row r="851" spans="1:28" ht="15.75" customHeight="1">
      <c r="A851" s="5">
        <v>111788</v>
      </c>
      <c r="B851" s="5">
        <v>4113</v>
      </c>
      <c r="C851" s="12">
        <v>44396.27753472222</v>
      </c>
      <c r="D851" s="12">
        <v>44396.280312499999</v>
      </c>
      <c r="E851" s="12">
        <v>44396.283784722225</v>
      </c>
      <c r="F851" s="12">
        <v>44396.337256944447</v>
      </c>
      <c r="G851" s="5" t="s">
        <v>24</v>
      </c>
      <c r="H851" s="5" t="s">
        <v>25</v>
      </c>
      <c r="U851" s="29">
        <v>112916</v>
      </c>
      <c r="V851" s="47"/>
      <c r="W851" s="48"/>
      <c r="X851" s="47"/>
      <c r="Y851" s="47"/>
      <c r="Z851" s="48"/>
      <c r="AA851" s="47"/>
      <c r="AB851" s="49"/>
    </row>
    <row r="852" spans="1:28" ht="15.75" customHeight="1">
      <c r="A852" s="5">
        <v>112024</v>
      </c>
      <c r="B852" s="5">
        <v>4084</v>
      </c>
      <c r="C852" s="12">
        <v>44396.287280092591</v>
      </c>
      <c r="D852" s="12">
        <v>44396.288668981484</v>
      </c>
      <c r="E852" s="12">
        <v>44396.292141203703</v>
      </c>
      <c r="F852" s="12">
        <v>44396.305335648147</v>
      </c>
      <c r="G852" s="5" t="s">
        <v>24</v>
      </c>
      <c r="H852" s="5" t="s">
        <v>29</v>
      </c>
      <c r="U852" s="29">
        <v>112917</v>
      </c>
      <c r="V852" s="47">
        <v>1</v>
      </c>
      <c r="W852" s="48"/>
      <c r="X852" s="47">
        <v>1</v>
      </c>
      <c r="Y852" s="47"/>
      <c r="Z852" s="48"/>
      <c r="AA852" s="47"/>
      <c r="AB852" s="49">
        <v>1</v>
      </c>
    </row>
    <row r="853" spans="1:28" ht="15.75" customHeight="1">
      <c r="A853" s="5">
        <v>114213</v>
      </c>
      <c r="B853" s="5">
        <v>208</v>
      </c>
      <c r="C853" s="12">
        <v>44396.307511574072</v>
      </c>
      <c r="D853" s="12">
        <v>44396.309594907405</v>
      </c>
      <c r="G853" s="5" t="s">
        <v>28</v>
      </c>
      <c r="H853" s="5" t="s">
        <v>25</v>
      </c>
      <c r="U853" s="29">
        <v>112921</v>
      </c>
      <c r="V853" s="47"/>
      <c r="W853" s="48"/>
      <c r="X853" s="47"/>
      <c r="Y853" s="47"/>
      <c r="Z853" s="48"/>
      <c r="AA853" s="47"/>
      <c r="AB853" s="49"/>
    </row>
    <row r="854" spans="1:28" ht="15.75" customHeight="1">
      <c r="A854" s="5">
        <v>110724</v>
      </c>
      <c r="B854" s="5">
        <v>2895</v>
      </c>
      <c r="C854" s="12">
        <v>44396.341273148151</v>
      </c>
      <c r="D854" s="12">
        <v>44396.343356481484</v>
      </c>
      <c r="G854" s="5" t="s">
        <v>24</v>
      </c>
      <c r="H854" s="5" t="s">
        <v>25</v>
      </c>
      <c r="U854" s="29">
        <v>112927</v>
      </c>
      <c r="V854" s="47">
        <v>1</v>
      </c>
      <c r="W854" s="48"/>
      <c r="X854" s="47">
        <v>1</v>
      </c>
      <c r="Y854" s="47"/>
      <c r="Z854" s="48"/>
      <c r="AA854" s="47"/>
      <c r="AB854" s="49">
        <v>1</v>
      </c>
    </row>
    <row r="855" spans="1:28" ht="15.75" customHeight="1">
      <c r="A855" s="5">
        <v>111143</v>
      </c>
      <c r="B855" s="5">
        <v>85</v>
      </c>
      <c r="C855" s="12">
        <v>44396.352222222224</v>
      </c>
      <c r="D855" s="12">
        <v>44396.352916666663</v>
      </c>
      <c r="G855" s="5" t="s">
        <v>24</v>
      </c>
      <c r="H855" s="5" t="s">
        <v>29</v>
      </c>
      <c r="U855" s="29">
        <v>112930</v>
      </c>
      <c r="V855" s="47"/>
      <c r="W855" s="48"/>
      <c r="X855" s="47"/>
      <c r="Y855" s="47"/>
      <c r="Z855" s="48"/>
      <c r="AA855" s="47"/>
      <c r="AB855" s="49"/>
    </row>
    <row r="856" spans="1:28" ht="15.75" customHeight="1">
      <c r="A856" s="5">
        <v>114789</v>
      </c>
      <c r="B856" s="5">
        <v>542</v>
      </c>
      <c r="C856" s="12">
        <v>44396.371064814812</v>
      </c>
      <c r="D856" s="12">
        <v>44396.371759259258</v>
      </c>
      <c r="G856" s="5" t="s">
        <v>24</v>
      </c>
      <c r="H856" s="5" t="s">
        <v>29</v>
      </c>
      <c r="U856" s="29">
        <v>112932</v>
      </c>
      <c r="V856" s="47"/>
      <c r="W856" s="48">
        <v>1</v>
      </c>
      <c r="X856" s="47">
        <v>1</v>
      </c>
      <c r="Y856" s="47"/>
      <c r="Z856" s="48"/>
      <c r="AA856" s="47"/>
      <c r="AB856" s="49">
        <v>1</v>
      </c>
    </row>
    <row r="857" spans="1:28" ht="15.75" customHeight="1">
      <c r="A857" s="5">
        <v>114641</v>
      </c>
      <c r="B857" s="5">
        <v>482</v>
      </c>
      <c r="C857" s="12">
        <v>44396.383796296293</v>
      </c>
      <c r="D857" s="12">
        <v>44396.38726851852</v>
      </c>
      <c r="E857" s="12">
        <v>44396.392824074072</v>
      </c>
      <c r="F857" s="12">
        <v>44396.400462962964</v>
      </c>
      <c r="G857" s="5" t="s">
        <v>24</v>
      </c>
      <c r="H857" s="5" t="s">
        <v>25</v>
      </c>
      <c r="U857" s="29">
        <v>112938</v>
      </c>
      <c r="V857" s="47"/>
      <c r="W857" s="48"/>
      <c r="X857" s="47"/>
      <c r="Y857" s="47"/>
      <c r="Z857" s="48"/>
      <c r="AA857" s="47"/>
      <c r="AB857" s="49"/>
    </row>
    <row r="858" spans="1:28" ht="15.75" customHeight="1">
      <c r="A858" s="5">
        <v>111086</v>
      </c>
      <c r="B858" s="5">
        <v>394</v>
      </c>
      <c r="C858" s="12">
        <v>44396.396006944444</v>
      </c>
      <c r="D858" s="12">
        <v>44396.39947916667</v>
      </c>
      <c r="E858" s="12">
        <v>44396.407118055555</v>
      </c>
      <c r="F858" s="12">
        <v>44396.4140625</v>
      </c>
      <c r="G858" s="5" t="s">
        <v>24</v>
      </c>
      <c r="H858" s="5" t="s">
        <v>29</v>
      </c>
      <c r="U858" s="29">
        <v>112941</v>
      </c>
      <c r="V858" s="47"/>
      <c r="W858" s="48">
        <v>1</v>
      </c>
      <c r="X858" s="47">
        <v>1</v>
      </c>
      <c r="Y858" s="47"/>
      <c r="Z858" s="48"/>
      <c r="AA858" s="47"/>
      <c r="AB858" s="49">
        <v>1</v>
      </c>
    </row>
    <row r="859" spans="1:28" ht="15.75" customHeight="1">
      <c r="A859" s="5">
        <v>112896</v>
      </c>
      <c r="B859" s="5">
        <v>2957</v>
      </c>
      <c r="C859" s="12">
        <v>44396.413425925923</v>
      </c>
      <c r="D859" s="12">
        <v>44396.414120370369</v>
      </c>
      <c r="E859" s="12">
        <v>44396.421759259261</v>
      </c>
      <c r="F859" s="12">
        <v>44396.475925925923</v>
      </c>
      <c r="G859" s="5" t="s">
        <v>24</v>
      </c>
      <c r="H859" s="5" t="s">
        <v>25</v>
      </c>
      <c r="U859" s="29">
        <v>112944</v>
      </c>
      <c r="V859" s="47"/>
      <c r="W859" s="48">
        <v>1</v>
      </c>
      <c r="X859" s="47">
        <v>1</v>
      </c>
      <c r="Y859" s="47"/>
      <c r="Z859" s="48"/>
      <c r="AA859" s="47"/>
      <c r="AB859" s="49">
        <v>1</v>
      </c>
    </row>
    <row r="860" spans="1:28" ht="15.75" customHeight="1">
      <c r="A860" s="5">
        <v>114133</v>
      </c>
      <c r="B860" s="5">
        <v>2929</v>
      </c>
      <c r="C860" s="12">
        <v>44396.435127314813</v>
      </c>
      <c r="D860" s="12">
        <v>44396.436516203707</v>
      </c>
      <c r="G860" s="5" t="s">
        <v>28</v>
      </c>
      <c r="H860" s="5" t="s">
        <v>29</v>
      </c>
      <c r="U860" s="29">
        <v>112948</v>
      </c>
      <c r="V860" s="47"/>
      <c r="W860" s="48"/>
      <c r="X860" s="47"/>
      <c r="Y860" s="47"/>
      <c r="Z860" s="48"/>
      <c r="AA860" s="47"/>
      <c r="AB860" s="49"/>
    </row>
    <row r="861" spans="1:28" ht="15.75" customHeight="1">
      <c r="A861" s="5">
        <v>110871</v>
      </c>
      <c r="B861" s="5">
        <v>357</v>
      </c>
      <c r="C861" s="12">
        <v>44396.446319444447</v>
      </c>
      <c r="D861" s="12">
        <v>44396.447013888886</v>
      </c>
      <c r="E861" s="12">
        <v>44396.451874999999</v>
      </c>
      <c r="G861" s="5" t="s">
        <v>28</v>
      </c>
      <c r="H861" s="5" t="s">
        <v>29</v>
      </c>
      <c r="U861" s="29">
        <v>112950</v>
      </c>
      <c r="V861" s="47"/>
      <c r="W861" s="48">
        <v>1</v>
      </c>
      <c r="X861" s="47">
        <v>1</v>
      </c>
      <c r="Y861" s="47"/>
      <c r="Z861" s="48"/>
      <c r="AA861" s="47"/>
      <c r="AB861" s="49">
        <v>1</v>
      </c>
    </row>
    <row r="862" spans="1:28" ht="15.75" customHeight="1">
      <c r="A862" s="5">
        <v>114461</v>
      </c>
      <c r="B862" s="5">
        <v>289</v>
      </c>
      <c r="C862" s="12">
        <v>44396.460497685184</v>
      </c>
      <c r="D862" s="12">
        <v>44396.461192129631</v>
      </c>
      <c r="E862" s="12">
        <v>44396.466747685183</v>
      </c>
      <c r="F862" s="12">
        <v>44396.507719907408</v>
      </c>
      <c r="G862" s="5" t="s">
        <v>28</v>
      </c>
      <c r="H862" s="5" t="s">
        <v>29</v>
      </c>
      <c r="U862" s="29">
        <v>112960</v>
      </c>
      <c r="V862" s="47">
        <v>1</v>
      </c>
      <c r="W862" s="48"/>
      <c r="X862" s="47">
        <v>1</v>
      </c>
      <c r="Y862" s="47"/>
      <c r="Z862" s="48"/>
      <c r="AA862" s="47"/>
      <c r="AB862" s="49">
        <v>1</v>
      </c>
    </row>
    <row r="863" spans="1:28" ht="15.75" customHeight="1">
      <c r="A863" s="5">
        <v>113233</v>
      </c>
      <c r="B863" s="5">
        <v>3644</v>
      </c>
      <c r="C863" s="12">
        <v>44396.462129629632</v>
      </c>
      <c r="D863" s="12">
        <v>44396.465601851851</v>
      </c>
      <c r="E863" s="12">
        <v>44396.470462962963</v>
      </c>
      <c r="F863" s="12">
        <v>44396.495462962965</v>
      </c>
      <c r="G863" s="5" t="s">
        <v>24</v>
      </c>
      <c r="H863" s="5" t="s">
        <v>29</v>
      </c>
      <c r="U863" s="29">
        <v>112963</v>
      </c>
      <c r="V863" s="47"/>
      <c r="W863" s="48"/>
      <c r="X863" s="47"/>
      <c r="Y863" s="47"/>
      <c r="Z863" s="48">
        <v>1</v>
      </c>
      <c r="AA863" s="47">
        <v>1</v>
      </c>
      <c r="AB863" s="49">
        <v>1</v>
      </c>
    </row>
    <row r="864" spans="1:28" ht="15.75" customHeight="1">
      <c r="A864" s="5">
        <v>111164</v>
      </c>
      <c r="C864" s="12">
        <v>44396.462546296294</v>
      </c>
      <c r="G864" s="5" t="s">
        <v>24</v>
      </c>
      <c r="H864" s="5" t="s">
        <v>25</v>
      </c>
      <c r="U864" s="29">
        <v>112964</v>
      </c>
      <c r="V864" s="47"/>
      <c r="W864" s="48">
        <v>1</v>
      </c>
      <c r="X864" s="47">
        <v>1</v>
      </c>
      <c r="Y864" s="47"/>
      <c r="Z864" s="48"/>
      <c r="AA864" s="47"/>
      <c r="AB864" s="49">
        <v>1</v>
      </c>
    </row>
    <row r="865" spans="1:28" ht="15.75" customHeight="1">
      <c r="A865" s="5">
        <v>112393</v>
      </c>
      <c r="B865" s="5">
        <v>4380</v>
      </c>
      <c r="C865" s="12">
        <v>44396.470405092594</v>
      </c>
      <c r="D865" s="12">
        <v>44396.47457175926</v>
      </c>
      <c r="E865" s="12">
        <v>44396.475960648146</v>
      </c>
      <c r="F865" s="12">
        <v>44396.530127314814</v>
      </c>
      <c r="G865" s="5" t="s">
        <v>24</v>
      </c>
      <c r="H865" s="5" t="s">
        <v>25</v>
      </c>
      <c r="U865" s="29">
        <v>112967</v>
      </c>
      <c r="V865" s="47"/>
      <c r="W865" s="48">
        <v>1</v>
      </c>
      <c r="X865" s="47">
        <v>1</v>
      </c>
      <c r="Y865" s="47"/>
      <c r="Z865" s="48"/>
      <c r="AA865" s="47"/>
      <c r="AB865" s="49">
        <v>1</v>
      </c>
    </row>
    <row r="866" spans="1:28" ht="15.75" customHeight="1">
      <c r="A866" s="5">
        <v>113106</v>
      </c>
      <c r="B866" s="5">
        <v>3266</v>
      </c>
      <c r="C866" s="12">
        <v>44396.475162037037</v>
      </c>
      <c r="D866" s="12">
        <v>44396.479328703703</v>
      </c>
      <c r="G866" s="5" t="s">
        <v>28</v>
      </c>
      <c r="H866" s="5" t="s">
        <v>25</v>
      </c>
      <c r="U866" s="29">
        <v>112968</v>
      </c>
      <c r="V866" s="47">
        <v>1</v>
      </c>
      <c r="W866" s="48"/>
      <c r="X866" s="47">
        <v>1</v>
      </c>
      <c r="Y866" s="47"/>
      <c r="Z866" s="48"/>
      <c r="AA866" s="47"/>
      <c r="AB866" s="49">
        <v>1</v>
      </c>
    </row>
    <row r="867" spans="1:28" ht="15.75" customHeight="1">
      <c r="A867" s="5">
        <v>112248</v>
      </c>
      <c r="B867" s="5">
        <v>3687</v>
      </c>
      <c r="C867" s="12">
        <v>44396.490289351852</v>
      </c>
      <c r="D867" s="12">
        <v>44396.491678240738</v>
      </c>
      <c r="E867" s="12">
        <v>44396.496539351851</v>
      </c>
      <c r="F867" s="12">
        <v>44396.511122685188</v>
      </c>
      <c r="G867" s="5" t="s">
        <v>24</v>
      </c>
      <c r="H867" s="5" t="s">
        <v>25</v>
      </c>
      <c r="U867" s="29">
        <v>112971</v>
      </c>
      <c r="V867" s="47"/>
      <c r="W867" s="48">
        <v>1</v>
      </c>
      <c r="X867" s="47">
        <v>1</v>
      </c>
      <c r="Y867" s="47"/>
      <c r="Z867" s="48"/>
      <c r="AA867" s="47"/>
      <c r="AB867" s="49">
        <v>1</v>
      </c>
    </row>
    <row r="868" spans="1:28" ht="15.75" customHeight="1">
      <c r="A868" s="5">
        <v>110798</v>
      </c>
      <c r="B868" s="5">
        <v>4774</v>
      </c>
      <c r="C868" s="12">
        <v>44396.506261574075</v>
      </c>
      <c r="D868" s="12">
        <v>44396.509039351855</v>
      </c>
      <c r="E868" s="12">
        <v>44396.510428240741</v>
      </c>
      <c r="F868" s="12">
        <v>44396.518067129633</v>
      </c>
      <c r="G868" s="5" t="s">
        <v>24</v>
      </c>
      <c r="H868" s="5" t="s">
        <v>29</v>
      </c>
      <c r="U868" s="29">
        <v>112972</v>
      </c>
      <c r="V868" s="47">
        <v>1</v>
      </c>
      <c r="W868" s="48"/>
      <c r="X868" s="47">
        <v>1</v>
      </c>
      <c r="Y868" s="47"/>
      <c r="Z868" s="48"/>
      <c r="AA868" s="47"/>
      <c r="AB868" s="49">
        <v>1</v>
      </c>
    </row>
    <row r="869" spans="1:28" ht="15.75" customHeight="1">
      <c r="A869" s="5">
        <v>113376</v>
      </c>
      <c r="B869" s="5">
        <v>2636</v>
      </c>
      <c r="C869" s="12">
        <v>44396.526331018518</v>
      </c>
      <c r="D869" s="12">
        <v>44396.529803240737</v>
      </c>
      <c r="E869" s="12">
        <v>44396.538136574076</v>
      </c>
      <c r="F869" s="12">
        <v>44396.552025462966</v>
      </c>
      <c r="G869" s="5" t="s">
        <v>28</v>
      </c>
      <c r="H869" s="5" t="s">
        <v>25</v>
      </c>
      <c r="U869" s="29">
        <v>112973</v>
      </c>
      <c r="V869" s="47"/>
      <c r="W869" s="48"/>
      <c r="X869" s="47"/>
      <c r="Y869" s="47"/>
      <c r="Z869" s="48">
        <v>1</v>
      </c>
      <c r="AA869" s="47">
        <v>1</v>
      </c>
      <c r="AB869" s="49">
        <v>1</v>
      </c>
    </row>
    <row r="870" spans="1:28" ht="15.75" customHeight="1">
      <c r="A870" s="5">
        <v>111361</v>
      </c>
      <c r="B870" s="5">
        <v>2772</v>
      </c>
      <c r="C870" s="12">
        <v>44396.527685185189</v>
      </c>
      <c r="D870" s="12">
        <v>44396.529768518521</v>
      </c>
      <c r="E870" s="12">
        <v>44396.535324074073</v>
      </c>
      <c r="F870" s="12">
        <v>44396.566574074073</v>
      </c>
      <c r="G870" s="5" t="s">
        <v>24</v>
      </c>
      <c r="H870" s="5" t="s">
        <v>25</v>
      </c>
      <c r="U870" s="29">
        <v>112977</v>
      </c>
      <c r="V870" s="47"/>
      <c r="W870" s="48">
        <v>1</v>
      </c>
      <c r="X870" s="47">
        <v>1</v>
      </c>
      <c r="Y870" s="47"/>
      <c r="Z870" s="48"/>
      <c r="AA870" s="47"/>
      <c r="AB870" s="49">
        <v>1</v>
      </c>
    </row>
    <row r="871" spans="1:28" ht="15.75" customHeight="1">
      <c r="A871" s="5">
        <v>111376</v>
      </c>
      <c r="C871" s="12">
        <v>44396.548113425924</v>
      </c>
      <c r="G871" s="5" t="s">
        <v>24</v>
      </c>
      <c r="H871" s="5" t="s">
        <v>25</v>
      </c>
      <c r="U871" s="29">
        <v>112978</v>
      </c>
      <c r="V871" s="47"/>
      <c r="W871" s="48">
        <v>1</v>
      </c>
      <c r="X871" s="47">
        <v>1</v>
      </c>
      <c r="Y871" s="47"/>
      <c r="Z871" s="48"/>
      <c r="AA871" s="47"/>
      <c r="AB871" s="49">
        <v>1</v>
      </c>
    </row>
    <row r="872" spans="1:28" ht="15.75" customHeight="1">
      <c r="A872" s="5">
        <v>110170</v>
      </c>
      <c r="B872" s="5">
        <v>2136</v>
      </c>
      <c r="C872" s="12">
        <v>44396.558946759258</v>
      </c>
      <c r="D872" s="12">
        <v>44396.561724537038</v>
      </c>
      <c r="E872" s="12">
        <v>44396.565196759257</v>
      </c>
      <c r="F872" s="12">
        <v>44396.58394675926</v>
      </c>
      <c r="G872" s="5" t="s">
        <v>24</v>
      </c>
      <c r="H872" s="5" t="s">
        <v>29</v>
      </c>
      <c r="U872" s="29">
        <v>112981</v>
      </c>
      <c r="V872" s="47"/>
      <c r="W872" s="48">
        <v>1</v>
      </c>
      <c r="X872" s="47">
        <v>1</v>
      </c>
      <c r="Y872" s="47"/>
      <c r="Z872" s="48"/>
      <c r="AA872" s="47"/>
      <c r="AB872" s="49">
        <v>1</v>
      </c>
    </row>
    <row r="873" spans="1:28" ht="15.75" customHeight="1">
      <c r="A873" s="5">
        <v>110487</v>
      </c>
      <c r="B873" s="5">
        <v>2137</v>
      </c>
      <c r="C873" s="12">
        <v>44396.56590277778</v>
      </c>
      <c r="D873" s="12">
        <v>44396.569374999999</v>
      </c>
      <c r="E873" s="12">
        <v>44396.573541666665</v>
      </c>
      <c r="F873" s="12">
        <v>44396.610347222224</v>
      </c>
      <c r="G873" s="5" t="s">
        <v>24</v>
      </c>
      <c r="H873" s="5" t="s">
        <v>29</v>
      </c>
      <c r="U873" s="29">
        <v>112989</v>
      </c>
      <c r="V873" s="47"/>
      <c r="W873" s="48"/>
      <c r="X873" s="47"/>
      <c r="Y873" s="47"/>
      <c r="Z873" s="48"/>
      <c r="AA873" s="47"/>
      <c r="AB873" s="49"/>
    </row>
    <row r="874" spans="1:28" ht="15.75" customHeight="1">
      <c r="A874" s="5">
        <v>114413</v>
      </c>
      <c r="B874" s="5">
        <v>1058</v>
      </c>
      <c r="C874" s="12">
        <v>44396.570370370369</v>
      </c>
      <c r="D874" s="12">
        <v>44396.573842592596</v>
      </c>
      <c r="G874" s="5" t="s">
        <v>24</v>
      </c>
      <c r="H874" s="5" t="s">
        <v>29</v>
      </c>
      <c r="U874" s="29">
        <v>112994</v>
      </c>
      <c r="V874" s="47"/>
      <c r="W874" s="48">
        <v>1</v>
      </c>
      <c r="X874" s="47">
        <v>1</v>
      </c>
      <c r="Y874" s="47"/>
      <c r="Z874" s="48"/>
      <c r="AA874" s="47"/>
      <c r="AB874" s="49">
        <v>1</v>
      </c>
    </row>
    <row r="875" spans="1:28" ht="15.75" customHeight="1">
      <c r="A875" s="5">
        <v>110029</v>
      </c>
      <c r="B875" s="5">
        <v>2701</v>
      </c>
      <c r="C875" s="12">
        <v>44396.576886574076</v>
      </c>
      <c r="D875" s="12">
        <v>44396.579664351855</v>
      </c>
      <c r="E875" s="12">
        <v>44396.582442129627</v>
      </c>
      <c r="G875" s="5" t="s">
        <v>24</v>
      </c>
      <c r="H875" s="5" t="s">
        <v>29</v>
      </c>
      <c r="U875" s="29">
        <v>113005</v>
      </c>
      <c r="V875" s="47"/>
      <c r="W875" s="48">
        <v>1</v>
      </c>
      <c r="X875" s="47">
        <v>1</v>
      </c>
      <c r="Y875" s="47"/>
      <c r="Z875" s="48"/>
      <c r="AA875" s="47"/>
      <c r="AB875" s="49">
        <v>1</v>
      </c>
    </row>
    <row r="876" spans="1:28" ht="15.75" customHeight="1">
      <c r="A876" s="5">
        <v>112401</v>
      </c>
      <c r="B876" s="5">
        <v>4847</v>
      </c>
      <c r="C876" s="12">
        <v>44396.596192129633</v>
      </c>
      <c r="D876" s="12">
        <v>44396.600358796299</v>
      </c>
      <c r="G876" s="5" t="s">
        <v>24</v>
      </c>
      <c r="H876" s="5" t="s">
        <v>29</v>
      </c>
      <c r="U876" s="29">
        <v>113007</v>
      </c>
      <c r="V876" s="47"/>
      <c r="W876" s="48"/>
      <c r="X876" s="47"/>
      <c r="Y876" s="47"/>
      <c r="Z876" s="48"/>
      <c r="AA876" s="47"/>
      <c r="AB876" s="49"/>
    </row>
    <row r="877" spans="1:28" ht="15.75" customHeight="1">
      <c r="A877" s="5">
        <v>113666</v>
      </c>
      <c r="B877" s="5">
        <v>4422</v>
      </c>
      <c r="C877" s="12">
        <v>44396.601145833331</v>
      </c>
      <c r="D877" s="12">
        <v>44396.602534722224</v>
      </c>
      <c r="E877" s="12">
        <v>44396.605312500003</v>
      </c>
      <c r="F877" s="12">
        <v>44396.618506944447</v>
      </c>
      <c r="G877" s="5" t="s">
        <v>28</v>
      </c>
      <c r="H877" s="5" t="s">
        <v>29</v>
      </c>
      <c r="U877" s="29">
        <v>113017</v>
      </c>
      <c r="V877" s="47"/>
      <c r="W877" s="48"/>
      <c r="X877" s="47"/>
      <c r="Y877" s="47"/>
      <c r="Z877" s="48">
        <v>1</v>
      </c>
      <c r="AA877" s="47">
        <v>1</v>
      </c>
      <c r="AB877" s="49">
        <v>1</v>
      </c>
    </row>
    <row r="878" spans="1:28" ht="15.75" customHeight="1">
      <c r="A878" s="5">
        <v>112560</v>
      </c>
      <c r="B878" s="5">
        <v>2092</v>
      </c>
      <c r="C878" s="12">
        <v>44396.635462962964</v>
      </c>
      <c r="D878" s="12">
        <v>44396.63962962963</v>
      </c>
      <c r="E878" s="12">
        <v>44396.643101851849</v>
      </c>
      <c r="F878" s="12">
        <v>44396.666712962964</v>
      </c>
      <c r="G878" s="5" t="s">
        <v>24</v>
      </c>
      <c r="H878" s="5" t="s">
        <v>29</v>
      </c>
      <c r="U878" s="29">
        <v>113018</v>
      </c>
      <c r="V878" s="47"/>
      <c r="W878" s="48">
        <v>1</v>
      </c>
      <c r="X878" s="47">
        <v>1</v>
      </c>
      <c r="Y878" s="47"/>
      <c r="Z878" s="48"/>
      <c r="AA878" s="47"/>
      <c r="AB878" s="49">
        <v>1</v>
      </c>
    </row>
    <row r="879" spans="1:28" ht="15.75" customHeight="1">
      <c r="A879" s="5">
        <v>110160</v>
      </c>
      <c r="B879" s="5">
        <v>4503</v>
      </c>
      <c r="C879" s="12">
        <v>44396.650601851848</v>
      </c>
      <c r="D879" s="12">
        <v>44396.652685185189</v>
      </c>
      <c r="E879" s="12">
        <v>44396.66101851852</v>
      </c>
      <c r="F879" s="12">
        <v>44396.715879629628</v>
      </c>
      <c r="G879" s="5" t="s">
        <v>24</v>
      </c>
      <c r="H879" s="5" t="s">
        <v>25</v>
      </c>
      <c r="U879" s="29">
        <v>113019</v>
      </c>
      <c r="V879" s="47"/>
      <c r="W879" s="48">
        <v>1</v>
      </c>
      <c r="X879" s="47">
        <v>1</v>
      </c>
      <c r="Y879" s="47"/>
      <c r="Z879" s="48"/>
      <c r="AA879" s="47"/>
      <c r="AB879" s="49">
        <v>1</v>
      </c>
    </row>
    <row r="880" spans="1:28" ht="15.75" customHeight="1">
      <c r="A880" s="5">
        <v>112978</v>
      </c>
      <c r="B880" s="5">
        <v>1407</v>
      </c>
      <c r="C880" s="12">
        <v>44396.663287037038</v>
      </c>
      <c r="D880" s="12">
        <v>44396.666064814817</v>
      </c>
      <c r="E880" s="12">
        <v>44396.668842592589</v>
      </c>
      <c r="F880" s="12">
        <v>44396.707731481481</v>
      </c>
      <c r="G880" s="5" t="s">
        <v>24</v>
      </c>
      <c r="H880" s="5" t="s">
        <v>29</v>
      </c>
      <c r="U880" s="29">
        <v>113022</v>
      </c>
      <c r="V880" s="47"/>
      <c r="W880" s="48">
        <v>1</v>
      </c>
      <c r="X880" s="47">
        <v>1</v>
      </c>
      <c r="Y880" s="47"/>
      <c r="Z880" s="48"/>
      <c r="AA880" s="47"/>
      <c r="AB880" s="49">
        <v>1</v>
      </c>
    </row>
    <row r="881" spans="1:28" ht="15.75" customHeight="1">
      <c r="A881" s="5">
        <v>113605</v>
      </c>
      <c r="B881" s="5">
        <v>2232</v>
      </c>
      <c r="C881" s="12">
        <v>44396.664629629631</v>
      </c>
      <c r="D881" s="12">
        <v>44396.668796296297</v>
      </c>
      <c r="G881" s="5" t="s">
        <v>24</v>
      </c>
      <c r="H881" s="5" t="s">
        <v>29</v>
      </c>
      <c r="U881" s="29">
        <v>113025</v>
      </c>
      <c r="V881" s="47"/>
      <c r="W881" s="48">
        <v>1</v>
      </c>
      <c r="X881" s="47">
        <v>1</v>
      </c>
      <c r="Y881" s="47"/>
      <c r="Z881" s="48"/>
      <c r="AA881" s="47"/>
      <c r="AB881" s="49">
        <v>1</v>
      </c>
    </row>
    <row r="882" spans="1:28" ht="15.75" customHeight="1">
      <c r="A882" s="5">
        <v>113338</v>
      </c>
      <c r="B882" s="5">
        <v>4747</v>
      </c>
      <c r="C882" s="12">
        <v>44396.676006944443</v>
      </c>
      <c r="D882" s="12">
        <v>44396.676701388889</v>
      </c>
      <c r="E882" s="12">
        <v>44396.680868055555</v>
      </c>
      <c r="F882" s="12">
        <v>44396.712118055555</v>
      </c>
      <c r="G882" s="5" t="s">
        <v>24</v>
      </c>
      <c r="H882" s="5" t="s">
        <v>29</v>
      </c>
      <c r="U882" s="29">
        <v>113029</v>
      </c>
      <c r="V882" s="47"/>
      <c r="W882" s="48"/>
      <c r="X882" s="47"/>
      <c r="Y882" s="47"/>
      <c r="Z882" s="48">
        <v>1</v>
      </c>
      <c r="AA882" s="47">
        <v>1</v>
      </c>
      <c r="AB882" s="49">
        <v>1</v>
      </c>
    </row>
    <row r="883" spans="1:28" ht="15.75" customHeight="1">
      <c r="A883" s="5">
        <v>110243</v>
      </c>
      <c r="B883" s="5">
        <v>2420</v>
      </c>
      <c r="C883" s="12">
        <v>44396.694606481484</v>
      </c>
      <c r="D883" s="12">
        <v>44396.697384259256</v>
      </c>
      <c r="E883" s="12">
        <v>44396.700162037036</v>
      </c>
      <c r="F883" s="12">
        <v>44396.72724537037</v>
      </c>
      <c r="G883" s="5" t="s">
        <v>24</v>
      </c>
      <c r="H883" s="5" t="s">
        <v>25</v>
      </c>
      <c r="U883" s="29">
        <v>113030</v>
      </c>
      <c r="V883" s="47">
        <v>1</v>
      </c>
      <c r="W883" s="48"/>
      <c r="X883" s="47">
        <v>1</v>
      </c>
      <c r="Y883" s="47"/>
      <c r="Z883" s="48"/>
      <c r="AA883" s="47"/>
      <c r="AB883" s="49">
        <v>1</v>
      </c>
    </row>
    <row r="884" spans="1:28" ht="15.75" customHeight="1">
      <c r="A884" s="5">
        <v>114901</v>
      </c>
      <c r="B884" s="5">
        <v>521</v>
      </c>
      <c r="C884" s="12">
        <v>44396.697546296295</v>
      </c>
      <c r="D884" s="12">
        <v>44396.700324074074</v>
      </c>
      <c r="E884" s="12">
        <v>44396.705879629626</v>
      </c>
      <c r="F884" s="12">
        <v>44396.760740740741</v>
      </c>
      <c r="G884" s="5" t="s">
        <v>24</v>
      </c>
      <c r="H884" s="5" t="s">
        <v>29</v>
      </c>
      <c r="U884" s="29">
        <v>113032</v>
      </c>
      <c r="V884" s="47"/>
      <c r="W884" s="48"/>
      <c r="X884" s="47"/>
      <c r="Y884" s="47">
        <v>1</v>
      </c>
      <c r="Z884" s="48"/>
      <c r="AA884" s="47">
        <v>1</v>
      </c>
      <c r="AB884" s="49">
        <v>1</v>
      </c>
    </row>
    <row r="885" spans="1:28" ht="15.75" customHeight="1">
      <c r="A885" s="5">
        <v>110379</v>
      </c>
      <c r="B885" s="5">
        <v>720</v>
      </c>
      <c r="C885" s="12">
        <v>44396.698530092595</v>
      </c>
      <c r="D885" s="12">
        <v>44396.700613425928</v>
      </c>
      <c r="E885" s="12">
        <v>44396.706863425927</v>
      </c>
      <c r="F885" s="12">
        <v>44396.717974537038</v>
      </c>
      <c r="G885" s="5" t="s">
        <v>28</v>
      </c>
      <c r="H885" s="5" t="s">
        <v>29</v>
      </c>
      <c r="U885" s="29">
        <v>113036</v>
      </c>
      <c r="V885" s="47"/>
      <c r="W885" s="48"/>
      <c r="X885" s="47"/>
      <c r="Y885" s="47">
        <v>1</v>
      </c>
      <c r="Z885" s="48"/>
      <c r="AA885" s="47">
        <v>1</v>
      </c>
      <c r="AB885" s="49">
        <v>1</v>
      </c>
    </row>
    <row r="886" spans="1:28" ht="15.75" customHeight="1">
      <c r="A886" s="5">
        <v>112501</v>
      </c>
      <c r="B886" s="5">
        <v>3221</v>
      </c>
      <c r="C886" s="12">
        <v>44396.715381944443</v>
      </c>
      <c r="D886" s="12">
        <v>44396.718159722222</v>
      </c>
      <c r="E886" s="12">
        <v>44396.719548611109</v>
      </c>
      <c r="F886" s="12">
        <v>44396.762604166666</v>
      </c>
      <c r="G886" s="5" t="s">
        <v>28</v>
      </c>
      <c r="H886" s="5" t="s">
        <v>25</v>
      </c>
      <c r="U886" s="29">
        <v>113038</v>
      </c>
      <c r="V886" s="47">
        <v>1</v>
      </c>
      <c r="W886" s="48"/>
      <c r="X886" s="47">
        <v>1</v>
      </c>
      <c r="Y886" s="47"/>
      <c r="Z886" s="48"/>
      <c r="AA886" s="47"/>
      <c r="AB886" s="49">
        <v>1</v>
      </c>
    </row>
    <row r="887" spans="1:28" ht="15.75" customHeight="1">
      <c r="A887" s="5">
        <v>111849</v>
      </c>
      <c r="B887" s="5">
        <v>105</v>
      </c>
      <c r="C887" s="12">
        <v>44396.715844907405</v>
      </c>
      <c r="D887" s="12">
        <v>44396.716539351852</v>
      </c>
      <c r="E887" s="12">
        <v>44396.717928240738</v>
      </c>
      <c r="G887" s="5" t="s">
        <v>28</v>
      </c>
      <c r="H887" s="5" t="s">
        <v>29</v>
      </c>
      <c r="U887" s="29">
        <v>113039</v>
      </c>
      <c r="V887" s="47"/>
      <c r="W887" s="48">
        <v>1</v>
      </c>
      <c r="X887" s="47">
        <v>1</v>
      </c>
      <c r="Y887" s="47"/>
      <c r="Z887" s="48"/>
      <c r="AA887" s="47"/>
      <c r="AB887" s="49">
        <v>1</v>
      </c>
    </row>
    <row r="888" spans="1:28" ht="15.75" customHeight="1">
      <c r="A888" s="5">
        <v>110808</v>
      </c>
      <c r="B888" s="5">
        <v>2562</v>
      </c>
      <c r="C888" s="12">
        <v>44396.749328703707</v>
      </c>
      <c r="D888" s="12">
        <v>44396.752800925926</v>
      </c>
      <c r="E888" s="12">
        <v>44396.761134259257</v>
      </c>
      <c r="F888" s="12">
        <v>44396.783356481479</v>
      </c>
      <c r="G888" s="5" t="s">
        <v>24</v>
      </c>
      <c r="H888" s="5" t="s">
        <v>29</v>
      </c>
      <c r="U888" s="29">
        <v>113042</v>
      </c>
      <c r="V888" s="47"/>
      <c r="W888" s="48">
        <v>1</v>
      </c>
      <c r="X888" s="47">
        <v>1</v>
      </c>
      <c r="Y888" s="47"/>
      <c r="Z888" s="48"/>
      <c r="AA888" s="47"/>
      <c r="AB888" s="49">
        <v>1</v>
      </c>
    </row>
    <row r="889" spans="1:28" ht="15.75" customHeight="1">
      <c r="A889" s="5">
        <v>111786</v>
      </c>
      <c r="B889" s="5">
        <v>2446</v>
      </c>
      <c r="C889" s="12">
        <v>44396.781168981484</v>
      </c>
      <c r="D889" s="12">
        <v>44396.783946759257</v>
      </c>
      <c r="E889" s="12">
        <v>44396.788807870369</v>
      </c>
      <c r="F889" s="12">
        <v>44396.798530092594</v>
      </c>
      <c r="G889" s="5" t="s">
        <v>24</v>
      </c>
      <c r="H889" s="5" t="s">
        <v>25</v>
      </c>
      <c r="U889" s="29">
        <v>113043</v>
      </c>
      <c r="V889" s="47"/>
      <c r="W889" s="48">
        <v>1</v>
      </c>
      <c r="X889" s="47">
        <v>1</v>
      </c>
      <c r="Y889" s="47"/>
      <c r="Z889" s="48"/>
      <c r="AA889" s="47"/>
      <c r="AB889" s="49">
        <v>1</v>
      </c>
    </row>
    <row r="890" spans="1:28" ht="15.75" customHeight="1">
      <c r="A890" s="5">
        <v>112624</v>
      </c>
      <c r="B890" s="5">
        <v>3126</v>
      </c>
      <c r="C890" s="12">
        <v>44396.796053240738</v>
      </c>
      <c r="D890" s="12">
        <v>44396.798136574071</v>
      </c>
      <c r="E890" s="12">
        <v>44396.801608796297</v>
      </c>
      <c r="F890" s="12">
        <v>44396.846747685187</v>
      </c>
      <c r="G890" s="5" t="s">
        <v>24</v>
      </c>
      <c r="H890" s="5" t="s">
        <v>25</v>
      </c>
      <c r="U890" s="29">
        <v>113046</v>
      </c>
      <c r="V890" s="47"/>
      <c r="W890" s="48"/>
      <c r="X890" s="47"/>
      <c r="Y890" s="47"/>
      <c r="Z890" s="48">
        <v>1</v>
      </c>
      <c r="AA890" s="47">
        <v>1</v>
      </c>
      <c r="AB890" s="49">
        <v>1</v>
      </c>
    </row>
    <row r="891" spans="1:28" ht="15.75" customHeight="1">
      <c r="A891" s="5">
        <v>114569</v>
      </c>
      <c r="B891" s="5">
        <v>4623</v>
      </c>
      <c r="C891" s="12">
        <v>44396.837430555555</v>
      </c>
      <c r="G891" s="5" t="s">
        <v>24</v>
      </c>
      <c r="H891" s="5" t="s">
        <v>25</v>
      </c>
      <c r="U891" s="29">
        <v>113047</v>
      </c>
      <c r="V891" s="47"/>
      <c r="W891" s="48">
        <v>1</v>
      </c>
      <c r="X891" s="47">
        <v>1</v>
      </c>
      <c r="Y891" s="47"/>
      <c r="Z891" s="48"/>
      <c r="AA891" s="47"/>
      <c r="AB891" s="49">
        <v>1</v>
      </c>
    </row>
    <row r="892" spans="1:28" ht="15.75" customHeight="1">
      <c r="A892" s="5">
        <v>113143</v>
      </c>
      <c r="B892" s="5">
        <v>4074</v>
      </c>
      <c r="C892" s="12">
        <v>44396.8903125</v>
      </c>
      <c r="D892" s="12">
        <v>44396.891701388886</v>
      </c>
      <c r="E892" s="12">
        <v>44396.897951388892</v>
      </c>
      <c r="F892" s="12">
        <v>44396.920173611114</v>
      </c>
      <c r="G892" s="5" t="s">
        <v>28</v>
      </c>
      <c r="H892" s="5" t="s">
        <v>29</v>
      </c>
      <c r="U892" s="29">
        <v>113049</v>
      </c>
      <c r="V892" s="47"/>
      <c r="W892" s="48"/>
      <c r="X892" s="47"/>
      <c r="Y892" s="47">
        <v>1</v>
      </c>
      <c r="Z892" s="48"/>
      <c r="AA892" s="47">
        <v>1</v>
      </c>
      <c r="AB892" s="49">
        <v>1</v>
      </c>
    </row>
    <row r="893" spans="1:28" ht="15.75" customHeight="1">
      <c r="A893" s="5">
        <v>110135</v>
      </c>
      <c r="B893" s="5">
        <v>1114</v>
      </c>
      <c r="C893" s="12">
        <v>44396.902048611111</v>
      </c>
      <c r="D893" s="12">
        <v>44396.90552083333</v>
      </c>
      <c r="G893" s="5" t="s">
        <v>24</v>
      </c>
      <c r="H893" s="5" t="s">
        <v>29</v>
      </c>
      <c r="U893" s="29">
        <v>113050</v>
      </c>
      <c r="V893" s="47">
        <v>1</v>
      </c>
      <c r="W893" s="48"/>
      <c r="X893" s="47">
        <v>1</v>
      </c>
      <c r="Y893" s="47"/>
      <c r="Z893" s="48"/>
      <c r="AA893" s="47"/>
      <c r="AB893" s="49">
        <v>1</v>
      </c>
    </row>
    <row r="894" spans="1:28" ht="15.75" customHeight="1">
      <c r="A894" s="5">
        <v>113987</v>
      </c>
      <c r="B894" s="5">
        <v>1704</v>
      </c>
      <c r="C894" s="12">
        <v>44396.908263888887</v>
      </c>
      <c r="D894" s="12">
        <v>44396.912430555552</v>
      </c>
      <c r="E894" s="12">
        <v>44396.915208333332</v>
      </c>
      <c r="F894" s="12">
        <v>44396.968680555554</v>
      </c>
      <c r="G894" s="5" t="s">
        <v>24</v>
      </c>
      <c r="H894" s="5" t="s">
        <v>25</v>
      </c>
      <c r="U894" s="29">
        <v>113051</v>
      </c>
      <c r="V894" s="47"/>
      <c r="W894" s="48">
        <v>1</v>
      </c>
      <c r="X894" s="47">
        <v>1</v>
      </c>
      <c r="Y894" s="47"/>
      <c r="Z894" s="48"/>
      <c r="AA894" s="47"/>
      <c r="AB894" s="49">
        <v>1</v>
      </c>
    </row>
    <row r="895" spans="1:28" ht="15.75" customHeight="1">
      <c r="A895" s="5">
        <v>111531</v>
      </c>
      <c r="B895" s="5">
        <v>1941</v>
      </c>
      <c r="C895" s="12">
        <v>44396.910057870373</v>
      </c>
      <c r="G895" s="5" t="s">
        <v>24</v>
      </c>
      <c r="H895" s="5" t="s">
        <v>25</v>
      </c>
      <c r="U895" s="29">
        <v>113053</v>
      </c>
      <c r="V895" s="47"/>
      <c r="W895" s="48">
        <v>1</v>
      </c>
      <c r="X895" s="47">
        <v>1</v>
      </c>
      <c r="Y895" s="47"/>
      <c r="Z895" s="48"/>
      <c r="AA895" s="47"/>
      <c r="AB895" s="49">
        <v>1</v>
      </c>
    </row>
    <row r="896" spans="1:28" ht="15.75" customHeight="1">
      <c r="A896" s="5">
        <v>112225</v>
      </c>
      <c r="B896" s="5">
        <v>840</v>
      </c>
      <c r="C896" s="12">
        <v>44396.91064814815</v>
      </c>
      <c r="D896" s="12">
        <v>44396.912731481483</v>
      </c>
      <c r="E896" s="12">
        <v>44396.915509259263</v>
      </c>
      <c r="F896" s="12">
        <v>44396.952314814815</v>
      </c>
      <c r="G896" s="5" t="s">
        <v>24</v>
      </c>
      <c r="H896" s="5" t="s">
        <v>29</v>
      </c>
      <c r="U896" s="29">
        <v>113065</v>
      </c>
      <c r="V896" s="47">
        <v>1</v>
      </c>
      <c r="W896" s="48"/>
      <c r="X896" s="47">
        <v>1</v>
      </c>
      <c r="Y896" s="47"/>
      <c r="Z896" s="48"/>
      <c r="AA896" s="47"/>
      <c r="AB896" s="49">
        <v>1</v>
      </c>
    </row>
    <row r="897" spans="1:28" ht="15.75" customHeight="1">
      <c r="A897" s="5">
        <v>111309</v>
      </c>
      <c r="B897" s="5">
        <v>1051</v>
      </c>
      <c r="C897" s="12">
        <v>44396.943090277775</v>
      </c>
      <c r="D897" s="12">
        <v>44396.945173611108</v>
      </c>
      <c r="E897" s="12">
        <v>44396.952118055553</v>
      </c>
      <c r="F897" s="12">
        <v>44396.970173611109</v>
      </c>
      <c r="G897" s="5" t="s">
        <v>24</v>
      </c>
      <c r="H897" s="5" t="s">
        <v>25</v>
      </c>
      <c r="U897" s="29">
        <v>113072</v>
      </c>
      <c r="V897" s="47">
        <v>1</v>
      </c>
      <c r="W897" s="48"/>
      <c r="X897" s="47">
        <v>1</v>
      </c>
      <c r="Y897" s="47"/>
      <c r="Z897" s="48"/>
      <c r="AA897" s="47"/>
      <c r="AB897" s="49">
        <v>1</v>
      </c>
    </row>
    <row r="898" spans="1:28" ht="15.75" customHeight="1">
      <c r="A898" s="5">
        <v>112322</v>
      </c>
      <c r="B898" s="5">
        <v>2629</v>
      </c>
      <c r="C898" s="12">
        <v>44396.99560185185</v>
      </c>
      <c r="D898" s="12">
        <v>44396.999768518515</v>
      </c>
      <c r="E898" s="12">
        <v>44397.007407407407</v>
      </c>
      <c r="F898" s="12">
        <v>44397.02685185185</v>
      </c>
      <c r="G898" s="5" t="s">
        <v>24</v>
      </c>
      <c r="H898" s="5" t="s">
        <v>25</v>
      </c>
      <c r="U898" s="29">
        <v>113073</v>
      </c>
      <c r="V898" s="47"/>
      <c r="W898" s="48">
        <v>1</v>
      </c>
      <c r="X898" s="47">
        <v>1</v>
      </c>
      <c r="Y898" s="47"/>
      <c r="Z898" s="48"/>
      <c r="AA898" s="47"/>
      <c r="AB898" s="49">
        <v>1</v>
      </c>
    </row>
    <row r="899" spans="1:28" ht="15.75" customHeight="1">
      <c r="A899" s="5">
        <v>111136</v>
      </c>
      <c r="B899" s="5">
        <v>1293</v>
      </c>
      <c r="C899" s="12">
        <v>44396.997719907406</v>
      </c>
      <c r="D899" s="12">
        <v>44396.998414351852</v>
      </c>
      <c r="E899" s="12">
        <v>44397.005358796298</v>
      </c>
      <c r="F899" s="12">
        <v>44397.026886574073</v>
      </c>
      <c r="G899" s="5" t="s">
        <v>24</v>
      </c>
      <c r="H899" s="5" t="s">
        <v>29</v>
      </c>
      <c r="U899" s="29">
        <v>113076</v>
      </c>
      <c r="V899" s="47"/>
      <c r="W899" s="48"/>
      <c r="X899" s="47"/>
      <c r="Y899" s="47">
        <v>1</v>
      </c>
      <c r="Z899" s="48"/>
      <c r="AA899" s="47">
        <v>1</v>
      </c>
      <c r="AB899" s="49">
        <v>1</v>
      </c>
    </row>
    <row r="900" spans="1:28" ht="15.75" customHeight="1">
      <c r="A900" s="5">
        <v>112113</v>
      </c>
      <c r="B900" s="5">
        <v>2093</v>
      </c>
      <c r="C900" s="12">
        <v>44396.998483796298</v>
      </c>
      <c r="D900" s="12">
        <v>44396.999178240738</v>
      </c>
      <c r="E900" s="12">
        <v>44397.006122685183</v>
      </c>
      <c r="F900" s="12">
        <v>44397.033900462964</v>
      </c>
      <c r="G900" s="5" t="s">
        <v>24</v>
      </c>
      <c r="H900" s="5" t="s">
        <v>29</v>
      </c>
      <c r="U900" s="29">
        <v>113079</v>
      </c>
      <c r="V900" s="47"/>
      <c r="W900" s="48"/>
      <c r="X900" s="47"/>
      <c r="Y900" s="47"/>
      <c r="Z900" s="48"/>
      <c r="AA900" s="47"/>
      <c r="AB900" s="49"/>
    </row>
    <row r="901" spans="1:28" ht="15.75" customHeight="1">
      <c r="A901" s="5">
        <v>110009</v>
      </c>
      <c r="B901" s="5">
        <v>1965</v>
      </c>
      <c r="C901" s="12">
        <v>44397.069675925923</v>
      </c>
      <c r="D901" s="12">
        <v>44397.073148148149</v>
      </c>
      <c r="E901" s="12">
        <v>44397.078009259261</v>
      </c>
      <c r="F901" s="12">
        <v>44397.096759259257</v>
      </c>
      <c r="G901" s="5" t="s">
        <v>24</v>
      </c>
      <c r="H901" s="5" t="s">
        <v>29</v>
      </c>
      <c r="U901" s="29">
        <v>113080</v>
      </c>
      <c r="V901" s="47"/>
      <c r="W901" s="48"/>
      <c r="X901" s="47"/>
      <c r="Y901" s="47"/>
      <c r="Z901" s="48">
        <v>1</v>
      </c>
      <c r="AA901" s="47">
        <v>1</v>
      </c>
      <c r="AB901" s="49">
        <v>1</v>
      </c>
    </row>
    <row r="902" spans="1:28" ht="15.75" customHeight="1">
      <c r="A902" s="5">
        <v>113940</v>
      </c>
      <c r="B902" s="5">
        <v>3142</v>
      </c>
      <c r="C902" s="12">
        <v>44397.184965277775</v>
      </c>
      <c r="G902" s="5" t="s">
        <v>24</v>
      </c>
      <c r="H902" s="5" t="s">
        <v>29</v>
      </c>
      <c r="U902" s="29">
        <v>113085</v>
      </c>
      <c r="V902" s="47"/>
      <c r="W902" s="48"/>
      <c r="X902" s="47"/>
      <c r="Y902" s="47"/>
      <c r="Z902" s="48">
        <v>1</v>
      </c>
      <c r="AA902" s="47">
        <v>1</v>
      </c>
      <c r="AB902" s="49">
        <v>1</v>
      </c>
    </row>
    <row r="903" spans="1:28" ht="15.75" customHeight="1">
      <c r="A903" s="5">
        <v>112859</v>
      </c>
      <c r="B903" s="5">
        <v>1356</v>
      </c>
      <c r="C903" s="12">
        <v>44397.199456018519</v>
      </c>
      <c r="D903" s="12">
        <v>44397.202233796299</v>
      </c>
      <c r="G903" s="5" t="s">
        <v>24</v>
      </c>
      <c r="H903" s="5" t="s">
        <v>29</v>
      </c>
      <c r="U903" s="29">
        <v>113092</v>
      </c>
      <c r="V903" s="47">
        <v>1</v>
      </c>
      <c r="W903" s="48"/>
      <c r="X903" s="47">
        <v>1</v>
      </c>
      <c r="Y903" s="47"/>
      <c r="Z903" s="48"/>
      <c r="AA903" s="47"/>
      <c r="AB903" s="49">
        <v>1</v>
      </c>
    </row>
    <row r="904" spans="1:28" ht="15.75" customHeight="1">
      <c r="A904" s="5">
        <v>111604</v>
      </c>
      <c r="B904" s="5">
        <v>2327</v>
      </c>
      <c r="C904" s="12">
        <v>44397.265324074076</v>
      </c>
      <c r="D904" s="12">
        <v>44397.268101851849</v>
      </c>
      <c r="E904" s="12">
        <v>44397.274351851855</v>
      </c>
      <c r="F904" s="12">
        <v>44397.323657407411</v>
      </c>
      <c r="G904" s="5" t="s">
        <v>24</v>
      </c>
      <c r="H904" s="5" t="s">
        <v>29</v>
      </c>
      <c r="U904" s="29">
        <v>113097</v>
      </c>
      <c r="V904" s="47"/>
      <c r="W904" s="48">
        <v>1</v>
      </c>
      <c r="X904" s="47">
        <v>1</v>
      </c>
      <c r="Y904" s="47"/>
      <c r="Z904" s="48"/>
      <c r="AA904" s="47"/>
      <c r="AB904" s="49">
        <v>1</v>
      </c>
    </row>
    <row r="905" spans="1:28" ht="15.75" customHeight="1">
      <c r="A905" s="5">
        <v>110371</v>
      </c>
      <c r="B905" s="5">
        <v>2953</v>
      </c>
      <c r="C905" s="12">
        <v>44397.2969212963</v>
      </c>
      <c r="D905" s="12">
        <v>44397.300393518519</v>
      </c>
      <c r="E905" s="12">
        <v>44397.305254629631</v>
      </c>
      <c r="F905" s="12">
        <v>44397.358726851853</v>
      </c>
      <c r="G905" s="5" t="s">
        <v>24</v>
      </c>
      <c r="H905" s="5" t="s">
        <v>29</v>
      </c>
      <c r="U905" s="29">
        <v>113100</v>
      </c>
      <c r="V905" s="47"/>
      <c r="W905" s="48">
        <v>1</v>
      </c>
      <c r="X905" s="47">
        <v>1</v>
      </c>
      <c r="Y905" s="47"/>
      <c r="Z905" s="48"/>
      <c r="AA905" s="47"/>
      <c r="AB905" s="49">
        <v>1</v>
      </c>
    </row>
    <row r="906" spans="1:28" ht="15.75" customHeight="1">
      <c r="A906" s="5">
        <v>110853</v>
      </c>
      <c r="B906" s="5">
        <v>2407</v>
      </c>
      <c r="C906" s="12">
        <v>44397.298564814817</v>
      </c>
      <c r="D906" s="12">
        <v>44397.301342592589</v>
      </c>
      <c r="E906" s="12">
        <v>44397.302731481483</v>
      </c>
      <c r="F906" s="12">
        <v>44397.347175925926</v>
      </c>
      <c r="G906" s="5" t="s">
        <v>24</v>
      </c>
      <c r="H906" s="5" t="s">
        <v>29</v>
      </c>
      <c r="U906" s="29">
        <v>113102</v>
      </c>
      <c r="V906" s="47"/>
      <c r="W906" s="48">
        <v>1</v>
      </c>
      <c r="X906" s="47">
        <v>1</v>
      </c>
      <c r="Y906" s="47"/>
      <c r="Z906" s="48"/>
      <c r="AA906" s="47"/>
      <c r="AB906" s="49">
        <v>1</v>
      </c>
    </row>
    <row r="907" spans="1:28" ht="15.75" customHeight="1">
      <c r="A907" s="5">
        <v>113378</v>
      </c>
      <c r="B907" s="5">
        <v>364</v>
      </c>
      <c r="C907" s="12">
        <v>44397.29859953704</v>
      </c>
      <c r="D907" s="12">
        <v>44397.302071759259</v>
      </c>
      <c r="E907" s="12">
        <v>44397.304155092592</v>
      </c>
      <c r="F907" s="12">
        <v>44397.334016203706</v>
      </c>
      <c r="G907" s="5" t="s">
        <v>28</v>
      </c>
      <c r="H907" s="5" t="s">
        <v>29</v>
      </c>
      <c r="U907" s="29">
        <v>113104</v>
      </c>
      <c r="V907" s="47">
        <v>1</v>
      </c>
      <c r="W907" s="48"/>
      <c r="X907" s="47">
        <v>1</v>
      </c>
      <c r="Y907" s="47"/>
      <c r="Z907" s="48"/>
      <c r="AA907" s="47"/>
      <c r="AB907" s="49">
        <v>1</v>
      </c>
    </row>
    <row r="908" spans="1:28" ht="15.75" customHeight="1">
      <c r="A908" s="5">
        <v>110805</v>
      </c>
      <c r="B908" s="5">
        <v>329</v>
      </c>
      <c r="C908" s="12">
        <v>44397.31144675926</v>
      </c>
      <c r="D908" s="12">
        <v>44397.31422453704</v>
      </c>
      <c r="E908" s="12">
        <v>44397.321168981478</v>
      </c>
      <c r="F908" s="12">
        <v>44397.367002314815</v>
      </c>
      <c r="G908" s="5" t="s">
        <v>24</v>
      </c>
      <c r="H908" s="5" t="s">
        <v>29</v>
      </c>
      <c r="U908" s="29">
        <v>113106</v>
      </c>
      <c r="V908" s="47"/>
      <c r="W908" s="48"/>
      <c r="X908" s="47"/>
      <c r="Y908" s="47">
        <v>1</v>
      </c>
      <c r="Z908" s="48"/>
      <c r="AA908" s="47">
        <v>1</v>
      </c>
      <c r="AB908" s="49">
        <v>1</v>
      </c>
    </row>
    <row r="909" spans="1:28" ht="15.75" customHeight="1">
      <c r="A909" s="5">
        <v>114404</v>
      </c>
      <c r="B909" s="5">
        <v>2076</v>
      </c>
      <c r="C909" s="12">
        <v>44397.322569444441</v>
      </c>
      <c r="D909" s="12">
        <v>44397.326041666667</v>
      </c>
      <c r="E909" s="12">
        <v>44397.329513888886</v>
      </c>
      <c r="F909" s="12">
        <v>44397.367013888892</v>
      </c>
      <c r="G909" s="5" t="s">
        <v>24</v>
      </c>
      <c r="H909" s="5" t="s">
        <v>25</v>
      </c>
      <c r="U909" s="29">
        <v>113109</v>
      </c>
      <c r="V909" s="47">
        <v>1</v>
      </c>
      <c r="W909" s="48"/>
      <c r="X909" s="47">
        <v>1</v>
      </c>
      <c r="Y909" s="47"/>
      <c r="Z909" s="48"/>
      <c r="AA909" s="47"/>
      <c r="AB909" s="49">
        <v>1</v>
      </c>
    </row>
    <row r="910" spans="1:28" ht="15.75" customHeight="1">
      <c r="A910" s="5">
        <v>113762</v>
      </c>
      <c r="B910" s="5">
        <v>1425</v>
      </c>
      <c r="C910" s="12">
        <v>44397.388912037037</v>
      </c>
      <c r="D910" s="12">
        <v>44397.390300925923</v>
      </c>
      <c r="G910" s="5" t="s">
        <v>24</v>
      </c>
      <c r="H910" s="5" t="s">
        <v>29</v>
      </c>
      <c r="U910" s="29">
        <v>113110</v>
      </c>
      <c r="V910" s="47"/>
      <c r="W910" s="48">
        <v>1</v>
      </c>
      <c r="X910" s="47">
        <v>1</v>
      </c>
      <c r="Y910" s="47"/>
      <c r="Z910" s="48"/>
      <c r="AA910" s="47"/>
      <c r="AB910" s="49">
        <v>1</v>
      </c>
    </row>
    <row r="911" spans="1:28" ht="15.75" customHeight="1">
      <c r="A911" s="5">
        <v>112039</v>
      </c>
      <c r="B911" s="5">
        <v>3812</v>
      </c>
      <c r="C911" s="12">
        <v>44397.416458333333</v>
      </c>
      <c r="D911" s="12">
        <v>44397.41715277778</v>
      </c>
      <c r="E911" s="12">
        <v>44397.425486111111</v>
      </c>
      <c r="F911" s="12">
        <v>44397.453958333332</v>
      </c>
      <c r="G911" s="5" t="s">
        <v>28</v>
      </c>
      <c r="H911" s="5" t="s">
        <v>25</v>
      </c>
      <c r="U911" s="29">
        <v>113113</v>
      </c>
      <c r="V911" s="47"/>
      <c r="W911" s="48"/>
      <c r="X911" s="47"/>
      <c r="Y911" s="47"/>
      <c r="Z911" s="48"/>
      <c r="AA911" s="47"/>
      <c r="AB911" s="49"/>
    </row>
    <row r="912" spans="1:28" ht="15.75" customHeight="1">
      <c r="A912" s="5">
        <v>113187</v>
      </c>
      <c r="B912" s="5">
        <v>1478</v>
      </c>
      <c r="C912" s="12">
        <v>44397.424386574072</v>
      </c>
      <c r="D912" s="12">
        <v>44397.426469907405</v>
      </c>
      <c r="G912" s="5" t="s">
        <v>28</v>
      </c>
      <c r="H912" s="5" t="s">
        <v>29</v>
      </c>
      <c r="U912" s="29">
        <v>113115</v>
      </c>
      <c r="V912" s="47"/>
      <c r="W912" s="48">
        <v>1</v>
      </c>
      <c r="X912" s="47">
        <v>1</v>
      </c>
      <c r="Y912" s="47"/>
      <c r="Z912" s="48"/>
      <c r="AA912" s="47"/>
      <c r="AB912" s="49">
        <v>1</v>
      </c>
    </row>
    <row r="913" spans="1:28" ht="15.75" customHeight="1">
      <c r="A913" s="5">
        <v>110081</v>
      </c>
      <c r="B913" s="5">
        <v>3965</v>
      </c>
      <c r="C913" s="12">
        <v>44397.437118055554</v>
      </c>
      <c r="D913" s="12">
        <v>44397.44059027778</v>
      </c>
      <c r="E913" s="12">
        <v>44397.444062499999</v>
      </c>
      <c r="F913" s="12">
        <v>44397.498229166667</v>
      </c>
      <c r="G913" s="5" t="s">
        <v>24</v>
      </c>
      <c r="H913" s="5" t="s">
        <v>29</v>
      </c>
      <c r="U913" s="29">
        <v>113121</v>
      </c>
      <c r="V913" s="47"/>
      <c r="W913" s="48"/>
      <c r="X913" s="47"/>
      <c r="Y913" s="47"/>
      <c r="Z913" s="48"/>
      <c r="AA913" s="47"/>
      <c r="AB913" s="49"/>
    </row>
    <row r="914" spans="1:28" ht="15.75" customHeight="1">
      <c r="A914" s="5">
        <v>114030</v>
      </c>
      <c r="B914" s="5">
        <v>1085</v>
      </c>
      <c r="C914" s="12">
        <v>44397.483495370368</v>
      </c>
      <c r="D914" s="12">
        <v>44397.484884259262</v>
      </c>
      <c r="E914" s="12">
        <v>44397.491828703707</v>
      </c>
      <c r="F914" s="12">
        <v>44397.515439814815</v>
      </c>
      <c r="G914" s="5" t="s">
        <v>28</v>
      </c>
      <c r="H914" s="5" t="s">
        <v>29</v>
      </c>
      <c r="U914" s="29">
        <v>113123</v>
      </c>
      <c r="V914" s="47"/>
      <c r="W914" s="48"/>
      <c r="X914" s="47"/>
      <c r="Y914" s="47"/>
      <c r="Z914" s="48">
        <v>1</v>
      </c>
      <c r="AA914" s="47">
        <v>1</v>
      </c>
      <c r="AB914" s="49">
        <v>1</v>
      </c>
    </row>
    <row r="915" spans="1:28" ht="15.75" customHeight="1">
      <c r="A915" s="5">
        <v>113454</v>
      </c>
      <c r="B915" s="5">
        <v>2808</v>
      </c>
      <c r="C915" s="12">
        <v>44397.493761574071</v>
      </c>
      <c r="D915" s="12">
        <v>44397.497233796297</v>
      </c>
      <c r="E915" s="12">
        <v>44397.504872685182</v>
      </c>
      <c r="F915" s="12">
        <v>44397.535428240742</v>
      </c>
      <c r="G915" s="5" t="s">
        <v>24</v>
      </c>
      <c r="H915" s="5" t="s">
        <v>29</v>
      </c>
      <c r="U915" s="29">
        <v>113130</v>
      </c>
      <c r="V915" s="47"/>
      <c r="W915" s="48"/>
      <c r="X915" s="47"/>
      <c r="Y915" s="47"/>
      <c r="Z915" s="48"/>
      <c r="AA915" s="47"/>
      <c r="AB915" s="49"/>
    </row>
    <row r="916" spans="1:28" ht="15.75" customHeight="1">
      <c r="A916" s="5">
        <v>111967</v>
      </c>
      <c r="B916" s="5">
        <v>1792</v>
      </c>
      <c r="C916" s="12">
        <v>44397.518333333333</v>
      </c>
      <c r="D916" s="12">
        <v>44397.51902777778</v>
      </c>
      <c r="E916" s="12">
        <v>44397.523888888885</v>
      </c>
      <c r="F916" s="12">
        <v>44397.569027777776</v>
      </c>
      <c r="G916" s="5" t="s">
        <v>24</v>
      </c>
      <c r="H916" s="5" t="s">
        <v>25</v>
      </c>
      <c r="U916" s="29">
        <v>113133</v>
      </c>
      <c r="V916" s="47"/>
      <c r="W916" s="48">
        <v>1</v>
      </c>
      <c r="X916" s="47">
        <v>1</v>
      </c>
      <c r="Y916" s="47"/>
      <c r="Z916" s="48"/>
      <c r="AA916" s="47"/>
      <c r="AB916" s="49">
        <v>1</v>
      </c>
    </row>
    <row r="917" spans="1:28" ht="15.75" customHeight="1">
      <c r="A917" s="5">
        <v>110049</v>
      </c>
      <c r="B917" s="5">
        <v>3413</v>
      </c>
      <c r="C917" s="12">
        <v>44397.523518518516</v>
      </c>
      <c r="D917" s="12">
        <v>44397.526296296295</v>
      </c>
      <c r="E917" s="12">
        <v>44397.533935185187</v>
      </c>
      <c r="F917" s="12">
        <v>44397.544351851851</v>
      </c>
      <c r="G917" s="5" t="s">
        <v>24</v>
      </c>
      <c r="H917" s="5" t="s">
        <v>29</v>
      </c>
      <c r="U917" s="29">
        <v>113134</v>
      </c>
      <c r="V917" s="47"/>
      <c r="W917" s="48">
        <v>1</v>
      </c>
      <c r="X917" s="47">
        <v>1</v>
      </c>
      <c r="Y917" s="47"/>
      <c r="Z917" s="48"/>
      <c r="AA917" s="47"/>
      <c r="AB917" s="49">
        <v>1</v>
      </c>
    </row>
    <row r="918" spans="1:28" ht="15.75" customHeight="1">
      <c r="A918" s="5">
        <v>113990</v>
      </c>
      <c r="B918" s="5">
        <v>4681</v>
      </c>
      <c r="C918" s="12">
        <v>44397.535173611112</v>
      </c>
      <c r="D918" s="12">
        <v>44397.539340277777</v>
      </c>
      <c r="G918" s="5" t="s">
        <v>24</v>
      </c>
      <c r="H918" s="5" t="s">
        <v>25</v>
      </c>
      <c r="U918" s="29">
        <v>113143</v>
      </c>
      <c r="V918" s="47"/>
      <c r="W918" s="48"/>
      <c r="X918" s="47"/>
      <c r="Y918" s="47"/>
      <c r="Z918" s="48">
        <v>1</v>
      </c>
      <c r="AA918" s="47">
        <v>1</v>
      </c>
      <c r="AB918" s="49">
        <v>1</v>
      </c>
    </row>
    <row r="919" spans="1:28" ht="15.75" customHeight="1">
      <c r="A919" s="5">
        <v>114644</v>
      </c>
      <c r="B919" s="5">
        <v>2159</v>
      </c>
      <c r="C919" s="12">
        <v>44397.563483796293</v>
      </c>
      <c r="D919" s="12">
        <v>44397.564872685187</v>
      </c>
      <c r="E919" s="12">
        <v>44397.571817129632</v>
      </c>
      <c r="G919" s="5" t="s">
        <v>24</v>
      </c>
      <c r="H919" s="5" t="s">
        <v>25</v>
      </c>
      <c r="U919" s="29">
        <v>113145</v>
      </c>
      <c r="V919" s="47"/>
      <c r="W919" s="48"/>
      <c r="X919" s="47"/>
      <c r="Y919" s="47">
        <v>1</v>
      </c>
      <c r="Z919" s="48"/>
      <c r="AA919" s="47">
        <v>1</v>
      </c>
      <c r="AB919" s="49">
        <v>1</v>
      </c>
    </row>
    <row r="920" spans="1:28" ht="15.75" customHeight="1">
      <c r="A920" s="5">
        <v>114642</v>
      </c>
      <c r="B920" s="5">
        <v>1366</v>
      </c>
      <c r="C920" s="12">
        <v>44397.637731481482</v>
      </c>
      <c r="G920" s="5" t="s">
        <v>24</v>
      </c>
      <c r="H920" s="5" t="s">
        <v>25</v>
      </c>
      <c r="U920" s="29">
        <v>113148</v>
      </c>
      <c r="V920" s="47"/>
      <c r="W920" s="48">
        <v>1</v>
      </c>
      <c r="X920" s="47">
        <v>1</v>
      </c>
      <c r="Y920" s="47"/>
      <c r="Z920" s="48"/>
      <c r="AA920" s="47"/>
      <c r="AB920" s="49">
        <v>1</v>
      </c>
    </row>
    <row r="921" spans="1:28" ht="15.75" customHeight="1">
      <c r="A921" s="5">
        <v>114377</v>
      </c>
      <c r="B921" s="5">
        <v>4611</v>
      </c>
      <c r="C921" s="12">
        <v>44397.64912037037</v>
      </c>
      <c r="D921" s="12">
        <v>44397.649814814817</v>
      </c>
      <c r="G921" s="5" t="s">
        <v>28</v>
      </c>
      <c r="H921" s="5" t="s">
        <v>29</v>
      </c>
      <c r="U921" s="29">
        <v>113151</v>
      </c>
      <c r="V921" s="47">
        <v>1</v>
      </c>
      <c r="W921" s="48"/>
      <c r="X921" s="47">
        <v>1</v>
      </c>
      <c r="Y921" s="47"/>
      <c r="Z921" s="48"/>
      <c r="AA921" s="47"/>
      <c r="AB921" s="49">
        <v>1</v>
      </c>
    </row>
    <row r="922" spans="1:28" ht="15.75" customHeight="1">
      <c r="A922" s="5">
        <v>114018</v>
      </c>
      <c r="B922" s="5">
        <v>1091</v>
      </c>
      <c r="C922" s="12">
        <v>44397.662442129629</v>
      </c>
      <c r="D922" s="12">
        <v>44397.666608796295</v>
      </c>
      <c r="E922" s="12">
        <v>44397.674247685187</v>
      </c>
      <c r="F922" s="12">
        <v>44397.701331018521</v>
      </c>
      <c r="G922" s="5" t="s">
        <v>24</v>
      </c>
      <c r="H922" s="5" t="s">
        <v>25</v>
      </c>
      <c r="U922" s="29">
        <v>113153</v>
      </c>
      <c r="V922" s="47"/>
      <c r="W922" s="48">
        <v>1</v>
      </c>
      <c r="X922" s="47">
        <v>1</v>
      </c>
      <c r="Y922" s="47"/>
      <c r="Z922" s="48"/>
      <c r="AA922" s="47"/>
      <c r="AB922" s="49">
        <v>1</v>
      </c>
    </row>
    <row r="923" spans="1:28" ht="15.75" customHeight="1">
      <c r="A923" s="5">
        <v>110063</v>
      </c>
      <c r="B923" s="5">
        <v>1218</v>
      </c>
      <c r="C923" s="12">
        <v>44397.740856481483</v>
      </c>
      <c r="D923" s="12">
        <v>44397.744328703702</v>
      </c>
      <c r="E923" s="12">
        <v>44397.751967592594</v>
      </c>
      <c r="F923" s="12">
        <v>44397.758912037039</v>
      </c>
      <c r="G923" s="5" t="s">
        <v>24</v>
      </c>
      <c r="H923" s="5" t="s">
        <v>29</v>
      </c>
      <c r="U923" s="29">
        <v>113155</v>
      </c>
      <c r="V923" s="47"/>
      <c r="W923" s="48">
        <v>1</v>
      </c>
      <c r="X923" s="47">
        <v>1</v>
      </c>
      <c r="Y923" s="47"/>
      <c r="Z923" s="48"/>
      <c r="AA923" s="47"/>
      <c r="AB923" s="49">
        <v>1</v>
      </c>
    </row>
    <row r="924" spans="1:28" ht="15.75" customHeight="1">
      <c r="A924" s="5">
        <v>110126</v>
      </c>
      <c r="B924" s="5">
        <v>578</v>
      </c>
      <c r="C924" s="12">
        <v>44397.805555555555</v>
      </c>
      <c r="D924" s="12">
        <v>44397.807638888888</v>
      </c>
      <c r="G924" s="5" t="s">
        <v>24</v>
      </c>
      <c r="H924" s="5" t="s">
        <v>25</v>
      </c>
      <c r="U924" s="29">
        <v>113156</v>
      </c>
      <c r="V924" s="47">
        <v>1</v>
      </c>
      <c r="W924" s="48"/>
      <c r="X924" s="47">
        <v>1</v>
      </c>
      <c r="Y924" s="47"/>
      <c r="Z924" s="48"/>
      <c r="AA924" s="47"/>
      <c r="AB924" s="49">
        <v>1</v>
      </c>
    </row>
    <row r="925" spans="1:28" ht="15.75" customHeight="1">
      <c r="A925" s="5">
        <v>114739</v>
      </c>
      <c r="B925" s="5">
        <v>2083</v>
      </c>
      <c r="C925" s="12">
        <v>44397.817175925928</v>
      </c>
      <c r="D925" s="12">
        <v>44397.821342592593</v>
      </c>
      <c r="E925" s="12">
        <v>44397.823425925926</v>
      </c>
      <c r="F925" s="12">
        <v>44397.831064814818</v>
      </c>
      <c r="G925" s="5" t="s">
        <v>24</v>
      </c>
      <c r="H925" s="5" t="s">
        <v>29</v>
      </c>
      <c r="U925" s="29">
        <v>113161</v>
      </c>
      <c r="V925" s="47">
        <v>1</v>
      </c>
      <c r="W925" s="48"/>
      <c r="X925" s="47">
        <v>1</v>
      </c>
      <c r="Y925" s="47"/>
      <c r="Z925" s="48"/>
      <c r="AA925" s="47"/>
      <c r="AB925" s="49">
        <v>1</v>
      </c>
    </row>
    <row r="926" spans="1:28" ht="15.75" customHeight="1">
      <c r="A926" s="5">
        <v>111580</v>
      </c>
      <c r="B926" s="5">
        <v>1099</v>
      </c>
      <c r="C926" s="12">
        <v>44397.821273148147</v>
      </c>
      <c r="D926" s="12">
        <v>44397.824050925927</v>
      </c>
      <c r="G926" s="5" t="s">
        <v>28</v>
      </c>
      <c r="H926" s="5" t="s">
        <v>25</v>
      </c>
      <c r="U926" s="29">
        <v>113162</v>
      </c>
      <c r="V926" s="47"/>
      <c r="W926" s="48"/>
      <c r="X926" s="47"/>
      <c r="Y926" s="47"/>
      <c r="Z926" s="48">
        <v>1</v>
      </c>
      <c r="AA926" s="47">
        <v>1</v>
      </c>
      <c r="AB926" s="49">
        <v>1</v>
      </c>
    </row>
    <row r="927" spans="1:28" ht="15.75" customHeight="1">
      <c r="A927" s="5">
        <v>113179</v>
      </c>
      <c r="B927" s="5">
        <v>3887</v>
      </c>
      <c r="C927" s="12">
        <v>44397.83085648148</v>
      </c>
      <c r="D927" s="12">
        <v>44397.835023148145</v>
      </c>
      <c r="E927" s="12">
        <v>44397.838495370372</v>
      </c>
      <c r="F927" s="12">
        <v>44397.848217592589</v>
      </c>
      <c r="G927" s="5" t="s">
        <v>24</v>
      </c>
      <c r="H927" s="5" t="s">
        <v>29</v>
      </c>
      <c r="U927" s="29">
        <v>113164</v>
      </c>
      <c r="V927" s="47"/>
      <c r="W927" s="48">
        <v>1</v>
      </c>
      <c r="X927" s="47">
        <v>1</v>
      </c>
      <c r="Y927" s="47"/>
      <c r="Z927" s="48"/>
      <c r="AA927" s="47"/>
      <c r="AB927" s="49">
        <v>1</v>
      </c>
    </row>
    <row r="928" spans="1:28" ht="15.75" customHeight="1">
      <c r="A928" s="5">
        <v>113983</v>
      </c>
      <c r="B928" s="5">
        <v>1071</v>
      </c>
      <c r="C928" s="12">
        <v>44397.831574074073</v>
      </c>
      <c r="D928" s="12">
        <v>44397.832962962966</v>
      </c>
      <c r="G928" s="5" t="s">
        <v>24</v>
      </c>
      <c r="H928" s="5" t="s">
        <v>25</v>
      </c>
      <c r="U928" s="29">
        <v>113168</v>
      </c>
      <c r="V928" s="47"/>
      <c r="W928" s="48">
        <v>1</v>
      </c>
      <c r="X928" s="47">
        <v>1</v>
      </c>
      <c r="Y928" s="47"/>
      <c r="Z928" s="48"/>
      <c r="AA928" s="47"/>
      <c r="AB928" s="49">
        <v>1</v>
      </c>
    </row>
    <row r="929" spans="1:28" ht="15.75" customHeight="1">
      <c r="A929" s="5">
        <v>114323</v>
      </c>
      <c r="B929" s="5">
        <v>1880</v>
      </c>
      <c r="C929" s="12">
        <v>44397.864999999998</v>
      </c>
      <c r="D929" s="12">
        <v>44397.868472222224</v>
      </c>
      <c r="E929" s="12">
        <v>44397.876111111109</v>
      </c>
      <c r="F929" s="12">
        <v>44397.930972222224</v>
      </c>
      <c r="G929" s="5" t="s">
        <v>24</v>
      </c>
      <c r="H929" s="5" t="s">
        <v>29</v>
      </c>
      <c r="U929" s="29">
        <v>113171</v>
      </c>
      <c r="V929" s="47">
        <v>1</v>
      </c>
      <c r="W929" s="48"/>
      <c r="X929" s="47">
        <v>1</v>
      </c>
      <c r="Y929" s="47"/>
      <c r="Z929" s="48"/>
      <c r="AA929" s="47"/>
      <c r="AB929" s="49">
        <v>1</v>
      </c>
    </row>
    <row r="930" spans="1:28" ht="15.75" customHeight="1">
      <c r="A930" s="5">
        <v>113625</v>
      </c>
      <c r="B930" s="5">
        <v>3521</v>
      </c>
      <c r="C930" s="12">
        <v>44397.911990740744</v>
      </c>
      <c r="D930" s="12">
        <v>44397.91337962963</v>
      </c>
      <c r="E930" s="12">
        <v>44397.918240740742</v>
      </c>
      <c r="F930" s="12">
        <v>44397.967546296299</v>
      </c>
      <c r="G930" s="5" t="s">
        <v>24</v>
      </c>
      <c r="H930" s="5" t="s">
        <v>29</v>
      </c>
      <c r="U930" s="29">
        <v>113177</v>
      </c>
      <c r="V930" s="47"/>
      <c r="W930" s="48">
        <v>1</v>
      </c>
      <c r="X930" s="47">
        <v>1</v>
      </c>
      <c r="Y930" s="47"/>
      <c r="Z930" s="48"/>
      <c r="AA930" s="47"/>
      <c r="AB930" s="49">
        <v>1</v>
      </c>
    </row>
    <row r="931" spans="1:28" ht="15.75" customHeight="1">
      <c r="A931" s="5">
        <v>113192</v>
      </c>
      <c r="B931" s="5">
        <v>3753</v>
      </c>
      <c r="C931" s="12">
        <v>44397.923032407409</v>
      </c>
      <c r="D931" s="12">
        <v>44397.926504629628</v>
      </c>
      <c r="G931" s="5" t="s">
        <v>24</v>
      </c>
      <c r="H931" s="5" t="s">
        <v>29</v>
      </c>
      <c r="U931" s="29">
        <v>113179</v>
      </c>
      <c r="V931" s="47"/>
      <c r="W931" s="48">
        <v>1</v>
      </c>
      <c r="X931" s="47">
        <v>1</v>
      </c>
      <c r="Y931" s="47"/>
      <c r="Z931" s="48"/>
      <c r="AA931" s="47"/>
      <c r="AB931" s="49">
        <v>1</v>
      </c>
    </row>
    <row r="932" spans="1:28" ht="15.75" customHeight="1">
      <c r="A932" s="5">
        <v>114479</v>
      </c>
      <c r="B932" s="5">
        <v>3198</v>
      </c>
      <c r="C932" s="12">
        <v>44397.923564814817</v>
      </c>
      <c r="D932" s="12">
        <v>44397.927037037036</v>
      </c>
      <c r="E932" s="12">
        <v>44397.931898148148</v>
      </c>
      <c r="F932" s="12">
        <v>44397.972175925926</v>
      </c>
      <c r="G932" s="5" t="s">
        <v>24</v>
      </c>
      <c r="H932" s="5" t="s">
        <v>25</v>
      </c>
      <c r="U932" s="29">
        <v>113183</v>
      </c>
      <c r="V932" s="47"/>
      <c r="W932" s="48">
        <v>1</v>
      </c>
      <c r="X932" s="47">
        <v>1</v>
      </c>
      <c r="Y932" s="47"/>
      <c r="Z932" s="48"/>
      <c r="AA932" s="47"/>
      <c r="AB932" s="49">
        <v>1</v>
      </c>
    </row>
    <row r="933" spans="1:28" ht="15.75" customHeight="1">
      <c r="A933" s="5">
        <v>111292</v>
      </c>
      <c r="B933" s="5">
        <v>123</v>
      </c>
      <c r="C933" s="12">
        <v>44397.946585648147</v>
      </c>
      <c r="D933" s="12">
        <v>44397.947974537034</v>
      </c>
      <c r="E933" s="12">
        <v>44397.952141203707</v>
      </c>
      <c r="F933" s="12">
        <v>44397.960474537038</v>
      </c>
      <c r="G933" s="5" t="s">
        <v>24</v>
      </c>
      <c r="H933" s="5" t="s">
        <v>29</v>
      </c>
      <c r="U933" s="29">
        <v>113187</v>
      </c>
      <c r="V933" s="47"/>
      <c r="W933" s="48"/>
      <c r="X933" s="47"/>
      <c r="Y933" s="47"/>
      <c r="Z933" s="48">
        <v>1</v>
      </c>
      <c r="AA933" s="47">
        <v>1</v>
      </c>
      <c r="AB933" s="49">
        <v>1</v>
      </c>
    </row>
    <row r="934" spans="1:28" ht="15.75" customHeight="1">
      <c r="A934" s="5">
        <v>113115</v>
      </c>
      <c r="B934" s="5">
        <v>1243</v>
      </c>
      <c r="C934" s="12">
        <v>44397.951840277776</v>
      </c>
      <c r="D934" s="12">
        <v>44397.956006944441</v>
      </c>
      <c r="E934" s="12">
        <v>44397.962951388887</v>
      </c>
      <c r="F934" s="12">
        <v>44397.996979166666</v>
      </c>
      <c r="G934" s="5" t="s">
        <v>24</v>
      </c>
      <c r="H934" s="5" t="s">
        <v>29</v>
      </c>
      <c r="U934" s="29">
        <v>113188</v>
      </c>
      <c r="V934" s="47">
        <v>1</v>
      </c>
      <c r="W934" s="48"/>
      <c r="X934" s="47">
        <v>1</v>
      </c>
      <c r="Y934" s="47"/>
      <c r="Z934" s="48"/>
      <c r="AA934" s="47"/>
      <c r="AB934" s="49">
        <v>1</v>
      </c>
    </row>
    <row r="935" spans="1:28" ht="15.75" customHeight="1">
      <c r="A935" s="5">
        <v>113162</v>
      </c>
      <c r="B935" s="5">
        <v>3828</v>
      </c>
      <c r="C935" s="12">
        <v>44397.96806712963</v>
      </c>
      <c r="D935" s="12">
        <v>44397.969456018516</v>
      </c>
      <c r="E935" s="12">
        <v>44397.975706018522</v>
      </c>
      <c r="F935" s="12">
        <v>44398.014594907407</v>
      </c>
      <c r="G935" s="5" t="s">
        <v>28</v>
      </c>
      <c r="H935" s="5" t="s">
        <v>29</v>
      </c>
      <c r="U935" s="29">
        <v>113189</v>
      </c>
      <c r="V935" s="47"/>
      <c r="W935" s="48">
        <v>1</v>
      </c>
      <c r="X935" s="47">
        <v>1</v>
      </c>
      <c r="Y935" s="47"/>
      <c r="Z935" s="48"/>
      <c r="AA935" s="47"/>
      <c r="AB935" s="49">
        <v>1</v>
      </c>
    </row>
    <row r="936" spans="1:28" ht="15.75" customHeight="1">
      <c r="A936" s="5">
        <v>112685</v>
      </c>
      <c r="B936" s="5">
        <v>1896</v>
      </c>
      <c r="C936" s="12">
        <v>44397.97797453704</v>
      </c>
      <c r="D936" s="12">
        <v>44397.978668981479</v>
      </c>
      <c r="E936" s="12">
        <v>44397.984918981485</v>
      </c>
      <c r="F936" s="12">
        <v>44397.996030092596</v>
      </c>
      <c r="G936" s="5" t="s">
        <v>24</v>
      </c>
      <c r="H936" s="5" t="s">
        <v>29</v>
      </c>
      <c r="U936" s="29">
        <v>113192</v>
      </c>
      <c r="V936" s="47"/>
      <c r="W936" s="48">
        <v>1</v>
      </c>
      <c r="X936" s="47">
        <v>1</v>
      </c>
      <c r="Y936" s="47"/>
      <c r="Z936" s="48"/>
      <c r="AA936" s="47"/>
      <c r="AB936" s="49">
        <v>1</v>
      </c>
    </row>
    <row r="937" spans="1:28" ht="15.75" customHeight="1">
      <c r="A937" s="5">
        <v>111876</v>
      </c>
      <c r="B937" s="5">
        <v>4624</v>
      </c>
      <c r="C937" s="12">
        <v>44397.988900462966</v>
      </c>
      <c r="D937" s="12">
        <v>44397.990289351852</v>
      </c>
      <c r="E937" s="12">
        <v>44397.992372685185</v>
      </c>
      <c r="F937" s="12">
        <v>44398.006956018522</v>
      </c>
      <c r="G937" s="5" t="s">
        <v>28</v>
      </c>
      <c r="H937" s="5" t="s">
        <v>29</v>
      </c>
      <c r="U937" s="29">
        <v>113195</v>
      </c>
      <c r="V937" s="47"/>
      <c r="W937" s="48">
        <v>1</v>
      </c>
      <c r="X937" s="47">
        <v>1</v>
      </c>
      <c r="Y937" s="47"/>
      <c r="Z937" s="48"/>
      <c r="AA937" s="47"/>
      <c r="AB937" s="49">
        <v>1</v>
      </c>
    </row>
    <row r="938" spans="1:28" ht="15.75" customHeight="1">
      <c r="A938" s="5">
        <v>112000</v>
      </c>
      <c r="B938" s="5">
        <v>237</v>
      </c>
      <c r="C938" s="12">
        <v>44398.024108796293</v>
      </c>
      <c r="D938" s="12">
        <v>44398.026886574073</v>
      </c>
      <c r="E938" s="12">
        <v>44398.035219907404</v>
      </c>
      <c r="G938" s="5" t="s">
        <v>24</v>
      </c>
      <c r="H938" s="5" t="s">
        <v>25</v>
      </c>
      <c r="U938" s="29">
        <v>113203</v>
      </c>
      <c r="V938" s="47"/>
      <c r="W938" s="48">
        <v>1</v>
      </c>
      <c r="X938" s="47">
        <v>1</v>
      </c>
      <c r="Y938" s="47"/>
      <c r="Z938" s="48"/>
      <c r="AA938" s="47"/>
      <c r="AB938" s="49">
        <v>1</v>
      </c>
    </row>
    <row r="939" spans="1:28" ht="15.75" customHeight="1">
      <c r="A939" s="5">
        <v>111241</v>
      </c>
      <c r="B939" s="5">
        <v>4005</v>
      </c>
      <c r="C939" s="12">
        <v>44398.031168981484</v>
      </c>
      <c r="D939" s="12">
        <v>44398.033252314817</v>
      </c>
      <c r="G939" s="5" t="s">
        <v>24</v>
      </c>
      <c r="H939" s="5" t="s">
        <v>29</v>
      </c>
      <c r="U939" s="29">
        <v>113208</v>
      </c>
      <c r="V939" s="47"/>
      <c r="W939" s="48">
        <v>1</v>
      </c>
      <c r="X939" s="47">
        <v>1</v>
      </c>
      <c r="Y939" s="47"/>
      <c r="Z939" s="48"/>
      <c r="AA939" s="47"/>
      <c r="AB939" s="49">
        <v>1</v>
      </c>
    </row>
    <row r="940" spans="1:28" ht="15.75" customHeight="1">
      <c r="A940" s="5">
        <v>112571</v>
      </c>
      <c r="B940" s="5">
        <v>33</v>
      </c>
      <c r="C940" s="12">
        <v>44398.055798611109</v>
      </c>
      <c r="G940" s="5" t="s">
        <v>28</v>
      </c>
      <c r="H940" s="5" t="s">
        <v>25</v>
      </c>
      <c r="U940" s="29">
        <v>113209</v>
      </c>
      <c r="V940" s="47"/>
      <c r="W940" s="48"/>
      <c r="X940" s="47"/>
      <c r="Y940" s="47"/>
      <c r="Z940" s="48">
        <v>1</v>
      </c>
      <c r="AA940" s="47">
        <v>1</v>
      </c>
      <c r="AB940" s="49">
        <v>1</v>
      </c>
    </row>
    <row r="941" spans="1:28" ht="15.75" customHeight="1">
      <c r="A941" s="5">
        <v>111386</v>
      </c>
      <c r="B941" s="5">
        <v>2936</v>
      </c>
      <c r="C941" s="12">
        <v>44398.057673611111</v>
      </c>
      <c r="D941" s="12">
        <v>44398.059062499997</v>
      </c>
      <c r="G941" s="5" t="s">
        <v>28</v>
      </c>
      <c r="H941" s="5" t="s">
        <v>25</v>
      </c>
      <c r="U941" s="29">
        <v>113212</v>
      </c>
      <c r="V941" s="47"/>
      <c r="W941" s="48">
        <v>1</v>
      </c>
      <c r="X941" s="47">
        <v>1</v>
      </c>
      <c r="Y941" s="47"/>
      <c r="Z941" s="48"/>
      <c r="AA941" s="47"/>
      <c r="AB941" s="49">
        <v>1</v>
      </c>
    </row>
    <row r="942" spans="1:28" ht="15.75" customHeight="1">
      <c r="A942" s="5">
        <v>113339</v>
      </c>
      <c r="B942" s="5">
        <v>4146</v>
      </c>
      <c r="C942" s="12">
        <v>44398.072685185187</v>
      </c>
      <c r="D942" s="12">
        <v>44398.074074074073</v>
      </c>
      <c r="E942" s="12">
        <v>44398.080324074072</v>
      </c>
      <c r="F942" s="12">
        <v>44398.11990740741</v>
      </c>
      <c r="G942" s="5" t="s">
        <v>28</v>
      </c>
      <c r="H942" s="5" t="s">
        <v>25</v>
      </c>
      <c r="U942" s="29">
        <v>113216</v>
      </c>
      <c r="V942" s="47"/>
      <c r="W942" s="48">
        <v>1</v>
      </c>
      <c r="X942" s="47">
        <v>1</v>
      </c>
      <c r="Y942" s="47"/>
      <c r="Z942" s="48"/>
      <c r="AA942" s="47"/>
      <c r="AB942" s="49">
        <v>1</v>
      </c>
    </row>
    <row r="943" spans="1:28" ht="15.75" customHeight="1">
      <c r="A943" s="5">
        <v>113354</v>
      </c>
      <c r="B943" s="5">
        <v>4256</v>
      </c>
      <c r="C943" s="12">
        <v>44398.088321759256</v>
      </c>
      <c r="D943" s="12">
        <v>44398.092488425929</v>
      </c>
      <c r="E943" s="12">
        <v>44398.098043981481</v>
      </c>
      <c r="F943" s="12">
        <v>44398.119571759256</v>
      </c>
      <c r="G943" s="5" t="s">
        <v>24</v>
      </c>
      <c r="H943" s="5" t="s">
        <v>29</v>
      </c>
      <c r="U943" s="29">
        <v>113219</v>
      </c>
      <c r="V943" s="47"/>
      <c r="W943" s="48"/>
      <c r="X943" s="47"/>
      <c r="Y943" s="47"/>
      <c r="Z943" s="48">
        <v>1</v>
      </c>
      <c r="AA943" s="47">
        <v>1</v>
      </c>
      <c r="AB943" s="49">
        <v>1</v>
      </c>
    </row>
    <row r="944" spans="1:28" ht="15.75" customHeight="1">
      <c r="A944" s="5">
        <v>112221</v>
      </c>
      <c r="B944" s="5">
        <v>2558</v>
      </c>
      <c r="C944" s="12">
        <v>44398.112916666665</v>
      </c>
      <c r="D944" s="12">
        <v>44398.114999999998</v>
      </c>
      <c r="G944" s="5" t="s">
        <v>24</v>
      </c>
      <c r="H944" s="5" t="s">
        <v>29</v>
      </c>
      <c r="U944" s="29">
        <v>113227</v>
      </c>
      <c r="V944" s="47"/>
      <c r="W944" s="48"/>
      <c r="X944" s="47"/>
      <c r="Y944" s="47"/>
      <c r="Z944" s="48">
        <v>1</v>
      </c>
      <c r="AA944" s="47">
        <v>1</v>
      </c>
      <c r="AB944" s="49">
        <v>1</v>
      </c>
    </row>
    <row r="945" spans="1:28" ht="15.75" customHeight="1">
      <c r="A945" s="5">
        <v>111203</v>
      </c>
      <c r="B945" s="5">
        <v>1357</v>
      </c>
      <c r="C945" s="12">
        <v>44398.115520833337</v>
      </c>
      <c r="D945" s="12">
        <v>44398.116909722223</v>
      </c>
      <c r="E945" s="12">
        <v>44398.124548611115</v>
      </c>
      <c r="F945" s="12">
        <v>44398.173854166664</v>
      </c>
      <c r="G945" s="5" t="s">
        <v>24</v>
      </c>
      <c r="H945" s="5" t="s">
        <v>25</v>
      </c>
      <c r="U945" s="29">
        <v>113233</v>
      </c>
      <c r="V945" s="47"/>
      <c r="W945" s="48">
        <v>1</v>
      </c>
      <c r="X945" s="47">
        <v>1</v>
      </c>
      <c r="Y945" s="47"/>
      <c r="Z945" s="48"/>
      <c r="AA945" s="47"/>
      <c r="AB945" s="49">
        <v>1</v>
      </c>
    </row>
    <row r="946" spans="1:28" ht="15.75" customHeight="1">
      <c r="A946" s="5">
        <v>113692</v>
      </c>
      <c r="B946" s="5">
        <v>928</v>
      </c>
      <c r="C946" s="12">
        <v>44398.115833333337</v>
      </c>
      <c r="D946" s="12">
        <v>44398.118611111109</v>
      </c>
      <c r="E946" s="12">
        <v>44398.126944444448</v>
      </c>
      <c r="F946" s="12">
        <v>44398.171388888892</v>
      </c>
      <c r="G946" s="5" t="s">
        <v>24</v>
      </c>
      <c r="H946" s="5" t="s">
        <v>25</v>
      </c>
      <c r="U946" s="29">
        <v>113234</v>
      </c>
      <c r="V946" s="47">
        <v>1</v>
      </c>
      <c r="W946" s="48"/>
      <c r="X946" s="47">
        <v>1</v>
      </c>
      <c r="Y946" s="47"/>
      <c r="Z946" s="48"/>
      <c r="AA946" s="47"/>
      <c r="AB946" s="49">
        <v>1</v>
      </c>
    </row>
    <row r="947" spans="1:28" ht="15.75" customHeight="1">
      <c r="A947" s="5">
        <v>112403</v>
      </c>
      <c r="B947" s="5">
        <v>1201</v>
      </c>
      <c r="C947" s="12">
        <v>44398.132037037038</v>
      </c>
      <c r="D947" s="12">
        <v>44398.136203703703</v>
      </c>
      <c r="E947" s="12">
        <v>44398.137592592589</v>
      </c>
      <c r="F947" s="12">
        <v>44398.184814814813</v>
      </c>
      <c r="G947" s="5" t="s">
        <v>24</v>
      </c>
      <c r="H947" s="5" t="s">
        <v>25</v>
      </c>
      <c r="U947" s="29">
        <v>113236</v>
      </c>
      <c r="V947" s="47"/>
      <c r="W947" s="48">
        <v>1</v>
      </c>
      <c r="X947" s="47">
        <v>1</v>
      </c>
      <c r="Y947" s="47"/>
      <c r="Z947" s="48"/>
      <c r="AA947" s="47"/>
      <c r="AB947" s="49">
        <v>1</v>
      </c>
    </row>
    <row r="948" spans="1:28" ht="15.75" customHeight="1">
      <c r="A948" s="5">
        <v>111615</v>
      </c>
      <c r="B948" s="5">
        <v>3189</v>
      </c>
      <c r="C948" s="12">
        <v>44398.147962962961</v>
      </c>
      <c r="D948" s="12">
        <v>44398.150046296294</v>
      </c>
      <c r="E948" s="12">
        <v>44398.158379629633</v>
      </c>
      <c r="F948" s="12">
        <v>44398.166018518517</v>
      </c>
      <c r="G948" s="5" t="s">
        <v>24</v>
      </c>
      <c r="H948" s="5" t="s">
        <v>29</v>
      </c>
      <c r="U948" s="29">
        <v>113241</v>
      </c>
      <c r="V948" s="47">
        <v>1</v>
      </c>
      <c r="W948" s="48"/>
      <c r="X948" s="47">
        <v>1</v>
      </c>
      <c r="Y948" s="47"/>
      <c r="Z948" s="48"/>
      <c r="AA948" s="47"/>
      <c r="AB948" s="49">
        <v>1</v>
      </c>
    </row>
    <row r="949" spans="1:28" ht="15.75" customHeight="1">
      <c r="A949" s="5">
        <v>113633</v>
      </c>
      <c r="B949" s="5">
        <v>4543</v>
      </c>
      <c r="C949" s="12">
        <v>44398.152789351851</v>
      </c>
      <c r="D949" s="12">
        <v>44398.156956018516</v>
      </c>
      <c r="E949" s="12">
        <v>44398.163206018522</v>
      </c>
      <c r="F949" s="12">
        <v>44398.176400462966</v>
      </c>
      <c r="G949" s="5" t="s">
        <v>24</v>
      </c>
      <c r="H949" s="5" t="s">
        <v>25</v>
      </c>
      <c r="U949" s="29">
        <v>113244</v>
      </c>
      <c r="V949" s="47">
        <v>1</v>
      </c>
      <c r="W949" s="48"/>
      <c r="X949" s="47">
        <v>1</v>
      </c>
      <c r="Y949" s="47"/>
      <c r="Z949" s="48"/>
      <c r="AA949" s="47"/>
      <c r="AB949" s="49">
        <v>1</v>
      </c>
    </row>
    <row r="950" spans="1:28" ht="15.75" customHeight="1">
      <c r="A950" s="5">
        <v>111305</v>
      </c>
      <c r="B950" s="5">
        <v>4909</v>
      </c>
      <c r="C950" s="12">
        <v>44398.168356481481</v>
      </c>
      <c r="D950" s="12">
        <v>44398.169050925928</v>
      </c>
      <c r="G950" s="5" t="s">
        <v>28</v>
      </c>
      <c r="H950" s="5" t="s">
        <v>29</v>
      </c>
      <c r="U950" s="29">
        <v>113248</v>
      </c>
      <c r="V950" s="47">
        <v>1</v>
      </c>
      <c r="W950" s="48"/>
      <c r="X950" s="47">
        <v>1</v>
      </c>
      <c r="Y950" s="47"/>
      <c r="Z950" s="48"/>
      <c r="AA950" s="47"/>
      <c r="AB950" s="49">
        <v>1</v>
      </c>
    </row>
    <row r="951" spans="1:28" ht="15.75" customHeight="1">
      <c r="A951" s="5">
        <v>112218</v>
      </c>
      <c r="B951" s="5">
        <v>1223</v>
      </c>
      <c r="C951" s="12">
        <v>44398.173900462964</v>
      </c>
      <c r="D951" s="12">
        <v>44398.176678240743</v>
      </c>
      <c r="E951" s="12">
        <v>44398.181539351855</v>
      </c>
      <c r="G951" s="5" t="s">
        <v>24</v>
      </c>
      <c r="H951" s="5" t="s">
        <v>25</v>
      </c>
      <c r="U951" s="29">
        <v>113251</v>
      </c>
      <c r="V951" s="47"/>
      <c r="W951" s="48">
        <v>1</v>
      </c>
      <c r="X951" s="47">
        <v>1</v>
      </c>
      <c r="Y951" s="47"/>
      <c r="Z951" s="48"/>
      <c r="AA951" s="47"/>
      <c r="AB951" s="49">
        <v>1</v>
      </c>
    </row>
    <row r="952" spans="1:28" ht="15.75" customHeight="1">
      <c r="A952" s="5">
        <v>112336</v>
      </c>
      <c r="B952" s="5">
        <v>4031</v>
      </c>
      <c r="C952" s="12">
        <v>44398.180219907408</v>
      </c>
      <c r="D952" s="12">
        <v>44398.180914351855</v>
      </c>
      <c r="E952" s="12">
        <v>44398.186469907407</v>
      </c>
      <c r="F952" s="12">
        <v>44398.209386574075</v>
      </c>
      <c r="G952" s="5" t="s">
        <v>24</v>
      </c>
      <c r="H952" s="5" t="s">
        <v>25</v>
      </c>
      <c r="U952" s="29">
        <v>113255</v>
      </c>
      <c r="V952" s="47"/>
      <c r="W952" s="48"/>
      <c r="X952" s="47"/>
      <c r="Y952" s="47"/>
      <c r="Z952" s="48">
        <v>1</v>
      </c>
      <c r="AA952" s="47">
        <v>1</v>
      </c>
      <c r="AB952" s="49">
        <v>1</v>
      </c>
    </row>
    <row r="953" spans="1:28" ht="15.75" customHeight="1">
      <c r="A953" s="5">
        <v>113097</v>
      </c>
      <c r="B953" s="5">
        <v>3540</v>
      </c>
      <c r="C953" s="12">
        <v>44398.196620370371</v>
      </c>
      <c r="D953" s="12">
        <v>44398.200787037036</v>
      </c>
      <c r="E953" s="12">
        <v>44398.208425925928</v>
      </c>
      <c r="F953" s="12">
        <v>44398.238287037035</v>
      </c>
      <c r="G953" s="5" t="s">
        <v>24</v>
      </c>
      <c r="H953" s="5" t="s">
        <v>29</v>
      </c>
      <c r="U953" s="29">
        <v>113258</v>
      </c>
      <c r="V953" s="47"/>
      <c r="W953" s="48"/>
      <c r="X953" s="47"/>
      <c r="Y953" s="47">
        <v>1</v>
      </c>
      <c r="Z953" s="48"/>
      <c r="AA953" s="47">
        <v>1</v>
      </c>
      <c r="AB953" s="49">
        <v>1</v>
      </c>
    </row>
    <row r="954" spans="1:28" ht="15.75" customHeight="1">
      <c r="A954" s="5">
        <v>114882</v>
      </c>
      <c r="B954" s="5">
        <v>4049</v>
      </c>
      <c r="C954" s="12">
        <v>44398.249340277776</v>
      </c>
      <c r="D954" s="12">
        <v>44398.25072916667</v>
      </c>
      <c r="E954" s="12">
        <v>44398.256979166668</v>
      </c>
      <c r="G954" s="5" t="s">
        <v>24</v>
      </c>
      <c r="H954" s="5" t="s">
        <v>29</v>
      </c>
      <c r="U954" s="29">
        <v>113267</v>
      </c>
      <c r="V954" s="47"/>
      <c r="W954" s="48"/>
      <c r="X954" s="47"/>
      <c r="Y954" s="47"/>
      <c r="Z954" s="48">
        <v>1</v>
      </c>
      <c r="AA954" s="47">
        <v>1</v>
      </c>
      <c r="AB954" s="49">
        <v>1</v>
      </c>
    </row>
    <row r="955" spans="1:28" ht="15.75" customHeight="1">
      <c r="A955" s="5">
        <v>112967</v>
      </c>
      <c r="B955" s="5">
        <v>4968</v>
      </c>
      <c r="C955" s="12">
        <v>44398.269849537035</v>
      </c>
      <c r="D955" s="12">
        <v>44398.271932870368</v>
      </c>
      <c r="E955" s="12">
        <v>44398.273321759261</v>
      </c>
      <c r="F955" s="12">
        <v>44398.306655092594</v>
      </c>
      <c r="G955" s="5" t="s">
        <v>24</v>
      </c>
      <c r="H955" s="5" t="s">
        <v>29</v>
      </c>
      <c r="U955" s="29">
        <v>113278</v>
      </c>
      <c r="V955" s="47"/>
      <c r="W955" s="48">
        <v>1</v>
      </c>
      <c r="X955" s="47">
        <v>1</v>
      </c>
      <c r="Y955" s="47"/>
      <c r="Z955" s="48"/>
      <c r="AA955" s="47"/>
      <c r="AB955" s="49">
        <v>1</v>
      </c>
    </row>
    <row r="956" spans="1:28" ht="15.75" customHeight="1">
      <c r="A956" s="5">
        <v>110529</v>
      </c>
      <c r="B956" s="5">
        <v>4346</v>
      </c>
      <c r="C956" s="12">
        <v>44398.271909722222</v>
      </c>
      <c r="D956" s="12">
        <v>44398.273993055554</v>
      </c>
      <c r="E956" s="12">
        <v>44398.276770833334</v>
      </c>
      <c r="F956" s="12">
        <v>44398.305243055554</v>
      </c>
      <c r="G956" s="5" t="s">
        <v>24</v>
      </c>
      <c r="H956" s="5" t="s">
        <v>25</v>
      </c>
      <c r="U956" s="29">
        <v>113282</v>
      </c>
      <c r="V956" s="47"/>
      <c r="W956" s="48"/>
      <c r="X956" s="47"/>
      <c r="Y956" s="47"/>
      <c r="Z956" s="48"/>
      <c r="AA956" s="47"/>
      <c r="AB956" s="49"/>
    </row>
    <row r="957" spans="1:28" ht="15.75" customHeight="1">
      <c r="A957" s="5">
        <v>112661</v>
      </c>
      <c r="B957" s="5">
        <v>2282</v>
      </c>
      <c r="C957" s="12">
        <v>44398.306990740741</v>
      </c>
      <c r="D957" s="12">
        <v>44398.307685185187</v>
      </c>
      <c r="G957" s="5" t="s">
        <v>24</v>
      </c>
      <c r="H957" s="5" t="s">
        <v>25</v>
      </c>
      <c r="U957" s="29">
        <v>113284</v>
      </c>
      <c r="V957" s="47"/>
      <c r="W957" s="48">
        <v>1</v>
      </c>
      <c r="X957" s="47">
        <v>1</v>
      </c>
      <c r="Y957" s="47"/>
      <c r="Z957" s="48"/>
      <c r="AA957" s="47"/>
      <c r="AB957" s="49">
        <v>1</v>
      </c>
    </row>
    <row r="958" spans="1:28" ht="15.75" customHeight="1">
      <c r="A958" s="5">
        <v>111861</v>
      </c>
      <c r="B958" s="5">
        <v>4163</v>
      </c>
      <c r="C958" s="12">
        <v>44398.309664351851</v>
      </c>
      <c r="G958" s="5" t="s">
        <v>24</v>
      </c>
      <c r="H958" s="5" t="s">
        <v>25</v>
      </c>
      <c r="U958" s="29">
        <v>113286</v>
      </c>
      <c r="V958" s="47">
        <v>1</v>
      </c>
      <c r="W958" s="48"/>
      <c r="X958" s="47">
        <v>1</v>
      </c>
      <c r="Y958" s="47"/>
      <c r="Z958" s="48"/>
      <c r="AA958" s="47"/>
      <c r="AB958" s="49">
        <v>1</v>
      </c>
    </row>
    <row r="959" spans="1:28" ht="15.75" customHeight="1">
      <c r="A959" s="5">
        <v>110015</v>
      </c>
      <c r="B959" s="5">
        <v>2180</v>
      </c>
      <c r="C959" s="12">
        <v>44398.317789351851</v>
      </c>
      <c r="D959" s="12">
        <v>44398.319178240738</v>
      </c>
      <c r="E959" s="12">
        <v>44398.325428240743</v>
      </c>
      <c r="F959" s="12">
        <v>44398.366400462961</v>
      </c>
      <c r="G959" s="5" t="s">
        <v>24</v>
      </c>
      <c r="H959" s="5" t="s">
        <v>25</v>
      </c>
      <c r="U959" s="29">
        <v>113287</v>
      </c>
      <c r="V959" s="47"/>
      <c r="W959" s="48">
        <v>1</v>
      </c>
      <c r="X959" s="47">
        <v>1</v>
      </c>
      <c r="Y959" s="47"/>
      <c r="Z959" s="48"/>
      <c r="AA959" s="47"/>
      <c r="AB959" s="49">
        <v>1</v>
      </c>
    </row>
    <row r="960" spans="1:28" ht="15.75" customHeight="1">
      <c r="A960" s="5">
        <v>113282</v>
      </c>
      <c r="B960" s="5">
        <v>2831</v>
      </c>
      <c r="C960" s="12">
        <v>44398.326145833336</v>
      </c>
      <c r="G960" s="5" t="s">
        <v>24</v>
      </c>
      <c r="H960" s="5" t="s">
        <v>25</v>
      </c>
      <c r="U960" s="29">
        <v>113291</v>
      </c>
      <c r="V960" s="47">
        <v>1</v>
      </c>
      <c r="W960" s="48"/>
      <c r="X960" s="47">
        <v>1</v>
      </c>
      <c r="Y960" s="47"/>
      <c r="Z960" s="48"/>
      <c r="AA960" s="47"/>
      <c r="AB960" s="49">
        <v>1</v>
      </c>
    </row>
    <row r="961" spans="1:28" ht="15.75" customHeight="1">
      <c r="A961" s="5">
        <v>114720</v>
      </c>
      <c r="B961" s="5">
        <v>2455</v>
      </c>
      <c r="C961" s="12">
        <v>44398.331886574073</v>
      </c>
      <c r="D961" s="12">
        <v>44398.333969907406</v>
      </c>
      <c r="G961" s="5" t="s">
        <v>24</v>
      </c>
      <c r="H961" s="5" t="s">
        <v>29</v>
      </c>
      <c r="U961" s="29">
        <v>113295</v>
      </c>
      <c r="V961" s="47"/>
      <c r="W961" s="48">
        <v>1</v>
      </c>
      <c r="X961" s="47">
        <v>1</v>
      </c>
      <c r="Y961" s="47"/>
      <c r="Z961" s="48"/>
      <c r="AA961" s="47"/>
      <c r="AB961" s="49">
        <v>1</v>
      </c>
    </row>
    <row r="962" spans="1:28" ht="15.75" customHeight="1">
      <c r="A962" s="5">
        <v>111391</v>
      </c>
      <c r="B962" s="5">
        <v>3046</v>
      </c>
      <c r="C962" s="12">
        <v>44398.332835648151</v>
      </c>
      <c r="D962" s="12">
        <v>44398.33630787037</v>
      </c>
      <c r="G962" s="5" t="s">
        <v>24</v>
      </c>
      <c r="H962" s="5" t="s">
        <v>29</v>
      </c>
      <c r="U962" s="29">
        <v>113304</v>
      </c>
      <c r="V962" s="47"/>
      <c r="W962" s="48">
        <v>1</v>
      </c>
      <c r="X962" s="47">
        <v>1</v>
      </c>
      <c r="Y962" s="47"/>
      <c r="Z962" s="48"/>
      <c r="AA962" s="47"/>
      <c r="AB962" s="49">
        <v>1</v>
      </c>
    </row>
    <row r="963" spans="1:28" ht="15.75" customHeight="1">
      <c r="A963" s="5">
        <v>110669</v>
      </c>
      <c r="B963" s="5">
        <v>2392</v>
      </c>
      <c r="C963" s="12">
        <v>44398.359340277777</v>
      </c>
      <c r="D963" s="12">
        <v>44398.362118055556</v>
      </c>
      <c r="G963" s="5" t="s">
        <v>28</v>
      </c>
      <c r="H963" s="5" t="s">
        <v>29</v>
      </c>
      <c r="U963" s="29">
        <v>113306</v>
      </c>
      <c r="V963" s="47"/>
      <c r="W963" s="48">
        <v>1</v>
      </c>
      <c r="X963" s="47">
        <v>1</v>
      </c>
      <c r="Y963" s="47"/>
      <c r="Z963" s="48"/>
      <c r="AA963" s="47"/>
      <c r="AB963" s="49">
        <v>1</v>
      </c>
    </row>
    <row r="964" spans="1:28" ht="15.75" customHeight="1">
      <c r="A964" s="5">
        <v>114169</v>
      </c>
      <c r="B964" s="5">
        <v>3206</v>
      </c>
      <c r="C964" s="12">
        <v>44398.372141203705</v>
      </c>
      <c r="D964" s="12">
        <v>44398.376307870371</v>
      </c>
      <c r="E964" s="12">
        <v>44398.384641203702</v>
      </c>
      <c r="F964" s="12">
        <v>44398.420752314814</v>
      </c>
      <c r="G964" s="5" t="s">
        <v>24</v>
      </c>
      <c r="H964" s="5" t="s">
        <v>29</v>
      </c>
      <c r="U964" s="29">
        <v>113308</v>
      </c>
      <c r="V964" s="47"/>
      <c r="W964" s="48"/>
      <c r="X964" s="47"/>
      <c r="Y964" s="47"/>
      <c r="Z964" s="48">
        <v>1</v>
      </c>
      <c r="AA964" s="47">
        <v>1</v>
      </c>
      <c r="AB964" s="49">
        <v>1</v>
      </c>
    </row>
    <row r="965" spans="1:28" ht="15.75" customHeight="1">
      <c r="A965" s="5">
        <v>114199</v>
      </c>
      <c r="B965" s="5">
        <v>3270</v>
      </c>
      <c r="C965" s="12">
        <v>44398.385138888887</v>
      </c>
      <c r="D965" s="12">
        <v>44398.387916666667</v>
      </c>
      <c r="G965" s="5" t="s">
        <v>28</v>
      </c>
      <c r="H965" s="5" t="s">
        <v>29</v>
      </c>
      <c r="U965" s="29">
        <v>113310</v>
      </c>
      <c r="V965" s="47"/>
      <c r="W965" s="48"/>
      <c r="X965" s="47"/>
      <c r="Y965" s="47"/>
      <c r="Z965" s="48">
        <v>1</v>
      </c>
      <c r="AA965" s="47">
        <v>1</v>
      </c>
      <c r="AB965" s="49">
        <v>1</v>
      </c>
    </row>
    <row r="966" spans="1:28" ht="15.75" customHeight="1">
      <c r="A966" s="5">
        <v>114111</v>
      </c>
      <c r="B966" s="5">
        <v>1396</v>
      </c>
      <c r="C966" s="12">
        <v>44398.409988425927</v>
      </c>
      <c r="D966" s="12">
        <v>44398.412766203706</v>
      </c>
      <c r="E966" s="12">
        <v>44398.420405092591</v>
      </c>
      <c r="F966" s="12">
        <v>44398.461377314816</v>
      </c>
      <c r="G966" s="5" t="s">
        <v>28</v>
      </c>
      <c r="H966" s="5" t="s">
        <v>25</v>
      </c>
      <c r="U966" s="29">
        <v>113312</v>
      </c>
      <c r="V966" s="47"/>
      <c r="W966" s="48">
        <v>1</v>
      </c>
      <c r="X966" s="47">
        <v>1</v>
      </c>
      <c r="Y966" s="47"/>
      <c r="Z966" s="48"/>
      <c r="AA966" s="47"/>
      <c r="AB966" s="49">
        <v>1</v>
      </c>
    </row>
    <row r="967" spans="1:28" ht="15.75" customHeight="1">
      <c r="A967" s="5">
        <v>113889</v>
      </c>
      <c r="B967" s="5">
        <v>37</v>
      </c>
      <c r="C967" s="12">
        <v>44398.416828703703</v>
      </c>
      <c r="D967" s="12">
        <v>44398.420995370368</v>
      </c>
      <c r="E967" s="12">
        <v>44398.423078703701</v>
      </c>
      <c r="F967" s="12">
        <v>44398.470995370371</v>
      </c>
      <c r="G967" s="5" t="s">
        <v>28</v>
      </c>
      <c r="H967" s="5" t="s">
        <v>29</v>
      </c>
      <c r="U967" s="29">
        <v>113313</v>
      </c>
      <c r="V967" s="47"/>
      <c r="W967" s="48">
        <v>1</v>
      </c>
      <c r="X967" s="47">
        <v>1</v>
      </c>
      <c r="Y967" s="47"/>
      <c r="Z967" s="48"/>
      <c r="AA967" s="47"/>
      <c r="AB967" s="49">
        <v>1</v>
      </c>
    </row>
    <row r="968" spans="1:28" ht="15.75" customHeight="1">
      <c r="A968" s="5">
        <v>112353</v>
      </c>
      <c r="B968" s="5">
        <v>1407</v>
      </c>
      <c r="C968" s="12">
        <v>44398.429328703707</v>
      </c>
      <c r="D968" s="12">
        <v>44398.430717592593</v>
      </c>
      <c r="E968" s="12">
        <v>44398.432800925926</v>
      </c>
      <c r="F968" s="12">
        <v>44398.470995370371</v>
      </c>
      <c r="G968" s="5" t="s">
        <v>28</v>
      </c>
      <c r="H968" s="5" t="s">
        <v>29</v>
      </c>
      <c r="U968" s="29">
        <v>113318</v>
      </c>
      <c r="V968" s="47">
        <v>1</v>
      </c>
      <c r="W968" s="48"/>
      <c r="X968" s="47">
        <v>1</v>
      </c>
      <c r="Y968" s="47"/>
      <c r="Z968" s="48"/>
      <c r="AA968" s="47"/>
      <c r="AB968" s="49">
        <v>1</v>
      </c>
    </row>
    <row r="969" spans="1:28" ht="15.75" customHeight="1">
      <c r="A969" s="5">
        <v>114448</v>
      </c>
      <c r="B969" s="5">
        <v>265</v>
      </c>
      <c r="C969" s="12">
        <v>44398.436759259261</v>
      </c>
      <c r="G969" s="5" t="s">
        <v>24</v>
      </c>
      <c r="H969" s="5" t="s">
        <v>25</v>
      </c>
      <c r="U969" s="29">
        <v>113322</v>
      </c>
      <c r="V969" s="47">
        <v>1</v>
      </c>
      <c r="W969" s="48"/>
      <c r="X969" s="47">
        <v>1</v>
      </c>
      <c r="Y969" s="47"/>
      <c r="Z969" s="48"/>
      <c r="AA969" s="47"/>
      <c r="AB969" s="49">
        <v>1</v>
      </c>
    </row>
    <row r="970" spans="1:28" ht="15.75" customHeight="1">
      <c r="A970" s="5">
        <v>112567</v>
      </c>
      <c r="B970" s="5">
        <v>4157</v>
      </c>
      <c r="C970" s="12">
        <v>44398.470821759256</v>
      </c>
      <c r="D970" s="12">
        <v>44398.474293981482</v>
      </c>
      <c r="E970" s="12">
        <v>44398.482627314814</v>
      </c>
      <c r="F970" s="12">
        <v>44398.507627314815</v>
      </c>
      <c r="G970" s="5" t="s">
        <v>28</v>
      </c>
      <c r="H970" s="5" t="s">
        <v>29</v>
      </c>
      <c r="U970" s="29">
        <v>113331</v>
      </c>
      <c r="V970" s="47"/>
      <c r="W970" s="48"/>
      <c r="X970" s="47"/>
      <c r="Y970" s="47"/>
      <c r="Z970" s="48">
        <v>1</v>
      </c>
      <c r="AA970" s="47">
        <v>1</v>
      </c>
      <c r="AB970" s="49">
        <v>1</v>
      </c>
    </row>
    <row r="971" spans="1:28" ht="15.75" customHeight="1">
      <c r="A971" s="5">
        <v>112855</v>
      </c>
      <c r="B971" s="5">
        <v>3165</v>
      </c>
      <c r="C971" s="12">
        <v>44398.474398148152</v>
      </c>
      <c r="D971" s="12">
        <v>44398.475092592591</v>
      </c>
      <c r="E971" s="12">
        <v>44398.482037037036</v>
      </c>
      <c r="G971" s="5" t="s">
        <v>28</v>
      </c>
      <c r="H971" s="5" t="s">
        <v>25</v>
      </c>
      <c r="U971" s="29">
        <v>113332</v>
      </c>
      <c r="V971" s="47"/>
      <c r="W971" s="48">
        <v>1</v>
      </c>
      <c r="X971" s="47">
        <v>1</v>
      </c>
      <c r="Y971" s="47"/>
      <c r="Z971" s="48"/>
      <c r="AA971" s="47"/>
      <c r="AB971" s="49">
        <v>1</v>
      </c>
    </row>
    <row r="972" spans="1:28" ht="15.75" customHeight="1">
      <c r="A972" s="5">
        <v>110532</v>
      </c>
      <c r="B972" s="5">
        <v>38</v>
      </c>
      <c r="C972" s="12">
        <v>44398.493125000001</v>
      </c>
      <c r="D972" s="12">
        <v>44398.493819444448</v>
      </c>
      <c r="E972" s="12">
        <v>44398.498680555553</v>
      </c>
      <c r="F972" s="12">
        <v>44398.54451388889</v>
      </c>
      <c r="G972" s="5" t="s">
        <v>24</v>
      </c>
      <c r="H972" s="5" t="s">
        <v>29</v>
      </c>
      <c r="U972" s="29">
        <v>113335</v>
      </c>
      <c r="V972" s="47"/>
      <c r="W972" s="48">
        <v>1</v>
      </c>
      <c r="X972" s="47">
        <v>1</v>
      </c>
      <c r="Y972" s="47"/>
      <c r="Z972" s="48"/>
      <c r="AA972" s="47"/>
      <c r="AB972" s="49">
        <v>1</v>
      </c>
    </row>
    <row r="973" spans="1:28" ht="15.75" customHeight="1">
      <c r="A973" s="5">
        <v>110374</v>
      </c>
      <c r="B973" s="5">
        <v>4020</v>
      </c>
      <c r="C973" s="12">
        <v>44398.526238425926</v>
      </c>
      <c r="D973" s="12">
        <v>44398.530405092592</v>
      </c>
      <c r="E973" s="12">
        <v>44398.535960648151</v>
      </c>
      <c r="F973" s="12">
        <v>44398.569293981483</v>
      </c>
      <c r="G973" s="5" t="s">
        <v>24</v>
      </c>
      <c r="H973" s="5" t="s">
        <v>25</v>
      </c>
      <c r="U973" s="29">
        <v>113338</v>
      </c>
      <c r="V973" s="47"/>
      <c r="W973" s="48">
        <v>1</v>
      </c>
      <c r="X973" s="47">
        <v>1</v>
      </c>
      <c r="Y973" s="47"/>
      <c r="Z973" s="48"/>
      <c r="AA973" s="47"/>
      <c r="AB973" s="49">
        <v>1</v>
      </c>
    </row>
    <row r="974" spans="1:28" ht="15.75" customHeight="1">
      <c r="A974" s="5">
        <v>113578</v>
      </c>
      <c r="B974" s="5">
        <v>3956</v>
      </c>
      <c r="C974" s="12">
        <v>44398.549004629633</v>
      </c>
      <c r="D974" s="12">
        <v>44398.551087962966</v>
      </c>
      <c r="G974" s="5" t="s">
        <v>24</v>
      </c>
      <c r="H974" s="5" t="s">
        <v>29</v>
      </c>
      <c r="U974" s="29">
        <v>113339</v>
      </c>
      <c r="V974" s="47"/>
      <c r="W974" s="48"/>
      <c r="X974" s="47"/>
      <c r="Y974" s="47">
        <v>1</v>
      </c>
      <c r="Z974" s="48"/>
      <c r="AA974" s="47">
        <v>1</v>
      </c>
      <c r="AB974" s="49">
        <v>1</v>
      </c>
    </row>
    <row r="975" spans="1:28" ht="15.75" customHeight="1">
      <c r="A975" s="5">
        <v>110426</v>
      </c>
      <c r="B975" s="5">
        <v>2096</v>
      </c>
      <c r="C975" s="12">
        <v>44398.558055555557</v>
      </c>
      <c r="D975" s="12">
        <v>44398.56013888889</v>
      </c>
      <c r="E975" s="12">
        <v>44398.565000000002</v>
      </c>
      <c r="F975" s="12">
        <v>44398.581666666665</v>
      </c>
      <c r="G975" s="5" t="s">
        <v>24</v>
      </c>
      <c r="H975" s="5" t="s">
        <v>25</v>
      </c>
      <c r="U975" s="29">
        <v>113343</v>
      </c>
      <c r="V975" s="47"/>
      <c r="W975" s="48">
        <v>1</v>
      </c>
      <c r="X975" s="47">
        <v>1</v>
      </c>
      <c r="Y975" s="47"/>
      <c r="Z975" s="48"/>
      <c r="AA975" s="47"/>
      <c r="AB975" s="49">
        <v>1</v>
      </c>
    </row>
    <row r="976" spans="1:28" ht="15.75" customHeight="1">
      <c r="A976" s="5">
        <v>111161</v>
      </c>
      <c r="B976" s="5">
        <v>623</v>
      </c>
      <c r="C976" s="12">
        <v>44398.59574074074</v>
      </c>
      <c r="D976" s="12">
        <v>44398.599907407406</v>
      </c>
      <c r="E976" s="12">
        <v>44398.6012962963</v>
      </c>
      <c r="F976" s="12">
        <v>44398.631157407406</v>
      </c>
      <c r="G976" s="5" t="s">
        <v>28</v>
      </c>
      <c r="H976" s="5" t="s">
        <v>29</v>
      </c>
      <c r="U976" s="29">
        <v>113345</v>
      </c>
      <c r="V976" s="47"/>
      <c r="W976" s="48">
        <v>1</v>
      </c>
      <c r="X976" s="47">
        <v>1</v>
      </c>
      <c r="Y976" s="47"/>
      <c r="Z976" s="48"/>
      <c r="AA976" s="47"/>
      <c r="AB976" s="49">
        <v>1</v>
      </c>
    </row>
    <row r="977" spans="1:28" ht="15.75" customHeight="1">
      <c r="A977" s="5">
        <v>113814</v>
      </c>
      <c r="B977" s="5">
        <v>3174</v>
      </c>
      <c r="C977" s="12">
        <v>44398.596689814818</v>
      </c>
      <c r="D977" s="12">
        <v>44398.600856481484</v>
      </c>
      <c r="G977" s="5" t="s">
        <v>24</v>
      </c>
      <c r="H977" s="5" t="s">
        <v>25</v>
      </c>
      <c r="U977" s="29">
        <v>113347</v>
      </c>
      <c r="V977" s="47"/>
      <c r="W977" s="48">
        <v>1</v>
      </c>
      <c r="X977" s="47">
        <v>1</v>
      </c>
      <c r="Y977" s="47"/>
      <c r="Z977" s="48"/>
      <c r="AA977" s="47"/>
      <c r="AB977" s="49">
        <v>1</v>
      </c>
    </row>
    <row r="978" spans="1:28" ht="15.75" customHeight="1">
      <c r="A978" s="5">
        <v>110480</v>
      </c>
      <c r="B978" s="5">
        <v>3554</v>
      </c>
      <c r="C978" s="12">
        <v>44398.61996527778</v>
      </c>
      <c r="D978" s="12">
        <v>44398.622048611112</v>
      </c>
      <c r="E978" s="12">
        <v>44398.626909722225</v>
      </c>
      <c r="F978" s="12">
        <v>44398.644965277781</v>
      </c>
      <c r="G978" s="5" t="s">
        <v>24</v>
      </c>
      <c r="H978" s="5" t="s">
        <v>29</v>
      </c>
      <c r="U978" s="29">
        <v>113351</v>
      </c>
      <c r="V978" s="47"/>
      <c r="W978" s="48"/>
      <c r="X978" s="47"/>
      <c r="Y978" s="47"/>
      <c r="Z978" s="48">
        <v>1</v>
      </c>
      <c r="AA978" s="47">
        <v>1</v>
      </c>
      <c r="AB978" s="49">
        <v>1</v>
      </c>
    </row>
    <row r="979" spans="1:28" ht="15.75" customHeight="1">
      <c r="A979" s="5">
        <v>113861</v>
      </c>
      <c r="B979" s="5">
        <v>4807</v>
      </c>
      <c r="C979" s="12">
        <v>44398.660115740742</v>
      </c>
      <c r="D979" s="12">
        <v>44398.662199074075</v>
      </c>
      <c r="E979" s="12">
        <v>44398.668449074074</v>
      </c>
      <c r="F979" s="12">
        <v>44398.692060185182</v>
      </c>
      <c r="G979" s="5" t="s">
        <v>24</v>
      </c>
      <c r="H979" s="5" t="s">
        <v>25</v>
      </c>
      <c r="U979" s="29">
        <v>113354</v>
      </c>
      <c r="V979" s="47"/>
      <c r="W979" s="48">
        <v>1</v>
      </c>
      <c r="X979" s="47">
        <v>1</v>
      </c>
      <c r="Y979" s="47"/>
      <c r="Z979" s="48"/>
      <c r="AA979" s="47"/>
      <c r="AB979" s="49">
        <v>1</v>
      </c>
    </row>
    <row r="980" spans="1:28" ht="15.75" customHeight="1">
      <c r="A980" s="5">
        <v>112370</v>
      </c>
      <c r="B980" s="5">
        <v>3387</v>
      </c>
      <c r="C980" s="12">
        <v>44398.664282407408</v>
      </c>
      <c r="D980" s="12">
        <v>44398.664976851855</v>
      </c>
      <c r="E980" s="12">
        <v>44398.672615740739</v>
      </c>
      <c r="F980" s="12">
        <v>44398.724004629628</v>
      </c>
      <c r="G980" s="5" t="s">
        <v>28</v>
      </c>
      <c r="H980" s="5" t="s">
        <v>29</v>
      </c>
      <c r="U980" s="29">
        <v>113367</v>
      </c>
      <c r="V980" s="47"/>
      <c r="W980" s="48">
        <v>1</v>
      </c>
      <c r="X980" s="47">
        <v>1</v>
      </c>
      <c r="Y980" s="47"/>
      <c r="Z980" s="48"/>
      <c r="AA980" s="47"/>
      <c r="AB980" s="49">
        <v>1</v>
      </c>
    </row>
    <row r="981" spans="1:28" ht="15.75" customHeight="1">
      <c r="A981" s="5">
        <v>114012</v>
      </c>
      <c r="B981" s="5">
        <v>1556</v>
      </c>
      <c r="C981" s="12">
        <v>44398.674490740741</v>
      </c>
      <c r="D981" s="12">
        <v>44398.677268518521</v>
      </c>
      <c r="E981" s="12">
        <v>44398.678657407407</v>
      </c>
      <c r="F981" s="12">
        <v>44398.730740740742</v>
      </c>
      <c r="G981" s="5" t="s">
        <v>28</v>
      </c>
      <c r="H981" s="5" t="s">
        <v>29</v>
      </c>
      <c r="U981" s="29">
        <v>113370</v>
      </c>
      <c r="V981" s="47">
        <v>1</v>
      </c>
      <c r="W981" s="48"/>
      <c r="X981" s="47">
        <v>1</v>
      </c>
      <c r="Y981" s="47"/>
      <c r="Z981" s="48"/>
      <c r="AA981" s="47"/>
      <c r="AB981" s="49">
        <v>1</v>
      </c>
    </row>
    <row r="982" spans="1:28" ht="15.75" customHeight="1">
      <c r="A982" s="5">
        <v>110850</v>
      </c>
      <c r="B982" s="5">
        <v>3313</v>
      </c>
      <c r="C982" s="12">
        <v>44398.67454861111</v>
      </c>
      <c r="D982" s="12">
        <v>44398.676631944443</v>
      </c>
      <c r="E982" s="12">
        <v>44398.682187500002</v>
      </c>
      <c r="F982" s="12">
        <v>44398.732187499998</v>
      </c>
      <c r="G982" s="5" t="s">
        <v>24</v>
      </c>
      <c r="H982" s="5" t="s">
        <v>29</v>
      </c>
      <c r="U982" s="29">
        <v>113371</v>
      </c>
      <c r="V982" s="47"/>
      <c r="W982" s="48"/>
      <c r="X982" s="47"/>
      <c r="Y982" s="47"/>
      <c r="Z982" s="48"/>
      <c r="AA982" s="47"/>
      <c r="AB982" s="49"/>
    </row>
    <row r="983" spans="1:28" ht="15.75" customHeight="1">
      <c r="A983" s="5">
        <v>114590</v>
      </c>
      <c r="B983" s="5">
        <v>124</v>
      </c>
      <c r="C983" s="12">
        <v>44398.704699074071</v>
      </c>
      <c r="D983" s="12">
        <v>44398.708171296297</v>
      </c>
      <c r="E983" s="12">
        <v>44398.709560185183</v>
      </c>
      <c r="F983" s="12">
        <v>44398.732476851852</v>
      </c>
      <c r="G983" s="5" t="s">
        <v>24</v>
      </c>
      <c r="H983" s="5" t="s">
        <v>25</v>
      </c>
      <c r="U983" s="29">
        <v>113375</v>
      </c>
      <c r="V983" s="47"/>
      <c r="W983" s="48"/>
      <c r="X983" s="47"/>
      <c r="Y983" s="47"/>
      <c r="Z983" s="48"/>
      <c r="AA983" s="47"/>
      <c r="AB983" s="49"/>
    </row>
    <row r="984" spans="1:28" ht="15.75" customHeight="1">
      <c r="A984" s="5">
        <v>114771</v>
      </c>
      <c r="B984" s="5">
        <v>1833</v>
      </c>
      <c r="C984" s="12">
        <v>44398.732476851852</v>
      </c>
      <c r="G984" s="5" t="s">
        <v>24</v>
      </c>
      <c r="H984" s="5" t="s">
        <v>29</v>
      </c>
      <c r="U984" s="29">
        <v>113376</v>
      </c>
      <c r="V984" s="47"/>
      <c r="W984" s="48"/>
      <c r="X984" s="47"/>
      <c r="Y984" s="47">
        <v>1</v>
      </c>
      <c r="Z984" s="48"/>
      <c r="AA984" s="47">
        <v>1</v>
      </c>
      <c r="AB984" s="49">
        <v>1</v>
      </c>
    </row>
    <row r="985" spans="1:28" ht="15.75" customHeight="1">
      <c r="A985" s="5">
        <v>113637</v>
      </c>
      <c r="B985" s="5">
        <v>1903</v>
      </c>
      <c r="C985" s="12">
        <v>44398.755185185182</v>
      </c>
      <c r="D985" s="12">
        <v>44398.757268518515</v>
      </c>
      <c r="G985" s="5" t="s">
        <v>28</v>
      </c>
      <c r="H985" s="5" t="s">
        <v>25</v>
      </c>
      <c r="U985" s="29">
        <v>113377</v>
      </c>
      <c r="V985" s="47"/>
      <c r="W985" s="48">
        <v>1</v>
      </c>
      <c r="X985" s="47">
        <v>1</v>
      </c>
      <c r="Y985" s="47"/>
      <c r="Z985" s="48"/>
      <c r="AA985" s="47"/>
      <c r="AB985" s="49">
        <v>1</v>
      </c>
    </row>
    <row r="986" spans="1:28" ht="15.75" customHeight="1">
      <c r="A986" s="5">
        <v>113408</v>
      </c>
      <c r="B986" s="5">
        <v>3891</v>
      </c>
      <c r="C986" s="12">
        <v>44398.777766203704</v>
      </c>
      <c r="D986" s="12">
        <v>44398.78193287037</v>
      </c>
      <c r="G986" s="5" t="s">
        <v>24</v>
      </c>
      <c r="H986" s="5" t="s">
        <v>29</v>
      </c>
      <c r="U986" s="29">
        <v>113378</v>
      </c>
      <c r="V986" s="47"/>
      <c r="W986" s="48"/>
      <c r="X986" s="47"/>
      <c r="Y986" s="47"/>
      <c r="Z986" s="48">
        <v>1</v>
      </c>
      <c r="AA986" s="47">
        <v>1</v>
      </c>
      <c r="AB986" s="49">
        <v>1</v>
      </c>
    </row>
    <row r="987" spans="1:28" ht="15.75" customHeight="1">
      <c r="A987" s="5">
        <v>113475</v>
      </c>
      <c r="B987" s="5">
        <v>1852</v>
      </c>
      <c r="C987" s="12">
        <v>44398.77983796296</v>
      </c>
      <c r="G987" s="5" t="s">
        <v>24</v>
      </c>
      <c r="H987" s="5" t="s">
        <v>25</v>
      </c>
      <c r="U987" s="29">
        <v>113382</v>
      </c>
      <c r="V987" s="47"/>
      <c r="W987" s="48">
        <v>1</v>
      </c>
      <c r="X987" s="47">
        <v>1</v>
      </c>
      <c r="Y987" s="47"/>
      <c r="Z987" s="48"/>
      <c r="AA987" s="47"/>
      <c r="AB987" s="49">
        <v>1</v>
      </c>
    </row>
    <row r="988" spans="1:28" ht="15.75" customHeight="1">
      <c r="A988" s="5">
        <v>114047</v>
      </c>
      <c r="B988" s="5">
        <v>4458</v>
      </c>
      <c r="C988" s="12">
        <v>44398.786377314813</v>
      </c>
      <c r="D988" s="12">
        <v>44398.789849537039</v>
      </c>
      <c r="E988" s="12">
        <v>44398.798182870371</v>
      </c>
      <c r="F988" s="12">
        <v>44398.819016203706</v>
      </c>
      <c r="G988" s="5" t="s">
        <v>28</v>
      </c>
      <c r="H988" s="5" t="s">
        <v>29</v>
      </c>
      <c r="U988" s="29">
        <v>113383</v>
      </c>
      <c r="V988" s="47"/>
      <c r="W988" s="48"/>
      <c r="X988" s="47"/>
      <c r="Y988" s="47"/>
      <c r="Z988" s="48"/>
      <c r="AA988" s="47"/>
      <c r="AB988" s="49"/>
    </row>
    <row r="989" spans="1:28" ht="15.75" customHeight="1">
      <c r="A989" s="5">
        <v>114193</v>
      </c>
      <c r="B989" s="5">
        <v>1527</v>
      </c>
      <c r="C989" s="12">
        <v>44398.805219907408</v>
      </c>
      <c r="D989" s="12">
        <v>44398.806608796294</v>
      </c>
      <c r="E989" s="12">
        <v>44398.814247685186</v>
      </c>
      <c r="F989" s="12">
        <v>44398.867025462961</v>
      </c>
      <c r="G989" s="5" t="s">
        <v>24</v>
      </c>
      <c r="H989" s="5" t="s">
        <v>25</v>
      </c>
      <c r="U989" s="29">
        <v>113387</v>
      </c>
      <c r="V989" s="47"/>
      <c r="W989" s="48"/>
      <c r="X989" s="47"/>
      <c r="Y989" s="47"/>
      <c r="Z989" s="48">
        <v>1</v>
      </c>
      <c r="AA989" s="47">
        <v>1</v>
      </c>
      <c r="AB989" s="49">
        <v>1</v>
      </c>
    </row>
    <row r="990" spans="1:28" ht="15.75" customHeight="1">
      <c r="A990" s="5">
        <v>113938</v>
      </c>
      <c r="B990" s="5">
        <v>1077</v>
      </c>
      <c r="C990" s="12">
        <v>44398.822337962964</v>
      </c>
      <c r="D990" s="12">
        <v>44398.82303240741</v>
      </c>
      <c r="E990" s="12">
        <v>44398.829282407409</v>
      </c>
      <c r="F990" s="12">
        <v>44398.848032407404</v>
      </c>
      <c r="G990" s="5" t="s">
        <v>24</v>
      </c>
      <c r="H990" s="5" t="s">
        <v>29</v>
      </c>
      <c r="U990" s="29">
        <v>113388</v>
      </c>
      <c r="V990" s="47"/>
      <c r="W990" s="48"/>
      <c r="X990" s="47"/>
      <c r="Y990" s="47">
        <v>1</v>
      </c>
      <c r="Z990" s="48"/>
      <c r="AA990" s="47">
        <v>1</v>
      </c>
      <c r="AB990" s="49">
        <v>1</v>
      </c>
    </row>
    <row r="991" spans="1:28" ht="15.75" customHeight="1">
      <c r="A991" s="5">
        <v>111992</v>
      </c>
      <c r="B991" s="5">
        <v>309</v>
      </c>
      <c r="C991" s="12">
        <v>44398.822523148148</v>
      </c>
      <c r="G991" s="5" t="s">
        <v>24</v>
      </c>
      <c r="H991" s="5" t="s">
        <v>25</v>
      </c>
      <c r="U991" s="29">
        <v>113389</v>
      </c>
      <c r="V991" s="47"/>
      <c r="W991" s="48">
        <v>1</v>
      </c>
      <c r="X991" s="47">
        <v>1</v>
      </c>
      <c r="Y991" s="47"/>
      <c r="Z991" s="48"/>
      <c r="AA991" s="47"/>
      <c r="AB991" s="49">
        <v>1</v>
      </c>
    </row>
    <row r="992" spans="1:28" ht="15.75" customHeight="1">
      <c r="A992" s="5">
        <v>114603</v>
      </c>
      <c r="B992" s="5">
        <v>2718</v>
      </c>
      <c r="C992" s="12">
        <v>44398.830717592595</v>
      </c>
      <c r="D992" s="12">
        <v>44398.834189814814</v>
      </c>
      <c r="E992" s="12">
        <v>44398.838356481479</v>
      </c>
      <c r="F992" s="12">
        <v>44398.86613425926</v>
      </c>
      <c r="G992" s="5" t="s">
        <v>24</v>
      </c>
      <c r="H992" s="5" t="s">
        <v>25</v>
      </c>
      <c r="U992" s="29">
        <v>113395</v>
      </c>
      <c r="V992" s="47"/>
      <c r="W992" s="48">
        <v>1</v>
      </c>
      <c r="X992" s="47">
        <v>1</v>
      </c>
      <c r="Y992" s="47"/>
      <c r="Z992" s="48"/>
      <c r="AA992" s="47"/>
      <c r="AB992" s="49">
        <v>1</v>
      </c>
    </row>
    <row r="993" spans="1:28" ht="15.75" customHeight="1">
      <c r="A993" s="5">
        <v>111853</v>
      </c>
      <c r="B993" s="5">
        <v>1369</v>
      </c>
      <c r="C993" s="12">
        <v>44398.840694444443</v>
      </c>
      <c r="D993" s="12">
        <v>44398.843472222223</v>
      </c>
      <c r="E993" s="12">
        <v>44398.844861111109</v>
      </c>
      <c r="G993" s="5" t="s">
        <v>28</v>
      </c>
      <c r="H993" s="5" t="s">
        <v>29</v>
      </c>
      <c r="U993" s="29">
        <v>113399</v>
      </c>
      <c r="V993" s="47"/>
      <c r="W993" s="48">
        <v>1</v>
      </c>
      <c r="X993" s="47">
        <v>1</v>
      </c>
      <c r="Y993" s="47"/>
      <c r="Z993" s="48"/>
      <c r="AA993" s="47"/>
      <c r="AB993" s="49">
        <v>1</v>
      </c>
    </row>
    <row r="994" spans="1:28" ht="15.75" customHeight="1">
      <c r="A994" s="5">
        <v>113483</v>
      </c>
      <c r="B994" s="5">
        <v>1259</v>
      </c>
      <c r="C994" s="12">
        <v>44398.846006944441</v>
      </c>
      <c r="D994" s="12">
        <v>44398.848090277781</v>
      </c>
      <c r="E994" s="12">
        <v>44398.853645833333</v>
      </c>
      <c r="G994" s="5" t="s">
        <v>24</v>
      </c>
      <c r="H994" s="5" t="s">
        <v>25</v>
      </c>
      <c r="U994" s="29">
        <v>113400</v>
      </c>
      <c r="V994" s="47">
        <v>1</v>
      </c>
      <c r="W994" s="48"/>
      <c r="X994" s="47">
        <v>1</v>
      </c>
      <c r="Y994" s="47"/>
      <c r="Z994" s="48"/>
      <c r="AA994" s="47"/>
      <c r="AB994" s="49">
        <v>1</v>
      </c>
    </row>
    <row r="995" spans="1:28" ht="15.75" customHeight="1">
      <c r="A995" s="5">
        <v>112467</v>
      </c>
      <c r="B995" s="5">
        <v>869</v>
      </c>
      <c r="C995" s="12">
        <v>44398.860439814816</v>
      </c>
      <c r="D995" s="12">
        <v>44398.861828703702</v>
      </c>
      <c r="G995" s="5" t="s">
        <v>24</v>
      </c>
      <c r="H995" s="5" t="s">
        <v>25</v>
      </c>
      <c r="U995" s="29">
        <v>113401</v>
      </c>
      <c r="V995" s="47"/>
      <c r="W995" s="48"/>
      <c r="X995" s="47"/>
      <c r="Y995" s="47"/>
      <c r="Z995" s="48"/>
      <c r="AA995" s="47"/>
      <c r="AB995" s="49"/>
    </row>
    <row r="996" spans="1:28" ht="15.75" customHeight="1">
      <c r="A996" s="5">
        <v>113986</v>
      </c>
      <c r="B996" s="5">
        <v>2104</v>
      </c>
      <c r="C996" s="12">
        <v>44398.875914351855</v>
      </c>
      <c r="D996" s="12">
        <v>44398.877997685187</v>
      </c>
      <c r="G996" s="5" t="s">
        <v>24</v>
      </c>
      <c r="H996" s="5" t="s">
        <v>29</v>
      </c>
      <c r="U996" s="29">
        <v>113402</v>
      </c>
      <c r="V996" s="47"/>
      <c r="W996" s="48">
        <v>1</v>
      </c>
      <c r="X996" s="47">
        <v>1</v>
      </c>
      <c r="Y996" s="47"/>
      <c r="Z996" s="48"/>
      <c r="AA996" s="47"/>
      <c r="AB996" s="49">
        <v>1</v>
      </c>
    </row>
    <row r="997" spans="1:28" ht="15.75" customHeight="1">
      <c r="A997" s="5">
        <v>112396</v>
      </c>
      <c r="B997" s="5">
        <v>4478</v>
      </c>
      <c r="C997" s="12">
        <v>44398.882291666669</v>
      </c>
      <c r="D997" s="12">
        <v>44398.885069444441</v>
      </c>
      <c r="G997" s="5" t="s">
        <v>24</v>
      </c>
      <c r="H997" s="5" t="s">
        <v>29</v>
      </c>
      <c r="U997" s="29">
        <v>113404</v>
      </c>
      <c r="V997" s="47"/>
      <c r="W997" s="48">
        <v>1</v>
      </c>
      <c r="X997" s="47">
        <v>1</v>
      </c>
      <c r="Y997" s="47"/>
      <c r="Z997" s="48"/>
      <c r="AA997" s="47"/>
      <c r="AB997" s="49">
        <v>1</v>
      </c>
    </row>
    <row r="998" spans="1:28" ht="15.75" customHeight="1">
      <c r="A998" s="5">
        <v>110512</v>
      </c>
      <c r="B998" s="5">
        <v>843</v>
      </c>
      <c r="C998" s="12">
        <v>44398.895567129628</v>
      </c>
      <c r="D998" s="12">
        <v>44398.899733796294</v>
      </c>
      <c r="E998" s="12">
        <v>44398.903900462959</v>
      </c>
      <c r="F998" s="12">
        <v>44398.930289351854</v>
      </c>
      <c r="G998" s="5" t="s">
        <v>28</v>
      </c>
      <c r="H998" s="5" t="s">
        <v>29</v>
      </c>
      <c r="U998" s="29">
        <v>113406</v>
      </c>
      <c r="V998" s="47"/>
      <c r="W998" s="48">
        <v>1</v>
      </c>
      <c r="X998" s="47">
        <v>1</v>
      </c>
      <c r="Y998" s="47"/>
      <c r="Z998" s="48"/>
      <c r="AA998" s="47"/>
      <c r="AB998" s="49">
        <v>1</v>
      </c>
    </row>
    <row r="999" spans="1:28" ht="15.75" customHeight="1">
      <c r="A999" s="5">
        <v>111973</v>
      </c>
      <c r="B999" s="5">
        <v>4780</v>
      </c>
      <c r="C999" s="12">
        <v>44398.936215277776</v>
      </c>
      <c r="G999" s="5" t="s">
        <v>24</v>
      </c>
      <c r="H999" s="5" t="s">
        <v>25</v>
      </c>
      <c r="U999" s="29">
        <v>113408</v>
      </c>
      <c r="V999" s="47"/>
      <c r="W999" s="48">
        <v>1</v>
      </c>
      <c r="X999" s="47">
        <v>1</v>
      </c>
      <c r="Y999" s="47"/>
      <c r="Z999" s="48"/>
      <c r="AA999" s="47"/>
      <c r="AB999" s="49">
        <v>1</v>
      </c>
    </row>
    <row r="1000" spans="1:28" ht="15.75" customHeight="1">
      <c r="A1000" s="5">
        <v>111237</v>
      </c>
      <c r="B1000" s="5">
        <v>3954</v>
      </c>
      <c r="C1000" s="12">
        <v>44398.936921296299</v>
      </c>
      <c r="D1000" s="12">
        <v>44398.939699074072</v>
      </c>
      <c r="E1000" s="12">
        <v>44398.947337962964</v>
      </c>
      <c r="F1000" s="12">
        <v>44398.964004629626</v>
      </c>
      <c r="G1000" s="5" t="s">
        <v>24</v>
      </c>
      <c r="H1000" s="5" t="s">
        <v>29</v>
      </c>
      <c r="U1000" s="29">
        <v>113413</v>
      </c>
      <c r="V1000" s="47"/>
      <c r="W1000" s="48">
        <v>1</v>
      </c>
      <c r="X1000" s="47">
        <v>1</v>
      </c>
      <c r="Y1000" s="47"/>
      <c r="Z1000" s="48"/>
      <c r="AA1000" s="47"/>
      <c r="AB1000" s="49">
        <v>1</v>
      </c>
    </row>
    <row r="1001" spans="1:28" ht="15.75" customHeight="1">
      <c r="A1001" s="5">
        <v>113005</v>
      </c>
      <c r="B1001" s="5">
        <v>1291</v>
      </c>
      <c r="C1001" s="12">
        <v>44399.035324074073</v>
      </c>
      <c r="D1001" s="12">
        <v>44399.039490740739</v>
      </c>
      <c r="E1001" s="12">
        <v>44399.044351851851</v>
      </c>
      <c r="F1001" s="12">
        <v>44399.059629629628</v>
      </c>
      <c r="G1001" s="5" t="s">
        <v>24</v>
      </c>
      <c r="H1001" s="5" t="s">
        <v>29</v>
      </c>
      <c r="U1001" s="29">
        <v>113418</v>
      </c>
      <c r="V1001" s="47"/>
      <c r="W1001" s="48">
        <v>1</v>
      </c>
      <c r="X1001" s="47">
        <v>1</v>
      </c>
      <c r="Y1001" s="47"/>
      <c r="Z1001" s="48"/>
      <c r="AA1001" s="47"/>
      <c r="AB1001" s="49">
        <v>1</v>
      </c>
    </row>
    <row r="1002" spans="1:28" ht="15.75" customHeight="1">
      <c r="A1002" s="5">
        <v>113073</v>
      </c>
      <c r="B1002" s="5">
        <v>1230</v>
      </c>
      <c r="C1002" s="12">
        <v>44399.036516203705</v>
      </c>
      <c r="D1002" s="12">
        <v>44399.038599537038</v>
      </c>
      <c r="E1002" s="12">
        <v>44399.040682870371</v>
      </c>
      <c r="F1002" s="12">
        <v>44399.05804398148</v>
      </c>
      <c r="G1002" s="5" t="s">
        <v>24</v>
      </c>
      <c r="H1002" s="5" t="s">
        <v>29</v>
      </c>
      <c r="U1002" s="29">
        <v>113419</v>
      </c>
      <c r="V1002" s="47"/>
      <c r="W1002" s="48">
        <v>1</v>
      </c>
      <c r="X1002" s="47">
        <v>1</v>
      </c>
      <c r="Y1002" s="47"/>
      <c r="Z1002" s="48"/>
      <c r="AA1002" s="47"/>
      <c r="AB1002" s="49">
        <v>1</v>
      </c>
    </row>
    <row r="1003" spans="1:28" ht="15.75" customHeight="1">
      <c r="A1003" s="5">
        <v>114340</v>
      </c>
      <c r="B1003" s="5">
        <v>303</v>
      </c>
      <c r="C1003" s="12">
        <v>44399.037488425929</v>
      </c>
      <c r="D1003" s="12">
        <v>44399.038182870368</v>
      </c>
      <c r="E1003" s="12">
        <v>44399.042349537034</v>
      </c>
      <c r="F1003" s="12">
        <v>44399.096516203703</v>
      </c>
      <c r="G1003" s="5" t="s">
        <v>24</v>
      </c>
      <c r="H1003" s="5" t="s">
        <v>25</v>
      </c>
      <c r="U1003" s="29">
        <v>113422</v>
      </c>
      <c r="V1003" s="47"/>
      <c r="W1003" s="48"/>
      <c r="X1003" s="47"/>
      <c r="Y1003" s="47"/>
      <c r="Z1003" s="48">
        <v>1</v>
      </c>
      <c r="AA1003" s="47">
        <v>1</v>
      </c>
      <c r="AB1003" s="49">
        <v>1</v>
      </c>
    </row>
    <row r="1004" spans="1:28" ht="15.75" customHeight="1">
      <c r="A1004" s="5">
        <v>113053</v>
      </c>
      <c r="B1004" s="5">
        <v>4550</v>
      </c>
      <c r="C1004" s="12">
        <v>44399.091874999998</v>
      </c>
      <c r="D1004" s="12">
        <v>44399.095347222225</v>
      </c>
      <c r="E1004" s="12">
        <v>44399.098124999997</v>
      </c>
      <c r="F1004" s="12">
        <v>44399.125902777778</v>
      </c>
      <c r="G1004" s="5" t="s">
        <v>24</v>
      </c>
      <c r="H1004" s="5" t="s">
        <v>29</v>
      </c>
      <c r="U1004" s="29">
        <v>113428</v>
      </c>
      <c r="V1004" s="47"/>
      <c r="W1004" s="48">
        <v>1</v>
      </c>
      <c r="X1004" s="47">
        <v>1</v>
      </c>
      <c r="Y1004" s="47"/>
      <c r="Z1004" s="48"/>
      <c r="AA1004" s="47"/>
      <c r="AB1004" s="49">
        <v>1</v>
      </c>
    </row>
    <row r="1005" spans="1:28" ht="15.75" customHeight="1">
      <c r="A1005" s="5">
        <v>114999</v>
      </c>
      <c r="B1005" s="5">
        <v>970</v>
      </c>
      <c r="C1005" s="12">
        <v>44399.111342592594</v>
      </c>
      <c r="D1005" s="12">
        <v>44399.114120370374</v>
      </c>
      <c r="G1005" s="5" t="s">
        <v>24</v>
      </c>
      <c r="H1005" s="5" t="s">
        <v>25</v>
      </c>
      <c r="U1005" s="29">
        <v>113430</v>
      </c>
      <c r="V1005" s="47">
        <v>1</v>
      </c>
      <c r="W1005" s="48"/>
      <c r="X1005" s="47">
        <v>1</v>
      </c>
      <c r="Y1005" s="47"/>
      <c r="Z1005" s="48"/>
      <c r="AA1005" s="47"/>
      <c r="AB1005" s="49">
        <v>1</v>
      </c>
    </row>
    <row r="1006" spans="1:28" ht="15.75" customHeight="1">
      <c r="A1006" s="5">
        <v>114967</v>
      </c>
      <c r="B1006" s="5">
        <v>2247</v>
      </c>
      <c r="C1006" s="12">
        <v>44399.168703703705</v>
      </c>
      <c r="D1006" s="12">
        <v>44399.170787037037</v>
      </c>
      <c r="E1006" s="12">
        <v>44399.178425925929</v>
      </c>
      <c r="F1006" s="12">
        <v>44399.217314814814</v>
      </c>
      <c r="G1006" s="5" t="s">
        <v>24</v>
      </c>
      <c r="H1006" s="5" t="s">
        <v>29</v>
      </c>
      <c r="U1006" s="29">
        <v>113433</v>
      </c>
      <c r="V1006" s="47">
        <v>1</v>
      </c>
      <c r="W1006" s="48"/>
      <c r="X1006" s="47">
        <v>1</v>
      </c>
      <c r="Y1006" s="47"/>
      <c r="Z1006" s="48"/>
      <c r="AA1006" s="47"/>
      <c r="AB1006" s="49">
        <v>1</v>
      </c>
    </row>
    <row r="1007" spans="1:28" ht="15.75" customHeight="1">
      <c r="A1007" s="5">
        <v>113030</v>
      </c>
      <c r="B1007" s="5">
        <v>669</v>
      </c>
      <c r="C1007" s="12">
        <v>44399.173668981479</v>
      </c>
      <c r="D1007" s="12">
        <v>44399.177141203705</v>
      </c>
      <c r="E1007" s="12">
        <v>44399.179918981485</v>
      </c>
      <c r="F1007" s="12">
        <v>44399.204224537039</v>
      </c>
      <c r="G1007" s="5" t="s">
        <v>24</v>
      </c>
      <c r="H1007" s="5" t="s">
        <v>25</v>
      </c>
      <c r="U1007" s="29">
        <v>113435</v>
      </c>
      <c r="V1007" s="47"/>
      <c r="W1007" s="48"/>
      <c r="X1007" s="47"/>
      <c r="Y1007" s="47"/>
      <c r="Z1007" s="48">
        <v>1</v>
      </c>
      <c r="AA1007" s="47">
        <v>1</v>
      </c>
      <c r="AB1007" s="49">
        <v>1</v>
      </c>
    </row>
    <row r="1008" spans="1:28" ht="15.75" customHeight="1">
      <c r="A1008" s="5">
        <v>111556</v>
      </c>
      <c r="B1008" s="5">
        <v>2909</v>
      </c>
      <c r="C1008" s="12">
        <v>44399.177870370368</v>
      </c>
      <c r="D1008" s="12">
        <v>44399.182037037041</v>
      </c>
      <c r="E1008" s="12">
        <v>44399.184120370373</v>
      </c>
      <c r="F1008" s="12">
        <v>44399.198703703703</v>
      </c>
      <c r="G1008" s="5" t="s">
        <v>24</v>
      </c>
      <c r="H1008" s="5" t="s">
        <v>29</v>
      </c>
      <c r="U1008" s="29">
        <v>113436</v>
      </c>
      <c r="V1008" s="47"/>
      <c r="W1008" s="48">
        <v>1</v>
      </c>
      <c r="X1008" s="47">
        <v>1</v>
      </c>
      <c r="Y1008" s="47"/>
      <c r="Z1008" s="48"/>
      <c r="AA1008" s="47"/>
      <c r="AB1008" s="49">
        <v>1</v>
      </c>
    </row>
    <row r="1009" spans="1:28" ht="15.75" customHeight="1">
      <c r="A1009" s="5">
        <v>113919</v>
      </c>
      <c r="B1009" s="5">
        <v>4417</v>
      </c>
      <c r="C1009" s="12">
        <v>44399.2108912037</v>
      </c>
      <c r="D1009" s="12">
        <v>44399.214363425926</v>
      </c>
      <c r="E1009" s="12">
        <v>44399.221307870372</v>
      </c>
      <c r="F1009" s="12">
        <v>44399.256724537037</v>
      </c>
      <c r="G1009" s="5" t="s">
        <v>24</v>
      </c>
      <c r="H1009" s="5" t="s">
        <v>25</v>
      </c>
      <c r="U1009" s="29">
        <v>113441</v>
      </c>
      <c r="V1009" s="47"/>
      <c r="W1009" s="48">
        <v>1</v>
      </c>
      <c r="X1009" s="47">
        <v>1</v>
      </c>
      <c r="Y1009" s="47"/>
      <c r="Z1009" s="48"/>
      <c r="AA1009" s="47"/>
      <c r="AB1009" s="49">
        <v>1</v>
      </c>
    </row>
    <row r="1010" spans="1:28" ht="15.75" customHeight="1">
      <c r="A1010" s="5">
        <v>110932</v>
      </c>
      <c r="B1010" s="5">
        <v>2664</v>
      </c>
      <c r="C1010" s="12">
        <v>44399.230798611112</v>
      </c>
      <c r="D1010" s="12">
        <v>44399.232881944445</v>
      </c>
      <c r="G1010" s="5" t="s">
        <v>28</v>
      </c>
      <c r="H1010" s="5" t="s">
        <v>29</v>
      </c>
      <c r="U1010" s="29">
        <v>113443</v>
      </c>
      <c r="V1010" s="47"/>
      <c r="W1010" s="48"/>
      <c r="X1010" s="47"/>
      <c r="Y1010" s="47"/>
      <c r="Z1010" s="48">
        <v>1</v>
      </c>
      <c r="AA1010" s="47">
        <v>1</v>
      </c>
      <c r="AB1010" s="49">
        <v>1</v>
      </c>
    </row>
    <row r="1011" spans="1:28" ht="15.75" customHeight="1">
      <c r="A1011" s="5">
        <v>113897</v>
      </c>
      <c r="B1011" s="5">
        <v>4130</v>
      </c>
      <c r="C1011" s="12">
        <v>44399.276643518519</v>
      </c>
      <c r="G1011" s="5" t="s">
        <v>24</v>
      </c>
      <c r="H1011" s="5" t="s">
        <v>25</v>
      </c>
      <c r="U1011" s="29">
        <v>113449</v>
      </c>
      <c r="V1011" s="47">
        <v>1</v>
      </c>
      <c r="W1011" s="48"/>
      <c r="X1011" s="47">
        <v>1</v>
      </c>
      <c r="Y1011" s="47"/>
      <c r="Z1011" s="48"/>
      <c r="AA1011" s="47"/>
      <c r="AB1011" s="49">
        <v>1</v>
      </c>
    </row>
    <row r="1012" spans="1:28" ht="15.75" customHeight="1">
      <c r="A1012" s="5">
        <v>113123</v>
      </c>
      <c r="B1012" s="5">
        <v>3358</v>
      </c>
      <c r="C1012" s="12">
        <v>44399.328703703701</v>
      </c>
      <c r="D1012" s="12">
        <v>44399.329398148147</v>
      </c>
      <c r="E1012" s="12">
        <v>44399.330787037034</v>
      </c>
      <c r="F1012" s="12">
        <v>44399.385648148149</v>
      </c>
      <c r="G1012" s="5" t="s">
        <v>28</v>
      </c>
      <c r="H1012" s="5" t="s">
        <v>29</v>
      </c>
      <c r="U1012" s="29">
        <v>113454</v>
      </c>
      <c r="V1012" s="47"/>
      <c r="W1012" s="48">
        <v>1</v>
      </c>
      <c r="X1012" s="47">
        <v>1</v>
      </c>
      <c r="Y1012" s="47"/>
      <c r="Z1012" s="48"/>
      <c r="AA1012" s="47"/>
      <c r="AB1012" s="49">
        <v>1</v>
      </c>
    </row>
    <row r="1013" spans="1:28" ht="15.75" customHeight="1">
      <c r="A1013" s="5">
        <v>113900</v>
      </c>
      <c r="B1013" s="5">
        <v>2226</v>
      </c>
      <c r="C1013" s="12">
        <v>44399.381365740737</v>
      </c>
      <c r="D1013" s="12">
        <v>44399.383449074077</v>
      </c>
      <c r="E1013" s="12">
        <v>44399.389004629629</v>
      </c>
      <c r="F1013" s="12">
        <v>44399.399421296293</v>
      </c>
      <c r="G1013" s="5" t="s">
        <v>24</v>
      </c>
      <c r="H1013" s="5" t="s">
        <v>29</v>
      </c>
      <c r="U1013" s="29">
        <v>113463</v>
      </c>
      <c r="V1013" s="47"/>
      <c r="W1013" s="48">
        <v>1</v>
      </c>
      <c r="X1013" s="47">
        <v>1</v>
      </c>
      <c r="Y1013" s="47"/>
      <c r="Z1013" s="48"/>
      <c r="AA1013" s="47"/>
      <c r="AB1013" s="49">
        <v>1</v>
      </c>
    </row>
    <row r="1014" spans="1:28" ht="15.75" customHeight="1">
      <c r="A1014" s="5">
        <v>111541</v>
      </c>
      <c r="B1014" s="5">
        <v>1402</v>
      </c>
      <c r="C1014" s="12">
        <v>44399.406435185185</v>
      </c>
      <c r="G1014" s="5" t="s">
        <v>24</v>
      </c>
      <c r="H1014" s="5" t="s">
        <v>25</v>
      </c>
      <c r="U1014" s="29">
        <v>113470</v>
      </c>
      <c r="V1014" s="47">
        <v>1</v>
      </c>
      <c r="W1014" s="48"/>
      <c r="X1014" s="47">
        <v>1</v>
      </c>
      <c r="Y1014" s="47"/>
      <c r="Z1014" s="48"/>
      <c r="AA1014" s="47"/>
      <c r="AB1014" s="49">
        <v>1</v>
      </c>
    </row>
    <row r="1015" spans="1:28" ht="15.75" customHeight="1">
      <c r="A1015" s="5">
        <v>111579</v>
      </c>
      <c r="B1015" s="5">
        <v>2023</v>
      </c>
      <c r="C1015" s="12">
        <v>44399.431828703702</v>
      </c>
      <c r="D1015" s="12">
        <v>44399.434606481482</v>
      </c>
      <c r="E1015" s="12">
        <v>44399.441550925927</v>
      </c>
      <c r="F1015" s="12">
        <v>44399.478356481479</v>
      </c>
      <c r="G1015" s="5" t="s">
        <v>24</v>
      </c>
      <c r="H1015" s="5" t="s">
        <v>29</v>
      </c>
      <c r="U1015" s="29">
        <v>113473</v>
      </c>
      <c r="V1015" s="47"/>
      <c r="W1015" s="48"/>
      <c r="X1015" s="47"/>
      <c r="Y1015" s="47"/>
      <c r="Z1015" s="48"/>
      <c r="AA1015" s="47"/>
      <c r="AB1015" s="49"/>
    </row>
    <row r="1016" spans="1:28" ht="15.75" customHeight="1">
      <c r="A1016" s="5">
        <v>112411</v>
      </c>
      <c r="B1016" s="5">
        <v>4530</v>
      </c>
      <c r="C1016" s="12">
        <v>44399.467361111114</v>
      </c>
      <c r="D1016" s="12">
        <v>44399.470138888886</v>
      </c>
      <c r="E1016" s="12">
        <v>44399.473611111112</v>
      </c>
      <c r="F1016" s="12">
        <v>44399.50277777778</v>
      </c>
      <c r="G1016" s="5" t="s">
        <v>24</v>
      </c>
      <c r="H1016" s="5" t="s">
        <v>29</v>
      </c>
      <c r="U1016" s="29">
        <v>113475</v>
      </c>
      <c r="V1016" s="47"/>
      <c r="W1016" s="48"/>
      <c r="X1016" s="47"/>
      <c r="Y1016" s="47"/>
      <c r="Z1016" s="48"/>
      <c r="AA1016" s="47"/>
      <c r="AB1016" s="49"/>
    </row>
    <row r="1017" spans="1:28" ht="15.75" customHeight="1">
      <c r="A1017" s="5">
        <v>111209</v>
      </c>
      <c r="C1017" s="12">
        <v>44399.48841435185</v>
      </c>
      <c r="G1017" s="5" t="s">
        <v>24</v>
      </c>
      <c r="H1017" s="5" t="s">
        <v>29</v>
      </c>
      <c r="U1017" s="29">
        <v>113479</v>
      </c>
      <c r="V1017" s="47"/>
      <c r="W1017" s="48">
        <v>1</v>
      </c>
      <c r="X1017" s="47">
        <v>1</v>
      </c>
      <c r="Y1017" s="47"/>
      <c r="Z1017" s="48"/>
      <c r="AA1017" s="47"/>
      <c r="AB1017" s="49">
        <v>1</v>
      </c>
    </row>
    <row r="1018" spans="1:28" ht="15.75" customHeight="1">
      <c r="A1018" s="5">
        <v>110910</v>
      </c>
      <c r="B1018" s="5">
        <v>4446</v>
      </c>
      <c r="C1018" s="12">
        <v>44399.489687499998</v>
      </c>
      <c r="D1018" s="12">
        <v>44399.491076388891</v>
      </c>
      <c r="E1018" s="12">
        <v>44399.498020833336</v>
      </c>
      <c r="F1018" s="12">
        <v>44399.547326388885</v>
      </c>
      <c r="G1018" s="5" t="s">
        <v>24</v>
      </c>
      <c r="H1018" s="5" t="s">
        <v>25</v>
      </c>
      <c r="U1018" s="29">
        <v>113480</v>
      </c>
      <c r="V1018" s="47">
        <v>1</v>
      </c>
      <c r="W1018" s="48"/>
      <c r="X1018" s="47">
        <v>1</v>
      </c>
      <c r="Y1018" s="47"/>
      <c r="Z1018" s="48"/>
      <c r="AA1018" s="47"/>
      <c r="AB1018" s="49">
        <v>1</v>
      </c>
    </row>
    <row r="1019" spans="1:28" ht="15.75" customHeight="1">
      <c r="A1019" s="5">
        <v>110545</v>
      </c>
      <c r="B1019" s="5">
        <v>2445</v>
      </c>
      <c r="C1019" s="12">
        <v>44399.494942129626</v>
      </c>
      <c r="D1019" s="12">
        <v>44399.498414351852</v>
      </c>
      <c r="E1019" s="12">
        <v>44399.500497685185</v>
      </c>
      <c r="F1019" s="12">
        <v>44399.517164351855</v>
      </c>
      <c r="G1019" s="5" t="s">
        <v>24</v>
      </c>
      <c r="H1019" s="5" t="s">
        <v>29</v>
      </c>
      <c r="U1019" s="29">
        <v>113483</v>
      </c>
      <c r="V1019" s="47">
        <v>1</v>
      </c>
      <c r="W1019" s="48"/>
      <c r="X1019" s="47">
        <v>1</v>
      </c>
      <c r="Y1019" s="47"/>
      <c r="Z1019" s="48"/>
      <c r="AA1019" s="47"/>
      <c r="AB1019" s="49">
        <v>1</v>
      </c>
    </row>
    <row r="1020" spans="1:28" ht="15.75" customHeight="1">
      <c r="A1020" s="5">
        <v>111952</v>
      </c>
      <c r="B1020" s="5">
        <v>3370</v>
      </c>
      <c r="C1020" s="12">
        <v>44399.497291666667</v>
      </c>
      <c r="D1020" s="12">
        <v>44399.497986111113</v>
      </c>
      <c r="E1020" s="12">
        <v>44399.506319444445</v>
      </c>
      <c r="F1020" s="12">
        <v>44399.54451388889</v>
      </c>
      <c r="G1020" s="5" t="s">
        <v>28</v>
      </c>
      <c r="H1020" s="5" t="s">
        <v>25</v>
      </c>
      <c r="U1020" s="29">
        <v>113485</v>
      </c>
      <c r="V1020" s="47"/>
      <c r="W1020" s="48"/>
      <c r="X1020" s="47"/>
      <c r="Y1020" s="47"/>
      <c r="Z1020" s="48">
        <v>1</v>
      </c>
      <c r="AA1020" s="47">
        <v>1</v>
      </c>
      <c r="AB1020" s="49">
        <v>1</v>
      </c>
    </row>
    <row r="1021" spans="1:28" ht="15.75" customHeight="1">
      <c r="A1021" s="5">
        <v>114412</v>
      </c>
      <c r="B1021" s="5">
        <v>1529</v>
      </c>
      <c r="C1021" s="12">
        <v>44399.509710648148</v>
      </c>
      <c r="D1021" s="12">
        <v>44399.511793981481</v>
      </c>
      <c r="E1021" s="12">
        <v>44399.519432870373</v>
      </c>
      <c r="F1021" s="12">
        <v>44399.543738425928</v>
      </c>
      <c r="G1021" s="5" t="s">
        <v>28</v>
      </c>
      <c r="H1021" s="5" t="s">
        <v>29</v>
      </c>
      <c r="U1021" s="29">
        <v>113488</v>
      </c>
      <c r="V1021" s="47">
        <v>1</v>
      </c>
      <c r="W1021" s="48"/>
      <c r="X1021" s="47">
        <v>1</v>
      </c>
      <c r="Y1021" s="47"/>
      <c r="Z1021" s="48"/>
      <c r="AA1021" s="47"/>
      <c r="AB1021" s="49">
        <v>1</v>
      </c>
    </row>
    <row r="1022" spans="1:28" ht="15.75" customHeight="1">
      <c r="A1022" s="5">
        <v>114158</v>
      </c>
      <c r="B1022" s="5">
        <v>668</v>
      </c>
      <c r="C1022" s="12">
        <v>44399.527685185189</v>
      </c>
      <c r="D1022" s="12">
        <v>44399.530462962961</v>
      </c>
      <c r="E1022" s="12">
        <v>44399.536712962959</v>
      </c>
      <c r="F1022" s="12">
        <v>44399.568657407406</v>
      </c>
      <c r="G1022" s="5" t="s">
        <v>28</v>
      </c>
      <c r="H1022" s="5" t="s">
        <v>29</v>
      </c>
      <c r="U1022" s="29">
        <v>113491</v>
      </c>
      <c r="V1022" s="47">
        <v>1</v>
      </c>
      <c r="W1022" s="48"/>
      <c r="X1022" s="47">
        <v>1</v>
      </c>
      <c r="Y1022" s="47"/>
      <c r="Z1022" s="48"/>
      <c r="AA1022" s="47"/>
      <c r="AB1022" s="49">
        <v>1</v>
      </c>
    </row>
    <row r="1023" spans="1:28" ht="15.75" customHeight="1">
      <c r="A1023" s="5">
        <v>112837</v>
      </c>
      <c r="B1023" s="5">
        <v>2373</v>
      </c>
      <c r="C1023" s="12">
        <v>44399.553865740738</v>
      </c>
      <c r="D1023" s="12">
        <v>44399.556643518517</v>
      </c>
      <c r="E1023" s="12">
        <v>44399.564976851849</v>
      </c>
      <c r="F1023" s="12">
        <v>44399.60733796296</v>
      </c>
      <c r="G1023" s="5" t="s">
        <v>24</v>
      </c>
      <c r="H1023" s="5" t="s">
        <v>25</v>
      </c>
      <c r="U1023" s="29">
        <v>113492</v>
      </c>
      <c r="V1023" s="47">
        <v>1</v>
      </c>
      <c r="W1023" s="48"/>
      <c r="X1023" s="47">
        <v>1</v>
      </c>
      <c r="Y1023" s="47"/>
      <c r="Z1023" s="48"/>
      <c r="AA1023" s="47"/>
      <c r="AB1023" s="49">
        <v>1</v>
      </c>
    </row>
    <row r="1024" spans="1:28" ht="15.75" customHeight="1">
      <c r="A1024" s="5">
        <v>112343</v>
      </c>
      <c r="B1024" s="5">
        <v>2123</v>
      </c>
      <c r="C1024" s="12">
        <v>44399.592152777775</v>
      </c>
      <c r="D1024" s="12">
        <v>44399.594236111108</v>
      </c>
      <c r="E1024" s="12">
        <v>44399.601180555554</v>
      </c>
      <c r="F1024" s="12">
        <v>44399.648402777777</v>
      </c>
      <c r="G1024" s="5" t="s">
        <v>28</v>
      </c>
      <c r="H1024" s="5" t="s">
        <v>25</v>
      </c>
      <c r="U1024" s="29">
        <v>113493</v>
      </c>
      <c r="V1024" s="47"/>
      <c r="W1024" s="48">
        <v>1</v>
      </c>
      <c r="X1024" s="47">
        <v>1</v>
      </c>
      <c r="Y1024" s="47"/>
      <c r="Z1024" s="48"/>
      <c r="AA1024" s="47"/>
      <c r="AB1024" s="49">
        <v>1</v>
      </c>
    </row>
    <row r="1025" spans="1:28" ht="15.75" customHeight="1">
      <c r="A1025" s="5">
        <v>113255</v>
      </c>
      <c r="B1025" s="5">
        <v>2791</v>
      </c>
      <c r="C1025" s="12">
        <v>44399.621689814812</v>
      </c>
      <c r="D1025" s="12">
        <v>44399.625856481478</v>
      </c>
      <c r="G1025" s="5" t="s">
        <v>28</v>
      </c>
      <c r="H1025" s="5" t="s">
        <v>29</v>
      </c>
      <c r="U1025" s="29">
        <v>113495</v>
      </c>
      <c r="V1025" s="47"/>
      <c r="W1025" s="48"/>
      <c r="X1025" s="47"/>
      <c r="Y1025" s="47"/>
      <c r="Z1025" s="48"/>
      <c r="AA1025" s="47"/>
      <c r="AB1025" s="49"/>
    </row>
    <row r="1026" spans="1:28" ht="15.75" customHeight="1">
      <c r="A1026" s="5">
        <v>113721</v>
      </c>
      <c r="B1026" s="5">
        <v>2017</v>
      </c>
      <c r="C1026" s="12">
        <v>44399.658333333333</v>
      </c>
      <c r="D1026" s="12">
        <v>44399.660416666666</v>
      </c>
      <c r="E1026" s="12">
        <v>44399.661805555559</v>
      </c>
      <c r="F1026" s="12">
        <v>44399.697222222225</v>
      </c>
      <c r="G1026" s="5" t="s">
        <v>28</v>
      </c>
      <c r="H1026" s="5" t="s">
        <v>25</v>
      </c>
      <c r="U1026" s="29">
        <v>113496</v>
      </c>
      <c r="V1026" s="47"/>
      <c r="W1026" s="48"/>
      <c r="X1026" s="47"/>
      <c r="Y1026" s="47"/>
      <c r="Z1026" s="48">
        <v>1</v>
      </c>
      <c r="AA1026" s="47">
        <v>1</v>
      </c>
      <c r="AB1026" s="49">
        <v>1</v>
      </c>
    </row>
    <row r="1027" spans="1:28" ht="15.75" customHeight="1">
      <c r="A1027" s="5">
        <v>111029</v>
      </c>
      <c r="B1027" s="5">
        <v>1905</v>
      </c>
      <c r="C1027" s="12">
        <v>44399.666215277779</v>
      </c>
      <c r="D1027" s="12">
        <v>44399.670381944445</v>
      </c>
      <c r="E1027" s="12">
        <v>44399.67732638889</v>
      </c>
      <c r="F1027" s="12">
        <v>44399.70579861111</v>
      </c>
      <c r="G1027" s="5" t="s">
        <v>24</v>
      </c>
      <c r="H1027" s="5" t="s">
        <v>29</v>
      </c>
      <c r="U1027" s="29">
        <v>113518</v>
      </c>
      <c r="V1027" s="47">
        <v>1</v>
      </c>
      <c r="W1027" s="48"/>
      <c r="X1027" s="47">
        <v>1</v>
      </c>
      <c r="Y1027" s="47"/>
      <c r="Z1027" s="48"/>
      <c r="AA1027" s="47"/>
      <c r="AB1027" s="49">
        <v>1</v>
      </c>
    </row>
    <row r="1028" spans="1:28" ht="15.75" customHeight="1">
      <c r="A1028" s="5">
        <v>111245</v>
      </c>
      <c r="B1028" s="5">
        <v>2431</v>
      </c>
      <c r="C1028" s="12">
        <v>44399.667175925926</v>
      </c>
      <c r="D1028" s="12">
        <v>44399.668564814812</v>
      </c>
      <c r="E1028" s="12">
        <v>44399.671342592592</v>
      </c>
      <c r="F1028" s="12">
        <v>44399.699120370373</v>
      </c>
      <c r="G1028" s="5" t="s">
        <v>24</v>
      </c>
      <c r="H1028" s="5" t="s">
        <v>29</v>
      </c>
      <c r="U1028" s="29">
        <v>113523</v>
      </c>
      <c r="V1028" s="47"/>
      <c r="W1028" s="48">
        <v>1</v>
      </c>
      <c r="X1028" s="47">
        <v>1</v>
      </c>
      <c r="Y1028" s="47"/>
      <c r="Z1028" s="48"/>
      <c r="AA1028" s="47"/>
      <c r="AB1028" s="49">
        <v>1</v>
      </c>
    </row>
    <row r="1029" spans="1:28" ht="15.75" customHeight="1">
      <c r="A1029" s="5">
        <v>111424</v>
      </c>
      <c r="B1029" s="5">
        <v>4933</v>
      </c>
      <c r="C1029" s="12">
        <v>44399.678263888891</v>
      </c>
      <c r="D1029" s="12">
        <v>44399.682430555556</v>
      </c>
      <c r="E1029" s="12">
        <v>44399.683819444443</v>
      </c>
      <c r="G1029" s="5" t="s">
        <v>28</v>
      </c>
      <c r="H1029" s="5" t="s">
        <v>25</v>
      </c>
      <c r="U1029" s="29">
        <v>113526</v>
      </c>
      <c r="V1029" s="47"/>
      <c r="W1029" s="48">
        <v>1</v>
      </c>
      <c r="X1029" s="47">
        <v>1</v>
      </c>
      <c r="Y1029" s="47"/>
      <c r="Z1029" s="48"/>
      <c r="AA1029" s="47"/>
      <c r="AB1029" s="49">
        <v>1</v>
      </c>
    </row>
    <row r="1030" spans="1:28" ht="15.75" customHeight="1">
      <c r="A1030" s="5">
        <v>112716</v>
      </c>
      <c r="B1030" s="5">
        <v>3402</v>
      </c>
      <c r="C1030" s="12">
        <v>44399.701273148145</v>
      </c>
      <c r="D1030" s="12">
        <v>44399.704050925924</v>
      </c>
      <c r="E1030" s="12">
        <v>44399.705439814818</v>
      </c>
      <c r="F1030" s="12">
        <v>44399.749189814815</v>
      </c>
      <c r="G1030" s="5" t="s">
        <v>24</v>
      </c>
      <c r="H1030" s="5" t="s">
        <v>29</v>
      </c>
      <c r="U1030" s="29">
        <v>113527</v>
      </c>
      <c r="V1030" s="47"/>
      <c r="W1030" s="48"/>
      <c r="X1030" s="47"/>
      <c r="Y1030" s="47"/>
      <c r="Z1030" s="48">
        <v>1</v>
      </c>
      <c r="AA1030" s="47">
        <v>1</v>
      </c>
      <c r="AB1030" s="49">
        <v>1</v>
      </c>
    </row>
    <row r="1031" spans="1:28" ht="15.75" customHeight="1">
      <c r="A1031" s="5">
        <v>113422</v>
      </c>
      <c r="B1031" s="5">
        <v>4454</v>
      </c>
      <c r="C1031" s="12">
        <v>44399.738611111112</v>
      </c>
      <c r="D1031" s="12">
        <v>44399.741388888891</v>
      </c>
      <c r="E1031" s="12">
        <v>44399.742777777778</v>
      </c>
      <c r="F1031" s="12">
        <v>44399.755277777775</v>
      </c>
      <c r="G1031" s="5" t="s">
        <v>28</v>
      </c>
      <c r="H1031" s="5" t="s">
        <v>29</v>
      </c>
      <c r="U1031" s="29">
        <v>113530</v>
      </c>
      <c r="V1031" s="47"/>
      <c r="W1031" s="48"/>
      <c r="X1031" s="47"/>
      <c r="Y1031" s="47"/>
      <c r="Z1031" s="48">
        <v>1</v>
      </c>
      <c r="AA1031" s="47">
        <v>1</v>
      </c>
      <c r="AB1031" s="49">
        <v>1</v>
      </c>
    </row>
    <row r="1032" spans="1:28" ht="15.75" customHeight="1">
      <c r="A1032" s="5">
        <v>111061</v>
      </c>
      <c r="B1032" s="5">
        <v>423</v>
      </c>
      <c r="C1032" s="12">
        <v>44399.744490740741</v>
      </c>
      <c r="D1032" s="12">
        <v>44399.745879629627</v>
      </c>
      <c r="E1032" s="12">
        <v>44399.752129629633</v>
      </c>
      <c r="F1032" s="12">
        <v>44399.793796296297</v>
      </c>
      <c r="G1032" s="5" t="s">
        <v>28</v>
      </c>
      <c r="H1032" s="5" t="s">
        <v>29</v>
      </c>
      <c r="U1032" s="29">
        <v>113533</v>
      </c>
      <c r="V1032" s="47"/>
      <c r="W1032" s="48"/>
      <c r="X1032" s="47"/>
      <c r="Y1032" s="47">
        <v>1</v>
      </c>
      <c r="Z1032" s="48"/>
      <c r="AA1032" s="47">
        <v>1</v>
      </c>
      <c r="AB1032" s="49">
        <v>1</v>
      </c>
    </row>
    <row r="1033" spans="1:28" ht="15.75" customHeight="1">
      <c r="A1033" s="5">
        <v>111640</v>
      </c>
      <c r="B1033" s="5">
        <v>959</v>
      </c>
      <c r="C1033" s="12">
        <v>44399.752199074072</v>
      </c>
      <c r="D1033" s="12">
        <v>44399.755671296298</v>
      </c>
      <c r="E1033" s="12">
        <v>44399.76053240741</v>
      </c>
      <c r="F1033" s="12">
        <v>44399.784837962965</v>
      </c>
      <c r="G1033" s="5" t="s">
        <v>28</v>
      </c>
      <c r="H1033" s="5" t="s">
        <v>25</v>
      </c>
      <c r="U1033" s="29">
        <v>113535</v>
      </c>
      <c r="V1033" s="47"/>
      <c r="W1033" s="48"/>
      <c r="X1033" s="47"/>
      <c r="Y1033" s="47"/>
      <c r="Z1033" s="48">
        <v>1</v>
      </c>
      <c r="AA1033" s="47">
        <v>1</v>
      </c>
      <c r="AB1033" s="49">
        <v>1</v>
      </c>
    </row>
    <row r="1034" spans="1:28" ht="15.75" customHeight="1">
      <c r="A1034" s="5">
        <v>112692</v>
      </c>
      <c r="B1034" s="5">
        <v>2327</v>
      </c>
      <c r="C1034" s="12">
        <v>44399.781643518516</v>
      </c>
      <c r="D1034" s="12">
        <v>44399.785810185182</v>
      </c>
      <c r="E1034" s="12">
        <v>44399.790671296294</v>
      </c>
      <c r="F1034" s="12">
        <v>44399.833032407405</v>
      </c>
      <c r="G1034" s="5" t="s">
        <v>24</v>
      </c>
      <c r="H1034" s="5" t="s">
        <v>29</v>
      </c>
      <c r="U1034" s="29">
        <v>113536</v>
      </c>
      <c r="V1034" s="47"/>
      <c r="W1034" s="48">
        <v>1</v>
      </c>
      <c r="X1034" s="47">
        <v>1</v>
      </c>
      <c r="Y1034" s="47"/>
      <c r="Z1034" s="48"/>
      <c r="AA1034" s="47"/>
      <c r="AB1034" s="49">
        <v>1</v>
      </c>
    </row>
    <row r="1035" spans="1:28" ht="15.75" customHeight="1">
      <c r="A1035" s="5">
        <v>113343</v>
      </c>
      <c r="B1035" s="5">
        <v>3208</v>
      </c>
      <c r="C1035" s="12">
        <v>44399.795798611114</v>
      </c>
      <c r="D1035" s="12">
        <v>44399.797881944447</v>
      </c>
      <c r="E1035" s="12">
        <v>44399.799270833333</v>
      </c>
      <c r="F1035" s="12">
        <v>44399.836076388892</v>
      </c>
      <c r="G1035" s="5" t="s">
        <v>24</v>
      </c>
      <c r="H1035" s="5" t="s">
        <v>29</v>
      </c>
      <c r="U1035" s="29">
        <v>113545</v>
      </c>
      <c r="V1035" s="47"/>
      <c r="W1035" s="48">
        <v>1</v>
      </c>
      <c r="X1035" s="47">
        <v>1</v>
      </c>
      <c r="Y1035" s="47"/>
      <c r="Z1035" s="48"/>
      <c r="AA1035" s="47"/>
      <c r="AB1035" s="49">
        <v>1</v>
      </c>
    </row>
    <row r="1036" spans="1:28" ht="15.75" customHeight="1">
      <c r="A1036" s="5">
        <v>111363</v>
      </c>
      <c r="C1036" s="12">
        <v>44399.797314814816</v>
      </c>
      <c r="G1036" s="5" t="s">
        <v>24</v>
      </c>
      <c r="H1036" s="5" t="s">
        <v>25</v>
      </c>
      <c r="U1036" s="29">
        <v>113549</v>
      </c>
      <c r="V1036" s="47">
        <v>1</v>
      </c>
      <c r="W1036" s="48"/>
      <c r="X1036" s="47">
        <v>1</v>
      </c>
      <c r="Y1036" s="47"/>
      <c r="Z1036" s="48"/>
      <c r="AA1036" s="47"/>
      <c r="AB1036" s="49">
        <v>1</v>
      </c>
    </row>
    <row r="1037" spans="1:28" ht="15.75" customHeight="1">
      <c r="A1037" s="5">
        <v>110020</v>
      </c>
      <c r="B1037" s="5">
        <v>4052</v>
      </c>
      <c r="C1037" s="12">
        <v>44399.800266203703</v>
      </c>
      <c r="D1037" s="12">
        <v>44399.802349537036</v>
      </c>
      <c r="E1037" s="12">
        <v>44399.803738425922</v>
      </c>
      <c r="F1037" s="12">
        <v>44399.835682870369</v>
      </c>
      <c r="G1037" s="5" t="s">
        <v>28</v>
      </c>
      <c r="H1037" s="5" t="s">
        <v>25</v>
      </c>
      <c r="U1037" s="29">
        <v>113550</v>
      </c>
      <c r="V1037" s="47">
        <v>1</v>
      </c>
      <c r="W1037" s="48"/>
      <c r="X1037" s="47">
        <v>1</v>
      </c>
      <c r="Y1037" s="47"/>
      <c r="Z1037" s="48"/>
      <c r="AA1037" s="47"/>
      <c r="AB1037" s="49">
        <v>1</v>
      </c>
    </row>
    <row r="1038" spans="1:28" ht="15.75" customHeight="1">
      <c r="A1038" s="5">
        <v>111478</v>
      </c>
      <c r="B1038" s="5">
        <v>2574</v>
      </c>
      <c r="C1038" s="12">
        <v>44399.805115740739</v>
      </c>
      <c r="D1038" s="12">
        <v>44399.808587962965</v>
      </c>
      <c r="E1038" s="12">
        <v>44399.809976851851</v>
      </c>
      <c r="F1038" s="12">
        <v>44399.852337962962</v>
      </c>
      <c r="G1038" s="5" t="s">
        <v>24</v>
      </c>
      <c r="H1038" s="5" t="s">
        <v>29</v>
      </c>
      <c r="U1038" s="29">
        <v>113556</v>
      </c>
      <c r="V1038" s="47"/>
      <c r="W1038" s="48"/>
      <c r="X1038" s="47"/>
      <c r="Y1038" s="47"/>
      <c r="Z1038" s="48"/>
      <c r="AA1038" s="47"/>
      <c r="AB1038" s="49"/>
    </row>
    <row r="1039" spans="1:28" ht="15.75" customHeight="1">
      <c r="A1039" s="5">
        <v>111355</v>
      </c>
      <c r="B1039" s="5">
        <v>4883</v>
      </c>
      <c r="C1039" s="12">
        <v>44399.821782407409</v>
      </c>
      <c r="D1039" s="12">
        <v>44399.823865740742</v>
      </c>
      <c r="E1039" s="12">
        <v>44399.828032407408</v>
      </c>
      <c r="F1039" s="12">
        <v>44399.881504629629</v>
      </c>
      <c r="G1039" s="5" t="s">
        <v>24</v>
      </c>
      <c r="H1039" s="5" t="s">
        <v>25</v>
      </c>
      <c r="U1039" s="29">
        <v>113564</v>
      </c>
      <c r="V1039" s="47"/>
      <c r="W1039" s="48"/>
      <c r="X1039" s="47"/>
      <c r="Y1039" s="47"/>
      <c r="Z1039" s="48"/>
      <c r="AA1039" s="47"/>
      <c r="AB1039" s="49"/>
    </row>
    <row r="1040" spans="1:28" ht="15.75" customHeight="1">
      <c r="A1040" s="5">
        <v>114038</v>
      </c>
      <c r="B1040" s="5">
        <v>2064</v>
      </c>
      <c r="C1040" s="12">
        <v>44399.854398148149</v>
      </c>
      <c r="D1040" s="12">
        <v>44399.857870370368</v>
      </c>
      <c r="E1040" s="12">
        <v>44399.864120370374</v>
      </c>
      <c r="F1040" s="12">
        <v>44399.88009259259</v>
      </c>
      <c r="G1040" s="5" t="s">
        <v>24</v>
      </c>
      <c r="H1040" s="5" t="s">
        <v>29</v>
      </c>
      <c r="U1040" s="29">
        <v>113566</v>
      </c>
      <c r="V1040" s="47"/>
      <c r="W1040" s="48">
        <v>1</v>
      </c>
      <c r="X1040" s="47">
        <v>1</v>
      </c>
      <c r="Y1040" s="47"/>
      <c r="Z1040" s="48"/>
      <c r="AA1040" s="47"/>
      <c r="AB1040" s="49">
        <v>1</v>
      </c>
    </row>
    <row r="1041" spans="1:28" ht="15.75" customHeight="1">
      <c r="A1041" s="5">
        <v>110708</v>
      </c>
      <c r="C1041" s="12">
        <v>44399.857488425929</v>
      </c>
      <c r="G1041" s="5" t="s">
        <v>24</v>
      </c>
      <c r="H1041" s="5" t="s">
        <v>25</v>
      </c>
      <c r="U1041" s="29">
        <v>113567</v>
      </c>
      <c r="V1041" s="47"/>
      <c r="W1041" s="48">
        <v>1</v>
      </c>
      <c r="X1041" s="47">
        <v>1</v>
      </c>
      <c r="Y1041" s="47"/>
      <c r="Z1041" s="48"/>
      <c r="AA1041" s="47"/>
      <c r="AB1041" s="49">
        <v>1</v>
      </c>
    </row>
    <row r="1042" spans="1:28" ht="15.75" customHeight="1">
      <c r="A1042" s="5">
        <v>114705</v>
      </c>
      <c r="B1042" s="5">
        <v>3288</v>
      </c>
      <c r="C1042" s="12">
        <v>44399.892569444448</v>
      </c>
      <c r="D1042" s="12">
        <v>44399.89534722222</v>
      </c>
      <c r="E1042" s="12">
        <v>44399.897430555553</v>
      </c>
      <c r="F1042" s="12">
        <v>44399.921041666668</v>
      </c>
      <c r="G1042" s="5" t="s">
        <v>24</v>
      </c>
      <c r="H1042" s="5" t="s">
        <v>29</v>
      </c>
      <c r="U1042" s="29">
        <v>113570</v>
      </c>
      <c r="V1042" s="47"/>
      <c r="W1042" s="48"/>
      <c r="X1042" s="47"/>
      <c r="Y1042" s="47"/>
      <c r="Z1042" s="48"/>
      <c r="AA1042" s="47"/>
      <c r="AB1042" s="49"/>
    </row>
    <row r="1043" spans="1:28" ht="15.75" customHeight="1">
      <c r="A1043" s="5">
        <v>112304</v>
      </c>
      <c r="B1043" s="5">
        <v>2174</v>
      </c>
      <c r="C1043" s="12">
        <v>44399.893275462964</v>
      </c>
      <c r="D1043" s="12">
        <v>44399.896747685183</v>
      </c>
      <c r="E1043" s="12">
        <v>44399.902997685182</v>
      </c>
      <c r="F1043" s="12">
        <v>44399.950219907405</v>
      </c>
      <c r="G1043" s="5" t="s">
        <v>24</v>
      </c>
      <c r="H1043" s="5" t="s">
        <v>25</v>
      </c>
      <c r="U1043" s="29">
        <v>113577</v>
      </c>
      <c r="V1043" s="47">
        <v>1</v>
      </c>
      <c r="W1043" s="48"/>
      <c r="X1043" s="47">
        <v>1</v>
      </c>
      <c r="Y1043" s="47"/>
      <c r="Z1043" s="48"/>
      <c r="AA1043" s="47"/>
      <c r="AB1043" s="49">
        <v>1</v>
      </c>
    </row>
    <row r="1044" spans="1:28" ht="15.75" customHeight="1">
      <c r="A1044" s="5">
        <v>110465</v>
      </c>
      <c r="C1044" s="12">
        <v>44399.947916666664</v>
      </c>
      <c r="G1044" s="5" t="s">
        <v>24</v>
      </c>
      <c r="H1044" s="5" t="s">
        <v>25</v>
      </c>
      <c r="U1044" s="29">
        <v>113578</v>
      </c>
      <c r="V1044" s="47"/>
      <c r="W1044" s="48">
        <v>1</v>
      </c>
      <c r="X1044" s="47">
        <v>1</v>
      </c>
      <c r="Y1044" s="47"/>
      <c r="Z1044" s="48"/>
      <c r="AA1044" s="47"/>
      <c r="AB1044" s="49">
        <v>1</v>
      </c>
    </row>
    <row r="1045" spans="1:28" ht="15.75" customHeight="1">
      <c r="A1045" s="5">
        <v>112867</v>
      </c>
      <c r="B1045" s="5">
        <v>868</v>
      </c>
      <c r="C1045" s="12">
        <v>44399.972673611112</v>
      </c>
      <c r="D1045" s="12">
        <v>44399.975451388891</v>
      </c>
      <c r="E1045" s="12">
        <v>44399.978229166663</v>
      </c>
      <c r="F1045" s="12">
        <v>44399.992812500001</v>
      </c>
      <c r="G1045" s="5" t="s">
        <v>24</v>
      </c>
      <c r="H1045" s="5" t="s">
        <v>25</v>
      </c>
      <c r="U1045" s="29">
        <v>113579</v>
      </c>
      <c r="V1045" s="47"/>
      <c r="W1045" s="48"/>
      <c r="X1045" s="47"/>
      <c r="Y1045" s="47"/>
      <c r="Z1045" s="48"/>
      <c r="AA1045" s="47"/>
      <c r="AB1045" s="49"/>
    </row>
    <row r="1046" spans="1:28" ht="15.75" customHeight="1">
      <c r="A1046" s="5">
        <v>112807</v>
      </c>
      <c r="B1046" s="5">
        <v>643</v>
      </c>
      <c r="C1046" s="12">
        <v>44399.983587962961</v>
      </c>
      <c r="D1046" s="12">
        <v>44399.984282407408</v>
      </c>
      <c r="E1046" s="12">
        <v>44399.992615740739</v>
      </c>
      <c r="F1046" s="12">
        <v>44400.0231712963</v>
      </c>
      <c r="G1046" s="5" t="s">
        <v>24</v>
      </c>
      <c r="H1046" s="5" t="s">
        <v>29</v>
      </c>
      <c r="U1046" s="29">
        <v>113584</v>
      </c>
      <c r="V1046" s="47"/>
      <c r="W1046" s="48">
        <v>1</v>
      </c>
      <c r="X1046" s="47">
        <v>1</v>
      </c>
      <c r="Y1046" s="47"/>
      <c r="Z1046" s="48"/>
      <c r="AA1046" s="47"/>
      <c r="AB1046" s="49">
        <v>1</v>
      </c>
    </row>
    <row r="1047" spans="1:28" ht="15.75" customHeight="1">
      <c r="A1047" s="5">
        <v>113996</v>
      </c>
      <c r="B1047" s="5">
        <v>1490</v>
      </c>
      <c r="C1047" s="12">
        <v>44399.988842592589</v>
      </c>
      <c r="D1047" s="12">
        <v>44399.991620370369</v>
      </c>
      <c r="E1047" s="12">
        <v>44399.993009259262</v>
      </c>
      <c r="F1047" s="12">
        <v>44400.025648148148</v>
      </c>
      <c r="G1047" s="5" t="s">
        <v>24</v>
      </c>
      <c r="H1047" s="5" t="s">
        <v>29</v>
      </c>
      <c r="U1047" s="29">
        <v>113591</v>
      </c>
      <c r="V1047" s="47"/>
      <c r="W1047" s="48">
        <v>1</v>
      </c>
      <c r="X1047" s="47">
        <v>1</v>
      </c>
      <c r="Y1047" s="47"/>
      <c r="Z1047" s="48"/>
      <c r="AA1047" s="47"/>
      <c r="AB1047" s="49">
        <v>1</v>
      </c>
    </row>
    <row r="1048" spans="1:28" ht="15.75" customHeight="1">
      <c r="A1048" s="5">
        <v>113113</v>
      </c>
      <c r="B1048" s="5">
        <v>3748</v>
      </c>
      <c r="C1048" s="12">
        <v>44399.990914351853</v>
      </c>
      <c r="G1048" s="5" t="s">
        <v>28</v>
      </c>
      <c r="H1048" s="5" t="s">
        <v>25</v>
      </c>
      <c r="U1048" s="29">
        <v>113594</v>
      </c>
      <c r="V1048" s="47"/>
      <c r="W1048" s="48"/>
      <c r="X1048" s="47"/>
      <c r="Y1048" s="47"/>
      <c r="Z1048" s="48">
        <v>1</v>
      </c>
      <c r="AA1048" s="47">
        <v>1</v>
      </c>
      <c r="AB1048" s="49">
        <v>1</v>
      </c>
    </row>
    <row r="1049" spans="1:28" ht="15.75" customHeight="1">
      <c r="A1049" s="5">
        <v>114824</v>
      </c>
      <c r="B1049" s="5">
        <v>4746</v>
      </c>
      <c r="C1049" s="12">
        <v>44400.00403935185</v>
      </c>
      <c r="D1049" s="12">
        <v>44400.007511574076</v>
      </c>
      <c r="E1049" s="12">
        <v>44400.013067129628</v>
      </c>
      <c r="F1049" s="12">
        <v>44400.048483796294</v>
      </c>
      <c r="G1049" s="5" t="s">
        <v>28</v>
      </c>
      <c r="H1049" s="5" t="s">
        <v>29</v>
      </c>
      <c r="U1049" s="29">
        <v>113599</v>
      </c>
      <c r="V1049" s="47">
        <v>1</v>
      </c>
      <c r="W1049" s="48"/>
      <c r="X1049" s="47">
        <v>1</v>
      </c>
      <c r="Y1049" s="47"/>
      <c r="Z1049" s="48"/>
      <c r="AA1049" s="47"/>
      <c r="AB1049" s="49">
        <v>1</v>
      </c>
    </row>
    <row r="1050" spans="1:28" ht="15.75" customHeight="1">
      <c r="A1050" s="5">
        <v>114013</v>
      </c>
      <c r="B1050" s="5">
        <v>4321</v>
      </c>
      <c r="C1050" s="12">
        <v>44400.134976851848</v>
      </c>
      <c r="D1050" s="12">
        <v>44400.138449074075</v>
      </c>
      <c r="E1050" s="12">
        <v>44400.14539351852</v>
      </c>
      <c r="F1050" s="12">
        <v>44400.19122685185</v>
      </c>
      <c r="G1050" s="5" t="s">
        <v>24</v>
      </c>
      <c r="H1050" s="5" t="s">
        <v>25</v>
      </c>
      <c r="U1050" s="29">
        <v>113605</v>
      </c>
      <c r="V1050" s="47"/>
      <c r="W1050" s="48">
        <v>1</v>
      </c>
      <c r="X1050" s="47">
        <v>1</v>
      </c>
      <c r="Y1050" s="47"/>
      <c r="Z1050" s="48"/>
      <c r="AA1050" s="47"/>
      <c r="AB1050" s="49">
        <v>1</v>
      </c>
    </row>
    <row r="1051" spans="1:28" ht="15.75" customHeight="1">
      <c r="A1051" s="5">
        <v>111734</v>
      </c>
      <c r="B1051" s="5">
        <v>4241</v>
      </c>
      <c r="C1051" s="12">
        <v>44400.149618055555</v>
      </c>
      <c r="D1051" s="12">
        <v>44400.153090277781</v>
      </c>
      <c r="E1051" s="12">
        <v>44400.157951388886</v>
      </c>
      <c r="F1051" s="12">
        <v>44400.165590277778</v>
      </c>
      <c r="G1051" s="5" t="s">
        <v>24</v>
      </c>
      <c r="H1051" s="5" t="s">
        <v>29</v>
      </c>
      <c r="U1051" s="29">
        <v>113608</v>
      </c>
      <c r="V1051" s="47">
        <v>1</v>
      </c>
      <c r="W1051" s="48"/>
      <c r="X1051" s="47">
        <v>1</v>
      </c>
      <c r="Y1051" s="47"/>
      <c r="Z1051" s="48"/>
      <c r="AA1051" s="47"/>
      <c r="AB1051" s="49">
        <v>1</v>
      </c>
    </row>
    <row r="1052" spans="1:28" ht="15.75" customHeight="1">
      <c r="A1052" s="5">
        <v>112216</v>
      </c>
      <c r="B1052" s="5">
        <v>408</v>
      </c>
      <c r="C1052" s="12">
        <v>44400.160555555558</v>
      </c>
      <c r="D1052" s="12">
        <v>44400.161944444444</v>
      </c>
      <c r="E1052" s="12">
        <v>44400.166805555556</v>
      </c>
      <c r="F1052" s="12">
        <v>44400.184166666666</v>
      </c>
      <c r="G1052" s="5" t="s">
        <v>28</v>
      </c>
      <c r="H1052" s="5" t="s">
        <v>25</v>
      </c>
      <c r="U1052" s="29">
        <v>113613</v>
      </c>
      <c r="V1052" s="47"/>
      <c r="W1052" s="48">
        <v>1</v>
      </c>
      <c r="X1052" s="47">
        <v>1</v>
      </c>
      <c r="Y1052" s="47"/>
      <c r="Z1052" s="48"/>
      <c r="AA1052" s="47"/>
      <c r="AB1052" s="49">
        <v>1</v>
      </c>
    </row>
    <row r="1053" spans="1:28" ht="15.75" customHeight="1">
      <c r="A1053" s="5">
        <v>110686</v>
      </c>
      <c r="B1053" s="5">
        <v>2010</v>
      </c>
      <c r="C1053" s="12">
        <v>44400.165347222224</v>
      </c>
      <c r="D1053" s="12">
        <v>44400.16673611111</v>
      </c>
      <c r="E1053" s="12">
        <v>44400.172291666669</v>
      </c>
      <c r="F1053" s="12">
        <v>44400.220902777779</v>
      </c>
      <c r="G1053" s="5" t="s">
        <v>24</v>
      </c>
      <c r="H1053" s="5" t="s">
        <v>25</v>
      </c>
      <c r="U1053" s="29">
        <v>113615</v>
      </c>
      <c r="V1053" s="47"/>
      <c r="W1053" s="48">
        <v>1</v>
      </c>
      <c r="X1053" s="47">
        <v>1</v>
      </c>
      <c r="Y1053" s="47"/>
      <c r="Z1053" s="48"/>
      <c r="AA1053" s="47"/>
      <c r="AB1053" s="49">
        <v>1</v>
      </c>
    </row>
    <row r="1054" spans="1:28" ht="15.75" customHeight="1">
      <c r="A1054" s="5">
        <v>110999</v>
      </c>
      <c r="B1054" s="5">
        <v>3434</v>
      </c>
      <c r="C1054" s="12">
        <v>44400.165578703702</v>
      </c>
      <c r="D1054" s="12">
        <v>44400.169050925928</v>
      </c>
      <c r="E1054" s="12">
        <v>44400.1718287037</v>
      </c>
      <c r="G1054" s="5" t="s">
        <v>28</v>
      </c>
      <c r="H1054" s="5" t="s">
        <v>25</v>
      </c>
      <c r="U1054" s="29">
        <v>113616</v>
      </c>
      <c r="V1054" s="47">
        <v>1</v>
      </c>
      <c r="W1054" s="48"/>
      <c r="X1054" s="47">
        <v>1</v>
      </c>
      <c r="Y1054" s="47"/>
      <c r="Z1054" s="48"/>
      <c r="AA1054" s="47"/>
      <c r="AB1054" s="49">
        <v>1</v>
      </c>
    </row>
    <row r="1055" spans="1:28" ht="15.75" customHeight="1">
      <c r="A1055" s="5">
        <v>114093</v>
      </c>
      <c r="B1055" s="5">
        <v>2359</v>
      </c>
      <c r="C1055" s="12">
        <v>44400.230150462965</v>
      </c>
      <c r="D1055" s="12">
        <v>44400.231539351851</v>
      </c>
      <c r="E1055" s="12">
        <v>44400.234317129631</v>
      </c>
      <c r="F1055" s="12">
        <v>44400.245428240742</v>
      </c>
      <c r="G1055" s="5" t="s">
        <v>24</v>
      </c>
      <c r="H1055" s="5" t="s">
        <v>29</v>
      </c>
      <c r="U1055" s="29">
        <v>113619</v>
      </c>
      <c r="V1055" s="47"/>
      <c r="W1055" s="48">
        <v>1</v>
      </c>
      <c r="X1055" s="47">
        <v>1</v>
      </c>
      <c r="Y1055" s="47"/>
      <c r="Z1055" s="48"/>
      <c r="AA1055" s="47"/>
      <c r="AB1055" s="49">
        <v>1</v>
      </c>
    </row>
    <row r="1056" spans="1:28" ht="15.75" customHeight="1">
      <c r="A1056" s="5">
        <v>112562</v>
      </c>
      <c r="B1056" s="5">
        <v>1000</v>
      </c>
      <c r="C1056" s="12">
        <v>44400.256412037037</v>
      </c>
      <c r="D1056" s="12">
        <v>44400.259189814817</v>
      </c>
      <c r="E1056" s="12">
        <v>44400.262662037036</v>
      </c>
      <c r="F1056" s="12">
        <v>44400.281412037039</v>
      </c>
      <c r="G1056" s="5" t="s">
        <v>24</v>
      </c>
      <c r="H1056" s="5" t="s">
        <v>29</v>
      </c>
      <c r="U1056" s="29">
        <v>113622</v>
      </c>
      <c r="V1056" s="47"/>
      <c r="W1056" s="48"/>
      <c r="X1056" s="47"/>
      <c r="Y1056" s="47">
        <v>1</v>
      </c>
      <c r="Z1056" s="48"/>
      <c r="AA1056" s="47">
        <v>1</v>
      </c>
      <c r="AB1056" s="49">
        <v>1</v>
      </c>
    </row>
    <row r="1057" spans="1:28" ht="15.75" customHeight="1">
      <c r="A1057" s="5">
        <v>114011</v>
      </c>
      <c r="B1057" s="5">
        <v>4690</v>
      </c>
      <c r="C1057" s="12">
        <v>44400.261145833334</v>
      </c>
      <c r="D1057" s="12">
        <v>44400.26253472222</v>
      </c>
      <c r="E1057" s="12">
        <v>44400.266006944446</v>
      </c>
      <c r="G1057" s="5" t="s">
        <v>24</v>
      </c>
      <c r="H1057" s="5" t="s">
        <v>25</v>
      </c>
      <c r="U1057" s="29">
        <v>113623</v>
      </c>
      <c r="V1057" s="47"/>
      <c r="W1057" s="48">
        <v>1</v>
      </c>
      <c r="X1057" s="47">
        <v>1</v>
      </c>
      <c r="Y1057" s="47"/>
      <c r="Z1057" s="48"/>
      <c r="AA1057" s="47"/>
      <c r="AB1057" s="49">
        <v>1</v>
      </c>
    </row>
    <row r="1058" spans="1:28" ht="15.75" customHeight="1">
      <c r="A1058" s="5">
        <v>110514</v>
      </c>
      <c r="B1058" s="5">
        <v>912</v>
      </c>
      <c r="C1058" s="12">
        <v>44400.27039351852</v>
      </c>
      <c r="D1058" s="12">
        <v>44400.271782407406</v>
      </c>
      <c r="G1058" s="5" t="s">
        <v>24</v>
      </c>
      <c r="H1058" s="5" t="s">
        <v>25</v>
      </c>
      <c r="U1058" s="29">
        <v>113624</v>
      </c>
      <c r="V1058" s="47"/>
      <c r="W1058" s="48">
        <v>1</v>
      </c>
      <c r="X1058" s="47">
        <v>1</v>
      </c>
      <c r="Y1058" s="47"/>
      <c r="Z1058" s="48"/>
      <c r="AA1058" s="47"/>
      <c r="AB1058" s="49">
        <v>1</v>
      </c>
    </row>
    <row r="1059" spans="1:28" ht="15.75" customHeight="1">
      <c r="A1059" s="5">
        <v>113443</v>
      </c>
      <c r="B1059" s="5">
        <v>2992</v>
      </c>
      <c r="C1059" s="12">
        <v>44400.296261574076</v>
      </c>
      <c r="D1059" s="12">
        <v>44400.299733796295</v>
      </c>
      <c r="E1059" s="12">
        <v>44400.301817129628</v>
      </c>
      <c r="F1059" s="12">
        <v>44400.310150462959</v>
      </c>
      <c r="G1059" s="5" t="s">
        <v>28</v>
      </c>
      <c r="H1059" s="5" t="s">
        <v>29</v>
      </c>
      <c r="U1059" s="29">
        <v>113625</v>
      </c>
      <c r="V1059" s="47"/>
      <c r="W1059" s="48">
        <v>1</v>
      </c>
      <c r="X1059" s="47">
        <v>1</v>
      </c>
      <c r="Y1059" s="47"/>
      <c r="Z1059" s="48"/>
      <c r="AA1059" s="47"/>
      <c r="AB1059" s="49">
        <v>1</v>
      </c>
    </row>
    <row r="1060" spans="1:28" ht="15.75" customHeight="1">
      <c r="A1060" s="5">
        <v>111668</v>
      </c>
      <c r="B1060" s="5">
        <v>3766</v>
      </c>
      <c r="C1060" s="12">
        <v>44400.342557870368</v>
      </c>
      <c r="D1060" s="12">
        <v>44400.346724537034</v>
      </c>
      <c r="E1060" s="12">
        <v>44400.348807870374</v>
      </c>
      <c r="F1060" s="12">
        <v>44400.368252314816</v>
      </c>
      <c r="G1060" s="5" t="s">
        <v>24</v>
      </c>
      <c r="H1060" s="5" t="s">
        <v>29</v>
      </c>
      <c r="U1060" s="29">
        <v>113628</v>
      </c>
      <c r="V1060" s="47">
        <v>1</v>
      </c>
      <c r="W1060" s="48"/>
      <c r="X1060" s="47">
        <v>1</v>
      </c>
      <c r="Y1060" s="47"/>
      <c r="Z1060" s="48"/>
      <c r="AA1060" s="47"/>
      <c r="AB1060" s="49">
        <v>1</v>
      </c>
    </row>
    <row r="1061" spans="1:28" ht="15.75" customHeight="1">
      <c r="A1061" s="5">
        <v>112002</v>
      </c>
      <c r="B1061" s="5">
        <v>2881</v>
      </c>
      <c r="C1061" s="12">
        <v>44400.3747337963</v>
      </c>
      <c r="D1061" s="12">
        <v>44400.378206018519</v>
      </c>
      <c r="E1061" s="12">
        <v>44400.385150462964</v>
      </c>
      <c r="F1061" s="12">
        <v>44400.421261574076</v>
      </c>
      <c r="G1061" s="5" t="s">
        <v>24</v>
      </c>
      <c r="H1061" s="5" t="s">
        <v>29</v>
      </c>
      <c r="U1061" s="29">
        <v>113633</v>
      </c>
      <c r="V1061" s="47">
        <v>1</v>
      </c>
      <c r="W1061" s="48"/>
      <c r="X1061" s="47">
        <v>1</v>
      </c>
      <c r="Y1061" s="47"/>
      <c r="Z1061" s="48"/>
      <c r="AA1061" s="47"/>
      <c r="AB1061" s="49">
        <v>1</v>
      </c>
    </row>
    <row r="1062" spans="1:28" ht="15.75" customHeight="1">
      <c r="A1062" s="5">
        <v>112944</v>
      </c>
      <c r="B1062" s="5">
        <v>3254</v>
      </c>
      <c r="C1062" s="12">
        <v>44400.393935185188</v>
      </c>
      <c r="D1062" s="12">
        <v>44400.395324074074</v>
      </c>
      <c r="E1062" s="12">
        <v>44400.39949074074</v>
      </c>
      <c r="F1062" s="12">
        <v>44400.434212962966</v>
      </c>
      <c r="G1062" s="5" t="s">
        <v>24</v>
      </c>
      <c r="H1062" s="5" t="s">
        <v>29</v>
      </c>
      <c r="U1062" s="29">
        <v>113637</v>
      </c>
      <c r="V1062" s="47"/>
      <c r="W1062" s="48"/>
      <c r="X1062" s="47"/>
      <c r="Y1062" s="47">
        <v>1</v>
      </c>
      <c r="Z1062" s="48"/>
      <c r="AA1062" s="47">
        <v>1</v>
      </c>
      <c r="AB1062" s="49">
        <v>1</v>
      </c>
    </row>
    <row r="1063" spans="1:28" ht="15.75" customHeight="1">
      <c r="A1063" s="5">
        <v>113080</v>
      </c>
      <c r="B1063" s="5">
        <v>3407</v>
      </c>
      <c r="C1063" s="12">
        <v>44400.420046296298</v>
      </c>
      <c r="D1063" s="12">
        <v>44400.423518518517</v>
      </c>
      <c r="E1063" s="12">
        <v>44400.426296296297</v>
      </c>
      <c r="F1063" s="12">
        <v>44400.451990740738</v>
      </c>
      <c r="G1063" s="5" t="s">
        <v>28</v>
      </c>
      <c r="H1063" s="5" t="s">
        <v>29</v>
      </c>
      <c r="U1063" s="29">
        <v>113640</v>
      </c>
      <c r="V1063" s="47"/>
      <c r="W1063" s="48">
        <v>1</v>
      </c>
      <c r="X1063" s="47">
        <v>1</v>
      </c>
      <c r="Y1063" s="47"/>
      <c r="Z1063" s="48"/>
      <c r="AA1063" s="47"/>
      <c r="AB1063" s="49">
        <v>1</v>
      </c>
    </row>
    <row r="1064" spans="1:28" ht="15.75" customHeight="1">
      <c r="A1064" s="5">
        <v>110536</v>
      </c>
      <c r="C1064" s="12">
        <v>44400.447060185186</v>
      </c>
      <c r="G1064" s="5" t="s">
        <v>24</v>
      </c>
      <c r="H1064" s="5" t="s">
        <v>25</v>
      </c>
      <c r="U1064" s="29">
        <v>113641</v>
      </c>
      <c r="V1064" s="47"/>
      <c r="W1064" s="48"/>
      <c r="X1064" s="47"/>
      <c r="Y1064" s="47">
        <v>1</v>
      </c>
      <c r="Z1064" s="48"/>
      <c r="AA1064" s="47">
        <v>1</v>
      </c>
      <c r="AB1064" s="49">
        <v>1</v>
      </c>
    </row>
    <row r="1065" spans="1:28" ht="15.75" customHeight="1">
      <c r="A1065" s="5">
        <v>114759</v>
      </c>
      <c r="B1065" s="5">
        <v>4531</v>
      </c>
      <c r="C1065" s="12">
        <v>44400.455393518518</v>
      </c>
      <c r="D1065" s="12">
        <v>44400.456782407404</v>
      </c>
      <c r="G1065" s="5" t="s">
        <v>24</v>
      </c>
      <c r="H1065" s="5" t="s">
        <v>25</v>
      </c>
      <c r="U1065" s="29">
        <v>113646</v>
      </c>
      <c r="V1065" s="47"/>
      <c r="W1065" s="48"/>
      <c r="X1065" s="47"/>
      <c r="Y1065" s="47"/>
      <c r="Z1065" s="48">
        <v>1</v>
      </c>
      <c r="AA1065" s="47">
        <v>1</v>
      </c>
      <c r="AB1065" s="49">
        <v>1</v>
      </c>
    </row>
    <row r="1066" spans="1:28" ht="15.75" customHeight="1">
      <c r="A1066" s="5">
        <v>113742</v>
      </c>
      <c r="B1066" s="5">
        <v>2060</v>
      </c>
      <c r="C1066" s="12">
        <v>44400.496712962966</v>
      </c>
      <c r="D1066" s="12">
        <v>44400.500879629632</v>
      </c>
      <c r="G1066" s="5" t="s">
        <v>24</v>
      </c>
      <c r="H1066" s="5" t="s">
        <v>29</v>
      </c>
      <c r="U1066" s="29">
        <v>113647</v>
      </c>
      <c r="V1066" s="47">
        <v>1</v>
      </c>
      <c r="W1066" s="48"/>
      <c r="X1066" s="47">
        <v>1</v>
      </c>
      <c r="Y1066" s="47"/>
      <c r="Z1066" s="48"/>
      <c r="AA1066" s="47"/>
      <c r="AB1066" s="49">
        <v>1</v>
      </c>
    </row>
    <row r="1067" spans="1:28" ht="15.75" customHeight="1">
      <c r="A1067" s="5">
        <v>110266</v>
      </c>
      <c r="C1067" s="12">
        <v>44400.527106481481</v>
      </c>
      <c r="G1067" s="5" t="s">
        <v>24</v>
      </c>
      <c r="H1067" s="5" t="s">
        <v>25</v>
      </c>
      <c r="U1067" s="29">
        <v>113655</v>
      </c>
      <c r="V1067" s="47"/>
      <c r="W1067" s="48"/>
      <c r="X1067" s="47"/>
      <c r="Y1067" s="47"/>
      <c r="Z1067" s="48">
        <v>1</v>
      </c>
      <c r="AA1067" s="47">
        <v>1</v>
      </c>
      <c r="AB1067" s="49">
        <v>1</v>
      </c>
    </row>
    <row r="1068" spans="1:28" ht="15.75" customHeight="1">
      <c r="A1068" s="5">
        <v>111024</v>
      </c>
      <c r="B1068" s="5">
        <v>4536</v>
      </c>
      <c r="C1068" s="12">
        <v>44400.583136574074</v>
      </c>
      <c r="D1068" s="12">
        <v>44400.58452546296</v>
      </c>
      <c r="E1068" s="12">
        <v>44400.589386574073</v>
      </c>
      <c r="F1068" s="12">
        <v>44400.640775462962</v>
      </c>
      <c r="G1068" s="5" t="s">
        <v>24</v>
      </c>
      <c r="H1068" s="5" t="s">
        <v>29</v>
      </c>
      <c r="U1068" s="29">
        <v>113659</v>
      </c>
      <c r="V1068" s="47"/>
      <c r="W1068" s="48">
        <v>1</v>
      </c>
      <c r="X1068" s="47">
        <v>1</v>
      </c>
      <c r="Y1068" s="47"/>
      <c r="Z1068" s="48"/>
      <c r="AA1068" s="47"/>
      <c r="AB1068" s="49">
        <v>1</v>
      </c>
    </row>
    <row r="1069" spans="1:28" ht="15.75" customHeight="1">
      <c r="A1069" s="5">
        <v>110573</v>
      </c>
      <c r="B1069" s="5">
        <v>3917</v>
      </c>
      <c r="C1069" s="12">
        <v>44400.641932870371</v>
      </c>
      <c r="D1069" s="12">
        <v>44400.644016203703</v>
      </c>
      <c r="E1069" s="12">
        <v>44400.648877314816</v>
      </c>
      <c r="F1069" s="12">
        <v>44400.665543981479</v>
      </c>
      <c r="G1069" s="5" t="s">
        <v>24</v>
      </c>
      <c r="H1069" s="5" t="s">
        <v>29</v>
      </c>
      <c r="U1069" s="29">
        <v>113662</v>
      </c>
      <c r="V1069" s="47">
        <v>1</v>
      </c>
      <c r="W1069" s="48"/>
      <c r="X1069" s="47">
        <v>1</v>
      </c>
      <c r="Y1069" s="47"/>
      <c r="Z1069" s="48"/>
      <c r="AA1069" s="47"/>
      <c r="AB1069" s="49">
        <v>1</v>
      </c>
    </row>
    <row r="1070" spans="1:28" ht="15.75" customHeight="1">
      <c r="A1070" s="5">
        <v>112612</v>
      </c>
      <c r="B1070" s="5">
        <v>2723</v>
      </c>
      <c r="C1070" s="12">
        <v>44400.667581018519</v>
      </c>
      <c r="D1070" s="12">
        <v>44400.668275462966</v>
      </c>
      <c r="G1070" s="5" t="s">
        <v>24</v>
      </c>
      <c r="H1070" s="5" t="s">
        <v>29</v>
      </c>
      <c r="U1070" s="29">
        <v>113666</v>
      </c>
      <c r="V1070" s="47"/>
      <c r="W1070" s="48"/>
      <c r="X1070" s="47"/>
      <c r="Y1070" s="47"/>
      <c r="Z1070" s="48">
        <v>1</v>
      </c>
      <c r="AA1070" s="47">
        <v>1</v>
      </c>
      <c r="AB1070" s="49">
        <v>1</v>
      </c>
    </row>
    <row r="1071" spans="1:28" ht="15.75" customHeight="1">
      <c r="A1071" s="5">
        <v>111066</v>
      </c>
      <c r="B1071" s="5">
        <v>735</v>
      </c>
      <c r="C1071" s="12">
        <v>44400.67491898148</v>
      </c>
      <c r="D1071" s="12">
        <v>44400.67769675926</v>
      </c>
      <c r="E1071" s="12">
        <v>44400.686030092591</v>
      </c>
      <c r="F1071" s="12">
        <v>44400.720752314817</v>
      </c>
      <c r="G1071" s="5" t="s">
        <v>24</v>
      </c>
      <c r="H1071" s="5" t="s">
        <v>29</v>
      </c>
      <c r="U1071" s="29">
        <v>113668</v>
      </c>
      <c r="V1071" s="47"/>
      <c r="W1071" s="48">
        <v>1</v>
      </c>
      <c r="X1071" s="47">
        <v>1</v>
      </c>
      <c r="Y1071" s="47"/>
      <c r="Z1071" s="48"/>
      <c r="AA1071" s="47"/>
      <c r="AB1071" s="49">
        <v>1</v>
      </c>
    </row>
    <row r="1072" spans="1:28" ht="15.75" customHeight="1">
      <c r="A1072" s="5">
        <v>111249</v>
      </c>
      <c r="B1072" s="5">
        <v>3098</v>
      </c>
      <c r="C1072" s="12">
        <v>44400.715324074074</v>
      </c>
      <c r="D1072" s="12">
        <v>44400.717407407406</v>
      </c>
      <c r="E1072" s="12">
        <v>44400.722268518519</v>
      </c>
      <c r="G1072" s="5" t="s">
        <v>24</v>
      </c>
      <c r="H1072" s="5" t="s">
        <v>25</v>
      </c>
      <c r="U1072" s="29">
        <v>113681</v>
      </c>
      <c r="V1072" s="47"/>
      <c r="W1072" s="48">
        <v>1</v>
      </c>
      <c r="X1072" s="47">
        <v>1</v>
      </c>
      <c r="Y1072" s="47"/>
      <c r="Z1072" s="48"/>
      <c r="AA1072" s="47"/>
      <c r="AB1072" s="49">
        <v>1</v>
      </c>
    </row>
    <row r="1073" spans="1:28" ht="15.75" customHeight="1">
      <c r="A1073" s="5">
        <v>114701</v>
      </c>
      <c r="B1073" s="5">
        <v>4484</v>
      </c>
      <c r="C1073" s="12">
        <v>44400.738680555558</v>
      </c>
      <c r="D1073" s="12">
        <v>44400.742152777777</v>
      </c>
      <c r="G1073" s="5" t="s">
        <v>28</v>
      </c>
      <c r="H1073" s="5" t="s">
        <v>29</v>
      </c>
      <c r="U1073" s="29">
        <v>113687</v>
      </c>
      <c r="V1073" s="47"/>
      <c r="W1073" s="48">
        <v>1</v>
      </c>
      <c r="X1073" s="47">
        <v>1</v>
      </c>
      <c r="Y1073" s="47"/>
      <c r="Z1073" s="48"/>
      <c r="AA1073" s="47"/>
      <c r="AB1073" s="49">
        <v>1</v>
      </c>
    </row>
    <row r="1074" spans="1:28" ht="15.75" customHeight="1">
      <c r="A1074" s="5">
        <v>111083</v>
      </c>
      <c r="B1074" s="5">
        <v>4203</v>
      </c>
      <c r="C1074" s="12">
        <v>44400.771805555552</v>
      </c>
      <c r="D1074" s="12">
        <v>44400.772499999999</v>
      </c>
      <c r="E1074" s="12">
        <v>44400.780138888891</v>
      </c>
      <c r="F1074" s="12">
        <v>44400.827361111114</v>
      </c>
      <c r="G1074" s="5" t="s">
        <v>24</v>
      </c>
      <c r="H1074" s="5" t="s">
        <v>25</v>
      </c>
      <c r="U1074" s="29">
        <v>113688</v>
      </c>
      <c r="V1074" s="47"/>
      <c r="W1074" s="48"/>
      <c r="X1074" s="47"/>
      <c r="Y1074" s="47">
        <v>1</v>
      </c>
      <c r="Z1074" s="48"/>
      <c r="AA1074" s="47">
        <v>1</v>
      </c>
      <c r="AB1074" s="49">
        <v>1</v>
      </c>
    </row>
    <row r="1075" spans="1:28" ht="15.75" customHeight="1">
      <c r="A1075" s="5">
        <v>112760</v>
      </c>
      <c r="B1075" s="5">
        <v>2960</v>
      </c>
      <c r="C1075" s="12">
        <v>44400.775381944448</v>
      </c>
      <c r="D1075" s="12">
        <v>44400.776770833334</v>
      </c>
      <c r="E1075" s="12">
        <v>44400.783020833333</v>
      </c>
      <c r="F1075" s="12">
        <v>44400.798298611109</v>
      </c>
      <c r="G1075" s="5" t="s">
        <v>28</v>
      </c>
      <c r="H1075" s="5" t="s">
        <v>25</v>
      </c>
      <c r="U1075" s="29">
        <v>113691</v>
      </c>
      <c r="V1075" s="47"/>
      <c r="W1075" s="48"/>
      <c r="X1075" s="47"/>
      <c r="Y1075" s="47"/>
      <c r="Z1075" s="48"/>
      <c r="AA1075" s="47"/>
      <c r="AB1075" s="49"/>
    </row>
    <row r="1076" spans="1:28" ht="15.75" customHeight="1">
      <c r="A1076" s="5">
        <v>113655</v>
      </c>
      <c r="B1076" s="5">
        <v>137</v>
      </c>
      <c r="C1076" s="12">
        <v>44400.778749999998</v>
      </c>
      <c r="D1076" s="12">
        <v>44400.782916666663</v>
      </c>
      <c r="E1076" s="12">
        <v>44400.790555555555</v>
      </c>
      <c r="F1076" s="12">
        <v>44400.842638888891</v>
      </c>
      <c r="G1076" s="5" t="s">
        <v>28</v>
      </c>
      <c r="H1076" s="5" t="s">
        <v>29</v>
      </c>
      <c r="U1076" s="29">
        <v>113692</v>
      </c>
      <c r="V1076" s="47">
        <v>1</v>
      </c>
      <c r="W1076" s="48"/>
      <c r="X1076" s="47">
        <v>1</v>
      </c>
      <c r="Y1076" s="47"/>
      <c r="Z1076" s="48"/>
      <c r="AA1076" s="47"/>
      <c r="AB1076" s="49">
        <v>1</v>
      </c>
    </row>
    <row r="1077" spans="1:28" ht="15.75" customHeight="1">
      <c r="A1077" s="5">
        <v>110880</v>
      </c>
      <c r="B1077" s="5">
        <v>3217</v>
      </c>
      <c r="C1077" s="12">
        <v>44400.833032407405</v>
      </c>
      <c r="D1077" s="12">
        <v>44400.834421296298</v>
      </c>
      <c r="G1077" s="5" t="s">
        <v>24</v>
      </c>
      <c r="H1077" s="5" t="s">
        <v>29</v>
      </c>
      <c r="U1077" s="29">
        <v>113699</v>
      </c>
      <c r="V1077" s="47"/>
      <c r="W1077" s="48">
        <v>1</v>
      </c>
      <c r="X1077" s="47">
        <v>1</v>
      </c>
      <c r="Y1077" s="47"/>
      <c r="Z1077" s="48"/>
      <c r="AA1077" s="47"/>
      <c r="AB1077" s="49">
        <v>1</v>
      </c>
    </row>
    <row r="1078" spans="1:28" ht="15.75" customHeight="1">
      <c r="A1078" s="5">
        <v>114337</v>
      </c>
      <c r="B1078" s="5">
        <v>4513</v>
      </c>
      <c r="C1078" s="12">
        <v>44400.83871527778</v>
      </c>
      <c r="D1078" s="12">
        <v>44400.840798611112</v>
      </c>
      <c r="G1078" s="5" t="s">
        <v>24</v>
      </c>
      <c r="H1078" s="5" t="s">
        <v>29</v>
      </c>
      <c r="U1078" s="29">
        <v>113700</v>
      </c>
      <c r="V1078" s="47"/>
      <c r="W1078" s="48">
        <v>1</v>
      </c>
      <c r="X1078" s="47">
        <v>1</v>
      </c>
      <c r="Y1078" s="47"/>
      <c r="Z1078" s="48"/>
      <c r="AA1078" s="47"/>
      <c r="AB1078" s="49">
        <v>1</v>
      </c>
    </row>
    <row r="1079" spans="1:28" ht="15.75" customHeight="1">
      <c r="A1079" s="5">
        <v>111514</v>
      </c>
      <c r="B1079" s="5">
        <v>4612</v>
      </c>
      <c r="C1079" s="12">
        <v>44400.902685185189</v>
      </c>
      <c r="D1079" s="12">
        <v>44400.906157407408</v>
      </c>
      <c r="E1079" s="12">
        <v>44400.909629629627</v>
      </c>
      <c r="F1079" s="12">
        <v>44400.923518518517</v>
      </c>
      <c r="G1079" s="5" t="s">
        <v>28</v>
      </c>
      <c r="H1079" s="5" t="s">
        <v>29</v>
      </c>
      <c r="U1079" s="29">
        <v>113706</v>
      </c>
      <c r="V1079" s="47"/>
      <c r="W1079" s="48"/>
      <c r="X1079" s="47"/>
      <c r="Y1079" s="47"/>
      <c r="Z1079" s="48">
        <v>1</v>
      </c>
      <c r="AA1079" s="47">
        <v>1</v>
      </c>
      <c r="AB1079" s="49">
        <v>1</v>
      </c>
    </row>
    <row r="1080" spans="1:28" ht="15.75" customHeight="1">
      <c r="A1080" s="5">
        <v>114028</v>
      </c>
      <c r="B1080" s="5">
        <v>1041</v>
      </c>
      <c r="C1080" s="12">
        <v>44400.923379629632</v>
      </c>
      <c r="D1080" s="12">
        <v>44400.925462962965</v>
      </c>
      <c r="G1080" s="5" t="s">
        <v>24</v>
      </c>
      <c r="H1080" s="5" t="s">
        <v>29</v>
      </c>
      <c r="U1080" s="29">
        <v>113713</v>
      </c>
      <c r="V1080" s="47"/>
      <c r="W1080" s="48">
        <v>1</v>
      </c>
      <c r="X1080" s="47">
        <v>1</v>
      </c>
      <c r="Y1080" s="47"/>
      <c r="Z1080" s="48"/>
      <c r="AA1080" s="47"/>
      <c r="AB1080" s="49">
        <v>1</v>
      </c>
    </row>
    <row r="1081" spans="1:28" ht="15.75" customHeight="1">
      <c r="A1081" s="5">
        <v>110655</v>
      </c>
      <c r="B1081" s="5">
        <v>734</v>
      </c>
      <c r="C1081" s="12">
        <v>44400.930694444447</v>
      </c>
      <c r="D1081" s="12">
        <v>44400.931388888886</v>
      </c>
      <c r="E1081" s="12">
        <v>44400.935555555552</v>
      </c>
      <c r="G1081" s="5" t="s">
        <v>24</v>
      </c>
      <c r="H1081" s="5" t="s">
        <v>29</v>
      </c>
      <c r="U1081" s="29">
        <v>113714</v>
      </c>
      <c r="V1081" s="47">
        <v>1</v>
      </c>
      <c r="W1081" s="48"/>
      <c r="X1081" s="47">
        <v>1</v>
      </c>
      <c r="Y1081" s="47"/>
      <c r="Z1081" s="48"/>
      <c r="AA1081" s="47"/>
      <c r="AB1081" s="49">
        <v>1</v>
      </c>
    </row>
    <row r="1082" spans="1:28" ht="15.75" customHeight="1">
      <c r="A1082" s="5">
        <v>111872</v>
      </c>
      <c r="B1082" s="5">
        <v>3450</v>
      </c>
      <c r="C1082" s="12">
        <v>44400.932013888887</v>
      </c>
      <c r="D1082" s="12">
        <v>44400.93409722222</v>
      </c>
      <c r="E1082" s="12">
        <v>44400.938958333332</v>
      </c>
      <c r="F1082" s="12">
        <v>44400.963263888887</v>
      </c>
      <c r="G1082" s="5" t="s">
        <v>28</v>
      </c>
      <c r="H1082" s="5" t="s">
        <v>29</v>
      </c>
      <c r="U1082" s="29">
        <v>113719</v>
      </c>
      <c r="V1082" s="47"/>
      <c r="W1082" s="48"/>
      <c r="X1082" s="47"/>
      <c r="Y1082" s="47"/>
      <c r="Z1082" s="48"/>
      <c r="AA1082" s="47"/>
      <c r="AB1082" s="49"/>
    </row>
    <row r="1083" spans="1:28" ht="15.75" customHeight="1">
      <c r="A1083" s="5">
        <v>110221</v>
      </c>
      <c r="B1083" s="5">
        <v>4837</v>
      </c>
      <c r="C1083" s="12">
        <v>44400.963055555556</v>
      </c>
      <c r="D1083" s="12">
        <v>44400.965833333335</v>
      </c>
      <c r="E1083" s="12">
        <v>44400.968611111108</v>
      </c>
      <c r="F1083" s="12">
        <v>44401.02</v>
      </c>
      <c r="G1083" s="5" t="s">
        <v>24</v>
      </c>
      <c r="H1083" s="5" t="s">
        <v>29</v>
      </c>
      <c r="U1083" s="29">
        <v>113721</v>
      </c>
      <c r="V1083" s="47"/>
      <c r="W1083" s="48"/>
      <c r="X1083" s="47"/>
      <c r="Y1083" s="47">
        <v>1</v>
      </c>
      <c r="Z1083" s="48"/>
      <c r="AA1083" s="47">
        <v>1</v>
      </c>
      <c r="AB1083" s="49">
        <v>1</v>
      </c>
    </row>
    <row r="1084" spans="1:28" ht="15.75" customHeight="1">
      <c r="A1084" s="5">
        <v>110302</v>
      </c>
      <c r="B1084" s="5">
        <v>3467</v>
      </c>
      <c r="C1084" s="12">
        <v>44400.982523148145</v>
      </c>
      <c r="D1084" s="12">
        <v>44400.985995370371</v>
      </c>
      <c r="E1084" s="12">
        <v>44400.992939814816</v>
      </c>
      <c r="F1084" s="12">
        <v>44401.00613425926</v>
      </c>
      <c r="G1084" s="5" t="s">
        <v>28</v>
      </c>
      <c r="H1084" s="5" t="s">
        <v>25</v>
      </c>
      <c r="U1084" s="29">
        <v>113722</v>
      </c>
      <c r="V1084" s="47"/>
      <c r="W1084" s="48"/>
      <c r="X1084" s="47"/>
      <c r="Y1084" s="47"/>
      <c r="Z1084" s="48">
        <v>1</v>
      </c>
      <c r="AA1084" s="47">
        <v>1</v>
      </c>
      <c r="AB1084" s="49">
        <v>1</v>
      </c>
    </row>
    <row r="1085" spans="1:28" ht="15.75" customHeight="1">
      <c r="A1085" s="5">
        <v>111231</v>
      </c>
      <c r="B1085" s="5">
        <v>622</v>
      </c>
      <c r="C1085" s="12">
        <v>44400.997465277775</v>
      </c>
      <c r="D1085" s="12">
        <v>44401.000243055554</v>
      </c>
      <c r="E1085" s="12">
        <v>44401.003020833334</v>
      </c>
      <c r="F1085" s="12">
        <v>44401.02107638889</v>
      </c>
      <c r="G1085" s="5" t="s">
        <v>24</v>
      </c>
      <c r="H1085" s="5" t="s">
        <v>29</v>
      </c>
      <c r="U1085" s="29">
        <v>113727</v>
      </c>
      <c r="V1085" s="47"/>
      <c r="W1085" s="48">
        <v>1</v>
      </c>
      <c r="X1085" s="47">
        <v>1</v>
      </c>
      <c r="Y1085" s="47"/>
      <c r="Z1085" s="48"/>
      <c r="AA1085" s="47"/>
      <c r="AB1085" s="49">
        <v>1</v>
      </c>
    </row>
    <row r="1086" spans="1:28" ht="15.75" customHeight="1">
      <c r="A1086" s="5">
        <v>114311</v>
      </c>
      <c r="B1086" s="5">
        <v>4630</v>
      </c>
      <c r="C1086" s="12">
        <v>44401.037453703706</v>
      </c>
      <c r="D1086" s="12">
        <v>44401.040925925925</v>
      </c>
      <c r="E1086" s="12">
        <v>44401.048564814817</v>
      </c>
      <c r="F1086" s="12">
        <v>44401.06523148148</v>
      </c>
      <c r="G1086" s="5" t="s">
        <v>28</v>
      </c>
      <c r="H1086" s="5" t="s">
        <v>29</v>
      </c>
      <c r="U1086" s="29">
        <v>113733</v>
      </c>
      <c r="V1086" s="47"/>
      <c r="W1086" s="48"/>
      <c r="X1086" s="47"/>
      <c r="Y1086" s="47"/>
      <c r="Z1086" s="48">
        <v>1</v>
      </c>
      <c r="AA1086" s="47">
        <v>1</v>
      </c>
      <c r="AB1086" s="49">
        <v>1</v>
      </c>
    </row>
    <row r="1087" spans="1:28" ht="15.75" customHeight="1">
      <c r="A1087" s="5">
        <v>111189</v>
      </c>
      <c r="B1087" s="5">
        <v>4959</v>
      </c>
      <c r="C1087" s="12">
        <v>44401.156099537038</v>
      </c>
      <c r="D1087" s="12">
        <v>44401.159571759257</v>
      </c>
      <c r="G1087" s="5" t="s">
        <v>24</v>
      </c>
      <c r="H1087" s="5" t="s">
        <v>25</v>
      </c>
      <c r="U1087" s="29">
        <v>113735</v>
      </c>
      <c r="V1087" s="47">
        <v>1</v>
      </c>
      <c r="W1087" s="48"/>
      <c r="X1087" s="47">
        <v>1</v>
      </c>
      <c r="Y1087" s="47"/>
      <c r="Z1087" s="48"/>
      <c r="AA1087" s="47"/>
      <c r="AB1087" s="49">
        <v>1</v>
      </c>
    </row>
    <row r="1088" spans="1:28" ht="15.75" customHeight="1">
      <c r="A1088" s="5">
        <v>113699</v>
      </c>
      <c r="B1088" s="5">
        <v>3998</v>
      </c>
      <c r="C1088" s="12">
        <v>44401.285185185188</v>
      </c>
      <c r="D1088" s="12">
        <v>44401.285879629628</v>
      </c>
      <c r="G1088" s="5" t="s">
        <v>24</v>
      </c>
      <c r="H1088" s="5" t="s">
        <v>29</v>
      </c>
      <c r="U1088" s="29">
        <v>113738</v>
      </c>
      <c r="V1088" s="47"/>
      <c r="W1088" s="48"/>
      <c r="X1088" s="47"/>
      <c r="Y1088" s="47"/>
      <c r="Z1088" s="48">
        <v>1</v>
      </c>
      <c r="AA1088" s="47">
        <v>1</v>
      </c>
      <c r="AB1088" s="49">
        <v>1</v>
      </c>
    </row>
    <row r="1089" spans="1:28" ht="15.75" customHeight="1">
      <c r="A1089" s="5">
        <v>110777</v>
      </c>
      <c r="B1089" s="5">
        <v>2410</v>
      </c>
      <c r="C1089" s="12">
        <v>44401.290671296294</v>
      </c>
      <c r="D1089" s="12">
        <v>44401.29483796296</v>
      </c>
      <c r="E1089" s="12">
        <v>44401.2969212963</v>
      </c>
      <c r="F1089" s="12">
        <v>44401.330254629633</v>
      </c>
      <c r="G1089" s="5" t="s">
        <v>24</v>
      </c>
      <c r="H1089" s="5" t="s">
        <v>29</v>
      </c>
      <c r="U1089" s="29">
        <v>113741</v>
      </c>
      <c r="V1089" s="47">
        <v>1</v>
      </c>
      <c r="W1089" s="48"/>
      <c r="X1089" s="47">
        <v>1</v>
      </c>
      <c r="Y1089" s="47"/>
      <c r="Z1089" s="48"/>
      <c r="AA1089" s="47"/>
      <c r="AB1089" s="49">
        <v>1</v>
      </c>
    </row>
    <row r="1090" spans="1:28" ht="15.75" customHeight="1">
      <c r="A1090" s="5">
        <v>113706</v>
      </c>
      <c r="B1090" s="5">
        <v>3212</v>
      </c>
      <c r="C1090" s="12">
        <v>44401.307905092595</v>
      </c>
      <c r="D1090" s="12">
        <v>44401.311377314814</v>
      </c>
      <c r="E1090" s="12">
        <v>44401.313460648147</v>
      </c>
      <c r="F1090" s="12">
        <v>44401.324571759258</v>
      </c>
      <c r="G1090" s="5" t="s">
        <v>28</v>
      </c>
      <c r="H1090" s="5" t="s">
        <v>29</v>
      </c>
      <c r="U1090" s="29">
        <v>113742</v>
      </c>
      <c r="V1090" s="47"/>
      <c r="W1090" s="48">
        <v>1</v>
      </c>
      <c r="X1090" s="47">
        <v>1</v>
      </c>
      <c r="Y1090" s="47"/>
      <c r="Z1090" s="48"/>
      <c r="AA1090" s="47"/>
      <c r="AB1090" s="49">
        <v>1</v>
      </c>
    </row>
    <row r="1091" spans="1:28" ht="15.75" customHeight="1">
      <c r="A1091" s="5">
        <v>114667</v>
      </c>
      <c r="B1091" s="5">
        <v>1616</v>
      </c>
      <c r="C1091" s="12">
        <v>44401.308796296296</v>
      </c>
      <c r="D1091" s="12">
        <v>44401.311574074076</v>
      </c>
      <c r="E1091" s="12">
        <v>44401.317129629628</v>
      </c>
      <c r="F1091" s="12">
        <v>44401.324074074073</v>
      </c>
      <c r="G1091" s="5" t="s">
        <v>28</v>
      </c>
      <c r="H1091" s="5" t="s">
        <v>25</v>
      </c>
      <c r="U1091" s="29">
        <v>113745</v>
      </c>
      <c r="V1091" s="47"/>
      <c r="W1091" s="48">
        <v>1</v>
      </c>
      <c r="X1091" s="47">
        <v>1</v>
      </c>
      <c r="Y1091" s="47"/>
      <c r="Z1091" s="48"/>
      <c r="AA1091" s="47"/>
      <c r="AB1091" s="49">
        <v>1</v>
      </c>
    </row>
    <row r="1092" spans="1:28" ht="15.75" customHeight="1">
      <c r="A1092" s="5">
        <v>110113</v>
      </c>
      <c r="B1092" s="5">
        <v>285</v>
      </c>
      <c r="C1092" s="12">
        <v>44401.354780092595</v>
      </c>
      <c r="D1092" s="12">
        <v>44401.358252314814</v>
      </c>
      <c r="E1092" s="12">
        <v>44401.363113425927</v>
      </c>
      <c r="F1092" s="12">
        <v>44401.372141203705</v>
      </c>
      <c r="G1092" s="5" t="s">
        <v>28</v>
      </c>
      <c r="H1092" s="5" t="s">
        <v>29</v>
      </c>
      <c r="U1092" s="29">
        <v>113748</v>
      </c>
      <c r="V1092" s="47"/>
      <c r="W1092" s="48"/>
      <c r="X1092" s="47"/>
      <c r="Y1092" s="47"/>
      <c r="Z1092" s="48">
        <v>1</v>
      </c>
      <c r="AA1092" s="47">
        <v>1</v>
      </c>
      <c r="AB1092" s="49">
        <v>1</v>
      </c>
    </row>
    <row r="1093" spans="1:28" ht="15.75" customHeight="1">
      <c r="A1093" s="5">
        <v>111543</v>
      </c>
      <c r="B1093" s="5">
        <v>808</v>
      </c>
      <c r="C1093" s="12">
        <v>44401.36818287037</v>
      </c>
      <c r="D1093" s="12">
        <v>44401.372349537036</v>
      </c>
      <c r="E1093" s="12">
        <v>44401.378599537034</v>
      </c>
      <c r="F1093" s="12">
        <v>44401.386238425926</v>
      </c>
      <c r="G1093" s="5" t="s">
        <v>28</v>
      </c>
      <c r="H1093" s="5" t="s">
        <v>29</v>
      </c>
      <c r="U1093" s="29">
        <v>113751</v>
      </c>
      <c r="V1093" s="47"/>
      <c r="W1093" s="48">
        <v>1</v>
      </c>
      <c r="X1093" s="47">
        <v>1</v>
      </c>
      <c r="Y1093" s="47"/>
      <c r="Z1093" s="48"/>
      <c r="AA1093" s="47"/>
      <c r="AB1093" s="49">
        <v>1</v>
      </c>
    </row>
    <row r="1094" spans="1:28" ht="15.75" customHeight="1">
      <c r="A1094" s="5">
        <v>110505</v>
      </c>
      <c r="B1094" s="5">
        <v>1571</v>
      </c>
      <c r="C1094" s="12">
        <v>44401.370115740741</v>
      </c>
      <c r="D1094" s="12">
        <v>44401.374282407407</v>
      </c>
      <c r="E1094" s="12">
        <v>44401.381226851852</v>
      </c>
      <c r="F1094" s="12">
        <v>44401.395115740743</v>
      </c>
      <c r="G1094" s="5" t="s">
        <v>24</v>
      </c>
      <c r="H1094" s="5" t="s">
        <v>25</v>
      </c>
      <c r="U1094" s="29">
        <v>113753</v>
      </c>
      <c r="V1094" s="47"/>
      <c r="W1094" s="48">
        <v>1</v>
      </c>
      <c r="X1094" s="47">
        <v>1</v>
      </c>
      <c r="Y1094" s="47"/>
      <c r="Z1094" s="48"/>
      <c r="AA1094" s="47"/>
      <c r="AB1094" s="49">
        <v>1</v>
      </c>
    </row>
    <row r="1095" spans="1:28" ht="15.75" customHeight="1">
      <c r="A1095" s="5">
        <v>111816</v>
      </c>
      <c r="B1095" s="5">
        <v>1770</v>
      </c>
      <c r="C1095" s="12">
        <v>44401.392118055555</v>
      </c>
      <c r="D1095" s="12">
        <v>44401.396284722221</v>
      </c>
      <c r="G1095" s="5" t="s">
        <v>24</v>
      </c>
      <c r="H1095" s="5" t="s">
        <v>25</v>
      </c>
      <c r="U1095" s="29">
        <v>113755</v>
      </c>
      <c r="V1095" s="47"/>
      <c r="W1095" s="48"/>
      <c r="X1095" s="47"/>
      <c r="Y1095" s="47"/>
      <c r="Z1095" s="48"/>
      <c r="AA1095" s="47"/>
      <c r="AB1095" s="49"/>
    </row>
    <row r="1096" spans="1:28" ht="15.75" customHeight="1">
      <c r="A1096" s="5">
        <v>114517</v>
      </c>
      <c r="B1096" s="5">
        <v>1518</v>
      </c>
      <c r="C1096" s="12">
        <v>44401.392893518518</v>
      </c>
      <c r="D1096" s="12">
        <v>44401.393587962964</v>
      </c>
      <c r="E1096" s="12">
        <v>44401.40053240741</v>
      </c>
      <c r="F1096" s="12">
        <v>44401.418587962966</v>
      </c>
      <c r="G1096" s="5" t="s">
        <v>28</v>
      </c>
      <c r="H1096" s="5" t="s">
        <v>25</v>
      </c>
      <c r="U1096" s="29">
        <v>113759</v>
      </c>
      <c r="V1096" s="47">
        <v>1</v>
      </c>
      <c r="W1096" s="48"/>
      <c r="X1096" s="47">
        <v>1</v>
      </c>
      <c r="Y1096" s="47"/>
      <c r="Z1096" s="48"/>
      <c r="AA1096" s="47"/>
      <c r="AB1096" s="49">
        <v>1</v>
      </c>
    </row>
    <row r="1097" spans="1:28" ht="15.75" customHeight="1">
      <c r="A1097" s="5">
        <v>112075</v>
      </c>
      <c r="B1097" s="5">
        <v>2298</v>
      </c>
      <c r="C1097" s="12">
        <v>44401.414259259262</v>
      </c>
      <c r="D1097" s="12">
        <v>44401.414953703701</v>
      </c>
      <c r="E1097" s="12">
        <v>44401.419814814813</v>
      </c>
      <c r="F1097" s="12">
        <v>44401.426759259259</v>
      </c>
      <c r="G1097" s="5" t="s">
        <v>24</v>
      </c>
      <c r="H1097" s="5" t="s">
        <v>29</v>
      </c>
      <c r="U1097" s="29">
        <v>113762</v>
      </c>
      <c r="V1097" s="47"/>
      <c r="W1097" s="48">
        <v>1</v>
      </c>
      <c r="X1097" s="47">
        <v>1</v>
      </c>
      <c r="Y1097" s="47"/>
      <c r="Z1097" s="48"/>
      <c r="AA1097" s="47"/>
      <c r="AB1097" s="49">
        <v>1</v>
      </c>
    </row>
    <row r="1098" spans="1:28" ht="15.75" customHeight="1">
      <c r="A1098" s="5">
        <v>114118</v>
      </c>
      <c r="B1098" s="5">
        <v>313</v>
      </c>
      <c r="C1098" s="12">
        <v>44401.503622685188</v>
      </c>
      <c r="D1098" s="12">
        <v>44401.50640046296</v>
      </c>
      <c r="G1098" s="5" t="s">
        <v>24</v>
      </c>
      <c r="H1098" s="5" t="s">
        <v>29</v>
      </c>
      <c r="U1098" s="29">
        <v>113766</v>
      </c>
      <c r="V1098" s="47"/>
      <c r="W1098" s="48"/>
      <c r="X1098" s="47"/>
      <c r="Y1098" s="47"/>
      <c r="Z1098" s="48">
        <v>1</v>
      </c>
      <c r="AA1098" s="47">
        <v>1</v>
      </c>
      <c r="AB1098" s="49">
        <v>1</v>
      </c>
    </row>
    <row r="1099" spans="1:28" ht="15.75" customHeight="1">
      <c r="A1099" s="5">
        <v>113109</v>
      </c>
      <c r="B1099" s="5">
        <v>2040</v>
      </c>
      <c r="C1099" s="12">
        <v>44401.507175925923</v>
      </c>
      <c r="D1099" s="12">
        <v>44401.510648148149</v>
      </c>
      <c r="G1099" s="5" t="s">
        <v>24</v>
      </c>
      <c r="H1099" s="5" t="s">
        <v>25</v>
      </c>
      <c r="U1099" s="29">
        <v>113768</v>
      </c>
      <c r="V1099" s="47"/>
      <c r="W1099" s="48"/>
      <c r="X1099" s="47"/>
      <c r="Y1099" s="47"/>
      <c r="Z1099" s="48"/>
      <c r="AA1099" s="47"/>
      <c r="AB1099" s="49"/>
    </row>
    <row r="1100" spans="1:28" ht="15.75" customHeight="1">
      <c r="A1100" s="5">
        <v>114493</v>
      </c>
      <c r="B1100" s="5">
        <v>1520</v>
      </c>
      <c r="C1100" s="12">
        <v>44401.525231481479</v>
      </c>
      <c r="D1100" s="12">
        <v>44401.526620370372</v>
      </c>
      <c r="E1100" s="12">
        <v>44401.529398148145</v>
      </c>
      <c r="F1100" s="12">
        <v>44401.549537037034</v>
      </c>
      <c r="G1100" s="5" t="s">
        <v>28</v>
      </c>
      <c r="H1100" s="5" t="s">
        <v>29</v>
      </c>
      <c r="U1100" s="29">
        <v>113778</v>
      </c>
      <c r="V1100" s="47"/>
      <c r="W1100" s="48"/>
      <c r="X1100" s="47"/>
      <c r="Y1100" s="47"/>
      <c r="Z1100" s="48">
        <v>1</v>
      </c>
      <c r="AA1100" s="47">
        <v>1</v>
      </c>
      <c r="AB1100" s="49">
        <v>1</v>
      </c>
    </row>
    <row r="1101" spans="1:28" ht="15.75" customHeight="1">
      <c r="A1101" s="5">
        <v>112137</v>
      </c>
      <c r="B1101" s="5">
        <v>3739</v>
      </c>
      <c r="C1101" s="12">
        <v>44401.537060185183</v>
      </c>
      <c r="D1101" s="12">
        <v>44401.539837962962</v>
      </c>
      <c r="G1101" s="5" t="s">
        <v>24</v>
      </c>
      <c r="H1101" s="5" t="s">
        <v>29</v>
      </c>
      <c r="U1101" s="29">
        <v>113782</v>
      </c>
      <c r="V1101" s="47">
        <v>1</v>
      </c>
      <c r="W1101" s="48"/>
      <c r="X1101" s="47">
        <v>1</v>
      </c>
      <c r="Y1101" s="47"/>
      <c r="Z1101" s="48"/>
      <c r="AA1101" s="47"/>
      <c r="AB1101" s="49">
        <v>1</v>
      </c>
    </row>
    <row r="1102" spans="1:28" ht="15.75" customHeight="1">
      <c r="A1102" s="5">
        <v>110230</v>
      </c>
      <c r="B1102" s="5">
        <v>3479</v>
      </c>
      <c r="C1102" s="12">
        <v>44401.548645833333</v>
      </c>
      <c r="D1102" s="12">
        <v>44401.550729166665</v>
      </c>
      <c r="E1102" s="12">
        <v>44401.556284722225</v>
      </c>
      <c r="F1102" s="12">
        <v>44401.59447916667</v>
      </c>
      <c r="G1102" s="5" t="s">
        <v>24</v>
      </c>
      <c r="H1102" s="5" t="s">
        <v>29</v>
      </c>
      <c r="U1102" s="29">
        <v>113784</v>
      </c>
      <c r="V1102" s="47">
        <v>1</v>
      </c>
      <c r="W1102" s="48"/>
      <c r="X1102" s="47">
        <v>1</v>
      </c>
      <c r="Y1102" s="47"/>
      <c r="Z1102" s="48"/>
      <c r="AA1102" s="47"/>
      <c r="AB1102" s="49">
        <v>1</v>
      </c>
    </row>
    <row r="1103" spans="1:28" ht="15.75" customHeight="1">
      <c r="A1103" s="5">
        <v>111932</v>
      </c>
      <c r="B1103" s="5">
        <v>2747</v>
      </c>
      <c r="C1103" s="12">
        <v>44401.555405092593</v>
      </c>
      <c r="D1103" s="12">
        <v>44401.559571759259</v>
      </c>
      <c r="E1103" s="12">
        <v>44401.565821759257</v>
      </c>
      <c r="F1103" s="12">
        <v>44401.574849537035</v>
      </c>
      <c r="G1103" s="5" t="s">
        <v>24</v>
      </c>
      <c r="H1103" s="5" t="s">
        <v>29</v>
      </c>
      <c r="U1103" s="29">
        <v>113788</v>
      </c>
      <c r="V1103" s="47"/>
      <c r="W1103" s="48">
        <v>1</v>
      </c>
      <c r="X1103" s="47">
        <v>1</v>
      </c>
      <c r="Y1103" s="47"/>
      <c r="Z1103" s="48"/>
      <c r="AA1103" s="47"/>
      <c r="AB1103" s="49">
        <v>1</v>
      </c>
    </row>
    <row r="1104" spans="1:28" ht="15.75" customHeight="1">
      <c r="A1104" s="5">
        <v>111261</v>
      </c>
      <c r="B1104" s="5">
        <v>4263</v>
      </c>
      <c r="C1104" s="12">
        <v>44401.560763888891</v>
      </c>
      <c r="D1104" s="12">
        <v>44401.56145833333</v>
      </c>
      <c r="G1104" s="5" t="s">
        <v>24</v>
      </c>
      <c r="H1104" s="5" t="s">
        <v>25</v>
      </c>
      <c r="U1104" s="29">
        <v>113789</v>
      </c>
      <c r="V1104" s="47"/>
      <c r="W1104" s="48"/>
      <c r="X1104" s="47"/>
      <c r="Y1104" s="47"/>
      <c r="Z1104" s="48">
        <v>1</v>
      </c>
      <c r="AA1104" s="47">
        <v>1</v>
      </c>
      <c r="AB1104" s="49">
        <v>1</v>
      </c>
    </row>
    <row r="1105" spans="1:28" ht="15.75" customHeight="1">
      <c r="A1105" s="5">
        <v>110254</v>
      </c>
      <c r="B1105" s="5">
        <v>537</v>
      </c>
      <c r="C1105" s="12">
        <v>44401.571817129632</v>
      </c>
      <c r="D1105" s="12">
        <v>44401.575289351851</v>
      </c>
      <c r="G1105" s="5" t="s">
        <v>28</v>
      </c>
      <c r="H1105" s="5" t="s">
        <v>29</v>
      </c>
      <c r="U1105" s="29">
        <v>113795</v>
      </c>
      <c r="V1105" s="47"/>
      <c r="W1105" s="48">
        <v>1</v>
      </c>
      <c r="X1105" s="47">
        <v>1</v>
      </c>
      <c r="Y1105" s="47"/>
      <c r="Z1105" s="48"/>
      <c r="AA1105" s="47"/>
      <c r="AB1105" s="49">
        <v>1</v>
      </c>
    </row>
    <row r="1106" spans="1:28" ht="15.75" customHeight="1">
      <c r="A1106" s="5">
        <v>113029</v>
      </c>
      <c r="B1106" s="5">
        <v>1084</v>
      </c>
      <c r="C1106" s="12">
        <v>44401.58662037037</v>
      </c>
      <c r="D1106" s="12">
        <v>44401.590092592596</v>
      </c>
      <c r="E1106" s="12">
        <v>44401.594953703701</v>
      </c>
      <c r="F1106" s="12">
        <v>44401.649814814817</v>
      </c>
      <c r="G1106" s="5" t="s">
        <v>28</v>
      </c>
      <c r="H1106" s="5" t="s">
        <v>29</v>
      </c>
      <c r="U1106" s="29">
        <v>113800</v>
      </c>
      <c r="V1106" s="47"/>
      <c r="W1106" s="48"/>
      <c r="X1106" s="47"/>
      <c r="Y1106" s="47"/>
      <c r="Z1106" s="48">
        <v>1</v>
      </c>
      <c r="AA1106" s="47">
        <v>1</v>
      </c>
      <c r="AB1106" s="49">
        <v>1</v>
      </c>
    </row>
    <row r="1107" spans="1:28" ht="15.75" customHeight="1">
      <c r="A1107" s="5">
        <v>114388</v>
      </c>
      <c r="B1107" s="5">
        <v>1877</v>
      </c>
      <c r="C1107" s="12">
        <v>44401.618032407408</v>
      </c>
      <c r="D1107" s="12">
        <v>44401.620115740741</v>
      </c>
      <c r="E1107" s="12">
        <v>44401.624282407407</v>
      </c>
      <c r="F1107" s="12">
        <v>44401.67150462963</v>
      </c>
      <c r="G1107" s="5" t="s">
        <v>24</v>
      </c>
      <c r="H1107" s="5" t="s">
        <v>29</v>
      </c>
      <c r="U1107" s="29">
        <v>113804</v>
      </c>
      <c r="V1107" s="47"/>
      <c r="W1107" s="48"/>
      <c r="X1107" s="47"/>
      <c r="Y1107" s="47"/>
      <c r="Z1107" s="48">
        <v>1</v>
      </c>
      <c r="AA1107" s="47">
        <v>1</v>
      </c>
      <c r="AB1107" s="49">
        <v>1</v>
      </c>
    </row>
    <row r="1108" spans="1:28" ht="15.75" customHeight="1">
      <c r="A1108" s="5">
        <v>112963</v>
      </c>
      <c r="B1108" s="5">
        <v>4038</v>
      </c>
      <c r="C1108" s="12">
        <v>44401.618564814817</v>
      </c>
      <c r="D1108" s="12">
        <v>44401.619259259256</v>
      </c>
      <c r="E1108" s="12">
        <v>44401.623425925929</v>
      </c>
      <c r="F1108" s="12">
        <v>44401.635925925926</v>
      </c>
      <c r="G1108" s="5" t="s">
        <v>28</v>
      </c>
      <c r="H1108" s="5" t="s">
        <v>29</v>
      </c>
      <c r="U1108" s="29">
        <v>113810</v>
      </c>
      <c r="V1108" s="47"/>
      <c r="W1108" s="48">
        <v>1</v>
      </c>
      <c r="X1108" s="47">
        <v>1</v>
      </c>
      <c r="Y1108" s="47"/>
      <c r="Z1108" s="48"/>
      <c r="AA1108" s="47"/>
      <c r="AB1108" s="49">
        <v>1</v>
      </c>
    </row>
    <row r="1109" spans="1:28" ht="15.75" customHeight="1">
      <c r="A1109" s="5">
        <v>113751</v>
      </c>
      <c r="B1109" s="5">
        <v>1012</v>
      </c>
      <c r="C1109" s="12">
        <v>44401.684039351851</v>
      </c>
      <c r="D1109" s="12">
        <v>44401.686122685183</v>
      </c>
      <c r="E1109" s="12">
        <v>44401.687511574077</v>
      </c>
      <c r="F1109" s="12">
        <v>44401.698622685188</v>
      </c>
      <c r="G1109" s="5" t="s">
        <v>24</v>
      </c>
      <c r="H1109" s="5" t="s">
        <v>29</v>
      </c>
      <c r="U1109" s="29">
        <v>113814</v>
      </c>
      <c r="V1109" s="47">
        <v>1</v>
      </c>
      <c r="W1109" s="48"/>
      <c r="X1109" s="47">
        <v>1</v>
      </c>
      <c r="Y1109" s="47"/>
      <c r="Z1109" s="48"/>
      <c r="AA1109" s="47"/>
      <c r="AB1109" s="49">
        <v>1</v>
      </c>
    </row>
    <row r="1110" spans="1:28" ht="15.75" customHeight="1">
      <c r="A1110" s="5">
        <v>111656</v>
      </c>
      <c r="B1110" s="5">
        <v>3460</v>
      </c>
      <c r="C1110" s="12">
        <v>44401.713275462964</v>
      </c>
      <c r="G1110" s="5" t="s">
        <v>24</v>
      </c>
      <c r="H1110" s="5" t="s">
        <v>25</v>
      </c>
      <c r="U1110" s="29">
        <v>113819</v>
      </c>
      <c r="V1110" s="47"/>
      <c r="W1110" s="48">
        <v>1</v>
      </c>
      <c r="X1110" s="47">
        <v>1</v>
      </c>
      <c r="Y1110" s="47"/>
      <c r="Z1110" s="48"/>
      <c r="AA1110" s="47"/>
      <c r="AB1110" s="49">
        <v>1</v>
      </c>
    </row>
    <row r="1111" spans="1:28" ht="15.75" customHeight="1">
      <c r="A1111" s="5">
        <v>114039</v>
      </c>
      <c r="B1111" s="5">
        <v>2659</v>
      </c>
      <c r="C1111" s="12">
        <v>44401.71638888889</v>
      </c>
      <c r="D1111" s="12">
        <v>44401.717777777776</v>
      </c>
      <c r="G1111" s="5" t="s">
        <v>24</v>
      </c>
      <c r="H1111" s="5" t="s">
        <v>29</v>
      </c>
      <c r="U1111" s="29">
        <v>113829</v>
      </c>
      <c r="V1111" s="47"/>
      <c r="W1111" s="48">
        <v>1</v>
      </c>
      <c r="X1111" s="47">
        <v>1</v>
      </c>
      <c r="Y1111" s="47"/>
      <c r="Z1111" s="48"/>
      <c r="AA1111" s="47"/>
      <c r="AB1111" s="49">
        <v>1</v>
      </c>
    </row>
    <row r="1112" spans="1:28" ht="15.75" customHeight="1">
      <c r="A1112" s="5">
        <v>112217</v>
      </c>
      <c r="B1112" s="5">
        <v>652</v>
      </c>
      <c r="C1112" s="12">
        <v>44401.725405092591</v>
      </c>
      <c r="D1112" s="12">
        <v>44401.728182870371</v>
      </c>
      <c r="E1112" s="12">
        <v>44401.735821759263</v>
      </c>
      <c r="F1112" s="12">
        <v>44401.758738425924</v>
      </c>
      <c r="G1112" s="5" t="s">
        <v>24</v>
      </c>
      <c r="H1112" s="5" t="s">
        <v>29</v>
      </c>
      <c r="U1112" s="29">
        <v>113833</v>
      </c>
      <c r="V1112" s="47"/>
      <c r="W1112" s="48">
        <v>1</v>
      </c>
      <c r="X1112" s="47">
        <v>1</v>
      </c>
      <c r="Y1112" s="47"/>
      <c r="Z1112" s="48"/>
      <c r="AA1112" s="47"/>
      <c r="AB1112" s="49">
        <v>1</v>
      </c>
    </row>
    <row r="1113" spans="1:28" ht="15.75" customHeight="1">
      <c r="A1113" s="5">
        <v>112227</v>
      </c>
      <c r="B1113" s="5">
        <v>3170</v>
      </c>
      <c r="C1113" s="12">
        <v>44401.734548611108</v>
      </c>
      <c r="D1113" s="12">
        <v>44401.735937500001</v>
      </c>
      <c r="G1113" s="5" t="s">
        <v>28</v>
      </c>
      <c r="H1113" s="5" t="s">
        <v>25</v>
      </c>
      <c r="U1113" s="29">
        <v>113849</v>
      </c>
      <c r="V1113" s="47"/>
      <c r="W1113" s="48"/>
      <c r="X1113" s="47"/>
      <c r="Y1113" s="47">
        <v>1</v>
      </c>
      <c r="Z1113" s="48"/>
      <c r="AA1113" s="47">
        <v>1</v>
      </c>
      <c r="AB1113" s="49">
        <v>1</v>
      </c>
    </row>
    <row r="1114" spans="1:28" ht="15.75" customHeight="1">
      <c r="A1114" s="5">
        <v>110748</v>
      </c>
      <c r="B1114" s="5">
        <v>401</v>
      </c>
      <c r="C1114" s="12">
        <v>44401.755393518521</v>
      </c>
      <c r="D1114" s="12">
        <v>44401.75608796296</v>
      </c>
      <c r="E1114" s="12">
        <v>44401.763032407405</v>
      </c>
      <c r="F1114" s="12">
        <v>44401.794976851852</v>
      </c>
      <c r="G1114" s="5" t="s">
        <v>24</v>
      </c>
      <c r="H1114" s="5" t="s">
        <v>25</v>
      </c>
      <c r="U1114" s="29">
        <v>113851</v>
      </c>
      <c r="V1114" s="47"/>
      <c r="W1114" s="48">
        <v>1</v>
      </c>
      <c r="X1114" s="47">
        <v>1</v>
      </c>
      <c r="Y1114" s="47"/>
      <c r="Z1114" s="48"/>
      <c r="AA1114" s="47"/>
      <c r="AB1114" s="49">
        <v>1</v>
      </c>
    </row>
    <row r="1115" spans="1:28" ht="15.75" customHeight="1">
      <c r="A1115" s="5">
        <v>110978</v>
      </c>
      <c r="B1115" s="5">
        <v>1095</v>
      </c>
      <c r="C1115" s="12">
        <v>44401.761979166666</v>
      </c>
      <c r="D1115" s="12">
        <v>44401.764756944445</v>
      </c>
      <c r="G1115" s="5" t="s">
        <v>24</v>
      </c>
      <c r="H1115" s="5" t="s">
        <v>25</v>
      </c>
      <c r="U1115" s="29">
        <v>113853</v>
      </c>
      <c r="V1115" s="47"/>
      <c r="W1115" s="48">
        <v>1</v>
      </c>
      <c r="X1115" s="47">
        <v>1</v>
      </c>
      <c r="Y1115" s="47"/>
      <c r="Z1115" s="48"/>
      <c r="AA1115" s="47"/>
      <c r="AB1115" s="49">
        <v>1</v>
      </c>
    </row>
    <row r="1116" spans="1:28" ht="15.75" customHeight="1">
      <c r="A1116" s="5">
        <v>113556</v>
      </c>
      <c r="B1116" s="5">
        <v>2245</v>
      </c>
      <c r="C1116" s="12">
        <v>44401.810833333337</v>
      </c>
      <c r="G1116" s="5" t="s">
        <v>24</v>
      </c>
      <c r="H1116" s="5" t="s">
        <v>29</v>
      </c>
      <c r="U1116" s="29">
        <v>113858</v>
      </c>
      <c r="V1116" s="47"/>
      <c r="W1116" s="48"/>
      <c r="X1116" s="47"/>
      <c r="Y1116" s="47"/>
      <c r="Z1116" s="48"/>
      <c r="AA1116" s="47"/>
      <c r="AB1116" s="49"/>
    </row>
    <row r="1117" spans="1:28" ht="15.75" customHeight="1">
      <c r="A1117" s="5">
        <v>112697</v>
      </c>
      <c r="B1117" s="5">
        <v>3229</v>
      </c>
      <c r="C1117" s="12">
        <v>44401.835196759261</v>
      </c>
      <c r="G1117" s="5" t="s">
        <v>24</v>
      </c>
      <c r="H1117" s="5" t="s">
        <v>25</v>
      </c>
      <c r="U1117" s="29">
        <v>113861</v>
      </c>
      <c r="V1117" s="47">
        <v>1</v>
      </c>
      <c r="W1117" s="48"/>
      <c r="X1117" s="47">
        <v>1</v>
      </c>
      <c r="Y1117" s="47"/>
      <c r="Z1117" s="48"/>
      <c r="AA1117" s="47"/>
      <c r="AB1117" s="49">
        <v>1</v>
      </c>
    </row>
    <row r="1118" spans="1:28" ht="15.75" customHeight="1">
      <c r="A1118" s="5">
        <v>114976</v>
      </c>
      <c r="B1118" s="5">
        <v>1181</v>
      </c>
      <c r="C1118" s="12">
        <v>44401.841157407405</v>
      </c>
      <c r="D1118" s="12">
        <v>44401.843240740738</v>
      </c>
      <c r="E1118" s="12">
        <v>44401.851574074077</v>
      </c>
      <c r="F1118" s="12">
        <v>44401.88490740741</v>
      </c>
      <c r="G1118" s="5" t="s">
        <v>24</v>
      </c>
      <c r="H1118" s="5" t="s">
        <v>29</v>
      </c>
      <c r="U1118" s="29">
        <v>113866</v>
      </c>
      <c r="V1118" s="47"/>
      <c r="W1118" s="48">
        <v>1</v>
      </c>
      <c r="X1118" s="47">
        <v>1</v>
      </c>
      <c r="Y1118" s="47"/>
      <c r="Z1118" s="48"/>
      <c r="AA1118" s="47"/>
      <c r="AB1118" s="49">
        <v>1</v>
      </c>
    </row>
    <row r="1119" spans="1:28" ht="15.75" customHeight="1">
      <c r="A1119" s="5">
        <v>110884</v>
      </c>
      <c r="B1119" s="5">
        <v>4622</v>
      </c>
      <c r="C1119" s="12">
        <v>44401.888032407405</v>
      </c>
      <c r="D1119" s="12">
        <v>44401.890115740738</v>
      </c>
      <c r="E1119" s="12">
        <v>44401.898449074077</v>
      </c>
      <c r="G1119" s="5" t="s">
        <v>28</v>
      </c>
      <c r="H1119" s="5" t="s">
        <v>25</v>
      </c>
      <c r="U1119" s="29">
        <v>113867</v>
      </c>
      <c r="V1119" s="47"/>
      <c r="W1119" s="48">
        <v>1</v>
      </c>
      <c r="X1119" s="47">
        <v>1</v>
      </c>
      <c r="Y1119" s="47"/>
      <c r="Z1119" s="48"/>
      <c r="AA1119" s="47"/>
      <c r="AB1119" s="49">
        <v>1</v>
      </c>
    </row>
    <row r="1120" spans="1:28" ht="15.75" customHeight="1">
      <c r="A1120" s="5">
        <v>112179</v>
      </c>
      <c r="B1120" s="5">
        <v>778</v>
      </c>
      <c r="C1120" s="12">
        <v>44401.900972222225</v>
      </c>
      <c r="D1120" s="12">
        <v>44401.904444444444</v>
      </c>
      <c r="E1120" s="12">
        <v>44401.906527777777</v>
      </c>
      <c r="F1120" s="12">
        <v>44401.941944444443</v>
      </c>
      <c r="G1120" s="5" t="s">
        <v>24</v>
      </c>
      <c r="H1120" s="5" t="s">
        <v>29</v>
      </c>
      <c r="U1120" s="29">
        <v>113872</v>
      </c>
      <c r="V1120" s="47"/>
      <c r="W1120" s="48"/>
      <c r="X1120" s="47"/>
      <c r="Y1120" s="47"/>
      <c r="Z1120" s="48">
        <v>1</v>
      </c>
      <c r="AA1120" s="47">
        <v>1</v>
      </c>
      <c r="AB1120" s="49">
        <v>1</v>
      </c>
    </row>
    <row r="1121" spans="1:28" ht="15.75" customHeight="1">
      <c r="A1121" s="5">
        <v>110227</v>
      </c>
      <c r="B1121" s="5">
        <v>765</v>
      </c>
      <c r="C1121" s="12">
        <v>44401.916655092595</v>
      </c>
      <c r="D1121" s="12">
        <v>44401.919432870367</v>
      </c>
      <c r="E1121" s="12">
        <v>44401.921516203707</v>
      </c>
      <c r="F1121" s="12">
        <v>44401.945127314815</v>
      </c>
      <c r="G1121" s="5" t="s">
        <v>24</v>
      </c>
      <c r="H1121" s="5" t="s">
        <v>29</v>
      </c>
      <c r="U1121" s="29">
        <v>113875</v>
      </c>
      <c r="V1121" s="47"/>
      <c r="W1121" s="48">
        <v>1</v>
      </c>
      <c r="X1121" s="47">
        <v>1</v>
      </c>
      <c r="Y1121" s="47"/>
      <c r="Z1121" s="48"/>
      <c r="AA1121" s="47"/>
      <c r="AB1121" s="49">
        <v>1</v>
      </c>
    </row>
    <row r="1122" spans="1:28" ht="15.75" customHeight="1">
      <c r="A1122" s="5">
        <v>110140</v>
      </c>
      <c r="C1122" s="12">
        <v>44401.92114583333</v>
      </c>
      <c r="G1122" s="5" t="s">
        <v>24</v>
      </c>
      <c r="H1122" s="5" t="s">
        <v>25</v>
      </c>
      <c r="U1122" s="29">
        <v>113876</v>
      </c>
      <c r="V1122" s="47"/>
      <c r="W1122" s="48">
        <v>1</v>
      </c>
      <c r="X1122" s="47">
        <v>1</v>
      </c>
      <c r="Y1122" s="47"/>
      <c r="Z1122" s="48"/>
      <c r="AA1122" s="47"/>
      <c r="AB1122" s="49">
        <v>1</v>
      </c>
    </row>
    <row r="1123" spans="1:28" ht="15.75" customHeight="1">
      <c r="A1123" s="5">
        <v>113347</v>
      </c>
      <c r="B1123" s="5">
        <v>4989</v>
      </c>
      <c r="C1123" s="12">
        <v>44401.928518518522</v>
      </c>
      <c r="D1123" s="12">
        <v>44401.931296296294</v>
      </c>
      <c r="E1123" s="12">
        <v>44401.93476851852</v>
      </c>
      <c r="F1123" s="12">
        <v>44401.98337962963</v>
      </c>
      <c r="G1123" s="5" t="s">
        <v>24</v>
      </c>
      <c r="H1123" s="5" t="s">
        <v>29</v>
      </c>
      <c r="U1123" s="29">
        <v>113877</v>
      </c>
      <c r="V1123" s="47"/>
      <c r="W1123" s="48">
        <v>1</v>
      </c>
      <c r="X1123" s="47">
        <v>1</v>
      </c>
      <c r="Y1123" s="47"/>
      <c r="Z1123" s="48"/>
      <c r="AA1123" s="47"/>
      <c r="AB1123" s="49">
        <v>1</v>
      </c>
    </row>
    <row r="1124" spans="1:28" ht="15.75" customHeight="1">
      <c r="A1124" s="5">
        <v>110638</v>
      </c>
      <c r="C1124" s="12">
        <v>44401.944768518515</v>
      </c>
      <c r="G1124" s="5" t="s">
        <v>28</v>
      </c>
      <c r="H1124" s="5" t="s">
        <v>25</v>
      </c>
      <c r="U1124" s="29">
        <v>113880</v>
      </c>
      <c r="V1124" s="47">
        <v>1</v>
      </c>
      <c r="W1124" s="48"/>
      <c r="X1124" s="47">
        <v>1</v>
      </c>
      <c r="Y1124" s="47"/>
      <c r="Z1124" s="48"/>
      <c r="AA1124" s="47"/>
      <c r="AB1124" s="49">
        <v>1</v>
      </c>
    </row>
    <row r="1125" spans="1:28" ht="15.75" customHeight="1">
      <c r="A1125" s="5">
        <v>113755</v>
      </c>
      <c r="B1125" s="5">
        <v>907</v>
      </c>
      <c r="C1125" s="12">
        <v>44401.958692129629</v>
      </c>
      <c r="G1125" s="5" t="s">
        <v>24</v>
      </c>
      <c r="H1125" s="5" t="s">
        <v>25</v>
      </c>
      <c r="U1125" s="29">
        <v>113883</v>
      </c>
      <c r="V1125" s="47">
        <v>1</v>
      </c>
      <c r="W1125" s="48"/>
      <c r="X1125" s="47">
        <v>1</v>
      </c>
      <c r="Y1125" s="47"/>
      <c r="Z1125" s="48"/>
      <c r="AA1125" s="47"/>
      <c r="AB1125" s="49">
        <v>1</v>
      </c>
    </row>
    <row r="1126" spans="1:28" ht="15.75" customHeight="1">
      <c r="A1126" s="5">
        <v>114692</v>
      </c>
      <c r="B1126" s="5">
        <v>185</v>
      </c>
      <c r="C1126" s="12">
        <v>44401.982129629629</v>
      </c>
      <c r="G1126" s="5" t="s">
        <v>28</v>
      </c>
      <c r="H1126" s="5" t="s">
        <v>25</v>
      </c>
      <c r="U1126" s="29">
        <v>113885</v>
      </c>
      <c r="V1126" s="47"/>
      <c r="W1126" s="48"/>
      <c r="X1126" s="47"/>
      <c r="Y1126" s="47"/>
      <c r="Z1126" s="48">
        <v>1</v>
      </c>
      <c r="AA1126" s="47">
        <v>1</v>
      </c>
      <c r="AB1126" s="49">
        <v>1</v>
      </c>
    </row>
    <row r="1127" spans="1:28" ht="15.75" customHeight="1">
      <c r="A1127" s="5">
        <v>113402</v>
      </c>
      <c r="B1127" s="5">
        <v>36</v>
      </c>
      <c r="C1127" s="12">
        <v>44401.999085648145</v>
      </c>
      <c r="D1127" s="12">
        <v>44402.001168981478</v>
      </c>
      <c r="E1127" s="12">
        <v>44402.008113425924</v>
      </c>
      <c r="F1127" s="12">
        <v>44402.04005787037</v>
      </c>
      <c r="G1127" s="5" t="s">
        <v>24</v>
      </c>
      <c r="H1127" s="5" t="s">
        <v>29</v>
      </c>
      <c r="U1127" s="29">
        <v>113889</v>
      </c>
      <c r="V1127" s="47"/>
      <c r="W1127" s="48"/>
      <c r="X1127" s="47"/>
      <c r="Y1127" s="47"/>
      <c r="Z1127" s="48">
        <v>1</v>
      </c>
      <c r="AA1127" s="47">
        <v>1</v>
      </c>
      <c r="AB1127" s="49">
        <v>1</v>
      </c>
    </row>
    <row r="1128" spans="1:28" ht="15.75" customHeight="1">
      <c r="A1128" s="5">
        <v>110317</v>
      </c>
      <c r="B1128" s="5">
        <v>4415</v>
      </c>
      <c r="C1128" s="12">
        <v>44402.022118055553</v>
      </c>
      <c r="D1128" s="12">
        <v>44402.025590277779</v>
      </c>
      <c r="E1128" s="12">
        <v>44402.032534722224</v>
      </c>
      <c r="F1128" s="12">
        <v>44402.087395833332</v>
      </c>
      <c r="G1128" s="5" t="s">
        <v>24</v>
      </c>
      <c r="H1128" s="5" t="s">
        <v>29</v>
      </c>
      <c r="U1128" s="29">
        <v>113892</v>
      </c>
      <c r="V1128" s="47">
        <v>1</v>
      </c>
      <c r="W1128" s="48"/>
      <c r="X1128" s="47">
        <v>1</v>
      </c>
      <c r="Y1128" s="47"/>
      <c r="Z1128" s="48"/>
      <c r="AA1128" s="47"/>
      <c r="AB1128" s="49">
        <v>1</v>
      </c>
    </row>
    <row r="1129" spans="1:28" ht="15.75" customHeight="1">
      <c r="A1129" s="5">
        <v>114050</v>
      </c>
      <c r="B1129" s="5">
        <v>658</v>
      </c>
      <c r="C1129" s="12">
        <v>44402.028680555559</v>
      </c>
      <c r="D1129" s="12">
        <v>44402.030069444445</v>
      </c>
      <c r="E1129" s="12">
        <v>44402.037708333337</v>
      </c>
      <c r="G1129" s="5" t="s">
        <v>28</v>
      </c>
      <c r="H1129" s="5" t="s">
        <v>29</v>
      </c>
      <c r="U1129" s="29">
        <v>113893</v>
      </c>
      <c r="V1129" s="47"/>
      <c r="W1129" s="48">
        <v>1</v>
      </c>
      <c r="X1129" s="47">
        <v>1</v>
      </c>
      <c r="Y1129" s="47"/>
      <c r="Z1129" s="48"/>
      <c r="AA1129" s="47"/>
      <c r="AB1129" s="49">
        <v>1</v>
      </c>
    </row>
    <row r="1130" spans="1:28" ht="15.75" customHeight="1">
      <c r="A1130" s="5">
        <v>114909</v>
      </c>
      <c r="B1130" s="5">
        <v>4926</v>
      </c>
      <c r="C1130" s="12">
        <v>44402.039305555554</v>
      </c>
      <c r="D1130" s="12">
        <v>44402.041388888887</v>
      </c>
      <c r="E1130" s="12">
        <v>44402.045555555553</v>
      </c>
      <c r="F1130" s="12">
        <v>44402.094166666669</v>
      </c>
      <c r="G1130" s="5" t="s">
        <v>24</v>
      </c>
      <c r="H1130" s="5" t="s">
        <v>25</v>
      </c>
      <c r="U1130" s="29">
        <v>113894</v>
      </c>
      <c r="V1130" s="47"/>
      <c r="W1130" s="48">
        <v>1</v>
      </c>
      <c r="X1130" s="47">
        <v>1</v>
      </c>
      <c r="Y1130" s="47"/>
      <c r="Z1130" s="48"/>
      <c r="AA1130" s="47"/>
      <c r="AB1130" s="49">
        <v>1</v>
      </c>
    </row>
    <row r="1131" spans="1:28" ht="15.75" customHeight="1">
      <c r="A1131" s="5">
        <v>111299</v>
      </c>
      <c r="C1131" s="12">
        <v>44402.132430555554</v>
      </c>
      <c r="G1131" s="5" t="s">
        <v>24</v>
      </c>
      <c r="H1131" s="5" t="s">
        <v>29</v>
      </c>
      <c r="U1131" s="29">
        <v>113895</v>
      </c>
      <c r="V1131" s="47"/>
      <c r="W1131" s="48"/>
      <c r="X1131" s="47"/>
      <c r="Y1131" s="47"/>
      <c r="Z1131" s="48">
        <v>1</v>
      </c>
      <c r="AA1131" s="47">
        <v>1</v>
      </c>
      <c r="AB1131" s="49">
        <v>1</v>
      </c>
    </row>
    <row r="1132" spans="1:28" ht="15.75" customHeight="1">
      <c r="A1132" s="5">
        <v>110567</v>
      </c>
      <c r="B1132" s="5">
        <v>659</v>
      </c>
      <c r="C1132" s="12">
        <v>44402.209421296298</v>
      </c>
      <c r="D1132" s="12">
        <v>44402.213587962964</v>
      </c>
      <c r="E1132" s="12">
        <v>44402.21775462963</v>
      </c>
      <c r="F1132" s="12">
        <v>44402.262199074074</v>
      </c>
      <c r="G1132" s="5" t="s">
        <v>24</v>
      </c>
      <c r="H1132" s="5" t="s">
        <v>29</v>
      </c>
      <c r="U1132" s="29">
        <v>113896</v>
      </c>
      <c r="V1132" s="47"/>
      <c r="W1132" s="48">
        <v>1</v>
      </c>
      <c r="X1132" s="47">
        <v>1</v>
      </c>
      <c r="Y1132" s="47"/>
      <c r="Z1132" s="48"/>
      <c r="AA1132" s="47"/>
      <c r="AB1132" s="49">
        <v>1</v>
      </c>
    </row>
    <row r="1133" spans="1:28" ht="15.75" customHeight="1">
      <c r="A1133" s="5">
        <v>110720</v>
      </c>
      <c r="B1133" s="5">
        <v>44</v>
      </c>
      <c r="C1133" s="12">
        <v>44402.211562500001</v>
      </c>
      <c r="D1133" s="12">
        <v>44402.212951388887</v>
      </c>
      <c r="E1133" s="12">
        <v>44402.220590277779</v>
      </c>
      <c r="F1133" s="12">
        <v>44402.231006944443</v>
      </c>
      <c r="G1133" s="5" t="s">
        <v>28</v>
      </c>
      <c r="H1133" s="5" t="s">
        <v>29</v>
      </c>
      <c r="U1133" s="29">
        <v>113897</v>
      </c>
      <c r="V1133" s="47"/>
      <c r="W1133" s="48"/>
      <c r="X1133" s="47"/>
      <c r="Y1133" s="47"/>
      <c r="Z1133" s="48"/>
      <c r="AA1133" s="47"/>
      <c r="AB1133" s="49"/>
    </row>
    <row r="1134" spans="1:28" ht="15.75" customHeight="1">
      <c r="A1134" s="5">
        <v>113019</v>
      </c>
      <c r="B1134" s="5">
        <v>1642</v>
      </c>
      <c r="C1134" s="12">
        <v>44402.233090277776</v>
      </c>
      <c r="D1134" s="12">
        <v>44402.235173611109</v>
      </c>
      <c r="E1134" s="12">
        <v>44402.238645833335</v>
      </c>
      <c r="F1134" s="12">
        <v>44402.256006944444</v>
      </c>
      <c r="G1134" s="5" t="s">
        <v>24</v>
      </c>
      <c r="H1134" s="5" t="s">
        <v>29</v>
      </c>
      <c r="U1134" s="29">
        <v>113900</v>
      </c>
      <c r="V1134" s="47"/>
      <c r="W1134" s="48">
        <v>1</v>
      </c>
      <c r="X1134" s="47">
        <v>1</v>
      </c>
      <c r="Y1134" s="47"/>
      <c r="Z1134" s="48"/>
      <c r="AA1134" s="47"/>
      <c r="AB1134" s="49">
        <v>1</v>
      </c>
    </row>
    <row r="1135" spans="1:28" ht="15.75" customHeight="1">
      <c r="A1135" s="5">
        <v>114979</v>
      </c>
      <c r="B1135" s="5">
        <v>3679</v>
      </c>
      <c r="C1135" s="12">
        <v>44402.263182870367</v>
      </c>
      <c r="D1135" s="12">
        <v>44402.26734953704</v>
      </c>
      <c r="G1135" s="5" t="s">
        <v>24</v>
      </c>
      <c r="H1135" s="5" t="s">
        <v>29</v>
      </c>
      <c r="U1135" s="29">
        <v>113902</v>
      </c>
      <c r="V1135" s="47"/>
      <c r="W1135" s="48"/>
      <c r="X1135" s="47"/>
      <c r="Y1135" s="47">
        <v>1</v>
      </c>
      <c r="Z1135" s="48"/>
      <c r="AA1135" s="47">
        <v>1</v>
      </c>
      <c r="AB1135" s="49">
        <v>1</v>
      </c>
    </row>
    <row r="1136" spans="1:28" ht="15.75" customHeight="1">
      <c r="A1136" s="5">
        <v>112157</v>
      </c>
      <c r="B1136" s="5">
        <v>3120</v>
      </c>
      <c r="C1136" s="12">
        <v>44402.263831018521</v>
      </c>
      <c r="D1136" s="12">
        <v>44402.267997685187</v>
      </c>
      <c r="E1136" s="12">
        <v>44402.276331018518</v>
      </c>
      <c r="F1136" s="12">
        <v>44402.295081018521</v>
      </c>
      <c r="G1136" s="5" t="s">
        <v>24</v>
      </c>
      <c r="H1136" s="5" t="s">
        <v>29</v>
      </c>
      <c r="U1136" s="29">
        <v>113913</v>
      </c>
      <c r="V1136" s="47"/>
      <c r="W1136" s="48">
        <v>1</v>
      </c>
      <c r="X1136" s="47">
        <v>1</v>
      </c>
      <c r="Y1136" s="47"/>
      <c r="Z1136" s="48"/>
      <c r="AA1136" s="47"/>
      <c r="AB1136" s="49">
        <v>1</v>
      </c>
    </row>
    <row r="1137" spans="1:28" ht="15.75" customHeight="1">
      <c r="A1137" s="5">
        <v>114441</v>
      </c>
      <c r="B1137" s="5">
        <v>3370</v>
      </c>
      <c r="C1137" s="12">
        <v>44402.339872685188</v>
      </c>
      <c r="D1137" s="12">
        <v>44402.343344907407</v>
      </c>
      <c r="G1137" s="5" t="s">
        <v>24</v>
      </c>
      <c r="H1137" s="5" t="s">
        <v>29</v>
      </c>
      <c r="U1137" s="29">
        <v>113919</v>
      </c>
      <c r="V1137" s="47">
        <v>1</v>
      </c>
      <c r="W1137" s="48"/>
      <c r="X1137" s="47">
        <v>1</v>
      </c>
      <c r="Y1137" s="47"/>
      <c r="Z1137" s="48"/>
      <c r="AA1137" s="47"/>
      <c r="AB1137" s="49">
        <v>1</v>
      </c>
    </row>
    <row r="1138" spans="1:28" ht="15.75" customHeight="1">
      <c r="A1138" s="5">
        <v>110799</v>
      </c>
      <c r="B1138" s="5">
        <v>945</v>
      </c>
      <c r="C1138" s="12">
        <v>44402.384618055556</v>
      </c>
      <c r="D1138" s="12">
        <v>44402.386701388888</v>
      </c>
      <c r="G1138" s="5" t="s">
        <v>24</v>
      </c>
      <c r="H1138" s="5" t="s">
        <v>29</v>
      </c>
      <c r="U1138" s="29">
        <v>113925</v>
      </c>
      <c r="V1138" s="47"/>
      <c r="W1138" s="48"/>
      <c r="X1138" s="47"/>
      <c r="Y1138" s="47"/>
      <c r="Z1138" s="48"/>
      <c r="AA1138" s="47"/>
      <c r="AB1138" s="49"/>
    </row>
    <row r="1139" spans="1:28" ht="15.75" customHeight="1">
      <c r="A1139" s="5">
        <v>112091</v>
      </c>
      <c r="B1139" s="5">
        <v>3621</v>
      </c>
      <c r="C1139" s="12">
        <v>44402.439236111109</v>
      </c>
      <c r="D1139" s="12">
        <v>44402.441319444442</v>
      </c>
      <c r="E1139" s="12">
        <v>44402.442708333336</v>
      </c>
      <c r="F1139" s="12">
        <v>44402.453125</v>
      </c>
      <c r="G1139" s="5" t="s">
        <v>24</v>
      </c>
      <c r="H1139" s="5" t="s">
        <v>25</v>
      </c>
      <c r="U1139" s="29">
        <v>113926</v>
      </c>
      <c r="V1139" s="47">
        <v>1</v>
      </c>
      <c r="W1139" s="48"/>
      <c r="X1139" s="47">
        <v>1</v>
      </c>
      <c r="Y1139" s="47"/>
      <c r="Z1139" s="48"/>
      <c r="AA1139" s="47"/>
      <c r="AB1139" s="49">
        <v>1</v>
      </c>
    </row>
    <row r="1140" spans="1:28" ht="15.75" customHeight="1">
      <c r="A1140" s="5">
        <v>110717</v>
      </c>
      <c r="B1140" s="5">
        <v>4587</v>
      </c>
      <c r="C1140" s="12">
        <v>44402.448738425926</v>
      </c>
      <c r="D1140" s="12">
        <v>44402.450127314813</v>
      </c>
      <c r="E1140" s="12">
        <v>44402.451516203706</v>
      </c>
      <c r="F1140" s="12">
        <v>44402.47859953704</v>
      </c>
      <c r="G1140" s="5" t="s">
        <v>24</v>
      </c>
      <c r="H1140" s="5" t="s">
        <v>29</v>
      </c>
      <c r="U1140" s="29">
        <v>113938</v>
      </c>
      <c r="V1140" s="47"/>
      <c r="W1140" s="48">
        <v>1</v>
      </c>
      <c r="X1140" s="47">
        <v>1</v>
      </c>
      <c r="Y1140" s="47"/>
      <c r="Z1140" s="48"/>
      <c r="AA1140" s="47"/>
      <c r="AB1140" s="49">
        <v>1</v>
      </c>
    </row>
    <row r="1141" spans="1:28" ht="15.75" customHeight="1">
      <c r="A1141" s="5">
        <v>110860</v>
      </c>
      <c r="B1141" s="5">
        <v>4027</v>
      </c>
      <c r="C1141" s="12">
        <v>44402.460729166669</v>
      </c>
      <c r="D1141" s="12">
        <v>44402.463506944441</v>
      </c>
      <c r="E1141" s="12">
        <v>44402.470451388886</v>
      </c>
      <c r="F1141" s="12">
        <v>44402.498229166667</v>
      </c>
      <c r="G1141" s="5" t="s">
        <v>24</v>
      </c>
      <c r="H1141" s="5" t="s">
        <v>29</v>
      </c>
      <c r="U1141" s="29">
        <v>113940</v>
      </c>
      <c r="V1141" s="47"/>
      <c r="W1141" s="48"/>
      <c r="X1141" s="47"/>
      <c r="Y1141" s="47"/>
      <c r="Z1141" s="48"/>
      <c r="AA1141" s="47"/>
      <c r="AB1141" s="49"/>
    </row>
    <row r="1142" spans="1:28" ht="15.75" customHeight="1">
      <c r="A1142" s="5">
        <v>110587</v>
      </c>
      <c r="B1142" s="5">
        <v>888</v>
      </c>
      <c r="C1142" s="12">
        <v>44402.461678240739</v>
      </c>
      <c r="D1142" s="12">
        <v>44402.463761574072</v>
      </c>
      <c r="E1142" s="12">
        <v>44402.470011574071</v>
      </c>
      <c r="F1142" s="12">
        <v>44402.481817129628</v>
      </c>
      <c r="G1142" s="5" t="s">
        <v>24</v>
      </c>
      <c r="H1142" s="5" t="s">
        <v>29</v>
      </c>
      <c r="U1142" s="29">
        <v>113943</v>
      </c>
      <c r="V1142" s="47">
        <v>1</v>
      </c>
      <c r="W1142" s="48"/>
      <c r="X1142" s="47">
        <v>1</v>
      </c>
      <c r="Y1142" s="47"/>
      <c r="Z1142" s="48"/>
      <c r="AA1142" s="47"/>
      <c r="AB1142" s="49">
        <v>1</v>
      </c>
    </row>
    <row r="1143" spans="1:28" ht="15.75" customHeight="1">
      <c r="A1143" s="5">
        <v>114079</v>
      </c>
      <c r="B1143" s="5">
        <v>713</v>
      </c>
      <c r="C1143" s="12">
        <v>44402.475185185183</v>
      </c>
      <c r="D1143" s="12">
        <v>44402.476574074077</v>
      </c>
      <c r="E1143" s="12">
        <v>44402.484212962961</v>
      </c>
      <c r="F1143" s="12">
        <v>44402.512685185182</v>
      </c>
      <c r="G1143" s="5" t="s">
        <v>24</v>
      </c>
      <c r="H1143" s="5" t="s">
        <v>25</v>
      </c>
      <c r="U1143" s="29">
        <v>113952</v>
      </c>
      <c r="V1143" s="47"/>
      <c r="W1143" s="48">
        <v>1</v>
      </c>
      <c r="X1143" s="47">
        <v>1</v>
      </c>
      <c r="Y1143" s="47"/>
      <c r="Z1143" s="48"/>
      <c r="AA1143" s="47"/>
      <c r="AB1143" s="49">
        <v>1</v>
      </c>
    </row>
    <row r="1144" spans="1:28" ht="15.75" customHeight="1">
      <c r="A1144" s="5">
        <v>112664</v>
      </c>
      <c r="B1144" s="5">
        <v>4009</v>
      </c>
      <c r="C1144" s="12">
        <v>44402.489907407406</v>
      </c>
      <c r="D1144" s="12">
        <v>44402.493379629632</v>
      </c>
      <c r="G1144" s="5" t="s">
        <v>24</v>
      </c>
      <c r="H1144" s="5" t="s">
        <v>29</v>
      </c>
      <c r="U1144" s="29">
        <v>113953</v>
      </c>
      <c r="V1144" s="47">
        <v>1</v>
      </c>
      <c r="W1144" s="48"/>
      <c r="X1144" s="47">
        <v>1</v>
      </c>
      <c r="Y1144" s="47"/>
      <c r="Z1144" s="48"/>
      <c r="AA1144" s="47"/>
      <c r="AB1144" s="49">
        <v>1</v>
      </c>
    </row>
    <row r="1145" spans="1:28" ht="15.75" customHeight="1">
      <c r="A1145" s="5">
        <v>112678</v>
      </c>
      <c r="B1145" s="5">
        <v>3579</v>
      </c>
      <c r="C1145" s="12">
        <v>44402.508761574078</v>
      </c>
      <c r="D1145" s="12">
        <v>44402.510150462964</v>
      </c>
      <c r="E1145" s="12">
        <v>44402.514317129629</v>
      </c>
      <c r="F1145" s="12">
        <v>44402.52820601852</v>
      </c>
      <c r="G1145" s="5" t="s">
        <v>24</v>
      </c>
      <c r="H1145" s="5" t="s">
        <v>25</v>
      </c>
      <c r="U1145" s="29">
        <v>113957</v>
      </c>
      <c r="V1145" s="47">
        <v>1</v>
      </c>
      <c r="W1145" s="48"/>
      <c r="X1145" s="47">
        <v>1</v>
      </c>
      <c r="Y1145" s="47"/>
      <c r="Z1145" s="48"/>
      <c r="AA1145" s="47"/>
      <c r="AB1145" s="49">
        <v>1</v>
      </c>
    </row>
    <row r="1146" spans="1:28" ht="15.75" customHeight="1">
      <c r="A1146" s="5">
        <v>114058</v>
      </c>
      <c r="B1146" s="5">
        <v>2685</v>
      </c>
      <c r="C1146" s="12">
        <v>44402.510474537034</v>
      </c>
      <c r="D1146" s="12">
        <v>44402.512557870374</v>
      </c>
      <c r="E1146" s="12">
        <v>44402.514641203707</v>
      </c>
      <c r="F1146" s="12">
        <v>44402.546585648146</v>
      </c>
      <c r="G1146" s="5" t="s">
        <v>24</v>
      </c>
      <c r="H1146" s="5" t="s">
        <v>29</v>
      </c>
      <c r="U1146" s="29">
        <v>113960</v>
      </c>
      <c r="V1146" s="47"/>
      <c r="W1146" s="48">
        <v>1</v>
      </c>
      <c r="X1146" s="47">
        <v>1</v>
      </c>
      <c r="Y1146" s="47"/>
      <c r="Z1146" s="48"/>
      <c r="AA1146" s="47"/>
      <c r="AB1146" s="49">
        <v>1</v>
      </c>
    </row>
    <row r="1147" spans="1:28" ht="15.75" customHeight="1">
      <c r="A1147" s="5">
        <v>114531</v>
      </c>
      <c r="B1147" s="5">
        <v>171</v>
      </c>
      <c r="C1147" s="12">
        <v>44402.523888888885</v>
      </c>
      <c r="D1147" s="12">
        <v>44402.525972222225</v>
      </c>
      <c r="E1147" s="12">
        <v>44402.53361111111</v>
      </c>
      <c r="F1147" s="12">
        <v>44402.543333333335</v>
      </c>
      <c r="G1147" s="5" t="s">
        <v>24</v>
      </c>
      <c r="H1147" s="5" t="s">
        <v>29</v>
      </c>
      <c r="U1147" s="29">
        <v>113961</v>
      </c>
      <c r="V1147" s="47">
        <v>1</v>
      </c>
      <c r="W1147" s="48"/>
      <c r="X1147" s="47">
        <v>1</v>
      </c>
      <c r="Y1147" s="47"/>
      <c r="Z1147" s="48"/>
      <c r="AA1147" s="47"/>
      <c r="AB1147" s="49">
        <v>1</v>
      </c>
    </row>
    <row r="1148" spans="1:28" ht="15.75" customHeight="1">
      <c r="A1148" s="5">
        <v>113599</v>
      </c>
      <c r="B1148" s="5">
        <v>3268</v>
      </c>
      <c r="C1148" s="12">
        <v>44402.525810185187</v>
      </c>
      <c r="D1148" s="12">
        <v>44402.529282407406</v>
      </c>
      <c r="G1148" s="5" t="s">
        <v>24</v>
      </c>
      <c r="H1148" s="5" t="s">
        <v>25</v>
      </c>
      <c r="U1148" s="29">
        <v>113962</v>
      </c>
      <c r="V1148" s="47"/>
      <c r="W1148" s="48">
        <v>1</v>
      </c>
      <c r="X1148" s="47">
        <v>1</v>
      </c>
      <c r="Y1148" s="47"/>
      <c r="Z1148" s="48"/>
      <c r="AA1148" s="47"/>
      <c r="AB1148" s="49">
        <v>1</v>
      </c>
    </row>
    <row r="1149" spans="1:28" ht="15.75" customHeight="1">
      <c r="A1149" s="5">
        <v>114712</v>
      </c>
      <c r="B1149" s="5">
        <v>1547</v>
      </c>
      <c r="C1149" s="12">
        <v>44402.582071759258</v>
      </c>
      <c r="D1149" s="12">
        <v>44402.582766203705</v>
      </c>
      <c r="E1149" s="12">
        <v>44402.588321759256</v>
      </c>
      <c r="F1149" s="12">
        <v>44402.62096064815</v>
      </c>
      <c r="G1149" s="5" t="s">
        <v>28</v>
      </c>
      <c r="H1149" s="5" t="s">
        <v>29</v>
      </c>
      <c r="U1149" s="29">
        <v>113963</v>
      </c>
      <c r="V1149" s="47"/>
      <c r="W1149" s="48">
        <v>1</v>
      </c>
      <c r="X1149" s="47">
        <v>1</v>
      </c>
      <c r="Y1149" s="47"/>
      <c r="Z1149" s="48"/>
      <c r="AA1149" s="47"/>
      <c r="AB1149" s="49">
        <v>1</v>
      </c>
    </row>
    <row r="1150" spans="1:28" ht="15.75" customHeight="1">
      <c r="A1150" s="5">
        <v>111302</v>
      </c>
      <c r="B1150" s="5">
        <v>858</v>
      </c>
      <c r="C1150" s="12">
        <v>44402.584826388891</v>
      </c>
      <c r="D1150" s="12">
        <v>44402.586215277777</v>
      </c>
      <c r="E1150" s="12">
        <v>44402.593159722222</v>
      </c>
      <c r="F1150" s="12">
        <v>44402.642465277779</v>
      </c>
      <c r="G1150" s="5" t="s">
        <v>24</v>
      </c>
      <c r="H1150" s="5" t="s">
        <v>25</v>
      </c>
      <c r="U1150" s="29">
        <v>113966</v>
      </c>
      <c r="V1150" s="47">
        <v>1</v>
      </c>
      <c r="W1150" s="48"/>
      <c r="X1150" s="47">
        <v>1</v>
      </c>
      <c r="Y1150" s="47"/>
      <c r="Z1150" s="48"/>
      <c r="AA1150" s="47"/>
      <c r="AB1150" s="49">
        <v>1</v>
      </c>
    </row>
    <row r="1151" spans="1:28" ht="15.75" customHeight="1">
      <c r="A1151" s="5">
        <v>112860</v>
      </c>
      <c r="B1151" s="5">
        <v>1417</v>
      </c>
      <c r="C1151" s="12">
        <v>44402.608773148146</v>
      </c>
      <c r="D1151" s="12">
        <v>44402.610856481479</v>
      </c>
      <c r="E1151" s="12">
        <v>44402.617800925924</v>
      </c>
      <c r="F1151" s="12">
        <v>44402.628217592595</v>
      </c>
      <c r="G1151" s="5" t="s">
        <v>24</v>
      </c>
      <c r="H1151" s="5" t="s">
        <v>29</v>
      </c>
      <c r="U1151" s="29">
        <v>113967</v>
      </c>
      <c r="V1151" s="47"/>
      <c r="W1151" s="48">
        <v>1</v>
      </c>
      <c r="X1151" s="47">
        <v>1</v>
      </c>
      <c r="Y1151" s="47"/>
      <c r="Z1151" s="48"/>
      <c r="AA1151" s="47"/>
      <c r="AB1151" s="49">
        <v>1</v>
      </c>
    </row>
    <row r="1152" spans="1:28" ht="15.75" customHeight="1">
      <c r="A1152" s="5">
        <v>111078</v>
      </c>
      <c r="B1152" s="5">
        <v>2217</v>
      </c>
      <c r="C1152" s="12">
        <v>44402.641342592593</v>
      </c>
      <c r="D1152" s="12">
        <v>44402.644120370373</v>
      </c>
      <c r="E1152" s="12">
        <v>44402.649675925924</v>
      </c>
      <c r="G1152" s="5" t="s">
        <v>28</v>
      </c>
      <c r="H1152" s="5" t="s">
        <v>29</v>
      </c>
      <c r="U1152" s="29">
        <v>113972</v>
      </c>
      <c r="V1152" s="47"/>
      <c r="W1152" s="48"/>
      <c r="X1152" s="47"/>
      <c r="Y1152" s="47"/>
      <c r="Z1152" s="48">
        <v>1</v>
      </c>
      <c r="AA1152" s="47">
        <v>1</v>
      </c>
      <c r="AB1152" s="49">
        <v>1</v>
      </c>
    </row>
    <row r="1153" spans="1:28" ht="15.75" customHeight="1">
      <c r="A1153" s="5">
        <v>114001</v>
      </c>
      <c r="B1153" s="5">
        <v>3887</v>
      </c>
      <c r="C1153" s="12">
        <v>44402.648495370369</v>
      </c>
      <c r="D1153" s="12">
        <v>44402.650578703702</v>
      </c>
      <c r="G1153" s="5" t="s">
        <v>28</v>
      </c>
      <c r="H1153" s="5" t="s">
        <v>29</v>
      </c>
      <c r="U1153" s="29">
        <v>113974</v>
      </c>
      <c r="V1153" s="47">
        <v>1</v>
      </c>
      <c r="W1153" s="48"/>
      <c r="X1153" s="47">
        <v>1</v>
      </c>
      <c r="Y1153" s="47"/>
      <c r="Z1153" s="48"/>
      <c r="AA1153" s="47"/>
      <c r="AB1153" s="49">
        <v>1</v>
      </c>
    </row>
    <row r="1154" spans="1:28" ht="15.75" customHeight="1">
      <c r="A1154" s="5">
        <v>111481</v>
      </c>
      <c r="B1154" s="5">
        <v>1649</v>
      </c>
      <c r="C1154" s="12">
        <v>44402.687256944446</v>
      </c>
      <c r="D1154" s="12">
        <v>44402.687951388885</v>
      </c>
      <c r="E1154" s="12">
        <v>44402.694201388891</v>
      </c>
      <c r="F1154" s="12">
        <v>44402.742812500001</v>
      </c>
      <c r="G1154" s="5" t="s">
        <v>24</v>
      </c>
      <c r="H1154" s="5" t="s">
        <v>25</v>
      </c>
      <c r="U1154" s="29">
        <v>113978</v>
      </c>
      <c r="V1154" s="47">
        <v>1</v>
      </c>
      <c r="W1154" s="48"/>
      <c r="X1154" s="47">
        <v>1</v>
      </c>
      <c r="Y1154" s="47"/>
      <c r="Z1154" s="48"/>
      <c r="AA1154" s="47"/>
      <c r="AB1154" s="49">
        <v>1</v>
      </c>
    </row>
    <row r="1155" spans="1:28" ht="15.75" customHeight="1">
      <c r="A1155" s="5">
        <v>111737</v>
      </c>
      <c r="B1155" s="5">
        <v>2689</v>
      </c>
      <c r="C1155" s="12">
        <v>44402.691064814811</v>
      </c>
      <c r="D1155" s="12">
        <v>44402.692453703705</v>
      </c>
      <c r="E1155" s="12">
        <v>44402.698703703703</v>
      </c>
      <c r="F1155" s="12">
        <v>44402.723009259258</v>
      </c>
      <c r="G1155" s="5" t="s">
        <v>24</v>
      </c>
      <c r="H1155" s="5" t="s">
        <v>29</v>
      </c>
      <c r="U1155" s="29">
        <v>113979</v>
      </c>
      <c r="V1155" s="47"/>
      <c r="W1155" s="48"/>
      <c r="X1155" s="47"/>
      <c r="Y1155" s="47"/>
      <c r="Z1155" s="48"/>
      <c r="AA1155" s="47"/>
      <c r="AB1155" s="49"/>
    </row>
    <row r="1156" spans="1:28" ht="15.75" customHeight="1">
      <c r="A1156" s="5">
        <v>114397</v>
      </c>
      <c r="B1156" s="5">
        <v>1752</v>
      </c>
      <c r="C1156" s="12">
        <v>44402.707013888888</v>
      </c>
      <c r="G1156" s="5" t="s">
        <v>28</v>
      </c>
      <c r="H1156" s="5" t="s">
        <v>25</v>
      </c>
      <c r="U1156" s="29">
        <v>113980</v>
      </c>
      <c r="V1156" s="47"/>
      <c r="W1156" s="48">
        <v>1</v>
      </c>
      <c r="X1156" s="47">
        <v>1</v>
      </c>
      <c r="Y1156" s="47"/>
      <c r="Z1156" s="48"/>
      <c r="AA1156" s="47"/>
      <c r="AB1156" s="49">
        <v>1</v>
      </c>
    </row>
    <row r="1157" spans="1:28" ht="15.75" customHeight="1">
      <c r="A1157" s="5">
        <v>110515</v>
      </c>
      <c r="B1157" s="5">
        <v>135</v>
      </c>
      <c r="C1157" s="12">
        <v>44402.770092592589</v>
      </c>
      <c r="D1157" s="12">
        <v>44402.770787037036</v>
      </c>
      <c r="G1157" s="5" t="s">
        <v>24</v>
      </c>
      <c r="H1157" s="5" t="s">
        <v>25</v>
      </c>
      <c r="U1157" s="29">
        <v>113983</v>
      </c>
      <c r="V1157" s="47">
        <v>1</v>
      </c>
      <c r="W1157" s="48"/>
      <c r="X1157" s="47">
        <v>1</v>
      </c>
      <c r="Y1157" s="47"/>
      <c r="Z1157" s="48"/>
      <c r="AA1157" s="47"/>
      <c r="AB1157" s="49">
        <v>1</v>
      </c>
    </row>
    <row r="1158" spans="1:28" ht="15.75" customHeight="1">
      <c r="A1158" s="5">
        <v>111365</v>
      </c>
      <c r="B1158" s="5">
        <v>1341</v>
      </c>
      <c r="C1158" s="12">
        <v>44402.776006944441</v>
      </c>
      <c r="D1158" s="12">
        <v>44402.777395833335</v>
      </c>
      <c r="E1158" s="12">
        <v>44402.785034722219</v>
      </c>
      <c r="F1158" s="12">
        <v>44402.820451388892</v>
      </c>
      <c r="G1158" s="5" t="s">
        <v>24</v>
      </c>
      <c r="H1158" s="5" t="s">
        <v>29</v>
      </c>
      <c r="U1158" s="29">
        <v>113986</v>
      </c>
      <c r="V1158" s="47"/>
      <c r="W1158" s="48">
        <v>1</v>
      </c>
      <c r="X1158" s="47">
        <v>1</v>
      </c>
      <c r="Y1158" s="47"/>
      <c r="Z1158" s="48"/>
      <c r="AA1158" s="47"/>
      <c r="AB1158" s="49">
        <v>1</v>
      </c>
    </row>
    <row r="1159" spans="1:28" ht="15.75" customHeight="1">
      <c r="A1159" s="5">
        <v>110941</v>
      </c>
      <c r="B1159" s="5">
        <v>1421</v>
      </c>
      <c r="C1159" s="12">
        <v>44402.818599537037</v>
      </c>
      <c r="D1159" s="12">
        <v>44402.819293981483</v>
      </c>
      <c r="E1159" s="12">
        <v>44402.824849537035</v>
      </c>
      <c r="F1159" s="12">
        <v>44402.852627314816</v>
      </c>
      <c r="G1159" s="5" t="s">
        <v>24</v>
      </c>
      <c r="H1159" s="5" t="s">
        <v>25</v>
      </c>
      <c r="U1159" s="29">
        <v>113987</v>
      </c>
      <c r="V1159" s="47">
        <v>1</v>
      </c>
      <c r="W1159" s="48"/>
      <c r="X1159" s="47">
        <v>1</v>
      </c>
      <c r="Y1159" s="47"/>
      <c r="Z1159" s="48"/>
      <c r="AA1159" s="47"/>
      <c r="AB1159" s="49">
        <v>1</v>
      </c>
    </row>
    <row r="1160" spans="1:28" ht="15.75" customHeight="1">
      <c r="A1160" s="5">
        <v>112041</v>
      </c>
      <c r="B1160" s="5">
        <v>4574</v>
      </c>
      <c r="C1160" s="12">
        <v>44402.831782407404</v>
      </c>
      <c r="D1160" s="12">
        <v>44402.834560185183</v>
      </c>
      <c r="E1160" s="12">
        <v>44402.840810185182</v>
      </c>
      <c r="F1160" s="12">
        <v>44402.856087962966</v>
      </c>
      <c r="G1160" s="5" t="s">
        <v>28</v>
      </c>
      <c r="H1160" s="5" t="s">
        <v>29</v>
      </c>
      <c r="U1160" s="29">
        <v>113990</v>
      </c>
      <c r="V1160" s="47">
        <v>1</v>
      </c>
      <c r="W1160" s="48"/>
      <c r="X1160" s="47">
        <v>1</v>
      </c>
      <c r="Y1160" s="47"/>
      <c r="Z1160" s="48"/>
      <c r="AA1160" s="47"/>
      <c r="AB1160" s="49">
        <v>1</v>
      </c>
    </row>
    <row r="1161" spans="1:28" ht="15.75" customHeight="1">
      <c r="A1161" s="5">
        <v>110729</v>
      </c>
      <c r="B1161" s="5">
        <v>526</v>
      </c>
      <c r="C1161" s="12">
        <v>44402.858240740738</v>
      </c>
      <c r="D1161" s="12">
        <v>44402.858935185184</v>
      </c>
      <c r="E1161" s="12">
        <v>44402.86310185185</v>
      </c>
      <c r="F1161" s="12">
        <v>44402.916574074072</v>
      </c>
      <c r="G1161" s="5" t="s">
        <v>24</v>
      </c>
      <c r="H1161" s="5" t="s">
        <v>29</v>
      </c>
      <c r="U1161" s="29">
        <v>113992</v>
      </c>
      <c r="V1161" s="47">
        <v>1</v>
      </c>
      <c r="W1161" s="48"/>
      <c r="X1161" s="47">
        <v>1</v>
      </c>
      <c r="Y1161" s="47"/>
      <c r="Z1161" s="48"/>
      <c r="AA1161" s="47"/>
      <c r="AB1161" s="49">
        <v>1</v>
      </c>
    </row>
    <row r="1162" spans="1:28" ht="15.75" customHeight="1">
      <c r="A1162" s="5">
        <v>114899</v>
      </c>
      <c r="B1162" s="5">
        <v>3886</v>
      </c>
      <c r="C1162" s="12">
        <v>44402.93005787037</v>
      </c>
      <c r="D1162" s="12">
        <v>44402.932141203702</v>
      </c>
      <c r="G1162" s="5" t="s">
        <v>24</v>
      </c>
      <c r="H1162" s="5" t="s">
        <v>29</v>
      </c>
      <c r="U1162" s="29">
        <v>113995</v>
      </c>
      <c r="V1162" s="47"/>
      <c r="W1162" s="48"/>
      <c r="X1162" s="47"/>
      <c r="Y1162" s="47"/>
      <c r="Z1162" s="48"/>
      <c r="AA1162" s="47"/>
      <c r="AB1162" s="49"/>
    </row>
    <row r="1163" spans="1:28" ht="15.75" customHeight="1">
      <c r="A1163" s="5">
        <v>113533</v>
      </c>
      <c r="B1163" s="5">
        <v>3600</v>
      </c>
      <c r="C1163" s="12">
        <v>44402.931006944447</v>
      </c>
      <c r="D1163" s="12">
        <v>44402.931701388887</v>
      </c>
      <c r="E1163" s="12">
        <v>44402.935173611113</v>
      </c>
      <c r="G1163" s="5" t="s">
        <v>28</v>
      </c>
      <c r="H1163" s="5" t="s">
        <v>25</v>
      </c>
      <c r="U1163" s="29">
        <v>113996</v>
      </c>
      <c r="V1163" s="47"/>
      <c r="W1163" s="48">
        <v>1</v>
      </c>
      <c r="X1163" s="47">
        <v>1</v>
      </c>
      <c r="Y1163" s="47"/>
      <c r="Z1163" s="48"/>
      <c r="AA1163" s="47"/>
      <c r="AB1163" s="49">
        <v>1</v>
      </c>
    </row>
    <row r="1164" spans="1:28" ht="15.75" customHeight="1">
      <c r="A1164" s="5">
        <v>112550</v>
      </c>
      <c r="B1164" s="5">
        <v>1531</v>
      </c>
      <c r="C1164" s="12">
        <v>44402.976041666669</v>
      </c>
      <c r="D1164" s="12">
        <v>44402.976736111108</v>
      </c>
      <c r="E1164" s="12">
        <v>44402.983680555553</v>
      </c>
      <c r="F1164" s="12">
        <v>44403.027430555558</v>
      </c>
      <c r="G1164" s="5" t="s">
        <v>24</v>
      </c>
      <c r="H1164" s="5" t="s">
        <v>29</v>
      </c>
      <c r="U1164" s="29">
        <v>113997</v>
      </c>
      <c r="V1164" s="47">
        <v>1</v>
      </c>
      <c r="W1164" s="48"/>
      <c r="X1164" s="47">
        <v>1</v>
      </c>
      <c r="Y1164" s="47"/>
      <c r="Z1164" s="48"/>
      <c r="AA1164" s="47"/>
      <c r="AB1164" s="49">
        <v>1</v>
      </c>
    </row>
    <row r="1165" spans="1:28" ht="15.75" customHeight="1">
      <c r="A1165" s="5">
        <v>111270</v>
      </c>
      <c r="B1165" s="5">
        <v>85</v>
      </c>
      <c r="C1165" s="12">
        <v>44403.008518518516</v>
      </c>
      <c r="D1165" s="12">
        <v>44403.011296296296</v>
      </c>
      <c r="E1165" s="12">
        <v>44403.015462962961</v>
      </c>
      <c r="F1165" s="12">
        <v>44403.063379629632</v>
      </c>
      <c r="G1165" s="5" t="s">
        <v>24</v>
      </c>
      <c r="H1165" s="5" t="s">
        <v>29</v>
      </c>
      <c r="U1165" s="29">
        <v>114001</v>
      </c>
      <c r="V1165" s="47"/>
      <c r="W1165" s="48"/>
      <c r="X1165" s="47"/>
      <c r="Y1165" s="47"/>
      <c r="Z1165" s="48">
        <v>1</v>
      </c>
      <c r="AA1165" s="47">
        <v>1</v>
      </c>
      <c r="AB1165" s="49">
        <v>1</v>
      </c>
    </row>
    <row r="1166" spans="1:28" ht="15.75" customHeight="1">
      <c r="A1166" s="5">
        <v>114933</v>
      </c>
      <c r="B1166" s="5">
        <v>940</v>
      </c>
      <c r="C1166" s="12">
        <v>44403.206192129626</v>
      </c>
      <c r="D1166" s="12">
        <v>44403.209664351853</v>
      </c>
      <c r="E1166" s="12">
        <v>44403.214525462965</v>
      </c>
      <c r="F1166" s="12">
        <v>44403.231192129628</v>
      </c>
      <c r="G1166" s="5" t="s">
        <v>28</v>
      </c>
      <c r="H1166" s="5" t="s">
        <v>25</v>
      </c>
      <c r="U1166" s="29">
        <v>114002</v>
      </c>
      <c r="V1166" s="47">
        <v>1</v>
      </c>
      <c r="W1166" s="48"/>
      <c r="X1166" s="47">
        <v>1</v>
      </c>
      <c r="Y1166" s="47"/>
      <c r="Z1166" s="48"/>
      <c r="AA1166" s="47"/>
      <c r="AB1166" s="49">
        <v>1</v>
      </c>
    </row>
    <row r="1167" spans="1:28" ht="15.75" customHeight="1">
      <c r="A1167" s="5">
        <v>113473</v>
      </c>
      <c r="B1167" s="5">
        <v>1947</v>
      </c>
      <c r="C1167" s="12">
        <v>44403.220081018517</v>
      </c>
      <c r="G1167" s="5" t="s">
        <v>28</v>
      </c>
      <c r="H1167" s="5" t="s">
        <v>25</v>
      </c>
      <c r="U1167" s="29">
        <v>114005</v>
      </c>
      <c r="V1167" s="47"/>
      <c r="W1167" s="48">
        <v>1</v>
      </c>
      <c r="X1167" s="47">
        <v>1</v>
      </c>
      <c r="Y1167" s="47"/>
      <c r="Z1167" s="48"/>
      <c r="AA1167" s="47"/>
      <c r="AB1167" s="49">
        <v>1</v>
      </c>
    </row>
    <row r="1168" spans="1:28" ht="15.75" customHeight="1">
      <c r="A1168" s="5">
        <v>113819</v>
      </c>
      <c r="B1168" s="5">
        <v>1877</v>
      </c>
      <c r="C1168" s="12">
        <v>44403.234571759262</v>
      </c>
      <c r="D1168" s="12">
        <v>44403.237349537034</v>
      </c>
      <c r="E1168" s="12">
        <v>44403.245682870373</v>
      </c>
      <c r="F1168" s="12">
        <v>44403.25818287037</v>
      </c>
      <c r="G1168" s="5" t="s">
        <v>24</v>
      </c>
      <c r="H1168" s="5" t="s">
        <v>29</v>
      </c>
      <c r="U1168" s="29">
        <v>114009</v>
      </c>
      <c r="V1168" s="47"/>
      <c r="W1168" s="48"/>
      <c r="X1168" s="47"/>
      <c r="Y1168" s="47"/>
      <c r="Z1168" s="48"/>
      <c r="AA1168" s="47"/>
      <c r="AB1168" s="49"/>
    </row>
    <row r="1169" spans="1:28" ht="15.75" customHeight="1">
      <c r="A1169" s="5">
        <v>110635</v>
      </c>
      <c r="C1169" s="12">
        <v>44403.257986111108</v>
      </c>
      <c r="G1169" s="5" t="s">
        <v>24</v>
      </c>
      <c r="H1169" s="5" t="s">
        <v>25</v>
      </c>
      <c r="U1169" s="29">
        <v>114011</v>
      </c>
      <c r="V1169" s="47">
        <v>1</v>
      </c>
      <c r="W1169" s="48"/>
      <c r="X1169" s="47">
        <v>1</v>
      </c>
      <c r="Y1169" s="47"/>
      <c r="Z1169" s="48"/>
      <c r="AA1169" s="47"/>
      <c r="AB1169" s="49">
        <v>1</v>
      </c>
    </row>
    <row r="1170" spans="1:28" ht="15.75" customHeight="1">
      <c r="A1170" s="5">
        <v>113313</v>
      </c>
      <c r="B1170" s="5">
        <v>2232</v>
      </c>
      <c r="C1170" s="12">
        <v>44403.261064814818</v>
      </c>
      <c r="D1170" s="12">
        <v>44403.262453703705</v>
      </c>
      <c r="E1170" s="12">
        <v>44403.270787037036</v>
      </c>
      <c r="F1170" s="12">
        <v>44403.324259259258</v>
      </c>
      <c r="G1170" s="5" t="s">
        <v>24</v>
      </c>
      <c r="H1170" s="5" t="s">
        <v>29</v>
      </c>
      <c r="U1170" s="29">
        <v>114012</v>
      </c>
      <c r="V1170" s="47"/>
      <c r="W1170" s="48"/>
      <c r="X1170" s="47"/>
      <c r="Y1170" s="47"/>
      <c r="Z1170" s="48">
        <v>1</v>
      </c>
      <c r="AA1170" s="47">
        <v>1</v>
      </c>
      <c r="AB1170" s="49">
        <v>1</v>
      </c>
    </row>
    <row r="1171" spans="1:28" ht="15.75" customHeight="1">
      <c r="A1171" s="5">
        <v>112315</v>
      </c>
      <c r="B1171" s="5">
        <v>1706</v>
      </c>
      <c r="C1171" s="12">
        <v>44403.282048611109</v>
      </c>
      <c r="D1171" s="12">
        <v>44403.283437500002</v>
      </c>
      <c r="G1171" s="5" t="s">
        <v>24</v>
      </c>
      <c r="H1171" s="5" t="s">
        <v>29</v>
      </c>
      <c r="U1171" s="29">
        <v>114013</v>
      </c>
      <c r="V1171" s="47">
        <v>1</v>
      </c>
      <c r="W1171" s="48"/>
      <c r="X1171" s="47">
        <v>1</v>
      </c>
      <c r="Y1171" s="47"/>
      <c r="Z1171" s="48"/>
      <c r="AA1171" s="47"/>
      <c r="AB1171" s="49">
        <v>1</v>
      </c>
    </row>
    <row r="1172" spans="1:28" ht="15.75" customHeight="1">
      <c r="A1172" s="5">
        <v>112581</v>
      </c>
      <c r="B1172" s="5">
        <v>4303</v>
      </c>
      <c r="C1172" s="12">
        <v>44403.285601851851</v>
      </c>
      <c r="D1172" s="12">
        <v>44403.289074074077</v>
      </c>
      <c r="G1172" s="5" t="s">
        <v>28</v>
      </c>
      <c r="H1172" s="5" t="s">
        <v>29</v>
      </c>
      <c r="U1172" s="29">
        <v>114015</v>
      </c>
      <c r="V1172" s="47"/>
      <c r="W1172" s="48">
        <v>1</v>
      </c>
      <c r="X1172" s="47">
        <v>1</v>
      </c>
      <c r="Y1172" s="47"/>
      <c r="Z1172" s="48"/>
      <c r="AA1172" s="47"/>
      <c r="AB1172" s="49">
        <v>1</v>
      </c>
    </row>
    <row r="1173" spans="1:28" ht="15.75" customHeight="1">
      <c r="A1173" s="5">
        <v>112681</v>
      </c>
      <c r="B1173" s="5">
        <v>2984</v>
      </c>
      <c r="C1173" s="12">
        <v>44403.295358796298</v>
      </c>
      <c r="D1173" s="12">
        <v>44403.298831018517</v>
      </c>
      <c r="E1173" s="12">
        <v>44403.301608796297</v>
      </c>
      <c r="F1173" s="12">
        <v>44403.31758101852</v>
      </c>
      <c r="G1173" s="5" t="s">
        <v>24</v>
      </c>
      <c r="H1173" s="5" t="s">
        <v>25</v>
      </c>
      <c r="U1173" s="29">
        <v>114018</v>
      </c>
      <c r="V1173" s="47">
        <v>1</v>
      </c>
      <c r="W1173" s="48"/>
      <c r="X1173" s="47">
        <v>1</v>
      </c>
      <c r="Y1173" s="47"/>
      <c r="Z1173" s="48"/>
      <c r="AA1173" s="47"/>
      <c r="AB1173" s="49">
        <v>1</v>
      </c>
    </row>
    <row r="1174" spans="1:28" ht="15.75" customHeight="1">
      <c r="A1174" s="5">
        <v>111616</v>
      </c>
      <c r="B1174" s="5">
        <v>1740</v>
      </c>
      <c r="C1174" s="12">
        <v>44403.354780092595</v>
      </c>
      <c r="G1174" s="5" t="s">
        <v>24</v>
      </c>
      <c r="H1174" s="5" t="s">
        <v>25</v>
      </c>
      <c r="U1174" s="29">
        <v>114028</v>
      </c>
      <c r="V1174" s="47"/>
      <c r="W1174" s="48">
        <v>1</v>
      </c>
      <c r="X1174" s="47">
        <v>1</v>
      </c>
      <c r="Y1174" s="47"/>
      <c r="Z1174" s="48"/>
      <c r="AA1174" s="47"/>
      <c r="AB1174" s="49">
        <v>1</v>
      </c>
    </row>
    <row r="1175" spans="1:28" ht="15.75" customHeight="1">
      <c r="A1175" s="5">
        <v>112758</v>
      </c>
      <c r="B1175" s="5">
        <v>3067</v>
      </c>
      <c r="C1175" s="12">
        <v>44403.36383101852</v>
      </c>
      <c r="G1175" s="5" t="s">
        <v>24</v>
      </c>
      <c r="H1175" s="5" t="s">
        <v>25</v>
      </c>
      <c r="U1175" s="29">
        <v>114029</v>
      </c>
      <c r="V1175" s="47">
        <v>1</v>
      </c>
      <c r="W1175" s="48"/>
      <c r="X1175" s="47">
        <v>1</v>
      </c>
      <c r="Y1175" s="47"/>
      <c r="Z1175" s="48"/>
      <c r="AA1175" s="47"/>
      <c r="AB1175" s="49">
        <v>1</v>
      </c>
    </row>
    <row r="1176" spans="1:28" ht="15.75" customHeight="1">
      <c r="A1176" s="5">
        <v>114015</v>
      </c>
      <c r="B1176" s="5">
        <v>129</v>
      </c>
      <c r="C1176" s="12">
        <v>44403.376736111109</v>
      </c>
      <c r="D1176" s="12">
        <v>44403.380208333336</v>
      </c>
      <c r="E1176" s="12">
        <v>44403.382291666669</v>
      </c>
      <c r="F1176" s="12">
        <v>44403.423958333333</v>
      </c>
      <c r="G1176" s="5" t="s">
        <v>24</v>
      </c>
      <c r="H1176" s="5" t="s">
        <v>29</v>
      </c>
      <c r="U1176" s="29">
        <v>114030</v>
      </c>
      <c r="V1176" s="47"/>
      <c r="W1176" s="48"/>
      <c r="X1176" s="47"/>
      <c r="Y1176" s="47"/>
      <c r="Z1176" s="48">
        <v>1</v>
      </c>
      <c r="AA1176" s="47">
        <v>1</v>
      </c>
      <c r="AB1176" s="49">
        <v>1</v>
      </c>
    </row>
    <row r="1177" spans="1:28" ht="15.75" customHeight="1">
      <c r="A1177" s="5">
        <v>113877</v>
      </c>
      <c r="B1177" s="5">
        <v>1942</v>
      </c>
      <c r="C1177" s="12">
        <v>44403.383564814816</v>
      </c>
      <c r="D1177" s="12">
        <v>44403.385648148149</v>
      </c>
      <c r="E1177" s="12">
        <v>44403.388425925928</v>
      </c>
      <c r="F1177" s="12">
        <v>44403.41064814815</v>
      </c>
      <c r="G1177" s="5" t="s">
        <v>24</v>
      </c>
      <c r="H1177" s="5" t="s">
        <v>29</v>
      </c>
      <c r="U1177" s="29">
        <v>114034</v>
      </c>
      <c r="V1177" s="47">
        <v>1</v>
      </c>
      <c r="W1177" s="48"/>
      <c r="X1177" s="47">
        <v>1</v>
      </c>
      <c r="Y1177" s="47"/>
      <c r="Z1177" s="48"/>
      <c r="AA1177" s="47"/>
      <c r="AB1177" s="49">
        <v>1</v>
      </c>
    </row>
    <row r="1178" spans="1:28" ht="15.75" customHeight="1">
      <c r="A1178" s="5">
        <v>110692</v>
      </c>
      <c r="B1178" s="5">
        <v>4194</v>
      </c>
      <c r="C1178" s="12">
        <v>44403.38857638889</v>
      </c>
      <c r="D1178" s="12">
        <v>44403.392048611109</v>
      </c>
      <c r="G1178" s="5" t="s">
        <v>28</v>
      </c>
      <c r="H1178" s="5" t="s">
        <v>25</v>
      </c>
      <c r="U1178" s="29">
        <v>114038</v>
      </c>
      <c r="V1178" s="47"/>
      <c r="W1178" s="48">
        <v>1</v>
      </c>
      <c r="X1178" s="47">
        <v>1</v>
      </c>
      <c r="Y1178" s="47"/>
      <c r="Z1178" s="48"/>
      <c r="AA1178" s="47"/>
      <c r="AB1178" s="49">
        <v>1</v>
      </c>
    </row>
    <row r="1179" spans="1:28" ht="15.75" customHeight="1">
      <c r="A1179" s="5">
        <v>111267</v>
      </c>
      <c r="B1179" s="5">
        <v>423</v>
      </c>
      <c r="C1179" s="12">
        <v>44403.404479166667</v>
      </c>
      <c r="D1179" s="12">
        <v>44403.407256944447</v>
      </c>
      <c r="E1179" s="12">
        <v>44403.410034722219</v>
      </c>
      <c r="G1179" s="5" t="s">
        <v>24</v>
      </c>
      <c r="H1179" s="5" t="s">
        <v>25</v>
      </c>
      <c r="U1179" s="29">
        <v>114039</v>
      </c>
      <c r="V1179" s="47"/>
      <c r="W1179" s="48">
        <v>1</v>
      </c>
      <c r="X1179" s="47">
        <v>1</v>
      </c>
      <c r="Y1179" s="47"/>
      <c r="Z1179" s="48"/>
      <c r="AA1179" s="47"/>
      <c r="AB1179" s="49">
        <v>1</v>
      </c>
    </row>
    <row r="1180" spans="1:28" ht="15.75" customHeight="1">
      <c r="A1180" s="5">
        <v>113788</v>
      </c>
      <c r="B1180" s="5">
        <v>3075</v>
      </c>
      <c r="C1180" s="12">
        <v>44403.424780092595</v>
      </c>
      <c r="D1180" s="12">
        <v>44403.428252314814</v>
      </c>
      <c r="E1180" s="12">
        <v>44403.433113425926</v>
      </c>
      <c r="G1180" s="5" t="s">
        <v>24</v>
      </c>
      <c r="H1180" s="5" t="s">
        <v>29</v>
      </c>
      <c r="U1180" s="29">
        <v>114042</v>
      </c>
      <c r="V1180" s="47"/>
      <c r="W1180" s="48">
        <v>1</v>
      </c>
      <c r="X1180" s="47">
        <v>1</v>
      </c>
      <c r="Y1180" s="47"/>
      <c r="Z1180" s="48"/>
      <c r="AA1180" s="47"/>
      <c r="AB1180" s="49">
        <v>1</v>
      </c>
    </row>
    <row r="1181" spans="1:28" ht="15.75" customHeight="1">
      <c r="A1181" s="5">
        <v>111906</v>
      </c>
      <c r="B1181" s="5">
        <v>2625</v>
      </c>
      <c r="C1181" s="12">
        <v>44403.433749999997</v>
      </c>
      <c r="D1181" s="12">
        <v>44403.437916666669</v>
      </c>
      <c r="E1181" s="12">
        <v>44403.442777777775</v>
      </c>
      <c r="F1181" s="12">
        <v>44403.485138888886</v>
      </c>
      <c r="G1181" s="5" t="s">
        <v>28</v>
      </c>
      <c r="H1181" s="5" t="s">
        <v>29</v>
      </c>
      <c r="U1181" s="29">
        <v>114047</v>
      </c>
      <c r="V1181" s="47"/>
      <c r="W1181" s="48"/>
      <c r="X1181" s="47"/>
      <c r="Y1181" s="47"/>
      <c r="Z1181" s="48">
        <v>1</v>
      </c>
      <c r="AA1181" s="47">
        <v>1</v>
      </c>
      <c r="AB1181" s="49">
        <v>1</v>
      </c>
    </row>
    <row r="1182" spans="1:28" ht="15.75" customHeight="1">
      <c r="A1182" s="5">
        <v>112190</v>
      </c>
      <c r="B1182" s="5">
        <v>1709</v>
      </c>
      <c r="C1182" s="12">
        <v>44403.469328703701</v>
      </c>
      <c r="D1182" s="12">
        <v>44403.47210648148</v>
      </c>
      <c r="E1182" s="12">
        <v>44403.473495370374</v>
      </c>
      <c r="F1182" s="12">
        <v>44403.517245370371</v>
      </c>
      <c r="G1182" s="5" t="s">
        <v>28</v>
      </c>
      <c r="H1182" s="5" t="s">
        <v>29</v>
      </c>
      <c r="U1182" s="29">
        <v>114049</v>
      </c>
      <c r="V1182" s="47"/>
      <c r="W1182" s="48">
        <v>1</v>
      </c>
      <c r="X1182" s="47">
        <v>1</v>
      </c>
      <c r="Y1182" s="47"/>
      <c r="Z1182" s="48"/>
      <c r="AA1182" s="47"/>
      <c r="AB1182" s="49">
        <v>1</v>
      </c>
    </row>
    <row r="1183" spans="1:28" ht="15.75" customHeight="1">
      <c r="A1183" s="5">
        <v>114738</v>
      </c>
      <c r="B1183" s="5">
        <v>3651</v>
      </c>
      <c r="C1183" s="12">
        <v>44403.481979166667</v>
      </c>
      <c r="D1183" s="12">
        <v>44403.486145833333</v>
      </c>
      <c r="E1183" s="12">
        <v>44403.490312499998</v>
      </c>
      <c r="F1183" s="12">
        <v>44403.535451388889</v>
      </c>
      <c r="G1183" s="5" t="s">
        <v>24</v>
      </c>
      <c r="H1183" s="5" t="s">
        <v>29</v>
      </c>
      <c r="U1183" s="29">
        <v>114050</v>
      </c>
      <c r="V1183" s="47"/>
      <c r="W1183" s="48"/>
      <c r="X1183" s="47"/>
      <c r="Y1183" s="47"/>
      <c r="Z1183" s="48">
        <v>1</v>
      </c>
      <c r="AA1183" s="47">
        <v>1</v>
      </c>
      <c r="AB1183" s="49">
        <v>1</v>
      </c>
    </row>
    <row r="1184" spans="1:28" ht="15.75" customHeight="1">
      <c r="A1184" s="5">
        <v>111613</v>
      </c>
      <c r="B1184" s="5">
        <v>3887</v>
      </c>
      <c r="C1184" s="12">
        <v>44403.489259259259</v>
      </c>
      <c r="D1184" s="12">
        <v>44403.492037037038</v>
      </c>
      <c r="E1184" s="12">
        <v>44403.49759259259</v>
      </c>
      <c r="F1184" s="12">
        <v>44403.51425925926</v>
      </c>
      <c r="G1184" s="5" t="s">
        <v>24</v>
      </c>
      <c r="H1184" s="5" t="s">
        <v>29</v>
      </c>
      <c r="U1184" s="29">
        <v>114053</v>
      </c>
      <c r="V1184" s="47">
        <v>1</v>
      </c>
      <c r="W1184" s="48"/>
      <c r="X1184" s="47">
        <v>1</v>
      </c>
      <c r="Y1184" s="47"/>
      <c r="Z1184" s="48"/>
      <c r="AA1184" s="47"/>
      <c r="AB1184" s="49">
        <v>1</v>
      </c>
    </row>
    <row r="1185" spans="1:28" ht="15.75" customHeight="1">
      <c r="A1185" s="5">
        <v>114887</v>
      </c>
      <c r="B1185" s="5">
        <v>3734</v>
      </c>
      <c r="C1185" s="12">
        <v>44403.539259259262</v>
      </c>
      <c r="D1185" s="12">
        <v>44403.543425925927</v>
      </c>
      <c r="E1185" s="12">
        <v>44403.549675925926</v>
      </c>
      <c r="G1185" s="5" t="s">
        <v>28</v>
      </c>
      <c r="H1185" s="5" t="s">
        <v>25</v>
      </c>
      <c r="U1185" s="29">
        <v>114058</v>
      </c>
      <c r="V1185" s="47"/>
      <c r="W1185" s="48">
        <v>1</v>
      </c>
      <c r="X1185" s="47">
        <v>1</v>
      </c>
      <c r="Y1185" s="47"/>
      <c r="Z1185" s="48"/>
      <c r="AA1185" s="47"/>
      <c r="AB1185" s="49">
        <v>1</v>
      </c>
    </row>
    <row r="1186" spans="1:28" ht="15.75" customHeight="1">
      <c r="A1186" s="5">
        <v>110203</v>
      </c>
      <c r="B1186" s="5">
        <v>3219</v>
      </c>
      <c r="C1186" s="12">
        <v>44403.553402777776</v>
      </c>
      <c r="D1186" s="12">
        <v>44403.555486111109</v>
      </c>
      <c r="E1186" s="12">
        <v>44403.561041666668</v>
      </c>
      <c r="G1186" s="5" t="s">
        <v>24</v>
      </c>
      <c r="H1186" s="5" t="s">
        <v>25</v>
      </c>
      <c r="U1186" s="29">
        <v>114068</v>
      </c>
      <c r="V1186" s="47"/>
      <c r="W1186" s="48"/>
      <c r="X1186" s="47"/>
      <c r="Y1186" s="47"/>
      <c r="Z1186" s="48"/>
      <c r="AA1186" s="47"/>
      <c r="AB1186" s="49"/>
    </row>
    <row r="1187" spans="1:28" ht="15.75" customHeight="1">
      <c r="A1187" s="5">
        <v>110731</v>
      </c>
      <c r="B1187" s="5">
        <v>1568</v>
      </c>
      <c r="C1187" s="12">
        <v>44403.559340277781</v>
      </c>
      <c r="D1187" s="12">
        <v>44403.5628125</v>
      </c>
      <c r="E1187" s="12">
        <v>44403.566979166666</v>
      </c>
      <c r="F1187" s="12">
        <v>44403.580868055556</v>
      </c>
      <c r="G1187" s="5" t="s">
        <v>24</v>
      </c>
      <c r="H1187" s="5" t="s">
        <v>29</v>
      </c>
      <c r="U1187" s="29">
        <v>114076</v>
      </c>
      <c r="V1187" s="47"/>
      <c r="W1187" s="48"/>
      <c r="X1187" s="47"/>
      <c r="Y1187" s="47"/>
      <c r="Z1187" s="48"/>
      <c r="AA1187" s="47"/>
      <c r="AB1187" s="49"/>
    </row>
    <row r="1188" spans="1:28" ht="15.75" customHeight="1">
      <c r="A1188" s="5">
        <v>110641</v>
      </c>
      <c r="B1188" s="5">
        <v>197</v>
      </c>
      <c r="C1188" s="12">
        <v>44403.582627314812</v>
      </c>
      <c r="D1188" s="12">
        <v>44403.584710648145</v>
      </c>
      <c r="E1188" s="12">
        <v>44403.588182870371</v>
      </c>
      <c r="F1188" s="12">
        <v>44403.62290509259</v>
      </c>
      <c r="G1188" s="5" t="s">
        <v>28</v>
      </c>
      <c r="H1188" s="5" t="s">
        <v>25</v>
      </c>
      <c r="U1188" s="29">
        <v>114077</v>
      </c>
      <c r="V1188" s="47"/>
      <c r="W1188" s="48"/>
      <c r="X1188" s="47"/>
      <c r="Y1188" s="47"/>
      <c r="Z1188" s="48"/>
      <c r="AA1188" s="47"/>
      <c r="AB1188" s="49"/>
    </row>
    <row r="1189" spans="1:28" ht="15.75" customHeight="1">
      <c r="A1189" s="5">
        <v>112599</v>
      </c>
      <c r="B1189" s="5">
        <v>3493</v>
      </c>
      <c r="C1189" s="12">
        <v>44403.586006944446</v>
      </c>
      <c r="D1189" s="12">
        <v>44403.590173611112</v>
      </c>
      <c r="G1189" s="5" t="s">
        <v>24</v>
      </c>
      <c r="H1189" s="5" t="s">
        <v>25</v>
      </c>
      <c r="U1189" s="29">
        <v>114079</v>
      </c>
      <c r="V1189" s="47">
        <v>1</v>
      </c>
      <c r="W1189" s="48"/>
      <c r="X1189" s="47">
        <v>1</v>
      </c>
      <c r="Y1189" s="47"/>
      <c r="Z1189" s="48"/>
      <c r="AA1189" s="47"/>
      <c r="AB1189" s="49">
        <v>1</v>
      </c>
    </row>
    <row r="1190" spans="1:28" ht="15.75" customHeight="1">
      <c r="A1190" s="5">
        <v>114762</v>
      </c>
      <c r="B1190" s="5">
        <v>1341</v>
      </c>
      <c r="C1190" s="12">
        <v>44403.591689814813</v>
      </c>
      <c r="D1190" s="12">
        <v>44403.593078703707</v>
      </c>
      <c r="E1190" s="12">
        <v>44403.599328703705</v>
      </c>
      <c r="F1190" s="12">
        <v>44403.635439814818</v>
      </c>
      <c r="G1190" s="5" t="s">
        <v>24</v>
      </c>
      <c r="H1190" s="5" t="s">
        <v>29</v>
      </c>
      <c r="U1190" s="29">
        <v>114080</v>
      </c>
      <c r="V1190" s="47"/>
      <c r="W1190" s="48"/>
      <c r="X1190" s="47"/>
      <c r="Y1190" s="47">
        <v>1</v>
      </c>
      <c r="Z1190" s="48"/>
      <c r="AA1190" s="47">
        <v>1</v>
      </c>
      <c r="AB1190" s="49">
        <v>1</v>
      </c>
    </row>
    <row r="1191" spans="1:28" ht="15.75" customHeight="1">
      <c r="A1191" s="5">
        <v>113714</v>
      </c>
      <c r="B1191" s="5">
        <v>1616</v>
      </c>
      <c r="C1191" s="12">
        <v>44403.659803240742</v>
      </c>
      <c r="D1191" s="12">
        <v>44403.660497685189</v>
      </c>
      <c r="E1191" s="12">
        <v>44403.663275462961</v>
      </c>
      <c r="F1191" s="12">
        <v>44403.675775462965</v>
      </c>
      <c r="G1191" s="5" t="s">
        <v>24</v>
      </c>
      <c r="H1191" s="5" t="s">
        <v>25</v>
      </c>
      <c r="U1191" s="29">
        <v>114087</v>
      </c>
      <c r="V1191" s="47"/>
      <c r="W1191" s="48"/>
      <c r="X1191" s="47"/>
      <c r="Y1191" s="47"/>
      <c r="Z1191" s="48"/>
      <c r="AA1191" s="47"/>
      <c r="AB1191" s="49"/>
    </row>
    <row r="1192" spans="1:28" ht="15.75" customHeight="1">
      <c r="A1192" s="5">
        <v>112972</v>
      </c>
      <c r="B1192" s="5">
        <v>1919</v>
      </c>
      <c r="C1192" s="12">
        <v>44403.671597222223</v>
      </c>
      <c r="D1192" s="12">
        <v>44403.673680555556</v>
      </c>
      <c r="E1192" s="12">
        <v>44403.677847222221</v>
      </c>
      <c r="F1192" s="12">
        <v>44403.725763888891</v>
      </c>
      <c r="G1192" s="5" t="s">
        <v>24</v>
      </c>
      <c r="H1192" s="5" t="s">
        <v>25</v>
      </c>
      <c r="U1192" s="29">
        <v>114088</v>
      </c>
      <c r="V1192" s="47">
        <v>1</v>
      </c>
      <c r="W1192" s="48"/>
      <c r="X1192" s="47">
        <v>1</v>
      </c>
      <c r="Y1192" s="47"/>
      <c r="Z1192" s="48"/>
      <c r="AA1192" s="47"/>
      <c r="AB1192" s="49">
        <v>1</v>
      </c>
    </row>
    <row r="1193" spans="1:28" ht="15.75" customHeight="1">
      <c r="A1193" s="5">
        <v>114430</v>
      </c>
      <c r="B1193" s="5">
        <v>1965</v>
      </c>
      <c r="C1193" s="12">
        <v>44403.689143518517</v>
      </c>
      <c r="D1193" s="12">
        <v>44403.692615740743</v>
      </c>
      <c r="G1193" s="5" t="s">
        <v>28</v>
      </c>
      <c r="H1193" s="5" t="s">
        <v>29</v>
      </c>
      <c r="U1193" s="29">
        <v>114093</v>
      </c>
      <c r="V1193" s="47"/>
      <c r="W1193" s="48">
        <v>1</v>
      </c>
      <c r="X1193" s="47">
        <v>1</v>
      </c>
      <c r="Y1193" s="47"/>
      <c r="Z1193" s="48"/>
      <c r="AA1193" s="47"/>
      <c r="AB1193" s="49">
        <v>1</v>
      </c>
    </row>
    <row r="1194" spans="1:28" ht="15.75" customHeight="1">
      <c r="A1194" s="5">
        <v>110144</v>
      </c>
      <c r="C1194" s="12">
        <v>44403.708148148151</v>
      </c>
      <c r="G1194" s="5" t="s">
        <v>24</v>
      </c>
      <c r="H1194" s="5" t="s">
        <v>25</v>
      </c>
      <c r="U1194" s="29">
        <v>114096</v>
      </c>
      <c r="V1194" s="47"/>
      <c r="W1194" s="48">
        <v>1</v>
      </c>
      <c r="X1194" s="47">
        <v>1</v>
      </c>
      <c r="Y1194" s="47"/>
      <c r="Z1194" s="48"/>
      <c r="AA1194" s="47"/>
      <c r="AB1194" s="49">
        <v>1</v>
      </c>
    </row>
    <row r="1195" spans="1:28" ht="15.75" customHeight="1">
      <c r="A1195" s="5">
        <v>111874</v>
      </c>
      <c r="B1195" s="5">
        <v>1427</v>
      </c>
      <c r="C1195" s="12">
        <v>44403.711782407408</v>
      </c>
      <c r="D1195" s="12">
        <v>44403.715949074074</v>
      </c>
      <c r="E1195" s="12">
        <v>44403.718726851854</v>
      </c>
      <c r="F1195" s="12">
        <v>44403.755532407406</v>
      </c>
      <c r="G1195" s="5" t="s">
        <v>24</v>
      </c>
      <c r="H1195" s="5" t="s">
        <v>29</v>
      </c>
      <c r="U1195" s="29">
        <v>114099</v>
      </c>
      <c r="V1195" s="47"/>
      <c r="W1195" s="48">
        <v>1</v>
      </c>
      <c r="X1195" s="47">
        <v>1</v>
      </c>
      <c r="Y1195" s="47"/>
      <c r="Z1195" s="48"/>
      <c r="AA1195" s="47"/>
      <c r="AB1195" s="49">
        <v>1</v>
      </c>
    </row>
    <row r="1196" spans="1:28" ht="15.75" customHeight="1">
      <c r="A1196" s="5">
        <v>111682</v>
      </c>
      <c r="B1196" s="5">
        <v>2608</v>
      </c>
      <c r="C1196" s="12">
        <v>44403.716979166667</v>
      </c>
      <c r="D1196" s="12">
        <v>44403.721145833333</v>
      </c>
      <c r="G1196" s="5" t="s">
        <v>28</v>
      </c>
      <c r="H1196" s="5" t="s">
        <v>29</v>
      </c>
      <c r="U1196" s="29">
        <v>114105</v>
      </c>
      <c r="V1196" s="47"/>
      <c r="W1196" s="48"/>
      <c r="X1196" s="47"/>
      <c r="Y1196" s="47"/>
      <c r="Z1196" s="48">
        <v>1</v>
      </c>
      <c r="AA1196" s="47">
        <v>1</v>
      </c>
      <c r="AB1196" s="49">
        <v>1</v>
      </c>
    </row>
    <row r="1197" spans="1:28" ht="15.75" customHeight="1">
      <c r="A1197" s="5">
        <v>110398</v>
      </c>
      <c r="B1197" s="5">
        <v>2298</v>
      </c>
      <c r="C1197" s="12">
        <v>44403.723182870373</v>
      </c>
      <c r="D1197" s="12">
        <v>44403.727349537039</v>
      </c>
      <c r="E1197" s="12">
        <v>44403.731516203705</v>
      </c>
      <c r="F1197" s="12">
        <v>44403.743321759262</v>
      </c>
      <c r="G1197" s="5" t="s">
        <v>24</v>
      </c>
      <c r="H1197" s="5" t="s">
        <v>25</v>
      </c>
      <c r="U1197" s="29">
        <v>114109</v>
      </c>
      <c r="V1197" s="47"/>
      <c r="W1197" s="48"/>
      <c r="X1197" s="47"/>
      <c r="Y1197" s="47"/>
      <c r="Z1197" s="48"/>
      <c r="AA1197" s="47"/>
      <c r="AB1197" s="49"/>
    </row>
    <row r="1198" spans="1:28" ht="15.75" customHeight="1">
      <c r="A1198" s="5">
        <v>110634</v>
      </c>
      <c r="B1198" s="5">
        <v>2141</v>
      </c>
      <c r="C1198" s="12">
        <v>44403.732002314813</v>
      </c>
      <c r="D1198" s="12">
        <v>44403.734085648146</v>
      </c>
      <c r="E1198" s="12">
        <v>44403.735474537039</v>
      </c>
      <c r="G1198" s="5" t="s">
        <v>24</v>
      </c>
      <c r="H1198" s="5" t="s">
        <v>29</v>
      </c>
      <c r="U1198" s="29">
        <v>114111</v>
      </c>
      <c r="V1198" s="47"/>
      <c r="W1198" s="48"/>
      <c r="X1198" s="47"/>
      <c r="Y1198" s="47">
        <v>1</v>
      </c>
      <c r="Z1198" s="48"/>
      <c r="AA1198" s="47">
        <v>1</v>
      </c>
      <c r="AB1198" s="49">
        <v>1</v>
      </c>
    </row>
    <row r="1199" spans="1:28" ht="15.75" customHeight="1">
      <c r="A1199" s="5">
        <v>114892</v>
      </c>
      <c r="B1199" s="5">
        <v>3285</v>
      </c>
      <c r="C1199" s="12">
        <v>44403.74796296296</v>
      </c>
      <c r="D1199" s="12">
        <v>44403.749351851853</v>
      </c>
      <c r="E1199" s="12">
        <v>44403.752129629633</v>
      </c>
      <c r="F1199" s="12">
        <v>44403.765324074076</v>
      </c>
      <c r="G1199" s="5" t="s">
        <v>24</v>
      </c>
      <c r="H1199" s="5" t="s">
        <v>29</v>
      </c>
      <c r="U1199" s="29">
        <v>114118</v>
      </c>
      <c r="V1199" s="47"/>
      <c r="W1199" s="48">
        <v>1</v>
      </c>
      <c r="X1199" s="47">
        <v>1</v>
      </c>
      <c r="Y1199" s="47"/>
      <c r="Z1199" s="48"/>
      <c r="AA1199" s="47"/>
      <c r="AB1199" s="49">
        <v>1</v>
      </c>
    </row>
    <row r="1200" spans="1:28" ht="15.75" customHeight="1">
      <c r="A1200" s="5">
        <v>110819</v>
      </c>
      <c r="B1200" s="5">
        <v>1478</v>
      </c>
      <c r="C1200" s="12">
        <v>44403.767534722225</v>
      </c>
      <c r="D1200" s="12">
        <v>44403.769618055558</v>
      </c>
      <c r="E1200" s="12">
        <v>44403.771701388891</v>
      </c>
      <c r="F1200" s="12">
        <v>44403.82309027778</v>
      </c>
      <c r="G1200" s="5" t="s">
        <v>28</v>
      </c>
      <c r="H1200" s="5" t="s">
        <v>29</v>
      </c>
      <c r="U1200" s="29">
        <v>114133</v>
      </c>
      <c r="V1200" s="47"/>
      <c r="W1200" s="48"/>
      <c r="X1200" s="47"/>
      <c r="Y1200" s="47"/>
      <c r="Z1200" s="48">
        <v>1</v>
      </c>
      <c r="AA1200" s="47">
        <v>1</v>
      </c>
      <c r="AB1200" s="49">
        <v>1</v>
      </c>
    </row>
    <row r="1201" spans="1:28" ht="15.75" customHeight="1">
      <c r="A1201" s="5">
        <v>114466</v>
      </c>
      <c r="B1201" s="5">
        <v>1198</v>
      </c>
      <c r="C1201" s="12">
        <v>44403.817858796298</v>
      </c>
      <c r="D1201" s="12">
        <v>44403.822025462963</v>
      </c>
      <c r="G1201" s="5" t="s">
        <v>24</v>
      </c>
      <c r="H1201" s="5" t="s">
        <v>29</v>
      </c>
      <c r="U1201" s="29">
        <v>114134</v>
      </c>
      <c r="V1201" s="47"/>
      <c r="W1201" s="48">
        <v>1</v>
      </c>
      <c r="X1201" s="47">
        <v>1</v>
      </c>
      <c r="Y1201" s="47"/>
      <c r="Z1201" s="48"/>
      <c r="AA1201" s="47"/>
      <c r="AB1201" s="49">
        <v>1</v>
      </c>
    </row>
    <row r="1202" spans="1:28" ht="15.75" customHeight="1">
      <c r="A1202" s="5">
        <v>114973</v>
      </c>
      <c r="B1202" s="5">
        <v>4903</v>
      </c>
      <c r="C1202" s="12">
        <v>44403.889120370368</v>
      </c>
      <c r="D1202" s="12">
        <v>44403.892592592594</v>
      </c>
      <c r="E1202" s="12">
        <v>44403.900231481479</v>
      </c>
      <c r="F1202" s="12">
        <v>44403.909953703704</v>
      </c>
      <c r="G1202" s="5" t="s">
        <v>24</v>
      </c>
      <c r="H1202" s="5" t="s">
        <v>25</v>
      </c>
      <c r="U1202" s="29">
        <v>114135</v>
      </c>
      <c r="V1202" s="47">
        <v>1</v>
      </c>
      <c r="W1202" s="48"/>
      <c r="X1202" s="47">
        <v>1</v>
      </c>
      <c r="Y1202" s="47"/>
      <c r="Z1202" s="48"/>
      <c r="AA1202" s="47"/>
      <c r="AB1202" s="49">
        <v>1</v>
      </c>
    </row>
    <row r="1203" spans="1:28" ht="15.75" customHeight="1">
      <c r="A1203" s="5">
        <v>110647</v>
      </c>
      <c r="B1203" s="5">
        <v>3947</v>
      </c>
      <c r="C1203" s="12">
        <v>44403.912268518521</v>
      </c>
      <c r="D1203" s="12">
        <v>44403.916435185187</v>
      </c>
      <c r="E1203" s="12">
        <v>44403.919212962966</v>
      </c>
      <c r="F1203" s="12">
        <v>44403.94976851852</v>
      </c>
      <c r="G1203" s="5" t="s">
        <v>28</v>
      </c>
      <c r="H1203" s="5" t="s">
        <v>29</v>
      </c>
      <c r="U1203" s="29">
        <v>114136</v>
      </c>
      <c r="V1203" s="47"/>
      <c r="W1203" s="48">
        <v>1</v>
      </c>
      <c r="X1203" s="47">
        <v>1</v>
      </c>
      <c r="Y1203" s="47"/>
      <c r="Z1203" s="48"/>
      <c r="AA1203" s="47"/>
      <c r="AB1203" s="49">
        <v>1</v>
      </c>
    </row>
    <row r="1204" spans="1:28" ht="15.75" customHeight="1">
      <c r="A1204" s="5">
        <v>114436</v>
      </c>
      <c r="B1204" s="5">
        <v>4549</v>
      </c>
      <c r="C1204" s="12">
        <v>44403.916435185187</v>
      </c>
      <c r="G1204" s="5" t="s">
        <v>24</v>
      </c>
      <c r="H1204" s="5" t="s">
        <v>25</v>
      </c>
      <c r="U1204" s="29">
        <v>114142</v>
      </c>
      <c r="V1204" s="47">
        <v>1</v>
      </c>
      <c r="W1204" s="48"/>
      <c r="X1204" s="47">
        <v>1</v>
      </c>
      <c r="Y1204" s="47"/>
      <c r="Z1204" s="48"/>
      <c r="AA1204" s="47"/>
      <c r="AB1204" s="49">
        <v>1</v>
      </c>
    </row>
    <row r="1205" spans="1:28" ht="15.75" customHeight="1">
      <c r="A1205" s="5">
        <v>113092</v>
      </c>
      <c r="B1205" s="5">
        <v>2882</v>
      </c>
      <c r="C1205" s="12">
        <v>44403.919039351851</v>
      </c>
      <c r="D1205" s="12">
        <v>44403.922511574077</v>
      </c>
      <c r="G1205" s="5" t="s">
        <v>24</v>
      </c>
      <c r="H1205" s="5" t="s">
        <v>25</v>
      </c>
      <c r="U1205" s="29">
        <v>114144</v>
      </c>
      <c r="V1205" s="47"/>
      <c r="W1205" s="48">
        <v>1</v>
      </c>
      <c r="X1205" s="47">
        <v>1</v>
      </c>
      <c r="Y1205" s="47"/>
      <c r="Z1205" s="48"/>
      <c r="AA1205" s="47"/>
      <c r="AB1205" s="49">
        <v>1</v>
      </c>
    </row>
    <row r="1206" spans="1:28" ht="15.75" customHeight="1">
      <c r="A1206" s="5">
        <v>113189</v>
      </c>
      <c r="B1206" s="5">
        <v>3938</v>
      </c>
      <c r="C1206" s="12">
        <v>44403.922337962962</v>
      </c>
      <c r="D1206" s="12">
        <v>44403.923032407409</v>
      </c>
      <c r="E1206" s="12">
        <v>44403.928587962961</v>
      </c>
      <c r="F1206" s="12">
        <v>44403.945949074077</v>
      </c>
      <c r="G1206" s="5" t="s">
        <v>24</v>
      </c>
      <c r="H1206" s="5" t="s">
        <v>29</v>
      </c>
      <c r="U1206" s="29">
        <v>114146</v>
      </c>
      <c r="V1206" s="47"/>
      <c r="W1206" s="48">
        <v>1</v>
      </c>
      <c r="X1206" s="47">
        <v>1</v>
      </c>
      <c r="Y1206" s="47"/>
      <c r="Z1206" s="48"/>
      <c r="AA1206" s="47"/>
      <c r="AB1206" s="49">
        <v>1</v>
      </c>
    </row>
    <row r="1207" spans="1:28" ht="15.75" customHeight="1">
      <c r="A1207" s="5">
        <v>114327</v>
      </c>
      <c r="B1207" s="5">
        <v>872</v>
      </c>
      <c r="C1207" s="12">
        <v>44403.939120370371</v>
      </c>
      <c r="D1207" s="12">
        <v>44403.94259259259</v>
      </c>
      <c r="E1207" s="12">
        <v>44403.948842592596</v>
      </c>
      <c r="F1207" s="12">
        <v>44404.003009259257</v>
      </c>
      <c r="G1207" s="5" t="s">
        <v>24</v>
      </c>
      <c r="H1207" s="5" t="s">
        <v>25</v>
      </c>
      <c r="U1207" s="29">
        <v>114154</v>
      </c>
      <c r="V1207" s="47"/>
      <c r="W1207" s="48">
        <v>1</v>
      </c>
      <c r="X1207" s="47">
        <v>1</v>
      </c>
      <c r="Y1207" s="47"/>
      <c r="Z1207" s="48"/>
      <c r="AA1207" s="47"/>
      <c r="AB1207" s="49">
        <v>1</v>
      </c>
    </row>
    <row r="1208" spans="1:28" ht="15.75" customHeight="1">
      <c r="A1208" s="5">
        <v>113795</v>
      </c>
      <c r="B1208" s="5">
        <v>1885</v>
      </c>
      <c r="C1208" s="12">
        <v>44403.985763888886</v>
      </c>
      <c r="D1208" s="12">
        <v>44403.986458333333</v>
      </c>
      <c r="E1208" s="12">
        <v>44403.994097222225</v>
      </c>
      <c r="F1208" s="12">
        <v>44404.006597222222</v>
      </c>
      <c r="G1208" s="5" t="s">
        <v>24</v>
      </c>
      <c r="H1208" s="5" t="s">
        <v>29</v>
      </c>
      <c r="U1208" s="29">
        <v>114156</v>
      </c>
      <c r="V1208" s="47"/>
      <c r="W1208" s="48">
        <v>1</v>
      </c>
      <c r="X1208" s="47">
        <v>1</v>
      </c>
      <c r="Y1208" s="47"/>
      <c r="Z1208" s="48"/>
      <c r="AA1208" s="47"/>
      <c r="AB1208" s="49">
        <v>1</v>
      </c>
    </row>
    <row r="1209" spans="1:28" ht="15.75" customHeight="1">
      <c r="A1209" s="5">
        <v>110149</v>
      </c>
      <c r="B1209" s="5">
        <v>3703</v>
      </c>
      <c r="C1209" s="12">
        <v>44404.018437500003</v>
      </c>
      <c r="D1209" s="12">
        <v>44404.022604166668</v>
      </c>
      <c r="E1209" s="12">
        <v>44404.026770833334</v>
      </c>
      <c r="F1209" s="12">
        <v>44404.07607638889</v>
      </c>
      <c r="G1209" s="5" t="s">
        <v>24</v>
      </c>
      <c r="H1209" s="5" t="s">
        <v>29</v>
      </c>
      <c r="U1209" s="29">
        <v>114158</v>
      </c>
      <c r="V1209" s="47"/>
      <c r="W1209" s="48"/>
      <c r="X1209" s="47"/>
      <c r="Y1209" s="47"/>
      <c r="Z1209" s="48">
        <v>1</v>
      </c>
      <c r="AA1209" s="47">
        <v>1</v>
      </c>
      <c r="AB1209" s="49">
        <v>1</v>
      </c>
    </row>
    <row r="1210" spans="1:28" ht="15.75" customHeight="1">
      <c r="A1210" s="5">
        <v>114009</v>
      </c>
      <c r="B1210" s="5">
        <v>4943</v>
      </c>
      <c r="C1210" s="12">
        <v>44404.056122685186</v>
      </c>
      <c r="G1210" s="5" t="s">
        <v>28</v>
      </c>
      <c r="H1210" s="5" t="s">
        <v>25</v>
      </c>
      <c r="U1210" s="29">
        <v>114159</v>
      </c>
      <c r="V1210" s="47"/>
      <c r="W1210" s="48">
        <v>1</v>
      </c>
      <c r="X1210" s="47">
        <v>1</v>
      </c>
      <c r="Y1210" s="47"/>
      <c r="Z1210" s="48"/>
      <c r="AA1210" s="47"/>
      <c r="AB1210" s="49">
        <v>1</v>
      </c>
    </row>
    <row r="1211" spans="1:28" ht="15.75" customHeight="1">
      <c r="A1211" s="5">
        <v>113570</v>
      </c>
      <c r="B1211" s="5">
        <v>1998</v>
      </c>
      <c r="C1211" s="12">
        <v>44404.093321759261</v>
      </c>
      <c r="G1211" s="5" t="s">
        <v>24</v>
      </c>
      <c r="H1211" s="5" t="s">
        <v>25</v>
      </c>
      <c r="U1211" s="29">
        <v>114160</v>
      </c>
      <c r="V1211" s="47"/>
      <c r="W1211" s="48">
        <v>1</v>
      </c>
      <c r="X1211" s="47">
        <v>1</v>
      </c>
      <c r="Y1211" s="47"/>
      <c r="Z1211" s="48"/>
      <c r="AA1211" s="47"/>
      <c r="AB1211" s="49">
        <v>1</v>
      </c>
    </row>
    <row r="1212" spans="1:28" ht="15.75" customHeight="1">
      <c r="A1212" s="5">
        <v>113470</v>
      </c>
      <c r="B1212" s="5">
        <v>2232</v>
      </c>
      <c r="C1212" s="12">
        <v>44404.135949074072</v>
      </c>
      <c r="D1212" s="12">
        <v>44404.136643518519</v>
      </c>
      <c r="G1212" s="5" t="s">
        <v>24</v>
      </c>
      <c r="H1212" s="5" t="s">
        <v>25</v>
      </c>
      <c r="U1212" s="29">
        <v>114164</v>
      </c>
      <c r="V1212" s="47">
        <v>1</v>
      </c>
      <c r="W1212" s="48"/>
      <c r="X1212" s="47">
        <v>1</v>
      </c>
      <c r="Y1212" s="47"/>
      <c r="Z1212" s="48"/>
      <c r="AA1212" s="47"/>
      <c r="AB1212" s="49">
        <v>1</v>
      </c>
    </row>
    <row r="1213" spans="1:28" ht="15.75" customHeight="1">
      <c r="A1213" s="5">
        <v>113966</v>
      </c>
      <c r="B1213" s="5">
        <v>688</v>
      </c>
      <c r="C1213" s="12">
        <v>44404.13790509259</v>
      </c>
      <c r="D1213" s="12">
        <v>44404.139293981483</v>
      </c>
      <c r="E1213" s="12">
        <v>44404.146932870368</v>
      </c>
      <c r="F1213" s="12">
        <v>44404.190682870372</v>
      </c>
      <c r="G1213" s="5" t="s">
        <v>24</v>
      </c>
      <c r="H1213" s="5" t="s">
        <v>25</v>
      </c>
      <c r="U1213" s="29">
        <v>114165</v>
      </c>
      <c r="V1213" s="47"/>
      <c r="W1213" s="48">
        <v>1</v>
      </c>
      <c r="X1213" s="47">
        <v>1</v>
      </c>
      <c r="Y1213" s="47"/>
      <c r="Z1213" s="48"/>
      <c r="AA1213" s="47"/>
      <c r="AB1213" s="49">
        <v>1</v>
      </c>
    </row>
    <row r="1214" spans="1:28" ht="15.75" customHeight="1">
      <c r="A1214" s="5">
        <v>111652</v>
      </c>
      <c r="B1214" s="5">
        <v>1774</v>
      </c>
      <c r="C1214" s="12">
        <v>44404.169965277775</v>
      </c>
      <c r="D1214" s="12">
        <v>44404.170659722222</v>
      </c>
      <c r="E1214" s="12">
        <v>44404.173437500001</v>
      </c>
      <c r="G1214" s="5" t="s">
        <v>24</v>
      </c>
      <c r="H1214" s="5" t="s">
        <v>29</v>
      </c>
      <c r="U1214" s="29">
        <v>114169</v>
      </c>
      <c r="V1214" s="47"/>
      <c r="W1214" s="48">
        <v>1</v>
      </c>
      <c r="X1214" s="47">
        <v>1</v>
      </c>
      <c r="Y1214" s="47"/>
      <c r="Z1214" s="48"/>
      <c r="AA1214" s="47"/>
      <c r="AB1214" s="49">
        <v>1</v>
      </c>
    </row>
    <row r="1215" spans="1:28" ht="15.75" customHeight="1">
      <c r="A1215" s="5">
        <v>114464</v>
      </c>
      <c r="B1215" s="5">
        <v>227</v>
      </c>
      <c r="C1215" s="12">
        <v>44404.201249999998</v>
      </c>
      <c r="D1215" s="12">
        <v>44404.205416666664</v>
      </c>
      <c r="G1215" s="5" t="s">
        <v>24</v>
      </c>
      <c r="H1215" s="5" t="s">
        <v>29</v>
      </c>
      <c r="U1215" s="29">
        <v>114170</v>
      </c>
      <c r="V1215" s="47"/>
      <c r="W1215" s="48"/>
      <c r="X1215" s="47"/>
      <c r="Y1215" s="47">
        <v>1</v>
      </c>
      <c r="Z1215" s="48"/>
      <c r="AA1215" s="47">
        <v>1</v>
      </c>
      <c r="AB1215" s="49">
        <v>1</v>
      </c>
    </row>
    <row r="1216" spans="1:28" ht="15.75" customHeight="1">
      <c r="A1216" s="5">
        <v>111865</v>
      </c>
      <c r="B1216" s="5">
        <v>889</v>
      </c>
      <c r="C1216" s="12">
        <v>44404.213067129633</v>
      </c>
      <c r="D1216" s="12">
        <v>44404.214456018519</v>
      </c>
      <c r="E1216" s="12">
        <v>44404.215844907405</v>
      </c>
      <c r="F1216" s="12">
        <v>44404.227650462963</v>
      </c>
      <c r="G1216" s="5" t="s">
        <v>24</v>
      </c>
      <c r="H1216" s="5" t="s">
        <v>29</v>
      </c>
      <c r="U1216" s="29">
        <v>114178</v>
      </c>
      <c r="V1216" s="47"/>
      <c r="W1216" s="48"/>
      <c r="X1216" s="47"/>
      <c r="Y1216" s="47"/>
      <c r="Z1216" s="48"/>
      <c r="AA1216" s="47"/>
      <c r="AB1216" s="49"/>
    </row>
    <row r="1217" spans="1:28" ht="15.75" customHeight="1">
      <c r="A1217" s="5">
        <v>110807</v>
      </c>
      <c r="B1217" s="5">
        <v>310</v>
      </c>
      <c r="C1217" s="12">
        <v>44404.220254629632</v>
      </c>
      <c r="D1217" s="12">
        <v>44404.221643518518</v>
      </c>
      <c r="E1217" s="12">
        <v>44404.226504629631</v>
      </c>
      <c r="F1217" s="12">
        <v>44404.241782407407</v>
      </c>
      <c r="G1217" s="5" t="s">
        <v>24</v>
      </c>
      <c r="H1217" s="5" t="s">
        <v>29</v>
      </c>
      <c r="U1217" s="29">
        <v>114180</v>
      </c>
      <c r="V1217" s="47"/>
      <c r="W1217" s="48">
        <v>1</v>
      </c>
      <c r="X1217" s="47">
        <v>1</v>
      </c>
      <c r="Y1217" s="47"/>
      <c r="Z1217" s="48"/>
      <c r="AA1217" s="47"/>
      <c r="AB1217" s="49">
        <v>1</v>
      </c>
    </row>
    <row r="1218" spans="1:28" ht="15.75" customHeight="1">
      <c r="A1218" s="5">
        <v>110012</v>
      </c>
      <c r="B1218" s="5">
        <v>135</v>
      </c>
      <c r="C1218" s="12">
        <v>44404.259629629632</v>
      </c>
      <c r="D1218" s="12">
        <v>44404.263101851851</v>
      </c>
      <c r="E1218" s="12">
        <v>44404.271435185183</v>
      </c>
      <c r="F1218" s="12">
        <v>44404.295740740738</v>
      </c>
      <c r="G1218" s="5" t="s">
        <v>24</v>
      </c>
      <c r="H1218" s="5" t="s">
        <v>25</v>
      </c>
      <c r="U1218" s="29">
        <v>114193</v>
      </c>
      <c r="V1218" s="47">
        <v>1</v>
      </c>
      <c r="W1218" s="48"/>
      <c r="X1218" s="47">
        <v>1</v>
      </c>
      <c r="Y1218" s="47"/>
      <c r="Z1218" s="48"/>
      <c r="AA1218" s="47"/>
      <c r="AB1218" s="49">
        <v>1</v>
      </c>
    </row>
    <row r="1219" spans="1:28" ht="15.75" customHeight="1">
      <c r="A1219" s="5">
        <v>114704</v>
      </c>
      <c r="B1219" s="5">
        <v>2064</v>
      </c>
      <c r="C1219" s="12">
        <v>44404.273738425924</v>
      </c>
      <c r="D1219" s="12">
        <v>44404.27721064815</v>
      </c>
      <c r="E1219" s="12">
        <v>44404.279988425929</v>
      </c>
      <c r="F1219" s="12">
        <v>44404.332071759258</v>
      </c>
      <c r="G1219" s="5" t="s">
        <v>24</v>
      </c>
      <c r="H1219" s="5" t="s">
        <v>29</v>
      </c>
      <c r="U1219" s="29">
        <v>114198</v>
      </c>
      <c r="V1219" s="47"/>
      <c r="W1219" s="48">
        <v>1</v>
      </c>
      <c r="X1219" s="47">
        <v>1</v>
      </c>
      <c r="Y1219" s="47"/>
      <c r="Z1219" s="48"/>
      <c r="AA1219" s="47"/>
      <c r="AB1219" s="49">
        <v>1</v>
      </c>
    </row>
    <row r="1220" spans="1:28" ht="15.75" customHeight="1">
      <c r="A1220" s="5">
        <v>114638</v>
      </c>
      <c r="B1220" s="5">
        <v>4944</v>
      </c>
      <c r="C1220" s="12">
        <v>44404.299004629633</v>
      </c>
      <c r="D1220" s="12">
        <v>44404.301087962966</v>
      </c>
      <c r="E1220" s="12">
        <v>44404.302476851852</v>
      </c>
      <c r="F1220" s="12">
        <v>44404.35664351852</v>
      </c>
      <c r="G1220" s="5" t="s">
        <v>28</v>
      </c>
      <c r="H1220" s="5" t="s">
        <v>25</v>
      </c>
      <c r="U1220" s="29">
        <v>114199</v>
      </c>
      <c r="V1220" s="47"/>
      <c r="W1220" s="48"/>
      <c r="X1220" s="47"/>
      <c r="Y1220" s="47"/>
      <c r="Z1220" s="48">
        <v>1</v>
      </c>
      <c r="AA1220" s="47">
        <v>1</v>
      </c>
      <c r="AB1220" s="49">
        <v>1</v>
      </c>
    </row>
    <row r="1221" spans="1:28" ht="15.75" customHeight="1">
      <c r="A1221" s="5">
        <v>114605</v>
      </c>
      <c r="B1221" s="5">
        <v>1689</v>
      </c>
      <c r="C1221" s="12">
        <v>44404.314027777778</v>
      </c>
      <c r="D1221" s="12">
        <v>44404.316805555558</v>
      </c>
      <c r="E1221" s="12">
        <v>44404.318888888891</v>
      </c>
      <c r="F1221" s="12">
        <v>44404.332083333335</v>
      </c>
      <c r="G1221" s="5" t="s">
        <v>28</v>
      </c>
      <c r="H1221" s="5" t="s">
        <v>29</v>
      </c>
      <c r="U1221" s="29">
        <v>114209</v>
      </c>
      <c r="V1221" s="47"/>
      <c r="W1221" s="48">
        <v>1</v>
      </c>
      <c r="X1221" s="47">
        <v>1</v>
      </c>
      <c r="Y1221" s="47"/>
      <c r="Z1221" s="48"/>
      <c r="AA1221" s="47"/>
      <c r="AB1221" s="49">
        <v>1</v>
      </c>
    </row>
    <row r="1222" spans="1:28" ht="15.75" customHeight="1">
      <c r="A1222" s="5">
        <v>110212</v>
      </c>
      <c r="B1222" s="5">
        <v>141</v>
      </c>
      <c r="C1222" s="12">
        <v>44404.319467592592</v>
      </c>
      <c r="D1222" s="12">
        <v>44404.322245370371</v>
      </c>
      <c r="G1222" s="5" t="s">
        <v>24</v>
      </c>
      <c r="H1222" s="5" t="s">
        <v>29</v>
      </c>
      <c r="U1222" s="29">
        <v>114210</v>
      </c>
      <c r="V1222" s="47"/>
      <c r="W1222" s="48">
        <v>1</v>
      </c>
      <c r="X1222" s="47">
        <v>1</v>
      </c>
      <c r="Y1222" s="47"/>
      <c r="Z1222" s="48"/>
      <c r="AA1222" s="47"/>
      <c r="AB1222" s="49">
        <v>1</v>
      </c>
    </row>
    <row r="1223" spans="1:28" ht="15.75" customHeight="1">
      <c r="A1223" s="5">
        <v>111072</v>
      </c>
      <c r="B1223" s="5">
        <v>4834</v>
      </c>
      <c r="C1223" s="12">
        <v>44404.329953703702</v>
      </c>
      <c r="D1223" s="12">
        <v>44404.332037037035</v>
      </c>
      <c r="G1223" s="5" t="s">
        <v>24</v>
      </c>
      <c r="H1223" s="5" t="s">
        <v>25</v>
      </c>
      <c r="U1223" s="29">
        <v>114213</v>
      </c>
      <c r="V1223" s="47"/>
      <c r="W1223" s="48"/>
      <c r="X1223" s="47"/>
      <c r="Y1223" s="47">
        <v>1</v>
      </c>
      <c r="Z1223" s="48"/>
      <c r="AA1223" s="47">
        <v>1</v>
      </c>
      <c r="AB1223" s="49">
        <v>1</v>
      </c>
    </row>
    <row r="1224" spans="1:28" ht="15.75" customHeight="1">
      <c r="A1224" s="5">
        <v>112927</v>
      </c>
      <c r="B1224" s="5">
        <v>326</v>
      </c>
      <c r="C1224" s="12">
        <v>44404.332337962966</v>
      </c>
      <c r="D1224" s="12">
        <v>44404.333032407405</v>
      </c>
      <c r="E1224" s="12">
        <v>44404.340671296297</v>
      </c>
      <c r="F1224" s="12">
        <v>44404.373310185183</v>
      </c>
      <c r="G1224" s="5" t="s">
        <v>24</v>
      </c>
      <c r="H1224" s="5" t="s">
        <v>25</v>
      </c>
      <c r="U1224" s="29">
        <v>114214</v>
      </c>
      <c r="V1224" s="47">
        <v>1</v>
      </c>
      <c r="W1224" s="48"/>
      <c r="X1224" s="47">
        <v>1</v>
      </c>
      <c r="Y1224" s="47"/>
      <c r="Z1224" s="48"/>
      <c r="AA1224" s="47"/>
      <c r="AB1224" s="49">
        <v>1</v>
      </c>
    </row>
    <row r="1225" spans="1:28" ht="15.75" customHeight="1">
      <c r="A1225" s="5">
        <v>112434</v>
      </c>
      <c r="B1225" s="5">
        <v>2538</v>
      </c>
      <c r="C1225" s="12">
        <v>44404.340983796297</v>
      </c>
      <c r="D1225" s="12">
        <v>44404.34306712963</v>
      </c>
      <c r="E1225" s="12">
        <v>44404.350011574075</v>
      </c>
      <c r="F1225" s="12">
        <v>44404.379178240742</v>
      </c>
      <c r="G1225" s="5" t="s">
        <v>24</v>
      </c>
      <c r="H1225" s="5" t="s">
        <v>29</v>
      </c>
      <c r="U1225" s="29">
        <v>114218</v>
      </c>
      <c r="V1225" s="47"/>
      <c r="W1225" s="48">
        <v>1</v>
      </c>
      <c r="X1225" s="47">
        <v>1</v>
      </c>
      <c r="Y1225" s="47"/>
      <c r="Z1225" s="48"/>
      <c r="AA1225" s="47"/>
      <c r="AB1225" s="49">
        <v>1</v>
      </c>
    </row>
    <row r="1226" spans="1:28" ht="15.75" customHeight="1">
      <c r="A1226" s="5">
        <v>113479</v>
      </c>
      <c r="B1226" s="5">
        <v>1032</v>
      </c>
      <c r="C1226" s="12">
        <v>44404.344293981485</v>
      </c>
      <c r="D1226" s="12">
        <v>44404.346377314818</v>
      </c>
      <c r="E1226" s="12">
        <v>44404.35193287037</v>
      </c>
      <c r="F1226" s="12">
        <v>44404.358877314815</v>
      </c>
      <c r="G1226" s="5" t="s">
        <v>24</v>
      </c>
      <c r="H1226" s="5" t="s">
        <v>29</v>
      </c>
      <c r="U1226" s="29">
        <v>114219</v>
      </c>
      <c r="V1226" s="47"/>
      <c r="W1226" s="48"/>
      <c r="X1226" s="47"/>
      <c r="Y1226" s="47"/>
      <c r="Z1226" s="48"/>
      <c r="AA1226" s="47"/>
      <c r="AB1226" s="49"/>
    </row>
    <row r="1227" spans="1:28" ht="15.75" customHeight="1">
      <c r="A1227" s="5">
        <v>111547</v>
      </c>
      <c r="B1227" s="5">
        <v>1623</v>
      </c>
      <c r="C1227" s="12">
        <v>44404.369456018518</v>
      </c>
      <c r="G1227" s="5" t="s">
        <v>24</v>
      </c>
      <c r="H1227" s="5" t="s">
        <v>25</v>
      </c>
      <c r="U1227" s="29">
        <v>114225</v>
      </c>
      <c r="V1227" s="47"/>
      <c r="W1227" s="48">
        <v>1</v>
      </c>
      <c r="X1227" s="47">
        <v>1</v>
      </c>
      <c r="Y1227" s="47"/>
      <c r="Z1227" s="48"/>
      <c r="AA1227" s="47"/>
      <c r="AB1227" s="49">
        <v>1</v>
      </c>
    </row>
    <row r="1228" spans="1:28" ht="15.75" customHeight="1">
      <c r="A1228" s="5">
        <v>111445</v>
      </c>
      <c r="C1228" s="12">
        <v>44404.396539351852</v>
      </c>
      <c r="G1228" s="5" t="s">
        <v>24</v>
      </c>
      <c r="H1228" s="5" t="s">
        <v>25</v>
      </c>
      <c r="U1228" s="29">
        <v>114228</v>
      </c>
      <c r="V1228" s="47"/>
      <c r="W1228" s="48">
        <v>1</v>
      </c>
      <c r="X1228" s="47">
        <v>1</v>
      </c>
      <c r="Y1228" s="47"/>
      <c r="Z1228" s="48"/>
      <c r="AA1228" s="47"/>
      <c r="AB1228" s="49">
        <v>1</v>
      </c>
    </row>
    <row r="1229" spans="1:28" ht="15.75" customHeight="1">
      <c r="A1229" s="5">
        <v>111127</v>
      </c>
      <c r="B1229" s="5">
        <v>3353</v>
      </c>
      <c r="C1229" s="12">
        <v>44404.446863425925</v>
      </c>
      <c r="D1229" s="12">
        <v>44404.448252314818</v>
      </c>
      <c r="G1229" s="5" t="s">
        <v>24</v>
      </c>
      <c r="H1229" s="5" t="s">
        <v>29</v>
      </c>
      <c r="U1229" s="29">
        <v>114229</v>
      </c>
      <c r="V1229" s="47">
        <v>1</v>
      </c>
      <c r="W1229" s="48"/>
      <c r="X1229" s="47">
        <v>1</v>
      </c>
      <c r="Y1229" s="47"/>
      <c r="Z1229" s="48"/>
      <c r="AA1229" s="47"/>
      <c r="AB1229" s="49">
        <v>1</v>
      </c>
    </row>
    <row r="1230" spans="1:28" ht="15.75" customHeight="1">
      <c r="A1230" s="5">
        <v>113258</v>
      </c>
      <c r="B1230" s="5">
        <v>4719</v>
      </c>
      <c r="C1230" s="12">
        <v>44404.462418981479</v>
      </c>
      <c r="D1230" s="12">
        <v>44404.463807870372</v>
      </c>
      <c r="E1230" s="12">
        <v>44404.472141203703</v>
      </c>
      <c r="F1230" s="12">
        <v>44404.492280092592</v>
      </c>
      <c r="G1230" s="5" t="s">
        <v>28</v>
      </c>
      <c r="H1230" s="5" t="s">
        <v>25</v>
      </c>
      <c r="U1230" s="29">
        <v>114230</v>
      </c>
      <c r="V1230" s="47"/>
      <c r="W1230" s="48">
        <v>1</v>
      </c>
      <c r="X1230" s="47">
        <v>1</v>
      </c>
      <c r="Y1230" s="47"/>
      <c r="Z1230" s="48"/>
      <c r="AA1230" s="47"/>
      <c r="AB1230" s="49">
        <v>1</v>
      </c>
    </row>
    <row r="1231" spans="1:28" ht="15.75" customHeight="1">
      <c r="A1231" s="5">
        <v>110339</v>
      </c>
      <c r="B1231" s="5">
        <v>134</v>
      </c>
      <c r="C1231" s="12">
        <v>44404.534074074072</v>
      </c>
      <c r="D1231" s="12">
        <v>44404.538240740738</v>
      </c>
      <c r="E1231" s="12">
        <v>44404.54587962963</v>
      </c>
      <c r="F1231" s="12">
        <v>44404.596574074072</v>
      </c>
      <c r="G1231" s="5" t="s">
        <v>24</v>
      </c>
      <c r="H1231" s="5" t="s">
        <v>29</v>
      </c>
      <c r="U1231" s="29">
        <v>114243</v>
      </c>
      <c r="V1231" s="47"/>
      <c r="W1231" s="48">
        <v>1</v>
      </c>
      <c r="X1231" s="47">
        <v>1</v>
      </c>
      <c r="Y1231" s="47"/>
      <c r="Z1231" s="48"/>
      <c r="AA1231" s="47"/>
      <c r="AB1231" s="49">
        <v>1</v>
      </c>
    </row>
    <row r="1232" spans="1:28" ht="15.75" customHeight="1">
      <c r="A1232" s="5">
        <v>112602</v>
      </c>
      <c r="B1232" s="5">
        <v>2695</v>
      </c>
      <c r="C1232" s="12">
        <v>44404.538368055553</v>
      </c>
      <c r="D1232" s="12">
        <v>44404.540451388886</v>
      </c>
      <c r="E1232" s="12">
        <v>44404.545312499999</v>
      </c>
      <c r="F1232" s="12">
        <v>44404.554340277777</v>
      </c>
      <c r="G1232" s="5" t="s">
        <v>28</v>
      </c>
      <c r="H1232" s="5" t="s">
        <v>25</v>
      </c>
      <c r="U1232" s="29">
        <v>114244</v>
      </c>
      <c r="V1232" s="47"/>
      <c r="W1232" s="48"/>
      <c r="X1232" s="47"/>
      <c r="Y1232" s="47"/>
      <c r="Z1232" s="48"/>
      <c r="AA1232" s="47"/>
      <c r="AB1232" s="49"/>
    </row>
    <row r="1233" spans="1:28" ht="15.75" customHeight="1">
      <c r="A1233" s="5">
        <v>114409</v>
      </c>
      <c r="B1233" s="5">
        <v>1920</v>
      </c>
      <c r="C1233" s="12">
        <v>44404.545706018522</v>
      </c>
      <c r="D1233" s="12">
        <v>44404.549178240741</v>
      </c>
      <c r="E1233" s="12">
        <v>44404.555428240739</v>
      </c>
      <c r="F1233" s="12">
        <v>44404.604733796295</v>
      </c>
      <c r="G1233" s="5" t="s">
        <v>28</v>
      </c>
      <c r="H1233" s="5" t="s">
        <v>25</v>
      </c>
      <c r="U1233" s="29">
        <v>114248</v>
      </c>
      <c r="V1233" s="47">
        <v>1</v>
      </c>
      <c r="W1233" s="48"/>
      <c r="X1233" s="47">
        <v>1</v>
      </c>
      <c r="Y1233" s="47"/>
      <c r="Z1233" s="48"/>
      <c r="AA1233" s="47"/>
      <c r="AB1233" s="49">
        <v>1</v>
      </c>
    </row>
    <row r="1234" spans="1:28" ht="15.75" customHeight="1">
      <c r="A1234" s="5">
        <v>110524</v>
      </c>
      <c r="B1234" s="5">
        <v>2688</v>
      </c>
      <c r="C1234" s="12">
        <v>44404.597731481481</v>
      </c>
      <c r="D1234" s="12">
        <v>44404.601898148147</v>
      </c>
      <c r="G1234" s="5" t="s">
        <v>24</v>
      </c>
      <c r="H1234" s="5" t="s">
        <v>29</v>
      </c>
      <c r="U1234" s="29">
        <v>114254</v>
      </c>
      <c r="V1234" s="47"/>
      <c r="W1234" s="48"/>
      <c r="X1234" s="47"/>
      <c r="Y1234" s="47"/>
      <c r="Z1234" s="48">
        <v>1</v>
      </c>
      <c r="AA1234" s="47">
        <v>1</v>
      </c>
      <c r="AB1234" s="49">
        <v>1</v>
      </c>
    </row>
    <row r="1235" spans="1:28" ht="15.75" customHeight="1">
      <c r="A1235" s="5">
        <v>110451</v>
      </c>
      <c r="B1235" s="5">
        <v>4063</v>
      </c>
      <c r="C1235" s="12">
        <v>44404.618819444448</v>
      </c>
      <c r="D1235" s="12">
        <v>44404.62159722222</v>
      </c>
      <c r="G1235" s="5" t="s">
        <v>24</v>
      </c>
      <c r="H1235" s="5" t="s">
        <v>25</v>
      </c>
      <c r="U1235" s="29">
        <v>114258</v>
      </c>
      <c r="V1235" s="47"/>
      <c r="W1235" s="48">
        <v>1</v>
      </c>
      <c r="X1235" s="47">
        <v>1</v>
      </c>
      <c r="Y1235" s="47"/>
      <c r="Z1235" s="48"/>
      <c r="AA1235" s="47"/>
      <c r="AB1235" s="49">
        <v>1</v>
      </c>
    </row>
    <row r="1236" spans="1:28" ht="15.75" customHeight="1">
      <c r="A1236" s="5">
        <v>111277</v>
      </c>
      <c r="C1236" s="12">
        <v>44404.619363425925</v>
      </c>
      <c r="G1236" s="5" t="s">
        <v>24</v>
      </c>
      <c r="H1236" s="5" t="s">
        <v>25</v>
      </c>
      <c r="U1236" s="29">
        <v>114262</v>
      </c>
      <c r="V1236" s="47"/>
      <c r="W1236" s="48">
        <v>1</v>
      </c>
      <c r="X1236" s="47">
        <v>1</v>
      </c>
      <c r="Y1236" s="47"/>
      <c r="Z1236" s="48"/>
      <c r="AA1236" s="47"/>
      <c r="AB1236" s="49">
        <v>1</v>
      </c>
    </row>
    <row r="1237" spans="1:28" ht="15.75" customHeight="1">
      <c r="A1237" s="5">
        <v>112085</v>
      </c>
      <c r="B1237" s="5">
        <v>1568</v>
      </c>
      <c r="C1237" s="12">
        <v>44404.63826388889</v>
      </c>
      <c r="D1237" s="12">
        <v>44404.638958333337</v>
      </c>
      <c r="E1237" s="12">
        <v>44404.640347222223</v>
      </c>
      <c r="F1237" s="12">
        <v>44404.660486111112</v>
      </c>
      <c r="G1237" s="5" t="s">
        <v>24</v>
      </c>
      <c r="H1237" s="5" t="s">
        <v>25</v>
      </c>
      <c r="U1237" s="29">
        <v>114280</v>
      </c>
      <c r="V1237" s="47"/>
      <c r="W1237" s="48">
        <v>1</v>
      </c>
      <c r="X1237" s="47">
        <v>1</v>
      </c>
      <c r="Y1237" s="47"/>
      <c r="Z1237" s="48"/>
      <c r="AA1237" s="47"/>
      <c r="AB1237" s="49">
        <v>1</v>
      </c>
    </row>
    <row r="1238" spans="1:28" ht="15.75" customHeight="1">
      <c r="A1238" s="5">
        <v>114285</v>
      </c>
      <c r="B1238" s="5">
        <v>586</v>
      </c>
      <c r="C1238" s="12">
        <v>44404.656782407408</v>
      </c>
      <c r="G1238" s="5" t="s">
        <v>24</v>
      </c>
      <c r="H1238" s="5" t="s">
        <v>25</v>
      </c>
      <c r="U1238" s="29">
        <v>114282</v>
      </c>
      <c r="V1238" s="47"/>
      <c r="W1238" s="48">
        <v>1</v>
      </c>
      <c r="X1238" s="47">
        <v>1</v>
      </c>
      <c r="Y1238" s="47"/>
      <c r="Z1238" s="48"/>
      <c r="AA1238" s="47"/>
      <c r="AB1238" s="49">
        <v>1</v>
      </c>
    </row>
    <row r="1239" spans="1:28" ht="15.75" customHeight="1">
      <c r="A1239" s="5">
        <v>112806</v>
      </c>
      <c r="B1239" s="5">
        <v>4459</v>
      </c>
      <c r="C1239" s="12">
        <v>44404.692650462966</v>
      </c>
      <c r="D1239" s="12">
        <v>44404.694733796299</v>
      </c>
      <c r="G1239" s="5" t="s">
        <v>28</v>
      </c>
      <c r="H1239" s="5" t="s">
        <v>29</v>
      </c>
      <c r="U1239" s="29">
        <v>114284</v>
      </c>
      <c r="V1239" s="47"/>
      <c r="W1239" s="48">
        <v>1</v>
      </c>
      <c r="X1239" s="47">
        <v>1</v>
      </c>
      <c r="Y1239" s="47"/>
      <c r="Z1239" s="48"/>
      <c r="AA1239" s="47"/>
      <c r="AB1239" s="49">
        <v>1</v>
      </c>
    </row>
    <row r="1240" spans="1:28" ht="15.75" customHeight="1">
      <c r="A1240" s="5">
        <v>112235</v>
      </c>
      <c r="B1240" s="5">
        <v>2440</v>
      </c>
      <c r="C1240" s="12">
        <v>44404.789317129631</v>
      </c>
      <c r="D1240" s="12">
        <v>44404.790706018517</v>
      </c>
      <c r="E1240" s="12">
        <v>44404.794178240743</v>
      </c>
      <c r="F1240" s="12">
        <v>44404.805983796294</v>
      </c>
      <c r="G1240" s="5" t="s">
        <v>24</v>
      </c>
      <c r="H1240" s="5" t="s">
        <v>25</v>
      </c>
      <c r="U1240" s="29">
        <v>114285</v>
      </c>
      <c r="V1240" s="47"/>
      <c r="W1240" s="48"/>
      <c r="X1240" s="47"/>
      <c r="Y1240" s="47"/>
      <c r="Z1240" s="48"/>
      <c r="AA1240" s="47"/>
      <c r="AB1240" s="49"/>
    </row>
    <row r="1241" spans="1:28" ht="15.75" customHeight="1">
      <c r="A1241" s="5">
        <v>110448</v>
      </c>
      <c r="B1241" s="5">
        <v>4812</v>
      </c>
      <c r="C1241" s="12">
        <v>44404.800266203703</v>
      </c>
      <c r="D1241" s="12">
        <v>44404.804432870369</v>
      </c>
      <c r="E1241" s="12">
        <v>44404.806516203702</v>
      </c>
      <c r="F1241" s="12">
        <v>44404.851655092592</v>
      </c>
      <c r="G1241" s="5" t="s">
        <v>24</v>
      </c>
      <c r="H1241" s="5" t="s">
        <v>29</v>
      </c>
      <c r="U1241" s="29">
        <v>114287</v>
      </c>
      <c r="V1241" s="47"/>
      <c r="W1241" s="48"/>
      <c r="X1241" s="47"/>
      <c r="Y1241" s="47"/>
      <c r="Z1241" s="48">
        <v>1</v>
      </c>
      <c r="AA1241" s="47">
        <v>1</v>
      </c>
      <c r="AB1241" s="49">
        <v>1</v>
      </c>
    </row>
    <row r="1242" spans="1:28" ht="15.75" customHeight="1">
      <c r="A1242" s="5">
        <v>110264</v>
      </c>
      <c r="B1242" s="5">
        <v>104</v>
      </c>
      <c r="C1242" s="12">
        <v>44404.817858796298</v>
      </c>
      <c r="D1242" s="12">
        <v>44404.822025462963</v>
      </c>
      <c r="G1242" s="5" t="s">
        <v>24</v>
      </c>
      <c r="H1242" s="5" t="s">
        <v>29</v>
      </c>
      <c r="U1242" s="29">
        <v>114290</v>
      </c>
      <c r="V1242" s="47"/>
      <c r="W1242" s="48"/>
      <c r="X1242" s="47"/>
      <c r="Y1242" s="47"/>
      <c r="Z1242" s="48"/>
      <c r="AA1242" s="47"/>
      <c r="AB1242" s="49"/>
    </row>
    <row r="1243" spans="1:28" ht="15.75" customHeight="1">
      <c r="A1243" s="5">
        <v>112711</v>
      </c>
      <c r="B1243" s="5">
        <v>1701</v>
      </c>
      <c r="C1243" s="12">
        <v>44404.835104166668</v>
      </c>
      <c r="D1243" s="12">
        <v>44404.838576388887</v>
      </c>
      <c r="E1243" s="12">
        <v>44404.846215277779</v>
      </c>
      <c r="F1243" s="12">
        <v>44404.878159722219</v>
      </c>
      <c r="G1243" s="5" t="s">
        <v>24</v>
      </c>
      <c r="H1243" s="5" t="s">
        <v>25</v>
      </c>
      <c r="U1243" s="29">
        <v>114303</v>
      </c>
      <c r="V1243" s="47">
        <v>1</v>
      </c>
      <c r="W1243" s="48"/>
      <c r="X1243" s="47">
        <v>1</v>
      </c>
      <c r="Y1243" s="47"/>
      <c r="Z1243" s="48"/>
      <c r="AA1243" s="47"/>
      <c r="AB1243" s="49">
        <v>1</v>
      </c>
    </row>
    <row r="1244" spans="1:28" ht="15.75" customHeight="1">
      <c r="A1244" s="5">
        <v>112569</v>
      </c>
      <c r="B1244" s="5">
        <v>3146</v>
      </c>
      <c r="C1244" s="12">
        <v>44404.863842592589</v>
      </c>
      <c r="G1244" s="5" t="s">
        <v>24</v>
      </c>
      <c r="H1244" s="5" t="s">
        <v>25</v>
      </c>
      <c r="U1244" s="29">
        <v>114306</v>
      </c>
      <c r="V1244" s="47"/>
      <c r="W1244" s="48">
        <v>1</v>
      </c>
      <c r="X1244" s="47">
        <v>1</v>
      </c>
      <c r="Y1244" s="47"/>
      <c r="Z1244" s="48"/>
      <c r="AA1244" s="47"/>
      <c r="AB1244" s="49">
        <v>1</v>
      </c>
    </row>
    <row r="1245" spans="1:28" ht="15.75" customHeight="1">
      <c r="A1245" s="5">
        <v>113177</v>
      </c>
      <c r="B1245" s="5">
        <v>3701</v>
      </c>
      <c r="C1245" s="12">
        <v>44404.87159722222</v>
      </c>
      <c r="D1245" s="12">
        <v>44404.875069444446</v>
      </c>
      <c r="G1245" s="5" t="s">
        <v>24</v>
      </c>
      <c r="H1245" s="5" t="s">
        <v>29</v>
      </c>
      <c r="U1245" s="29">
        <v>114307</v>
      </c>
      <c r="V1245" s="47">
        <v>1</v>
      </c>
      <c r="W1245" s="48"/>
      <c r="X1245" s="47">
        <v>1</v>
      </c>
      <c r="Y1245" s="47"/>
      <c r="Z1245" s="48"/>
      <c r="AA1245" s="47"/>
      <c r="AB1245" s="49">
        <v>1</v>
      </c>
    </row>
    <row r="1246" spans="1:28" ht="15.75" customHeight="1">
      <c r="A1246" s="5">
        <v>112755</v>
      </c>
      <c r="B1246" s="5">
        <v>2755</v>
      </c>
      <c r="C1246" s="12">
        <v>44404.926018518519</v>
      </c>
      <c r="D1246" s="12">
        <v>44404.928101851852</v>
      </c>
      <c r="E1246" s="12">
        <v>44404.933657407404</v>
      </c>
      <c r="F1246" s="12">
        <v>44404.979490740741</v>
      </c>
      <c r="G1246" s="5" t="s">
        <v>24</v>
      </c>
      <c r="H1246" s="5" t="s">
        <v>25</v>
      </c>
      <c r="U1246" s="29">
        <v>114311</v>
      </c>
      <c r="V1246" s="47"/>
      <c r="W1246" s="48"/>
      <c r="X1246" s="47"/>
      <c r="Y1246" s="47"/>
      <c r="Z1246" s="48">
        <v>1</v>
      </c>
      <c r="AA1246" s="47">
        <v>1</v>
      </c>
      <c r="AB1246" s="49">
        <v>1</v>
      </c>
    </row>
    <row r="1247" spans="1:28" ht="15.75" customHeight="1">
      <c r="A1247" s="5">
        <v>111760</v>
      </c>
      <c r="B1247" s="5">
        <v>1213</v>
      </c>
      <c r="C1247" s="12">
        <v>44404.943136574075</v>
      </c>
      <c r="G1247" s="5" t="s">
        <v>28</v>
      </c>
      <c r="H1247" s="5" t="s">
        <v>25</v>
      </c>
      <c r="U1247" s="29">
        <v>114323</v>
      </c>
      <c r="V1247" s="47"/>
      <c r="W1247" s="48">
        <v>1</v>
      </c>
      <c r="X1247" s="47">
        <v>1</v>
      </c>
      <c r="Y1247" s="47"/>
      <c r="Z1247" s="48"/>
      <c r="AA1247" s="47"/>
      <c r="AB1247" s="49">
        <v>1</v>
      </c>
    </row>
    <row r="1248" spans="1:28" ht="15.75" customHeight="1">
      <c r="A1248" s="5">
        <v>110103</v>
      </c>
      <c r="B1248" s="5">
        <v>1739</v>
      </c>
      <c r="C1248" s="12">
        <v>44404.952824074076</v>
      </c>
      <c r="D1248" s="12">
        <v>44404.956296296295</v>
      </c>
      <c r="G1248" s="5" t="s">
        <v>24</v>
      </c>
      <c r="H1248" s="5" t="s">
        <v>29</v>
      </c>
      <c r="U1248" s="29">
        <v>114324</v>
      </c>
      <c r="V1248" s="47">
        <v>1</v>
      </c>
      <c r="W1248" s="48"/>
      <c r="X1248" s="47">
        <v>1</v>
      </c>
      <c r="Y1248" s="47"/>
      <c r="Z1248" s="48"/>
      <c r="AA1248" s="47"/>
      <c r="AB1248" s="49">
        <v>1</v>
      </c>
    </row>
    <row r="1249" spans="1:28" ht="15.75" customHeight="1">
      <c r="A1249" s="5">
        <v>110306</v>
      </c>
      <c r="B1249" s="5">
        <v>2876</v>
      </c>
      <c r="C1249" s="12">
        <v>44405.029907407406</v>
      </c>
      <c r="D1249" s="12">
        <v>44405.031990740739</v>
      </c>
      <c r="E1249" s="12">
        <v>44405.038935185185</v>
      </c>
      <c r="F1249" s="12">
        <v>44405.063935185186</v>
      </c>
      <c r="G1249" s="5" t="s">
        <v>24</v>
      </c>
      <c r="H1249" s="5" t="s">
        <v>29</v>
      </c>
      <c r="U1249" s="29">
        <v>114327</v>
      </c>
      <c r="V1249" s="47">
        <v>1</v>
      </c>
      <c r="W1249" s="48"/>
      <c r="X1249" s="47">
        <v>1</v>
      </c>
      <c r="Y1249" s="47"/>
      <c r="Z1249" s="48"/>
      <c r="AA1249" s="47"/>
      <c r="AB1249" s="49">
        <v>1</v>
      </c>
    </row>
    <row r="1250" spans="1:28" ht="15.75" customHeight="1">
      <c r="A1250" s="5">
        <v>114930</v>
      </c>
      <c r="B1250" s="5">
        <v>1257</v>
      </c>
      <c r="C1250" s="12">
        <v>44405.069664351853</v>
      </c>
      <c r="D1250" s="12">
        <v>44405.072442129633</v>
      </c>
      <c r="E1250" s="12">
        <v>44405.080775462964</v>
      </c>
      <c r="F1250" s="12">
        <v>44405.09883101852</v>
      </c>
      <c r="G1250" s="5" t="s">
        <v>24</v>
      </c>
      <c r="H1250" s="5" t="s">
        <v>29</v>
      </c>
      <c r="U1250" s="29">
        <v>114333</v>
      </c>
      <c r="V1250" s="47"/>
      <c r="W1250" s="48"/>
      <c r="X1250" s="47"/>
      <c r="Y1250" s="47">
        <v>1</v>
      </c>
      <c r="Z1250" s="48"/>
      <c r="AA1250" s="47">
        <v>1</v>
      </c>
      <c r="AB1250" s="49">
        <v>1</v>
      </c>
    </row>
    <row r="1251" spans="1:28" ht="15.75" customHeight="1">
      <c r="A1251" s="5">
        <v>112063</v>
      </c>
      <c r="B1251" s="5">
        <v>1727</v>
      </c>
      <c r="C1251" s="12">
        <v>44405.082002314812</v>
      </c>
      <c r="D1251" s="12">
        <v>44405.085474537038</v>
      </c>
      <c r="E1251" s="12">
        <v>44405.089641203704</v>
      </c>
      <c r="F1251" s="12">
        <v>44405.117418981485</v>
      </c>
      <c r="G1251" s="5" t="s">
        <v>24</v>
      </c>
      <c r="H1251" s="5" t="s">
        <v>25</v>
      </c>
      <c r="U1251" s="29">
        <v>114337</v>
      </c>
      <c r="V1251" s="47"/>
      <c r="W1251" s="48">
        <v>1</v>
      </c>
      <c r="X1251" s="47">
        <v>1</v>
      </c>
      <c r="Y1251" s="47"/>
      <c r="Z1251" s="48"/>
      <c r="AA1251" s="47"/>
      <c r="AB1251" s="49">
        <v>1</v>
      </c>
    </row>
    <row r="1252" spans="1:28" ht="15.75" customHeight="1">
      <c r="A1252" s="5">
        <v>112359</v>
      </c>
      <c r="B1252" s="5">
        <v>2064</v>
      </c>
      <c r="C1252" s="12">
        <v>44405.083402777775</v>
      </c>
      <c r="G1252" s="5" t="s">
        <v>24</v>
      </c>
      <c r="H1252" s="5" t="s">
        <v>25</v>
      </c>
      <c r="U1252" s="29">
        <v>114340</v>
      </c>
      <c r="V1252" s="47">
        <v>1</v>
      </c>
      <c r="W1252" s="48"/>
      <c r="X1252" s="47">
        <v>1</v>
      </c>
      <c r="Y1252" s="47"/>
      <c r="Z1252" s="48"/>
      <c r="AA1252" s="47"/>
      <c r="AB1252" s="49">
        <v>1</v>
      </c>
    </row>
    <row r="1253" spans="1:28" ht="15.75" customHeight="1">
      <c r="A1253" s="5">
        <v>112356</v>
      </c>
      <c r="B1253" s="5">
        <v>4452</v>
      </c>
      <c r="C1253" s="12">
        <v>44405.145173611112</v>
      </c>
      <c r="D1253" s="12">
        <v>44405.149340277778</v>
      </c>
      <c r="G1253" s="5" t="s">
        <v>24</v>
      </c>
      <c r="H1253" s="5" t="s">
        <v>29</v>
      </c>
      <c r="U1253" s="29">
        <v>114341</v>
      </c>
      <c r="V1253" s="47"/>
      <c r="W1253" s="48">
        <v>1</v>
      </c>
      <c r="X1253" s="47">
        <v>1</v>
      </c>
      <c r="Y1253" s="47"/>
      <c r="Z1253" s="48"/>
      <c r="AA1253" s="47"/>
      <c r="AB1253" s="49">
        <v>1</v>
      </c>
    </row>
    <row r="1254" spans="1:28" ht="15.75" customHeight="1">
      <c r="A1254" s="5">
        <v>110619</v>
      </c>
      <c r="B1254" s="5">
        <v>3631</v>
      </c>
      <c r="C1254" s="12">
        <v>44405.161979166667</v>
      </c>
      <c r="D1254" s="12">
        <v>44405.162673611114</v>
      </c>
      <c r="G1254" s="5" t="s">
        <v>24</v>
      </c>
      <c r="H1254" s="5" t="s">
        <v>25</v>
      </c>
      <c r="U1254" s="29">
        <v>114350</v>
      </c>
      <c r="V1254" s="47"/>
      <c r="W1254" s="48">
        <v>1</v>
      </c>
      <c r="X1254" s="47">
        <v>1</v>
      </c>
      <c r="Y1254" s="47"/>
      <c r="Z1254" s="48"/>
      <c r="AA1254" s="47"/>
      <c r="AB1254" s="49">
        <v>1</v>
      </c>
    </row>
    <row r="1255" spans="1:28" ht="15.75" customHeight="1">
      <c r="A1255" s="5">
        <v>114587</v>
      </c>
      <c r="B1255" s="5">
        <v>4628</v>
      </c>
      <c r="C1255" s="12">
        <v>44405.204768518517</v>
      </c>
      <c r="D1255" s="12">
        <v>44405.205462962964</v>
      </c>
      <c r="E1255" s="12">
        <v>44405.207546296297</v>
      </c>
      <c r="G1255" s="5" t="s">
        <v>24</v>
      </c>
      <c r="H1255" s="5" t="s">
        <v>25</v>
      </c>
      <c r="U1255" s="29">
        <v>114358</v>
      </c>
      <c r="V1255" s="47">
        <v>1</v>
      </c>
      <c r="W1255" s="48"/>
      <c r="X1255" s="47">
        <v>1</v>
      </c>
      <c r="Y1255" s="47"/>
      <c r="Z1255" s="48"/>
      <c r="AA1255" s="47"/>
      <c r="AB1255" s="49">
        <v>1</v>
      </c>
    </row>
    <row r="1256" spans="1:28" ht="15.75" customHeight="1">
      <c r="A1256" s="5">
        <v>112585</v>
      </c>
      <c r="B1256" s="5">
        <v>4704</v>
      </c>
      <c r="C1256" s="12">
        <v>44405.211724537039</v>
      </c>
      <c r="D1256" s="12">
        <v>44405.213807870372</v>
      </c>
      <c r="E1256" s="12">
        <v>44405.220057870371</v>
      </c>
      <c r="F1256" s="12">
        <v>44405.267280092594</v>
      </c>
      <c r="G1256" s="5" t="s">
        <v>24</v>
      </c>
      <c r="H1256" s="5" t="s">
        <v>29</v>
      </c>
      <c r="U1256" s="29">
        <v>114368</v>
      </c>
      <c r="V1256" s="47"/>
      <c r="W1256" s="48"/>
      <c r="X1256" s="47"/>
      <c r="Y1256" s="47">
        <v>1</v>
      </c>
      <c r="Z1256" s="48"/>
      <c r="AA1256" s="47">
        <v>1</v>
      </c>
      <c r="AB1256" s="49">
        <v>1</v>
      </c>
    </row>
    <row r="1257" spans="1:28" ht="15.75" customHeight="1">
      <c r="A1257" s="5">
        <v>113535</v>
      </c>
      <c r="B1257" s="5">
        <v>660</v>
      </c>
      <c r="C1257" s="12">
        <v>44405.253530092596</v>
      </c>
      <c r="D1257" s="12">
        <v>44405.255613425928</v>
      </c>
      <c r="E1257" s="12">
        <v>44405.263252314813</v>
      </c>
      <c r="F1257" s="12">
        <v>44405.277141203704</v>
      </c>
      <c r="G1257" s="5" t="s">
        <v>28</v>
      </c>
      <c r="H1257" s="5" t="s">
        <v>29</v>
      </c>
      <c r="U1257" s="29">
        <v>114377</v>
      </c>
      <c r="V1257" s="47"/>
      <c r="W1257" s="48"/>
      <c r="X1257" s="47"/>
      <c r="Y1257" s="47"/>
      <c r="Z1257" s="48">
        <v>1</v>
      </c>
      <c r="AA1257" s="47">
        <v>1</v>
      </c>
      <c r="AB1257" s="49">
        <v>1</v>
      </c>
    </row>
    <row r="1258" spans="1:28" ht="15.75" customHeight="1">
      <c r="A1258" s="5">
        <v>114769</v>
      </c>
      <c r="B1258" s="5">
        <v>3051</v>
      </c>
      <c r="C1258" s="12">
        <v>44405.307384259257</v>
      </c>
      <c r="D1258" s="12">
        <v>44405.310856481483</v>
      </c>
      <c r="G1258" s="5" t="s">
        <v>28</v>
      </c>
      <c r="H1258" s="5" t="s">
        <v>25</v>
      </c>
      <c r="U1258" s="29">
        <v>114378</v>
      </c>
      <c r="V1258" s="47"/>
      <c r="W1258" s="48"/>
      <c r="X1258" s="47"/>
      <c r="Y1258" s="47"/>
      <c r="Z1258" s="48">
        <v>1</v>
      </c>
      <c r="AA1258" s="47">
        <v>1</v>
      </c>
      <c r="AB1258" s="49">
        <v>1</v>
      </c>
    </row>
    <row r="1259" spans="1:28" ht="15.75" customHeight="1">
      <c r="A1259" s="5">
        <v>113463</v>
      </c>
      <c r="B1259" s="5">
        <v>4093</v>
      </c>
      <c r="C1259" s="12">
        <v>44405.309201388889</v>
      </c>
      <c r="D1259" s="12">
        <v>44405.312673611108</v>
      </c>
      <c r="E1259" s="12">
        <v>44405.314756944441</v>
      </c>
      <c r="F1259" s="12">
        <v>44405.331423611111</v>
      </c>
      <c r="G1259" s="5" t="s">
        <v>24</v>
      </c>
      <c r="H1259" s="5" t="s">
        <v>29</v>
      </c>
      <c r="U1259" s="29">
        <v>114384</v>
      </c>
      <c r="V1259" s="47"/>
      <c r="W1259" s="48">
        <v>1</v>
      </c>
      <c r="X1259" s="47">
        <v>1</v>
      </c>
      <c r="Y1259" s="47"/>
      <c r="Z1259" s="48"/>
      <c r="AA1259" s="47"/>
      <c r="AB1259" s="49">
        <v>1</v>
      </c>
    </row>
    <row r="1260" spans="1:28" ht="15.75" customHeight="1">
      <c r="A1260" s="5">
        <v>113733</v>
      </c>
      <c r="B1260" s="5">
        <v>45</v>
      </c>
      <c r="C1260" s="12">
        <v>44405.316921296297</v>
      </c>
      <c r="D1260" s="12">
        <v>44405.320393518516</v>
      </c>
      <c r="E1260" s="12">
        <v>44405.321782407409</v>
      </c>
      <c r="F1260" s="12">
        <v>44405.351643518516</v>
      </c>
      <c r="G1260" s="5" t="s">
        <v>28</v>
      </c>
      <c r="H1260" s="5" t="s">
        <v>29</v>
      </c>
      <c r="U1260" s="29">
        <v>114387</v>
      </c>
      <c r="V1260" s="47">
        <v>1</v>
      </c>
      <c r="W1260" s="48"/>
      <c r="X1260" s="47">
        <v>1</v>
      </c>
      <c r="Y1260" s="47"/>
      <c r="Z1260" s="48"/>
      <c r="AA1260" s="47"/>
      <c r="AB1260" s="49">
        <v>1</v>
      </c>
    </row>
    <row r="1261" spans="1:28" ht="15.75" customHeight="1">
      <c r="A1261" s="5">
        <v>112441</v>
      </c>
      <c r="B1261" s="5">
        <v>3222</v>
      </c>
      <c r="C1261" s="12">
        <v>44405.350277777776</v>
      </c>
      <c r="D1261" s="12">
        <v>44405.353055555555</v>
      </c>
      <c r="E1261" s="12">
        <v>44405.358611111114</v>
      </c>
      <c r="F1261" s="12">
        <v>44405.398888888885</v>
      </c>
      <c r="G1261" s="5" t="s">
        <v>24</v>
      </c>
      <c r="H1261" s="5" t="s">
        <v>29</v>
      </c>
      <c r="U1261" s="29">
        <v>114388</v>
      </c>
      <c r="V1261" s="47"/>
      <c r="W1261" s="48">
        <v>1</v>
      </c>
      <c r="X1261" s="47">
        <v>1</v>
      </c>
      <c r="Y1261" s="47"/>
      <c r="Z1261" s="48"/>
      <c r="AA1261" s="47"/>
      <c r="AB1261" s="49">
        <v>1</v>
      </c>
    </row>
    <row r="1262" spans="1:28" ht="15.75" customHeight="1">
      <c r="A1262" s="5">
        <v>112133</v>
      </c>
      <c r="B1262" s="5">
        <v>2341</v>
      </c>
      <c r="C1262" s="12">
        <v>44405.420324074075</v>
      </c>
      <c r="G1262" s="5" t="s">
        <v>24</v>
      </c>
      <c r="H1262" s="5" t="s">
        <v>25</v>
      </c>
      <c r="U1262" s="29">
        <v>114391</v>
      </c>
      <c r="V1262" s="47">
        <v>1</v>
      </c>
      <c r="W1262" s="48"/>
      <c r="X1262" s="47">
        <v>1</v>
      </c>
      <c r="Y1262" s="47"/>
      <c r="Z1262" s="48"/>
      <c r="AA1262" s="47"/>
      <c r="AB1262" s="49">
        <v>1</v>
      </c>
    </row>
    <row r="1263" spans="1:28" ht="15.75" customHeight="1">
      <c r="A1263" s="5">
        <v>111688</v>
      </c>
      <c r="B1263" s="5">
        <v>1519</v>
      </c>
      <c r="C1263" s="12">
        <v>44405.50203703704</v>
      </c>
      <c r="D1263" s="12">
        <v>44405.504120370373</v>
      </c>
      <c r="G1263" s="5" t="s">
        <v>24</v>
      </c>
      <c r="H1263" s="5" t="s">
        <v>25</v>
      </c>
      <c r="U1263" s="29">
        <v>114395</v>
      </c>
      <c r="V1263" s="47">
        <v>1</v>
      </c>
      <c r="W1263" s="48"/>
      <c r="X1263" s="47">
        <v>1</v>
      </c>
      <c r="Y1263" s="47"/>
      <c r="Z1263" s="48"/>
      <c r="AA1263" s="47"/>
      <c r="AB1263" s="49">
        <v>1</v>
      </c>
    </row>
    <row r="1264" spans="1:28" ht="15.75" customHeight="1">
      <c r="A1264" s="5">
        <v>111060</v>
      </c>
      <c r="B1264" s="5">
        <v>1559</v>
      </c>
      <c r="C1264" s="12">
        <v>44405.502453703702</v>
      </c>
      <c r="D1264" s="12">
        <v>44405.503148148149</v>
      </c>
      <c r="G1264" s="5" t="s">
        <v>24</v>
      </c>
      <c r="H1264" s="5" t="s">
        <v>25</v>
      </c>
      <c r="U1264" s="29">
        <v>114397</v>
      </c>
      <c r="V1264" s="47"/>
      <c r="W1264" s="48"/>
      <c r="X1264" s="47"/>
      <c r="Y1264" s="47"/>
      <c r="Z1264" s="48"/>
      <c r="AA1264" s="47"/>
      <c r="AB1264" s="49"/>
    </row>
    <row r="1265" spans="1:28" ht="15.75" customHeight="1">
      <c r="A1265" s="5">
        <v>110923</v>
      </c>
      <c r="B1265" s="5">
        <v>3345</v>
      </c>
      <c r="C1265" s="12">
        <v>44405.528958333336</v>
      </c>
      <c r="D1265" s="12">
        <v>44405.531041666669</v>
      </c>
      <c r="E1265" s="12">
        <v>44405.538680555554</v>
      </c>
      <c r="F1265" s="12">
        <v>44405.570625</v>
      </c>
      <c r="G1265" s="5" t="s">
        <v>24</v>
      </c>
      <c r="H1265" s="5" t="s">
        <v>29</v>
      </c>
      <c r="U1265" s="29">
        <v>114399</v>
      </c>
      <c r="V1265" s="47">
        <v>1</v>
      </c>
      <c r="W1265" s="48"/>
      <c r="X1265" s="47">
        <v>1</v>
      </c>
      <c r="Y1265" s="47"/>
      <c r="Z1265" s="48"/>
      <c r="AA1265" s="47"/>
      <c r="AB1265" s="49">
        <v>1</v>
      </c>
    </row>
    <row r="1266" spans="1:28" ht="15.75" customHeight="1">
      <c r="A1266" s="5">
        <v>114811</v>
      </c>
      <c r="B1266" s="5">
        <v>4410</v>
      </c>
      <c r="C1266" s="12">
        <v>44405.544942129629</v>
      </c>
      <c r="D1266" s="12">
        <v>44405.547719907408</v>
      </c>
      <c r="E1266" s="12">
        <v>44405.549108796295</v>
      </c>
      <c r="F1266" s="12">
        <v>44405.559525462966</v>
      </c>
      <c r="G1266" s="5" t="s">
        <v>24</v>
      </c>
      <c r="H1266" s="5" t="s">
        <v>29</v>
      </c>
      <c r="U1266" s="29">
        <v>114404</v>
      </c>
      <c r="V1266" s="47">
        <v>1</v>
      </c>
      <c r="W1266" s="48"/>
      <c r="X1266" s="47">
        <v>1</v>
      </c>
      <c r="Y1266" s="47"/>
      <c r="Z1266" s="48"/>
      <c r="AA1266" s="47"/>
      <c r="AB1266" s="49">
        <v>1</v>
      </c>
    </row>
    <row r="1267" spans="1:28" ht="15.75" customHeight="1">
      <c r="A1267" s="5">
        <v>113880</v>
      </c>
      <c r="B1267" s="5">
        <v>3999</v>
      </c>
      <c r="C1267" s="12">
        <v>44405.54583333333</v>
      </c>
      <c r="D1267" s="12">
        <v>44405.546527777777</v>
      </c>
      <c r="E1267" s="12">
        <v>44405.552777777775</v>
      </c>
      <c r="F1267" s="12">
        <v>44405.568055555559</v>
      </c>
      <c r="G1267" s="5" t="s">
        <v>24</v>
      </c>
      <c r="H1267" s="5" t="s">
        <v>25</v>
      </c>
      <c r="U1267" s="29">
        <v>114409</v>
      </c>
      <c r="V1267" s="47"/>
      <c r="W1267" s="48"/>
      <c r="X1267" s="47"/>
      <c r="Y1267" s="47">
        <v>1</v>
      </c>
      <c r="Z1267" s="48"/>
      <c r="AA1267" s="47">
        <v>1</v>
      </c>
      <c r="AB1267" s="49">
        <v>1</v>
      </c>
    </row>
    <row r="1268" spans="1:28" ht="15.75" customHeight="1">
      <c r="A1268" s="5">
        <v>111227</v>
      </c>
      <c r="B1268" s="5">
        <v>443</v>
      </c>
      <c r="C1268" s="12">
        <v>44405.555312500001</v>
      </c>
      <c r="D1268" s="12">
        <v>44405.557395833333</v>
      </c>
      <c r="E1268" s="12">
        <v>44405.561562499999</v>
      </c>
      <c r="F1268" s="12">
        <v>44405.600451388891</v>
      </c>
      <c r="G1268" s="5" t="s">
        <v>24</v>
      </c>
      <c r="H1268" s="5" t="s">
        <v>29</v>
      </c>
      <c r="U1268" s="29">
        <v>114410</v>
      </c>
      <c r="V1268" s="47"/>
      <c r="W1268" s="48">
        <v>1</v>
      </c>
      <c r="X1268" s="47">
        <v>1</v>
      </c>
      <c r="Y1268" s="47"/>
      <c r="Z1268" s="48"/>
      <c r="AA1268" s="47"/>
      <c r="AB1268" s="49">
        <v>1</v>
      </c>
    </row>
    <row r="1269" spans="1:28" ht="15.75" customHeight="1">
      <c r="A1269" s="5">
        <v>110364</v>
      </c>
      <c r="B1269" s="5">
        <v>3609</v>
      </c>
      <c r="C1269" s="12">
        <v>44405.569733796299</v>
      </c>
      <c r="D1269" s="12">
        <v>44405.573206018518</v>
      </c>
      <c r="E1269" s="12">
        <v>44405.580150462964</v>
      </c>
      <c r="F1269" s="12">
        <v>44405.599594907406</v>
      </c>
      <c r="G1269" s="5" t="s">
        <v>28</v>
      </c>
      <c r="H1269" s="5" t="s">
        <v>25</v>
      </c>
      <c r="U1269" s="29">
        <v>114412</v>
      </c>
      <c r="V1269" s="47"/>
      <c r="W1269" s="48"/>
      <c r="X1269" s="47"/>
      <c r="Y1269" s="47"/>
      <c r="Z1269" s="48">
        <v>1</v>
      </c>
      <c r="AA1269" s="47">
        <v>1</v>
      </c>
      <c r="AB1269" s="49">
        <v>1</v>
      </c>
    </row>
    <row r="1270" spans="1:28" ht="15.75" customHeight="1">
      <c r="A1270" s="5">
        <v>112461</v>
      </c>
      <c r="B1270" s="5">
        <v>4649</v>
      </c>
      <c r="C1270" s="12">
        <v>44405.570983796293</v>
      </c>
      <c r="D1270" s="12">
        <v>44405.57167824074</v>
      </c>
      <c r="E1270" s="12">
        <v>44405.573067129626</v>
      </c>
      <c r="F1270" s="12">
        <v>44405.582789351851</v>
      </c>
      <c r="G1270" s="5" t="s">
        <v>24</v>
      </c>
      <c r="H1270" s="5" t="s">
        <v>29</v>
      </c>
      <c r="U1270" s="29">
        <v>114413</v>
      </c>
      <c r="V1270" s="47"/>
      <c r="W1270" s="48">
        <v>1</v>
      </c>
      <c r="X1270" s="47">
        <v>1</v>
      </c>
      <c r="Y1270" s="47"/>
      <c r="Z1270" s="48"/>
      <c r="AA1270" s="47"/>
      <c r="AB1270" s="49">
        <v>1</v>
      </c>
    </row>
    <row r="1271" spans="1:28" ht="15.75" customHeight="1">
      <c r="A1271" s="5">
        <v>114957</v>
      </c>
      <c r="B1271" s="5">
        <v>536</v>
      </c>
      <c r="C1271" s="12">
        <v>44405.599548611113</v>
      </c>
      <c r="D1271" s="12">
        <v>44405.602326388886</v>
      </c>
      <c r="E1271" s="12">
        <v>44405.607881944445</v>
      </c>
      <c r="F1271" s="12">
        <v>44405.635659722226</v>
      </c>
      <c r="G1271" s="5" t="s">
        <v>24</v>
      </c>
      <c r="H1271" s="5" t="s">
        <v>29</v>
      </c>
      <c r="U1271" s="29">
        <v>114429</v>
      </c>
      <c r="V1271" s="47"/>
      <c r="W1271" s="48"/>
      <c r="X1271" s="47"/>
      <c r="Y1271" s="47"/>
      <c r="Z1271" s="48">
        <v>1</v>
      </c>
      <c r="AA1271" s="47">
        <v>1</v>
      </c>
      <c r="AB1271" s="49">
        <v>1</v>
      </c>
    </row>
    <row r="1272" spans="1:28" ht="15.75" customHeight="1">
      <c r="A1272" s="5">
        <v>110229</v>
      </c>
      <c r="B1272" s="5">
        <v>1258</v>
      </c>
      <c r="C1272" s="12">
        <v>44405.650787037041</v>
      </c>
      <c r="D1272" s="12">
        <v>44405.65425925926</v>
      </c>
      <c r="G1272" s="5" t="s">
        <v>24</v>
      </c>
      <c r="H1272" s="5" t="s">
        <v>25</v>
      </c>
      <c r="U1272" s="29">
        <v>114430</v>
      </c>
      <c r="V1272" s="47"/>
      <c r="W1272" s="48"/>
      <c r="X1272" s="47"/>
      <c r="Y1272" s="47"/>
      <c r="Z1272" s="48">
        <v>1</v>
      </c>
      <c r="AA1272" s="47">
        <v>1</v>
      </c>
      <c r="AB1272" s="49">
        <v>1</v>
      </c>
    </row>
    <row r="1273" spans="1:28" ht="15.75" customHeight="1">
      <c r="A1273" s="5">
        <v>111308</v>
      </c>
      <c r="B1273" s="5">
        <v>3906</v>
      </c>
      <c r="C1273" s="12">
        <v>44405.666666666664</v>
      </c>
      <c r="D1273" s="12">
        <v>44405.670138888891</v>
      </c>
      <c r="E1273" s="12">
        <v>44405.677083333336</v>
      </c>
      <c r="F1273" s="12">
        <v>44405.693055555559</v>
      </c>
      <c r="G1273" s="5" t="s">
        <v>24</v>
      </c>
      <c r="H1273" s="5" t="s">
        <v>25</v>
      </c>
      <c r="U1273" s="29">
        <v>114436</v>
      </c>
      <c r="V1273" s="47"/>
      <c r="W1273" s="48"/>
      <c r="X1273" s="47"/>
      <c r="Y1273" s="47"/>
      <c r="Z1273" s="48"/>
      <c r="AA1273" s="47"/>
      <c r="AB1273" s="49"/>
    </row>
    <row r="1274" spans="1:28" ht="15.75" customHeight="1">
      <c r="A1274" s="5">
        <v>110028</v>
      </c>
      <c r="C1274" s="12">
        <v>44405.667361111111</v>
      </c>
      <c r="G1274" s="5" t="s">
        <v>24</v>
      </c>
      <c r="H1274" s="5" t="s">
        <v>25</v>
      </c>
      <c r="U1274" s="29">
        <v>114441</v>
      </c>
      <c r="V1274" s="47"/>
      <c r="W1274" s="48">
        <v>1</v>
      </c>
      <c r="X1274" s="47">
        <v>1</v>
      </c>
      <c r="Y1274" s="47"/>
      <c r="Z1274" s="48"/>
      <c r="AA1274" s="47"/>
      <c r="AB1274" s="49">
        <v>1</v>
      </c>
    </row>
    <row r="1275" spans="1:28" ht="15.75" customHeight="1">
      <c r="A1275" s="5">
        <v>112724</v>
      </c>
      <c r="B1275" s="5">
        <v>4324</v>
      </c>
      <c r="C1275" s="12">
        <v>44405.688275462962</v>
      </c>
      <c r="D1275" s="12">
        <v>44405.691053240742</v>
      </c>
      <c r="G1275" s="5" t="s">
        <v>24</v>
      </c>
      <c r="H1275" s="5" t="s">
        <v>29</v>
      </c>
      <c r="U1275" s="29">
        <v>114448</v>
      </c>
      <c r="V1275" s="47"/>
      <c r="W1275" s="48"/>
      <c r="X1275" s="47"/>
      <c r="Y1275" s="47"/>
      <c r="Z1275" s="48"/>
      <c r="AA1275" s="47"/>
      <c r="AB1275" s="49"/>
    </row>
    <row r="1276" spans="1:28" ht="15.75" customHeight="1">
      <c r="A1276" s="5">
        <v>112818</v>
      </c>
      <c r="B1276" s="5">
        <v>607</v>
      </c>
      <c r="C1276" s="12">
        <v>44405.704421296294</v>
      </c>
      <c r="G1276" s="5" t="s">
        <v>24</v>
      </c>
      <c r="H1276" s="5" t="s">
        <v>25</v>
      </c>
      <c r="U1276" s="29">
        <v>114459</v>
      </c>
      <c r="V1276" s="47"/>
      <c r="W1276" s="48"/>
      <c r="X1276" s="47"/>
      <c r="Y1276" s="47"/>
      <c r="Z1276" s="48"/>
      <c r="AA1276" s="47"/>
      <c r="AB1276" s="49"/>
    </row>
    <row r="1277" spans="1:28" ht="15.75" customHeight="1">
      <c r="A1277" s="5">
        <v>114306</v>
      </c>
      <c r="B1277" s="5">
        <v>3819</v>
      </c>
      <c r="C1277" s="12">
        <v>44405.793356481481</v>
      </c>
      <c r="D1277" s="12">
        <v>44405.796134259261</v>
      </c>
      <c r="E1277" s="12">
        <v>44405.803078703706</v>
      </c>
      <c r="F1277" s="12">
        <v>44405.833634259259</v>
      </c>
      <c r="G1277" s="5" t="s">
        <v>24</v>
      </c>
      <c r="H1277" s="5" t="s">
        <v>29</v>
      </c>
      <c r="U1277" s="29">
        <v>114461</v>
      </c>
      <c r="V1277" s="47"/>
      <c r="W1277" s="48"/>
      <c r="X1277" s="47"/>
      <c r="Y1277" s="47"/>
      <c r="Z1277" s="48">
        <v>1</v>
      </c>
      <c r="AA1277" s="47">
        <v>1</v>
      </c>
      <c r="AB1277" s="49">
        <v>1</v>
      </c>
    </row>
    <row r="1278" spans="1:28" ht="15.75" customHeight="1">
      <c r="A1278" s="5">
        <v>111907</v>
      </c>
      <c r="B1278" s="5">
        <v>1091</v>
      </c>
      <c r="C1278" s="12">
        <v>44405.817708333336</v>
      </c>
      <c r="D1278" s="12">
        <v>44405.819791666669</v>
      </c>
      <c r="E1278" s="12">
        <v>44405.824652777781</v>
      </c>
      <c r="F1278" s="12">
        <v>44405.838541666664</v>
      </c>
      <c r="G1278" s="5" t="s">
        <v>24</v>
      </c>
      <c r="H1278" s="5" t="s">
        <v>29</v>
      </c>
      <c r="U1278" s="29">
        <v>114464</v>
      </c>
      <c r="V1278" s="47"/>
      <c r="W1278" s="48">
        <v>1</v>
      </c>
      <c r="X1278" s="47">
        <v>1</v>
      </c>
      <c r="Y1278" s="47"/>
      <c r="Z1278" s="48"/>
      <c r="AA1278" s="47"/>
      <c r="AB1278" s="49">
        <v>1</v>
      </c>
    </row>
    <row r="1279" spans="1:28" ht="15.75" customHeight="1">
      <c r="A1279" s="5">
        <v>113134</v>
      </c>
      <c r="B1279" s="5">
        <v>2756</v>
      </c>
      <c r="C1279" s="12">
        <v>44405.819918981484</v>
      </c>
      <c r="D1279" s="12">
        <v>44405.82130787037</v>
      </c>
      <c r="E1279" s="12">
        <v>44405.828946759262</v>
      </c>
      <c r="F1279" s="12">
        <v>44405.863668981481</v>
      </c>
      <c r="G1279" s="5" t="s">
        <v>24</v>
      </c>
      <c r="H1279" s="5" t="s">
        <v>29</v>
      </c>
      <c r="U1279" s="29">
        <v>114466</v>
      </c>
      <c r="V1279" s="47"/>
      <c r="W1279" s="48">
        <v>1</v>
      </c>
      <c r="X1279" s="47">
        <v>1</v>
      </c>
      <c r="Y1279" s="47"/>
      <c r="Z1279" s="48"/>
      <c r="AA1279" s="47"/>
      <c r="AB1279" s="49">
        <v>1</v>
      </c>
    </row>
    <row r="1280" spans="1:28" ht="15.75" customHeight="1">
      <c r="A1280" s="5">
        <v>113049</v>
      </c>
      <c r="B1280" s="5">
        <v>2753</v>
      </c>
      <c r="C1280" s="12">
        <v>44405.865208333336</v>
      </c>
      <c r="D1280" s="12">
        <v>44405.867291666669</v>
      </c>
      <c r="G1280" s="5" t="s">
        <v>28</v>
      </c>
      <c r="H1280" s="5" t="s">
        <v>25</v>
      </c>
      <c r="U1280" s="29">
        <v>114473</v>
      </c>
      <c r="V1280" s="47"/>
      <c r="W1280" s="48"/>
      <c r="X1280" s="47"/>
      <c r="Y1280" s="47"/>
      <c r="Z1280" s="48">
        <v>1</v>
      </c>
      <c r="AA1280" s="47">
        <v>1</v>
      </c>
      <c r="AB1280" s="49">
        <v>1</v>
      </c>
    </row>
    <row r="1281" spans="1:28" ht="15.75" customHeight="1">
      <c r="A1281" s="5">
        <v>113980</v>
      </c>
      <c r="B1281" s="5">
        <v>2092</v>
      </c>
      <c r="C1281" s="12">
        <v>44405.900150462963</v>
      </c>
      <c r="D1281" s="12">
        <v>44405.901539351849</v>
      </c>
      <c r="E1281" s="12">
        <v>44405.903622685182</v>
      </c>
      <c r="F1281" s="12">
        <v>44405.919594907406</v>
      </c>
      <c r="G1281" s="5" t="s">
        <v>24</v>
      </c>
      <c r="H1281" s="5" t="s">
        <v>29</v>
      </c>
      <c r="U1281" s="29">
        <v>114476</v>
      </c>
      <c r="V1281" s="47"/>
      <c r="W1281" s="48"/>
      <c r="X1281" s="47"/>
      <c r="Y1281" s="47">
        <v>1</v>
      </c>
      <c r="Z1281" s="48"/>
      <c r="AA1281" s="47">
        <v>1</v>
      </c>
      <c r="AB1281" s="49">
        <v>1</v>
      </c>
    </row>
    <row r="1282" spans="1:28" ht="15.75" customHeight="1">
      <c r="A1282" s="5">
        <v>113234</v>
      </c>
      <c r="B1282" s="5">
        <v>165</v>
      </c>
      <c r="C1282" s="12">
        <v>44405.910914351851</v>
      </c>
      <c r="D1282" s="12">
        <v>44405.91369212963</v>
      </c>
      <c r="G1282" s="5" t="s">
        <v>24</v>
      </c>
      <c r="H1282" s="5" t="s">
        <v>25</v>
      </c>
      <c r="U1282" s="29">
        <v>114479</v>
      </c>
      <c r="V1282" s="47">
        <v>1</v>
      </c>
      <c r="W1282" s="48"/>
      <c r="X1282" s="47">
        <v>1</v>
      </c>
      <c r="Y1282" s="47"/>
      <c r="Z1282" s="48"/>
      <c r="AA1282" s="47"/>
      <c r="AB1282" s="49">
        <v>1</v>
      </c>
    </row>
    <row r="1283" spans="1:28" ht="15.75" customHeight="1">
      <c r="A1283" s="5">
        <v>113076</v>
      </c>
      <c r="B1283" s="5">
        <v>2278</v>
      </c>
      <c r="C1283" s="12">
        <v>44405.943159722221</v>
      </c>
      <c r="D1283" s="12">
        <v>44405.944548611114</v>
      </c>
      <c r="E1283" s="12">
        <v>44405.94940972222</v>
      </c>
      <c r="F1283" s="12">
        <v>44405.985520833332</v>
      </c>
      <c r="G1283" s="5" t="s">
        <v>28</v>
      </c>
      <c r="H1283" s="5" t="s">
        <v>25</v>
      </c>
      <c r="U1283" s="29">
        <v>114482</v>
      </c>
      <c r="V1283" s="47"/>
      <c r="W1283" s="48">
        <v>1</v>
      </c>
      <c r="X1283" s="47">
        <v>1</v>
      </c>
      <c r="Y1283" s="47"/>
      <c r="Z1283" s="48"/>
      <c r="AA1283" s="47"/>
      <c r="AB1283" s="49">
        <v>1</v>
      </c>
    </row>
    <row r="1284" spans="1:28" ht="15.75" customHeight="1">
      <c r="A1284" s="5">
        <v>110153</v>
      </c>
      <c r="B1284" s="5">
        <v>1463</v>
      </c>
      <c r="C1284" s="12">
        <v>44405.948807870373</v>
      </c>
      <c r="D1284" s="12">
        <v>44405.950196759259</v>
      </c>
      <c r="E1284" s="12">
        <v>44405.952974537038</v>
      </c>
      <c r="F1284" s="12">
        <v>44405.980057870373</v>
      </c>
      <c r="G1284" s="5" t="s">
        <v>24</v>
      </c>
      <c r="H1284" s="5" t="s">
        <v>29</v>
      </c>
      <c r="U1284" s="29">
        <v>114483</v>
      </c>
      <c r="V1284" s="47">
        <v>1</v>
      </c>
      <c r="W1284" s="48"/>
      <c r="X1284" s="47">
        <v>1</v>
      </c>
      <c r="Y1284" s="47"/>
      <c r="Z1284" s="48"/>
      <c r="AA1284" s="47"/>
      <c r="AB1284" s="49">
        <v>1</v>
      </c>
    </row>
    <row r="1285" spans="1:28" ht="15.75" customHeight="1">
      <c r="A1285" s="5">
        <v>114721</v>
      </c>
      <c r="B1285" s="5">
        <v>1393</v>
      </c>
      <c r="C1285" s="12">
        <v>44405.950289351851</v>
      </c>
      <c r="D1285" s="12">
        <v>44405.951678240737</v>
      </c>
      <c r="G1285" s="5" t="s">
        <v>24</v>
      </c>
      <c r="H1285" s="5" t="s">
        <v>25</v>
      </c>
      <c r="U1285" s="29">
        <v>114493</v>
      </c>
      <c r="V1285" s="47"/>
      <c r="W1285" s="48"/>
      <c r="X1285" s="47"/>
      <c r="Y1285" s="47"/>
      <c r="Z1285" s="48">
        <v>1</v>
      </c>
      <c r="AA1285" s="47">
        <v>1</v>
      </c>
      <c r="AB1285" s="49">
        <v>1</v>
      </c>
    </row>
    <row r="1286" spans="1:28" ht="15.75" customHeight="1">
      <c r="A1286" s="5">
        <v>114209</v>
      </c>
      <c r="B1286" s="5">
        <v>885</v>
      </c>
      <c r="C1286" s="12">
        <v>44405.975578703707</v>
      </c>
      <c r="D1286" s="12">
        <v>44405.977662037039</v>
      </c>
      <c r="E1286" s="12">
        <v>44405.983217592591</v>
      </c>
      <c r="F1286" s="12">
        <v>44406.008217592593</v>
      </c>
      <c r="G1286" s="5" t="s">
        <v>24</v>
      </c>
      <c r="H1286" s="5" t="s">
        <v>29</v>
      </c>
      <c r="U1286" s="29">
        <v>114495</v>
      </c>
      <c r="V1286" s="47"/>
      <c r="W1286" s="48"/>
      <c r="X1286" s="47"/>
      <c r="Y1286" s="47">
        <v>1</v>
      </c>
      <c r="Z1286" s="48"/>
      <c r="AA1286" s="47">
        <v>1</v>
      </c>
      <c r="AB1286" s="49">
        <v>1</v>
      </c>
    </row>
    <row r="1287" spans="1:28" ht="15.75" customHeight="1">
      <c r="A1287" s="5">
        <v>113395</v>
      </c>
      <c r="B1287" s="5">
        <v>4762</v>
      </c>
      <c r="C1287" s="12">
        <v>44406.002465277779</v>
      </c>
      <c r="D1287" s="12">
        <v>44406.005243055559</v>
      </c>
      <c r="G1287" s="5" t="s">
        <v>24</v>
      </c>
      <c r="H1287" s="5" t="s">
        <v>29</v>
      </c>
      <c r="U1287" s="29">
        <v>114496</v>
      </c>
      <c r="V1287" s="47">
        <v>1</v>
      </c>
      <c r="W1287" s="48"/>
      <c r="X1287" s="47">
        <v>1</v>
      </c>
      <c r="Y1287" s="47"/>
      <c r="Z1287" s="48"/>
      <c r="AA1287" s="47"/>
      <c r="AB1287" s="49">
        <v>1</v>
      </c>
    </row>
    <row r="1288" spans="1:28" ht="15.75" customHeight="1">
      <c r="A1288" s="5">
        <v>111177</v>
      </c>
      <c r="B1288" s="5">
        <v>3335</v>
      </c>
      <c r="C1288" s="12">
        <v>44406.030706018515</v>
      </c>
      <c r="D1288" s="12">
        <v>44406.031400462962</v>
      </c>
      <c r="E1288" s="12">
        <v>44406.03765046296</v>
      </c>
      <c r="F1288" s="12">
        <v>44406.082789351851</v>
      </c>
      <c r="G1288" s="5" t="s">
        <v>24</v>
      </c>
      <c r="H1288" s="5" t="s">
        <v>25</v>
      </c>
      <c r="U1288" s="29">
        <v>114497</v>
      </c>
      <c r="V1288" s="47"/>
      <c r="W1288" s="48">
        <v>1</v>
      </c>
      <c r="X1288" s="47">
        <v>1</v>
      </c>
      <c r="Y1288" s="47"/>
      <c r="Z1288" s="48"/>
      <c r="AA1288" s="47"/>
      <c r="AB1288" s="49">
        <v>1</v>
      </c>
    </row>
    <row r="1289" spans="1:28" ht="15.75" customHeight="1">
      <c r="A1289" s="5">
        <v>114913</v>
      </c>
      <c r="B1289" s="5">
        <v>3334</v>
      </c>
      <c r="C1289" s="12">
        <v>44406.043541666666</v>
      </c>
      <c r="D1289" s="12">
        <v>44406.045624999999</v>
      </c>
      <c r="G1289" s="5" t="s">
        <v>24</v>
      </c>
      <c r="H1289" s="5" t="s">
        <v>25</v>
      </c>
      <c r="U1289" s="29">
        <v>114501</v>
      </c>
      <c r="V1289" s="47"/>
      <c r="W1289" s="48"/>
      <c r="X1289" s="47"/>
      <c r="Y1289" s="47">
        <v>1</v>
      </c>
      <c r="Z1289" s="48"/>
      <c r="AA1289" s="47">
        <v>1</v>
      </c>
      <c r="AB1289" s="49">
        <v>1</v>
      </c>
    </row>
    <row r="1290" spans="1:28" ht="15.75" customHeight="1">
      <c r="A1290" s="5">
        <v>111908</v>
      </c>
      <c r="B1290" s="5">
        <v>1403</v>
      </c>
      <c r="C1290" s="12">
        <v>44406.059502314813</v>
      </c>
      <c r="G1290" s="5" t="s">
        <v>24</v>
      </c>
      <c r="H1290" s="5" t="s">
        <v>25</v>
      </c>
      <c r="U1290" s="29">
        <v>114505</v>
      </c>
      <c r="V1290" s="47">
        <v>1</v>
      </c>
      <c r="W1290" s="48"/>
      <c r="X1290" s="47">
        <v>1</v>
      </c>
      <c r="Y1290" s="47"/>
      <c r="Z1290" s="48"/>
      <c r="AA1290" s="47"/>
      <c r="AB1290" s="49">
        <v>1</v>
      </c>
    </row>
    <row r="1291" spans="1:28" ht="15.75" customHeight="1">
      <c r="A1291" s="5">
        <v>111049</v>
      </c>
      <c r="B1291" s="5">
        <v>2319</v>
      </c>
      <c r="C1291" s="12">
        <v>44406.095752314817</v>
      </c>
      <c r="D1291" s="12">
        <v>44406.097141203703</v>
      </c>
      <c r="E1291" s="12">
        <v>44406.103391203702</v>
      </c>
      <c r="F1291" s="12">
        <v>44406.145752314813</v>
      </c>
      <c r="G1291" s="5" t="s">
        <v>24</v>
      </c>
      <c r="H1291" s="5" t="s">
        <v>29</v>
      </c>
      <c r="U1291" s="29">
        <v>114508</v>
      </c>
      <c r="V1291" s="47"/>
      <c r="W1291" s="48">
        <v>1</v>
      </c>
      <c r="X1291" s="47">
        <v>1</v>
      </c>
      <c r="Y1291" s="47"/>
      <c r="Z1291" s="48"/>
      <c r="AA1291" s="47"/>
      <c r="AB1291" s="49">
        <v>1</v>
      </c>
    </row>
    <row r="1292" spans="1:28" ht="15.75" customHeight="1">
      <c r="A1292" s="5">
        <v>114624</v>
      </c>
      <c r="B1292" s="5">
        <v>3053</v>
      </c>
      <c r="C1292" s="12">
        <v>44406.146770833337</v>
      </c>
      <c r="D1292" s="12">
        <v>44406.150937500002</v>
      </c>
      <c r="E1292" s="12">
        <v>44406.152326388888</v>
      </c>
      <c r="F1292" s="12">
        <v>44406.171076388891</v>
      </c>
      <c r="G1292" s="5" t="s">
        <v>28</v>
      </c>
      <c r="H1292" s="5" t="s">
        <v>29</v>
      </c>
      <c r="U1292" s="29">
        <v>114515</v>
      </c>
      <c r="V1292" s="47"/>
      <c r="W1292" s="48"/>
      <c r="X1292" s="47"/>
      <c r="Y1292" s="47"/>
      <c r="Z1292" s="48">
        <v>1</v>
      </c>
      <c r="AA1292" s="47">
        <v>1</v>
      </c>
      <c r="AB1292" s="49">
        <v>1</v>
      </c>
    </row>
    <row r="1293" spans="1:28" ht="15.75" customHeight="1">
      <c r="A1293" s="5">
        <v>110874</v>
      </c>
      <c r="B1293" s="5">
        <v>4447</v>
      </c>
      <c r="C1293" s="12">
        <v>44406.150173611109</v>
      </c>
      <c r="D1293" s="12">
        <v>44406.153645833336</v>
      </c>
      <c r="E1293" s="12">
        <v>44406.155034722222</v>
      </c>
      <c r="G1293" s="5" t="s">
        <v>24</v>
      </c>
      <c r="H1293" s="5" t="s">
        <v>25</v>
      </c>
      <c r="U1293" s="29">
        <v>114517</v>
      </c>
      <c r="V1293" s="47"/>
      <c r="W1293" s="48"/>
      <c r="X1293" s="47"/>
      <c r="Y1293" s="47">
        <v>1</v>
      </c>
      <c r="Z1293" s="48"/>
      <c r="AA1293" s="47">
        <v>1</v>
      </c>
      <c r="AB1293" s="49">
        <v>1</v>
      </c>
    </row>
    <row r="1294" spans="1:28" ht="15.75" customHeight="1">
      <c r="A1294" s="5">
        <v>114262</v>
      </c>
      <c r="B1294" s="5">
        <v>1927</v>
      </c>
      <c r="C1294" s="12">
        <v>44406.154699074075</v>
      </c>
      <c r="D1294" s="12">
        <v>44406.156087962961</v>
      </c>
      <c r="E1294" s="12">
        <v>44406.160949074074</v>
      </c>
      <c r="F1294" s="12">
        <v>44406.190810185188</v>
      </c>
      <c r="G1294" s="5" t="s">
        <v>24</v>
      </c>
      <c r="H1294" s="5" t="s">
        <v>29</v>
      </c>
      <c r="U1294" s="29">
        <v>114523</v>
      </c>
      <c r="V1294" s="47"/>
      <c r="W1294" s="48">
        <v>1</v>
      </c>
      <c r="X1294" s="47">
        <v>1</v>
      </c>
      <c r="Y1294" s="47"/>
      <c r="Z1294" s="48"/>
      <c r="AA1294" s="47"/>
      <c r="AB1294" s="49">
        <v>1</v>
      </c>
    </row>
    <row r="1295" spans="1:28" ht="15.75" customHeight="1">
      <c r="A1295" s="5">
        <v>114154</v>
      </c>
      <c r="B1295" s="5">
        <v>2327</v>
      </c>
      <c r="C1295" s="12">
        <v>44406.180381944447</v>
      </c>
      <c r="D1295" s="12">
        <v>44406.183159722219</v>
      </c>
      <c r="E1295" s="12">
        <v>44406.190798611111</v>
      </c>
      <c r="F1295" s="12">
        <v>44406.240104166667</v>
      </c>
      <c r="G1295" s="5" t="s">
        <v>24</v>
      </c>
      <c r="H1295" s="5" t="s">
        <v>29</v>
      </c>
      <c r="U1295" s="29">
        <v>114530</v>
      </c>
      <c r="V1295" s="47"/>
      <c r="W1295" s="48">
        <v>1</v>
      </c>
      <c r="X1295" s="47">
        <v>1</v>
      </c>
      <c r="Y1295" s="47"/>
      <c r="Z1295" s="48"/>
      <c r="AA1295" s="47"/>
      <c r="AB1295" s="49">
        <v>1</v>
      </c>
    </row>
    <row r="1296" spans="1:28" ht="15.75" customHeight="1">
      <c r="A1296" s="5">
        <v>113401</v>
      </c>
      <c r="B1296" s="5">
        <v>3100</v>
      </c>
      <c r="C1296" s="12">
        <v>44406.181192129632</v>
      </c>
      <c r="G1296" s="5" t="s">
        <v>24</v>
      </c>
      <c r="H1296" s="5" t="s">
        <v>25</v>
      </c>
      <c r="U1296" s="29">
        <v>114531</v>
      </c>
      <c r="V1296" s="47"/>
      <c r="W1296" s="48">
        <v>1</v>
      </c>
      <c r="X1296" s="47">
        <v>1</v>
      </c>
      <c r="Y1296" s="47"/>
      <c r="Z1296" s="48"/>
      <c r="AA1296" s="47"/>
      <c r="AB1296" s="49">
        <v>1</v>
      </c>
    </row>
    <row r="1297" spans="1:28" ht="15.75" customHeight="1">
      <c r="A1297" s="5">
        <v>111398</v>
      </c>
      <c r="B1297" s="5">
        <v>4068</v>
      </c>
      <c r="C1297" s="12">
        <v>44406.191712962966</v>
      </c>
      <c r="D1297" s="12">
        <v>44406.195185185185</v>
      </c>
      <c r="G1297" s="5" t="s">
        <v>28</v>
      </c>
      <c r="H1297" s="5" t="s">
        <v>25</v>
      </c>
      <c r="U1297" s="29">
        <v>114535</v>
      </c>
      <c r="V1297" s="47"/>
      <c r="W1297" s="48">
        <v>1</v>
      </c>
      <c r="X1297" s="47">
        <v>1</v>
      </c>
      <c r="Y1297" s="47"/>
      <c r="Z1297" s="48"/>
      <c r="AA1297" s="47"/>
      <c r="AB1297" s="49">
        <v>1</v>
      </c>
    </row>
    <row r="1298" spans="1:28" ht="15.75" customHeight="1">
      <c r="A1298" s="5">
        <v>112680</v>
      </c>
      <c r="B1298" s="5">
        <v>3636</v>
      </c>
      <c r="C1298" s="12">
        <v>44406.264120370368</v>
      </c>
      <c r="D1298" s="12">
        <v>44406.265509259261</v>
      </c>
      <c r="E1298" s="12">
        <v>44406.27175925926</v>
      </c>
      <c r="F1298" s="12">
        <v>44406.306481481479</v>
      </c>
      <c r="G1298" s="5" t="s">
        <v>24</v>
      </c>
      <c r="H1298" s="5" t="s">
        <v>29</v>
      </c>
      <c r="U1298" s="29">
        <v>114537</v>
      </c>
      <c r="V1298" s="47"/>
      <c r="W1298" s="48"/>
      <c r="X1298" s="47"/>
      <c r="Y1298" s="47"/>
      <c r="Z1298" s="48">
        <v>1</v>
      </c>
      <c r="AA1298" s="47">
        <v>1</v>
      </c>
      <c r="AB1298" s="49">
        <v>1</v>
      </c>
    </row>
    <row r="1299" spans="1:28" ht="15.75" customHeight="1">
      <c r="A1299" s="5">
        <v>110182</v>
      </c>
      <c r="B1299" s="5">
        <v>3448</v>
      </c>
      <c r="C1299" s="12">
        <v>44406.2658912037</v>
      </c>
      <c r="D1299" s="12">
        <v>44406.269363425927</v>
      </c>
      <c r="E1299" s="12">
        <v>44406.274918981479</v>
      </c>
      <c r="F1299" s="12">
        <v>44406.314502314817</v>
      </c>
      <c r="G1299" s="5" t="s">
        <v>24</v>
      </c>
      <c r="H1299" s="5" t="s">
        <v>29</v>
      </c>
      <c r="U1299" s="29">
        <v>114538</v>
      </c>
      <c r="V1299" s="47"/>
      <c r="W1299" s="48"/>
      <c r="X1299" s="47"/>
      <c r="Y1299" s="47">
        <v>1</v>
      </c>
      <c r="Z1299" s="48"/>
      <c r="AA1299" s="47">
        <v>1</v>
      </c>
      <c r="AB1299" s="49">
        <v>1</v>
      </c>
    </row>
    <row r="1300" spans="1:28" ht="15.75" customHeight="1">
      <c r="A1300" s="5">
        <v>113488</v>
      </c>
      <c r="B1300" s="5">
        <v>3922</v>
      </c>
      <c r="C1300" s="12">
        <v>44406.267685185187</v>
      </c>
      <c r="D1300" s="12">
        <v>44406.271851851852</v>
      </c>
      <c r="E1300" s="12">
        <v>44406.273240740738</v>
      </c>
      <c r="F1300" s="12">
        <v>44406.315601851849</v>
      </c>
      <c r="G1300" s="5" t="s">
        <v>24</v>
      </c>
      <c r="H1300" s="5" t="s">
        <v>25</v>
      </c>
      <c r="U1300" s="29">
        <v>114540</v>
      </c>
      <c r="V1300" s="47">
        <v>1</v>
      </c>
      <c r="W1300" s="48"/>
      <c r="X1300" s="47">
        <v>1</v>
      </c>
      <c r="Y1300" s="47"/>
      <c r="Z1300" s="48"/>
      <c r="AA1300" s="47"/>
      <c r="AB1300" s="49">
        <v>1</v>
      </c>
    </row>
    <row r="1301" spans="1:28" ht="15.75" customHeight="1">
      <c r="A1301" s="5">
        <v>110042</v>
      </c>
      <c r="B1301" s="5">
        <v>895</v>
      </c>
      <c r="C1301" s="12">
        <v>44406.275104166663</v>
      </c>
      <c r="D1301" s="12">
        <v>44406.276493055557</v>
      </c>
      <c r="E1301" s="12">
        <v>44406.27857638889</v>
      </c>
      <c r="F1301" s="12">
        <v>44406.32440972222</v>
      </c>
      <c r="G1301" s="5" t="s">
        <v>24</v>
      </c>
      <c r="H1301" s="5" t="s">
        <v>25</v>
      </c>
      <c r="U1301" s="29">
        <v>114548</v>
      </c>
      <c r="V1301" s="47"/>
      <c r="W1301" s="48"/>
      <c r="X1301" s="47"/>
      <c r="Y1301" s="47"/>
      <c r="Z1301" s="48"/>
      <c r="AA1301" s="47"/>
      <c r="AB1301" s="49"/>
    </row>
    <row r="1302" spans="1:28" ht="15.75" customHeight="1">
      <c r="A1302" s="5">
        <v>112300</v>
      </c>
      <c r="B1302" s="5">
        <v>328</v>
      </c>
      <c r="C1302" s="12">
        <v>44406.276018518518</v>
      </c>
      <c r="D1302" s="12">
        <v>44406.276712962965</v>
      </c>
      <c r="G1302" s="5" t="s">
        <v>24</v>
      </c>
      <c r="H1302" s="5" t="s">
        <v>29</v>
      </c>
      <c r="U1302" s="29">
        <v>114553</v>
      </c>
      <c r="V1302" s="47">
        <v>1</v>
      </c>
      <c r="W1302" s="48"/>
      <c r="X1302" s="47">
        <v>1</v>
      </c>
      <c r="Y1302" s="47"/>
      <c r="Z1302" s="48"/>
      <c r="AA1302" s="47"/>
      <c r="AB1302" s="49">
        <v>1</v>
      </c>
    </row>
    <row r="1303" spans="1:28" ht="15.75" customHeight="1">
      <c r="A1303" s="5">
        <v>113491</v>
      </c>
      <c r="B1303" s="5">
        <v>4640</v>
      </c>
      <c r="C1303" s="12">
        <v>44406.282060185185</v>
      </c>
      <c r="D1303" s="12">
        <v>44406.284837962965</v>
      </c>
      <c r="E1303" s="12">
        <v>44406.290393518517</v>
      </c>
      <c r="F1303" s="12">
        <v>44406.311921296299</v>
      </c>
      <c r="G1303" s="5" t="s">
        <v>24</v>
      </c>
      <c r="H1303" s="5" t="s">
        <v>25</v>
      </c>
      <c r="U1303" s="29">
        <v>114557</v>
      </c>
      <c r="V1303" s="47"/>
      <c r="W1303" s="48">
        <v>1</v>
      </c>
      <c r="X1303" s="47">
        <v>1</v>
      </c>
      <c r="Y1303" s="47"/>
      <c r="Z1303" s="48"/>
      <c r="AA1303" s="47"/>
      <c r="AB1303" s="49">
        <v>1</v>
      </c>
    </row>
    <row r="1304" spans="1:28" ht="15.75" customHeight="1">
      <c r="A1304" s="5">
        <v>110478</v>
      </c>
      <c r="B1304" s="5">
        <v>1303</v>
      </c>
      <c r="C1304" s="12">
        <v>44406.291990740741</v>
      </c>
      <c r="D1304" s="12">
        <v>44406.29546296296</v>
      </c>
      <c r="G1304" s="5" t="s">
        <v>28</v>
      </c>
      <c r="H1304" s="5" t="s">
        <v>29</v>
      </c>
      <c r="U1304" s="29">
        <v>114561</v>
      </c>
      <c r="V1304" s="47"/>
      <c r="W1304" s="48"/>
      <c r="X1304" s="47"/>
      <c r="Y1304" s="47"/>
      <c r="Z1304" s="48"/>
      <c r="AA1304" s="47"/>
      <c r="AB1304" s="49"/>
    </row>
    <row r="1305" spans="1:28" ht="15.75" customHeight="1">
      <c r="A1305" s="5">
        <v>111087</v>
      </c>
      <c r="B1305" s="5">
        <v>4817</v>
      </c>
      <c r="C1305" s="12">
        <v>44406.321782407409</v>
      </c>
      <c r="D1305" s="12">
        <v>44406.323865740742</v>
      </c>
      <c r="G1305" s="5" t="s">
        <v>24</v>
      </c>
      <c r="H1305" s="5" t="s">
        <v>25</v>
      </c>
      <c r="U1305" s="29">
        <v>114563</v>
      </c>
      <c r="V1305" s="47"/>
      <c r="W1305" s="48"/>
      <c r="X1305" s="47"/>
      <c r="Y1305" s="47"/>
      <c r="Z1305" s="48"/>
      <c r="AA1305" s="47"/>
      <c r="AB1305" s="49"/>
    </row>
    <row r="1306" spans="1:28" ht="15.75" customHeight="1">
      <c r="A1306" s="5">
        <v>110851</v>
      </c>
      <c r="B1306" s="5">
        <v>3616</v>
      </c>
      <c r="C1306" s="12">
        <v>44406.329293981478</v>
      </c>
      <c r="D1306" s="12">
        <v>44406.333460648151</v>
      </c>
      <c r="E1306" s="12">
        <v>44406.337627314817</v>
      </c>
      <c r="F1306" s="12">
        <v>44406.3827662037</v>
      </c>
      <c r="G1306" s="5" t="s">
        <v>28</v>
      </c>
      <c r="H1306" s="5" t="s">
        <v>25</v>
      </c>
      <c r="U1306" s="29">
        <v>114564</v>
      </c>
      <c r="V1306" s="47"/>
      <c r="W1306" s="48"/>
      <c r="X1306" s="47"/>
      <c r="Y1306" s="47"/>
      <c r="Z1306" s="48"/>
      <c r="AA1306" s="47"/>
      <c r="AB1306" s="49"/>
    </row>
    <row r="1307" spans="1:28" ht="15.75" customHeight="1">
      <c r="A1307" s="5">
        <v>111676</v>
      </c>
      <c r="B1307" s="5">
        <v>1985</v>
      </c>
      <c r="C1307" s="12">
        <v>44406.334791666668</v>
      </c>
      <c r="D1307" s="12">
        <v>44406.336875000001</v>
      </c>
      <c r="E1307" s="12">
        <v>44406.343124999999</v>
      </c>
      <c r="F1307" s="12">
        <v>44406.37159722222</v>
      </c>
      <c r="G1307" s="5" t="s">
        <v>28</v>
      </c>
      <c r="H1307" s="5" t="s">
        <v>29</v>
      </c>
      <c r="U1307" s="29">
        <v>114569</v>
      </c>
      <c r="V1307" s="47"/>
      <c r="W1307" s="48"/>
      <c r="X1307" s="47"/>
      <c r="Y1307" s="47"/>
      <c r="Z1307" s="48"/>
      <c r="AA1307" s="47"/>
      <c r="AB1307" s="49"/>
    </row>
    <row r="1308" spans="1:28" ht="15.75" customHeight="1">
      <c r="A1308" s="5">
        <v>111710</v>
      </c>
      <c r="B1308" s="5">
        <v>2595</v>
      </c>
      <c r="C1308" s="12">
        <v>44406.340590277781</v>
      </c>
      <c r="D1308" s="12">
        <v>44406.344756944447</v>
      </c>
      <c r="G1308" s="5" t="s">
        <v>24</v>
      </c>
      <c r="H1308" s="5" t="s">
        <v>29</v>
      </c>
      <c r="U1308" s="29">
        <v>114573</v>
      </c>
      <c r="V1308" s="47"/>
      <c r="W1308" s="48">
        <v>1</v>
      </c>
      <c r="X1308" s="47">
        <v>1</v>
      </c>
      <c r="Y1308" s="47"/>
      <c r="Z1308" s="48"/>
      <c r="AA1308" s="47"/>
      <c r="AB1308" s="49">
        <v>1</v>
      </c>
    </row>
    <row r="1309" spans="1:28" ht="15.75" customHeight="1">
      <c r="A1309" s="5">
        <v>110372</v>
      </c>
      <c r="B1309" s="5">
        <v>3963</v>
      </c>
      <c r="C1309" s="12">
        <v>44406.359270833331</v>
      </c>
      <c r="D1309" s="12">
        <v>44406.362743055557</v>
      </c>
      <c r="E1309" s="12">
        <v>44406.369687500002</v>
      </c>
      <c r="F1309" s="12">
        <v>44406.383576388886</v>
      </c>
      <c r="G1309" s="5" t="s">
        <v>24</v>
      </c>
      <c r="H1309" s="5" t="s">
        <v>29</v>
      </c>
      <c r="U1309" s="29">
        <v>114574</v>
      </c>
      <c r="V1309" s="47">
        <v>1</v>
      </c>
      <c r="W1309" s="48"/>
      <c r="X1309" s="47">
        <v>1</v>
      </c>
      <c r="Y1309" s="47"/>
      <c r="Z1309" s="48"/>
      <c r="AA1309" s="47"/>
      <c r="AB1309" s="49">
        <v>1</v>
      </c>
    </row>
    <row r="1310" spans="1:28" ht="15.75" customHeight="1">
      <c r="A1310" s="5">
        <v>110021</v>
      </c>
      <c r="B1310" s="5">
        <v>2790</v>
      </c>
      <c r="C1310" s="12">
        <v>44406.388912037037</v>
      </c>
      <c r="D1310" s="12">
        <v>44406.393078703702</v>
      </c>
      <c r="E1310" s="12">
        <v>44406.400023148148</v>
      </c>
      <c r="F1310" s="12">
        <v>44406.43891203704</v>
      </c>
      <c r="G1310" s="5" t="s">
        <v>28</v>
      </c>
      <c r="H1310" s="5" t="s">
        <v>29</v>
      </c>
      <c r="U1310" s="29">
        <v>114575</v>
      </c>
      <c r="V1310" s="47"/>
      <c r="W1310" s="48">
        <v>1</v>
      </c>
      <c r="X1310" s="47">
        <v>1</v>
      </c>
      <c r="Y1310" s="47"/>
      <c r="Z1310" s="48"/>
      <c r="AA1310" s="47"/>
      <c r="AB1310" s="49">
        <v>1</v>
      </c>
    </row>
    <row r="1311" spans="1:28" ht="15.75" customHeight="1">
      <c r="A1311" s="5">
        <v>114219</v>
      </c>
      <c r="B1311" s="5">
        <v>2316</v>
      </c>
      <c r="C1311" s="12">
        <v>44406.432280092595</v>
      </c>
      <c r="G1311" s="5" t="s">
        <v>24</v>
      </c>
      <c r="H1311" s="5" t="s">
        <v>25</v>
      </c>
      <c r="U1311" s="29">
        <v>114576</v>
      </c>
      <c r="V1311" s="47">
        <v>1</v>
      </c>
      <c r="W1311" s="48"/>
      <c r="X1311" s="47">
        <v>1</v>
      </c>
      <c r="Y1311" s="47"/>
      <c r="Z1311" s="48"/>
      <c r="AA1311" s="47"/>
      <c r="AB1311" s="49">
        <v>1</v>
      </c>
    </row>
    <row r="1312" spans="1:28" ht="15.75" customHeight="1">
      <c r="A1312" s="5">
        <v>111002</v>
      </c>
      <c r="C1312" s="12">
        <v>44406.435104166667</v>
      </c>
      <c r="G1312" s="5" t="s">
        <v>24</v>
      </c>
      <c r="H1312" s="5" t="s">
        <v>29</v>
      </c>
      <c r="U1312" s="29">
        <v>114580</v>
      </c>
      <c r="V1312" s="47"/>
      <c r="W1312" s="48"/>
      <c r="X1312" s="47"/>
      <c r="Y1312" s="47">
        <v>1</v>
      </c>
      <c r="Z1312" s="48"/>
      <c r="AA1312" s="47">
        <v>1</v>
      </c>
      <c r="AB1312" s="49">
        <v>1</v>
      </c>
    </row>
    <row r="1313" spans="1:28" ht="15.75" customHeight="1">
      <c r="A1313" s="5">
        <v>110066</v>
      </c>
      <c r="C1313" s="12">
        <v>44406.462118055555</v>
      </c>
      <c r="G1313" s="5" t="s">
        <v>24</v>
      </c>
      <c r="H1313" s="5" t="s">
        <v>25</v>
      </c>
      <c r="U1313" s="29">
        <v>114586</v>
      </c>
      <c r="V1313" s="47">
        <v>1</v>
      </c>
      <c r="W1313" s="48"/>
      <c r="X1313" s="47">
        <v>1</v>
      </c>
      <c r="Y1313" s="47"/>
      <c r="Z1313" s="48"/>
      <c r="AA1313" s="47"/>
      <c r="AB1313" s="49">
        <v>1</v>
      </c>
    </row>
    <row r="1314" spans="1:28" ht="15.75" customHeight="1">
      <c r="A1314" s="5">
        <v>112415</v>
      </c>
      <c r="B1314" s="5">
        <v>3090</v>
      </c>
      <c r="C1314" s="12">
        <v>44406.511388888888</v>
      </c>
      <c r="G1314" s="5" t="s">
        <v>28</v>
      </c>
      <c r="H1314" s="5" t="s">
        <v>29</v>
      </c>
      <c r="U1314" s="29">
        <v>114587</v>
      </c>
      <c r="V1314" s="47">
        <v>1</v>
      </c>
      <c r="W1314" s="48"/>
      <c r="X1314" s="47">
        <v>1</v>
      </c>
      <c r="Y1314" s="47"/>
      <c r="Z1314" s="48"/>
      <c r="AA1314" s="47"/>
      <c r="AB1314" s="49">
        <v>1</v>
      </c>
    </row>
    <row r="1315" spans="1:28" ht="15.75" customHeight="1">
      <c r="A1315" s="5">
        <v>110602</v>
      </c>
      <c r="B1315" s="5">
        <v>2395</v>
      </c>
      <c r="C1315" s="12">
        <v>44406.521284722221</v>
      </c>
      <c r="D1315" s="12">
        <v>44406.521979166668</v>
      </c>
      <c r="E1315" s="12">
        <v>44406.526145833333</v>
      </c>
      <c r="F1315" s="12">
        <v>44406.564340277779</v>
      </c>
      <c r="G1315" s="5" t="s">
        <v>24</v>
      </c>
      <c r="H1315" s="5" t="s">
        <v>29</v>
      </c>
      <c r="U1315" s="29">
        <v>114590</v>
      </c>
      <c r="V1315" s="47">
        <v>1</v>
      </c>
      <c r="W1315" s="48"/>
      <c r="X1315" s="47">
        <v>1</v>
      </c>
      <c r="Y1315" s="47"/>
      <c r="Z1315" s="48"/>
      <c r="AA1315" s="47"/>
      <c r="AB1315" s="49">
        <v>1</v>
      </c>
    </row>
    <row r="1316" spans="1:28" ht="15.75" customHeight="1">
      <c r="A1316" s="5">
        <v>110237</v>
      </c>
      <c r="B1316" s="5">
        <v>3855</v>
      </c>
      <c r="C1316" s="12">
        <v>44406.54960648148</v>
      </c>
      <c r="D1316" s="12">
        <v>44406.552384259259</v>
      </c>
      <c r="G1316" s="5" t="s">
        <v>24</v>
      </c>
      <c r="H1316" s="5" t="s">
        <v>29</v>
      </c>
      <c r="U1316" s="29">
        <v>114598</v>
      </c>
      <c r="V1316" s="47"/>
      <c r="W1316" s="48">
        <v>1</v>
      </c>
      <c r="X1316" s="47">
        <v>1</v>
      </c>
      <c r="Y1316" s="47"/>
      <c r="Z1316" s="48"/>
      <c r="AA1316" s="47"/>
      <c r="AB1316" s="49">
        <v>1</v>
      </c>
    </row>
    <row r="1317" spans="1:28" ht="15.75" customHeight="1">
      <c r="A1317" s="5">
        <v>112968</v>
      </c>
      <c r="B1317" s="5">
        <v>65</v>
      </c>
      <c r="C1317" s="12">
        <v>44406.580428240741</v>
      </c>
      <c r="D1317" s="12">
        <v>44406.58320601852</v>
      </c>
      <c r="E1317" s="12">
        <v>44406.591539351852</v>
      </c>
      <c r="F1317" s="12">
        <v>44406.642928240741</v>
      </c>
      <c r="G1317" s="5" t="s">
        <v>24</v>
      </c>
      <c r="H1317" s="5" t="s">
        <v>25</v>
      </c>
      <c r="U1317" s="29">
        <v>114600</v>
      </c>
      <c r="V1317" s="47"/>
      <c r="W1317" s="48"/>
      <c r="X1317" s="47"/>
      <c r="Y1317" s="47"/>
      <c r="Z1317" s="48">
        <v>1</v>
      </c>
      <c r="AA1317" s="47">
        <v>1</v>
      </c>
      <c r="AB1317" s="49">
        <v>1</v>
      </c>
    </row>
    <row r="1318" spans="1:28" ht="15.75" customHeight="1">
      <c r="A1318" s="5">
        <v>110359</v>
      </c>
      <c r="B1318" s="5">
        <v>4854</v>
      </c>
      <c r="C1318" s="12">
        <v>44406.594305555554</v>
      </c>
      <c r="D1318" s="12">
        <v>44406.59847222222</v>
      </c>
      <c r="E1318" s="12">
        <v>44406.604722222219</v>
      </c>
      <c r="F1318" s="12">
        <v>44406.622083333335</v>
      </c>
      <c r="G1318" s="5" t="s">
        <v>28</v>
      </c>
      <c r="H1318" s="5" t="s">
        <v>25</v>
      </c>
      <c r="U1318" s="29">
        <v>114602</v>
      </c>
      <c r="V1318" s="47"/>
      <c r="W1318" s="48"/>
      <c r="X1318" s="47"/>
      <c r="Y1318" s="47">
        <v>1</v>
      </c>
      <c r="Z1318" s="48"/>
      <c r="AA1318" s="47">
        <v>1</v>
      </c>
      <c r="AB1318" s="49">
        <v>1</v>
      </c>
    </row>
    <row r="1319" spans="1:28" ht="15.75" customHeight="1">
      <c r="A1319" s="5">
        <v>112948</v>
      </c>
      <c r="B1319" s="5">
        <v>4775</v>
      </c>
      <c r="C1319" s="12">
        <v>44406.617488425924</v>
      </c>
      <c r="G1319" s="5" t="s">
        <v>24</v>
      </c>
      <c r="H1319" s="5" t="s">
        <v>25</v>
      </c>
      <c r="U1319" s="29">
        <v>114603</v>
      </c>
      <c r="V1319" s="47">
        <v>1</v>
      </c>
      <c r="W1319" s="48"/>
      <c r="X1319" s="47">
        <v>1</v>
      </c>
      <c r="Y1319" s="47"/>
      <c r="Z1319" s="48"/>
      <c r="AA1319" s="47"/>
      <c r="AB1319" s="49">
        <v>1</v>
      </c>
    </row>
    <row r="1320" spans="1:28" ht="15.75" customHeight="1">
      <c r="A1320" s="5">
        <v>111860</v>
      </c>
      <c r="B1320" s="5">
        <v>4120</v>
      </c>
      <c r="C1320" s="12">
        <v>44406.695972222224</v>
      </c>
      <c r="G1320" s="5" t="s">
        <v>28</v>
      </c>
      <c r="H1320" s="5" t="s">
        <v>25</v>
      </c>
      <c r="U1320" s="29">
        <v>114604</v>
      </c>
      <c r="V1320" s="47"/>
      <c r="W1320" s="48">
        <v>1</v>
      </c>
      <c r="X1320" s="47">
        <v>1</v>
      </c>
      <c r="Y1320" s="47"/>
      <c r="Z1320" s="48"/>
      <c r="AA1320" s="47"/>
      <c r="AB1320" s="49">
        <v>1</v>
      </c>
    </row>
    <row r="1321" spans="1:28" ht="15.75" customHeight="1">
      <c r="A1321" s="5">
        <v>110120</v>
      </c>
      <c r="C1321" s="12">
        <v>44406.699641203704</v>
      </c>
      <c r="G1321" s="5" t="s">
        <v>24</v>
      </c>
      <c r="H1321" s="5" t="s">
        <v>25</v>
      </c>
      <c r="U1321" s="29">
        <v>114605</v>
      </c>
      <c r="V1321" s="47"/>
      <c r="W1321" s="48"/>
      <c r="X1321" s="47"/>
      <c r="Y1321" s="47"/>
      <c r="Z1321" s="48">
        <v>1</v>
      </c>
      <c r="AA1321" s="47">
        <v>1</v>
      </c>
      <c r="AB1321" s="49">
        <v>1</v>
      </c>
    </row>
    <row r="1322" spans="1:28" ht="15.75" customHeight="1">
      <c r="A1322" s="5">
        <v>111115</v>
      </c>
      <c r="B1322" s="5">
        <v>1890</v>
      </c>
      <c r="C1322" s="12">
        <v>44406.702326388891</v>
      </c>
      <c r="D1322" s="12">
        <v>44406.703020833331</v>
      </c>
      <c r="E1322" s="12">
        <v>44406.70579861111</v>
      </c>
      <c r="F1322" s="12">
        <v>44406.728020833332</v>
      </c>
      <c r="G1322" s="5" t="s">
        <v>24</v>
      </c>
      <c r="H1322" s="5" t="s">
        <v>29</v>
      </c>
      <c r="U1322" s="29">
        <v>114606</v>
      </c>
      <c r="V1322" s="47"/>
      <c r="W1322" s="48"/>
      <c r="X1322" s="47"/>
      <c r="Y1322" s="47"/>
      <c r="Z1322" s="48"/>
      <c r="AA1322" s="47"/>
      <c r="AB1322" s="49"/>
    </row>
    <row r="1323" spans="1:28" ht="15.75" customHeight="1">
      <c r="A1323" s="5">
        <v>111025</v>
      </c>
      <c r="B1323" s="5">
        <v>2327</v>
      </c>
      <c r="C1323" s="12">
        <v>44406.714108796295</v>
      </c>
      <c r="D1323" s="12">
        <v>44406.718275462961</v>
      </c>
      <c r="E1323" s="12">
        <v>44406.725219907406</v>
      </c>
      <c r="F1323" s="12">
        <v>44406.756469907406</v>
      </c>
      <c r="G1323" s="5" t="s">
        <v>24</v>
      </c>
      <c r="H1323" s="5" t="s">
        <v>29</v>
      </c>
      <c r="U1323" s="29">
        <v>114610</v>
      </c>
      <c r="V1323" s="47">
        <v>1</v>
      </c>
      <c r="W1323" s="48"/>
      <c r="X1323" s="47">
        <v>1</v>
      </c>
      <c r="Y1323" s="47"/>
      <c r="Z1323" s="48"/>
      <c r="AA1323" s="47"/>
      <c r="AB1323" s="49">
        <v>1</v>
      </c>
    </row>
    <row r="1324" spans="1:28" ht="15.75" customHeight="1">
      <c r="A1324" s="5">
        <v>111910</v>
      </c>
      <c r="B1324" s="5">
        <v>2608</v>
      </c>
      <c r="C1324" s="12">
        <v>44406.725162037037</v>
      </c>
      <c r="G1324" s="5" t="s">
        <v>24</v>
      </c>
      <c r="H1324" s="5" t="s">
        <v>25</v>
      </c>
      <c r="U1324" s="29">
        <v>114611</v>
      </c>
      <c r="V1324" s="47"/>
      <c r="W1324" s="48">
        <v>1</v>
      </c>
      <c r="X1324" s="47">
        <v>1</v>
      </c>
      <c r="Y1324" s="47"/>
      <c r="Z1324" s="48"/>
      <c r="AA1324" s="47"/>
      <c r="AB1324" s="49">
        <v>1</v>
      </c>
    </row>
    <row r="1325" spans="1:28" ht="15.75" customHeight="1">
      <c r="A1325" s="5">
        <v>114671</v>
      </c>
      <c r="B1325" s="5">
        <v>1674</v>
      </c>
      <c r="C1325" s="12">
        <v>44406.726631944446</v>
      </c>
      <c r="D1325" s="12">
        <v>44406.728715277779</v>
      </c>
      <c r="G1325" s="5" t="s">
        <v>24</v>
      </c>
      <c r="H1325" s="5" t="s">
        <v>25</v>
      </c>
      <c r="U1325" s="29">
        <v>114613</v>
      </c>
      <c r="V1325" s="47">
        <v>1</v>
      </c>
      <c r="W1325" s="48"/>
      <c r="X1325" s="47">
        <v>1</v>
      </c>
      <c r="Y1325" s="47"/>
      <c r="Z1325" s="48"/>
      <c r="AA1325" s="47"/>
      <c r="AB1325" s="49">
        <v>1</v>
      </c>
    </row>
    <row r="1326" spans="1:28" ht="15.75" customHeight="1">
      <c r="A1326" s="5">
        <v>112440</v>
      </c>
      <c r="B1326" s="5">
        <v>4040</v>
      </c>
      <c r="C1326" s="12">
        <v>44406.770486111112</v>
      </c>
      <c r="D1326" s="12">
        <v>44406.773263888892</v>
      </c>
      <c r="G1326" s="5" t="s">
        <v>24</v>
      </c>
      <c r="H1326" s="5" t="s">
        <v>25</v>
      </c>
      <c r="U1326" s="29">
        <v>114623</v>
      </c>
      <c r="V1326" s="47"/>
      <c r="W1326" s="48">
        <v>1</v>
      </c>
      <c r="X1326" s="47">
        <v>1</v>
      </c>
      <c r="Y1326" s="47"/>
      <c r="Z1326" s="48"/>
      <c r="AA1326" s="47"/>
      <c r="AB1326" s="49">
        <v>1</v>
      </c>
    </row>
    <row r="1327" spans="1:28" ht="15.75" customHeight="1">
      <c r="A1327" s="5">
        <v>112620</v>
      </c>
      <c r="B1327" s="5">
        <v>1463</v>
      </c>
      <c r="C1327" s="12">
        <v>44406.804618055554</v>
      </c>
      <c r="D1327" s="12">
        <v>44406.80878472222</v>
      </c>
      <c r="G1327" s="5" t="s">
        <v>24</v>
      </c>
      <c r="H1327" s="5" t="s">
        <v>29</v>
      </c>
      <c r="U1327" s="29">
        <v>114624</v>
      </c>
      <c r="V1327" s="47"/>
      <c r="W1327" s="48"/>
      <c r="X1327" s="47"/>
      <c r="Y1327" s="47"/>
      <c r="Z1327" s="48">
        <v>1</v>
      </c>
      <c r="AA1327" s="47">
        <v>1</v>
      </c>
      <c r="AB1327" s="49">
        <v>1</v>
      </c>
    </row>
    <row r="1328" spans="1:28" ht="15.75" customHeight="1">
      <c r="A1328" s="5">
        <v>110416</v>
      </c>
      <c r="B1328" s="5">
        <v>2719</v>
      </c>
      <c r="C1328" s="12">
        <v>44406.843356481484</v>
      </c>
      <c r="D1328" s="12">
        <v>44406.846828703703</v>
      </c>
      <c r="E1328" s="12">
        <v>44406.848217592589</v>
      </c>
      <c r="F1328" s="12">
        <v>44406.891967592594</v>
      </c>
      <c r="G1328" s="5" t="s">
        <v>24</v>
      </c>
      <c r="H1328" s="5" t="s">
        <v>29</v>
      </c>
      <c r="U1328" s="29">
        <v>114632</v>
      </c>
      <c r="V1328" s="47"/>
      <c r="W1328" s="48"/>
      <c r="X1328" s="47"/>
      <c r="Y1328" s="47"/>
      <c r="Z1328" s="48"/>
      <c r="AA1328" s="47"/>
      <c r="AB1328" s="49"/>
    </row>
    <row r="1329" spans="1:28" ht="15.75" customHeight="1">
      <c r="A1329" s="5">
        <v>112282</v>
      </c>
      <c r="B1329" s="5">
        <v>3197</v>
      </c>
      <c r="C1329" s="12">
        <v>44406.85</v>
      </c>
      <c r="D1329" s="12">
        <v>44406.851388888892</v>
      </c>
      <c r="E1329" s="12">
        <v>44406.856944444444</v>
      </c>
      <c r="F1329" s="12">
        <v>44406.893750000003</v>
      </c>
      <c r="G1329" s="5" t="s">
        <v>24</v>
      </c>
      <c r="H1329" s="5" t="s">
        <v>29</v>
      </c>
      <c r="U1329" s="29">
        <v>114638</v>
      </c>
      <c r="V1329" s="47"/>
      <c r="W1329" s="48"/>
      <c r="X1329" s="47"/>
      <c r="Y1329" s="47">
        <v>1</v>
      </c>
      <c r="Z1329" s="48"/>
      <c r="AA1329" s="47">
        <v>1</v>
      </c>
      <c r="AB1329" s="49">
        <v>1</v>
      </c>
    </row>
    <row r="1330" spans="1:28" ht="15.75" customHeight="1">
      <c r="A1330" s="5">
        <v>111665</v>
      </c>
      <c r="B1330" s="5">
        <v>4233</v>
      </c>
      <c r="C1330" s="12">
        <v>44406.850798611114</v>
      </c>
      <c r="D1330" s="12">
        <v>44406.851493055554</v>
      </c>
      <c r="E1330" s="12">
        <v>44406.856354166666</v>
      </c>
      <c r="F1330" s="12">
        <v>44406.865381944444</v>
      </c>
      <c r="G1330" s="5" t="s">
        <v>24</v>
      </c>
      <c r="H1330" s="5" t="s">
        <v>25</v>
      </c>
      <c r="U1330" s="29">
        <v>114640</v>
      </c>
      <c r="V1330" s="47"/>
      <c r="W1330" s="48">
        <v>1</v>
      </c>
      <c r="X1330" s="47">
        <v>1</v>
      </c>
      <c r="Y1330" s="47"/>
      <c r="Z1330" s="48"/>
      <c r="AA1330" s="47"/>
      <c r="AB1330" s="49">
        <v>1</v>
      </c>
    </row>
    <row r="1331" spans="1:28" ht="15.75" customHeight="1">
      <c r="A1331" s="5">
        <v>114135</v>
      </c>
      <c r="B1331" s="5">
        <v>140</v>
      </c>
      <c r="C1331" s="12">
        <v>44406.868807870371</v>
      </c>
      <c r="D1331" s="12">
        <v>44406.87158564815</v>
      </c>
      <c r="G1331" s="5" t="s">
        <v>24</v>
      </c>
      <c r="H1331" s="5" t="s">
        <v>25</v>
      </c>
      <c r="U1331" s="29">
        <v>114641</v>
      </c>
      <c r="V1331" s="47">
        <v>1</v>
      </c>
      <c r="W1331" s="48"/>
      <c r="X1331" s="47">
        <v>1</v>
      </c>
      <c r="Y1331" s="47"/>
      <c r="Z1331" s="48"/>
      <c r="AA1331" s="47"/>
      <c r="AB1331" s="49">
        <v>1</v>
      </c>
    </row>
    <row r="1332" spans="1:28" ht="15.75" customHeight="1">
      <c r="A1332" s="5">
        <v>114727</v>
      </c>
      <c r="B1332" s="5">
        <v>4175</v>
      </c>
      <c r="C1332" s="12">
        <v>44406.8984837963</v>
      </c>
      <c r="D1332" s="12">
        <v>44406.899872685186</v>
      </c>
      <c r="E1332" s="12">
        <v>44406.906817129631</v>
      </c>
      <c r="F1332" s="12">
        <v>44406.915150462963</v>
      </c>
      <c r="G1332" s="5" t="s">
        <v>24</v>
      </c>
      <c r="H1332" s="5" t="s">
        <v>29</v>
      </c>
      <c r="U1332" s="29">
        <v>114642</v>
      </c>
      <c r="V1332" s="47"/>
      <c r="W1332" s="48"/>
      <c r="X1332" s="47"/>
      <c r="Y1332" s="47"/>
      <c r="Z1332" s="48"/>
      <c r="AA1332" s="47"/>
      <c r="AB1332" s="49"/>
    </row>
    <row r="1333" spans="1:28" ht="15.75" customHeight="1">
      <c r="A1333" s="5">
        <v>110121</v>
      </c>
      <c r="B1333" s="5">
        <v>2835</v>
      </c>
      <c r="C1333" s="12">
        <v>44406.902013888888</v>
      </c>
      <c r="D1333" s="12">
        <v>44406.905486111114</v>
      </c>
      <c r="E1333" s="12">
        <v>44406.913819444446</v>
      </c>
      <c r="F1333" s="12">
        <v>44406.954791666663</v>
      </c>
      <c r="G1333" s="5" t="s">
        <v>24</v>
      </c>
      <c r="H1333" s="5" t="s">
        <v>25</v>
      </c>
      <c r="U1333" s="29">
        <v>114644</v>
      </c>
      <c r="V1333" s="47">
        <v>1</v>
      </c>
      <c r="W1333" s="48"/>
      <c r="X1333" s="47">
        <v>1</v>
      </c>
      <c r="Y1333" s="47"/>
      <c r="Z1333" s="48"/>
      <c r="AA1333" s="47"/>
      <c r="AB1333" s="49">
        <v>1</v>
      </c>
    </row>
    <row r="1334" spans="1:28" ht="15.75" customHeight="1">
      <c r="A1334" s="5">
        <v>113195</v>
      </c>
      <c r="B1334" s="5">
        <v>1372</v>
      </c>
      <c r="C1334" s="12">
        <v>44406.919120370374</v>
      </c>
      <c r="D1334" s="12">
        <v>44406.921203703707</v>
      </c>
      <c r="E1334" s="12">
        <v>44406.924675925926</v>
      </c>
      <c r="F1334" s="12">
        <v>44406.93787037037</v>
      </c>
      <c r="G1334" s="5" t="s">
        <v>24</v>
      </c>
      <c r="H1334" s="5" t="s">
        <v>29</v>
      </c>
      <c r="U1334" s="29">
        <v>114647</v>
      </c>
      <c r="V1334" s="47">
        <v>1</v>
      </c>
      <c r="W1334" s="48"/>
      <c r="X1334" s="47">
        <v>1</v>
      </c>
      <c r="Y1334" s="47"/>
      <c r="Z1334" s="48"/>
      <c r="AA1334" s="47"/>
      <c r="AB1334" s="49">
        <v>1</v>
      </c>
    </row>
    <row r="1335" spans="1:28" ht="15.75" customHeight="1">
      <c r="A1335" s="5">
        <v>113203</v>
      </c>
      <c r="B1335" s="5">
        <v>1260</v>
      </c>
      <c r="C1335" s="12">
        <v>44406.939895833333</v>
      </c>
      <c r="D1335" s="12">
        <v>44406.943368055552</v>
      </c>
      <c r="E1335" s="12">
        <v>44406.950312499997</v>
      </c>
      <c r="F1335" s="12">
        <v>44406.97184027778</v>
      </c>
      <c r="G1335" s="5" t="s">
        <v>24</v>
      </c>
      <c r="H1335" s="5" t="s">
        <v>29</v>
      </c>
      <c r="U1335" s="29">
        <v>114650</v>
      </c>
      <c r="V1335" s="47"/>
      <c r="W1335" s="48">
        <v>1</v>
      </c>
      <c r="X1335" s="47">
        <v>1</v>
      </c>
      <c r="Y1335" s="47"/>
      <c r="Z1335" s="48"/>
      <c r="AA1335" s="47"/>
      <c r="AB1335" s="49">
        <v>1</v>
      </c>
    </row>
    <row r="1336" spans="1:28" ht="15.75" customHeight="1">
      <c r="A1336" s="5">
        <v>111591</v>
      </c>
      <c r="B1336" s="5">
        <v>4900</v>
      </c>
      <c r="C1336" s="12">
        <v>44406.955937500003</v>
      </c>
      <c r="D1336" s="12">
        <v>44406.957326388889</v>
      </c>
      <c r="E1336" s="12">
        <v>44406.961493055554</v>
      </c>
      <c r="G1336" s="5" t="s">
        <v>24</v>
      </c>
      <c r="H1336" s="5" t="s">
        <v>29</v>
      </c>
      <c r="U1336" s="29">
        <v>114657</v>
      </c>
      <c r="V1336" s="47"/>
      <c r="W1336" s="48">
        <v>1</v>
      </c>
      <c r="X1336" s="47">
        <v>1</v>
      </c>
      <c r="Y1336" s="47"/>
      <c r="Z1336" s="48"/>
      <c r="AA1336" s="47"/>
      <c r="AB1336" s="49">
        <v>1</v>
      </c>
    </row>
    <row r="1337" spans="1:28" ht="15.75" customHeight="1">
      <c r="A1337" s="5">
        <v>110404</v>
      </c>
      <c r="B1337" s="5">
        <v>4770</v>
      </c>
      <c r="C1337" s="12">
        <v>44406.962777777779</v>
      </c>
      <c r="D1337" s="12">
        <v>44406.966249999998</v>
      </c>
      <c r="G1337" s="5" t="s">
        <v>28</v>
      </c>
      <c r="H1337" s="5" t="s">
        <v>29</v>
      </c>
      <c r="U1337" s="29">
        <v>114659</v>
      </c>
      <c r="V1337" s="47">
        <v>1</v>
      </c>
      <c r="W1337" s="48"/>
      <c r="X1337" s="47">
        <v>1</v>
      </c>
      <c r="Y1337" s="47"/>
      <c r="Z1337" s="48"/>
      <c r="AA1337" s="47"/>
      <c r="AB1337" s="49">
        <v>1</v>
      </c>
    </row>
    <row r="1338" spans="1:28" ht="15.75" customHeight="1">
      <c r="A1338" s="5">
        <v>112154</v>
      </c>
      <c r="B1338" s="5">
        <v>3691</v>
      </c>
      <c r="C1338" s="12">
        <v>44406.974374999998</v>
      </c>
      <c r="D1338" s="12">
        <v>44406.977152777778</v>
      </c>
      <c r="E1338" s="12">
        <v>44406.984097222223</v>
      </c>
      <c r="F1338" s="12">
        <v>44407.025763888887</v>
      </c>
      <c r="G1338" s="5" t="s">
        <v>24</v>
      </c>
      <c r="H1338" s="5" t="s">
        <v>29</v>
      </c>
      <c r="U1338" s="29">
        <v>114662</v>
      </c>
      <c r="V1338" s="47"/>
      <c r="W1338" s="48"/>
      <c r="X1338" s="47"/>
      <c r="Y1338" s="47"/>
      <c r="Z1338" s="48"/>
      <c r="AA1338" s="47"/>
      <c r="AB1338" s="49"/>
    </row>
    <row r="1339" spans="1:28" ht="15.75" customHeight="1">
      <c r="A1339" s="5">
        <v>112890</v>
      </c>
      <c r="B1339" s="5">
        <v>1413</v>
      </c>
      <c r="C1339" s="12">
        <v>44407.004884259259</v>
      </c>
      <c r="D1339" s="12">
        <v>44407.007662037038</v>
      </c>
      <c r="E1339" s="12">
        <v>44407.01321759259</v>
      </c>
      <c r="F1339" s="12">
        <v>44407.048634259256</v>
      </c>
      <c r="G1339" s="5" t="s">
        <v>24</v>
      </c>
      <c r="H1339" s="5" t="s">
        <v>29</v>
      </c>
      <c r="U1339" s="29">
        <v>114667</v>
      </c>
      <c r="V1339" s="47"/>
      <c r="W1339" s="48"/>
      <c r="X1339" s="47"/>
      <c r="Y1339" s="47">
        <v>1</v>
      </c>
      <c r="Z1339" s="48"/>
      <c r="AA1339" s="47">
        <v>1</v>
      </c>
      <c r="AB1339" s="49">
        <v>1</v>
      </c>
    </row>
    <row r="1340" spans="1:28" ht="15.75" customHeight="1">
      <c r="A1340" s="5">
        <v>111264</v>
      </c>
      <c r="B1340" s="5">
        <v>965</v>
      </c>
      <c r="C1340" s="12">
        <v>44407.005613425928</v>
      </c>
      <c r="D1340" s="12">
        <v>44407.008391203701</v>
      </c>
      <c r="E1340" s="12">
        <v>44407.015335648146</v>
      </c>
      <c r="F1340" s="12">
        <v>44407.031307870369</v>
      </c>
      <c r="G1340" s="5" t="s">
        <v>28</v>
      </c>
      <c r="H1340" s="5" t="s">
        <v>25</v>
      </c>
      <c r="U1340" s="29">
        <v>114668</v>
      </c>
      <c r="V1340" s="47"/>
      <c r="W1340" s="48"/>
      <c r="X1340" s="47"/>
      <c r="Y1340" s="47"/>
      <c r="Z1340" s="48"/>
      <c r="AA1340" s="47"/>
      <c r="AB1340" s="49"/>
    </row>
    <row r="1341" spans="1:28" ht="15.75" customHeight="1">
      <c r="A1341" s="5">
        <v>110726</v>
      </c>
      <c r="B1341" s="5">
        <v>4172</v>
      </c>
      <c r="C1341" s="12">
        <v>44407.049074074072</v>
      </c>
      <c r="D1341" s="12">
        <v>44407.051851851851</v>
      </c>
      <c r="E1341" s="12">
        <v>44407.059490740743</v>
      </c>
      <c r="F1341" s="12">
        <v>44407.081712962965</v>
      </c>
      <c r="G1341" s="5" t="s">
        <v>24</v>
      </c>
      <c r="H1341" s="5" t="s">
        <v>29</v>
      </c>
      <c r="U1341" s="29">
        <v>114671</v>
      </c>
      <c r="V1341" s="47">
        <v>1</v>
      </c>
      <c r="W1341" s="48"/>
      <c r="X1341" s="47">
        <v>1</v>
      </c>
      <c r="Y1341" s="47"/>
      <c r="Z1341" s="48"/>
      <c r="AA1341" s="47"/>
      <c r="AB1341" s="49">
        <v>1</v>
      </c>
    </row>
    <row r="1342" spans="1:28" ht="15.75" customHeight="1">
      <c r="A1342" s="5">
        <v>111379</v>
      </c>
      <c r="B1342" s="5">
        <v>3666</v>
      </c>
      <c r="C1342" s="12">
        <v>44407.06040509259</v>
      </c>
      <c r="D1342" s="12">
        <v>44407.061793981484</v>
      </c>
      <c r="E1342" s="12">
        <v>44407.065266203703</v>
      </c>
      <c r="F1342" s="12">
        <v>44407.077766203707</v>
      </c>
      <c r="G1342" s="5" t="s">
        <v>24</v>
      </c>
      <c r="H1342" s="5" t="s">
        <v>29</v>
      </c>
      <c r="U1342" s="29">
        <v>114674</v>
      </c>
      <c r="V1342" s="47"/>
      <c r="W1342" s="48"/>
      <c r="X1342" s="47"/>
      <c r="Y1342" s="47"/>
      <c r="Z1342" s="48"/>
      <c r="AA1342" s="47"/>
      <c r="AB1342" s="49"/>
    </row>
    <row r="1343" spans="1:28" ht="15.75" customHeight="1">
      <c r="A1343" s="5">
        <v>110510</v>
      </c>
      <c r="B1343" s="5">
        <v>4009</v>
      </c>
      <c r="C1343" s="12">
        <v>44407.108425925922</v>
      </c>
      <c r="D1343" s="12">
        <v>44407.109814814816</v>
      </c>
      <c r="E1343" s="12">
        <v>44407.112592592595</v>
      </c>
      <c r="F1343" s="12">
        <v>44407.134120370371</v>
      </c>
      <c r="G1343" s="5" t="s">
        <v>28</v>
      </c>
      <c r="H1343" s="5" t="s">
        <v>25</v>
      </c>
      <c r="U1343" s="29">
        <v>114685</v>
      </c>
      <c r="V1343" s="47"/>
      <c r="W1343" s="48"/>
      <c r="X1343" s="47"/>
      <c r="Y1343" s="47"/>
      <c r="Z1343" s="48">
        <v>1</v>
      </c>
      <c r="AA1343" s="47">
        <v>1</v>
      </c>
      <c r="AB1343" s="49">
        <v>1</v>
      </c>
    </row>
    <row r="1344" spans="1:28" ht="15.75" customHeight="1">
      <c r="A1344" s="5">
        <v>110618</v>
      </c>
      <c r="B1344" s="5">
        <v>2992</v>
      </c>
      <c r="C1344" s="12">
        <v>44407.120358796295</v>
      </c>
      <c r="D1344" s="12">
        <v>44407.122442129628</v>
      </c>
      <c r="E1344" s="12">
        <v>44407.125914351855</v>
      </c>
      <c r="F1344" s="12">
        <v>44407.173136574071</v>
      </c>
      <c r="G1344" s="5" t="s">
        <v>24</v>
      </c>
      <c r="H1344" s="5" t="s">
        <v>29</v>
      </c>
      <c r="U1344" s="29">
        <v>114692</v>
      </c>
      <c r="V1344" s="47"/>
      <c r="W1344" s="48"/>
      <c r="X1344" s="47"/>
      <c r="Y1344" s="47"/>
      <c r="Z1344" s="48"/>
      <c r="AA1344" s="47"/>
      <c r="AB1344" s="49"/>
    </row>
    <row r="1345" spans="1:28" ht="15.75" customHeight="1">
      <c r="A1345" s="5">
        <v>112389</v>
      </c>
      <c r="B1345" s="5">
        <v>4632</v>
      </c>
      <c r="C1345" s="12">
        <v>44407.154479166667</v>
      </c>
      <c r="G1345" s="5" t="s">
        <v>24</v>
      </c>
      <c r="H1345" s="5" t="s">
        <v>29</v>
      </c>
      <c r="U1345" s="29">
        <v>114701</v>
      </c>
      <c r="V1345" s="47"/>
      <c r="W1345" s="48"/>
      <c r="X1345" s="47"/>
      <c r="Y1345" s="47"/>
      <c r="Z1345" s="48">
        <v>1</v>
      </c>
      <c r="AA1345" s="47">
        <v>1</v>
      </c>
      <c r="AB1345" s="49">
        <v>1</v>
      </c>
    </row>
    <row r="1346" spans="1:28" ht="15.75" customHeight="1">
      <c r="A1346" s="5">
        <v>110828</v>
      </c>
      <c r="B1346" s="5">
        <v>4087</v>
      </c>
      <c r="C1346" s="12">
        <v>44407.176817129628</v>
      </c>
      <c r="D1346" s="12">
        <v>44407.178206018521</v>
      </c>
      <c r="G1346" s="5" t="s">
        <v>24</v>
      </c>
      <c r="H1346" s="5" t="s">
        <v>29</v>
      </c>
      <c r="U1346" s="29">
        <v>114703</v>
      </c>
      <c r="V1346" s="47"/>
      <c r="W1346" s="48"/>
      <c r="X1346" s="47"/>
      <c r="Y1346" s="47"/>
      <c r="Z1346" s="48"/>
      <c r="AA1346" s="47"/>
      <c r="AB1346" s="49"/>
    </row>
    <row r="1347" spans="1:28" ht="15.75" customHeight="1">
      <c r="A1347" s="5">
        <v>112687</v>
      </c>
      <c r="B1347" s="5">
        <v>3427</v>
      </c>
      <c r="C1347" s="12">
        <v>44407.181944444441</v>
      </c>
      <c r="D1347" s="12">
        <v>44407.185416666667</v>
      </c>
      <c r="E1347" s="12">
        <v>44407.190972222219</v>
      </c>
      <c r="F1347" s="12">
        <v>44407.232638888891</v>
      </c>
      <c r="G1347" s="5" t="s">
        <v>28</v>
      </c>
      <c r="H1347" s="5" t="s">
        <v>25</v>
      </c>
      <c r="U1347" s="29">
        <v>114704</v>
      </c>
      <c r="V1347" s="47"/>
      <c r="W1347" s="48">
        <v>1</v>
      </c>
      <c r="X1347" s="47">
        <v>1</v>
      </c>
      <c r="Y1347" s="47"/>
      <c r="Z1347" s="48"/>
      <c r="AA1347" s="47"/>
      <c r="AB1347" s="49">
        <v>1</v>
      </c>
    </row>
    <row r="1348" spans="1:28" ht="15.75" customHeight="1">
      <c r="A1348" s="5">
        <v>112261</v>
      </c>
      <c r="B1348" s="5">
        <v>4691</v>
      </c>
      <c r="C1348" s="12">
        <v>44407.184872685182</v>
      </c>
      <c r="D1348" s="12">
        <v>44407.187650462962</v>
      </c>
      <c r="E1348" s="12">
        <v>44407.189039351855</v>
      </c>
      <c r="F1348" s="12">
        <v>44407.216122685182</v>
      </c>
      <c r="G1348" s="5" t="s">
        <v>24</v>
      </c>
      <c r="H1348" s="5" t="s">
        <v>29</v>
      </c>
      <c r="U1348" s="29">
        <v>114705</v>
      </c>
      <c r="V1348" s="47"/>
      <c r="W1348" s="48">
        <v>1</v>
      </c>
      <c r="X1348" s="47">
        <v>1</v>
      </c>
      <c r="Y1348" s="47"/>
      <c r="Z1348" s="48"/>
      <c r="AA1348" s="47"/>
      <c r="AB1348" s="49">
        <v>1</v>
      </c>
    </row>
    <row r="1349" spans="1:28" ht="15.75" customHeight="1">
      <c r="A1349" s="5">
        <v>110324</v>
      </c>
      <c r="B1349" s="5">
        <v>972</v>
      </c>
      <c r="C1349" s="12">
        <v>44407.187280092592</v>
      </c>
      <c r="D1349" s="12">
        <v>44407.190057870372</v>
      </c>
      <c r="E1349" s="12">
        <v>44407.198391203703</v>
      </c>
      <c r="F1349" s="12">
        <v>44407.222696759258</v>
      </c>
      <c r="G1349" s="5" t="s">
        <v>24</v>
      </c>
      <c r="H1349" s="5" t="s">
        <v>29</v>
      </c>
      <c r="U1349" s="29">
        <v>114708</v>
      </c>
      <c r="V1349" s="47"/>
      <c r="W1349" s="48">
        <v>1</v>
      </c>
      <c r="X1349" s="47">
        <v>1</v>
      </c>
      <c r="Y1349" s="47"/>
      <c r="Z1349" s="48"/>
      <c r="AA1349" s="47"/>
      <c r="AB1349" s="49">
        <v>1</v>
      </c>
    </row>
    <row r="1350" spans="1:28" ht="15.75" customHeight="1">
      <c r="A1350" s="5">
        <v>113979</v>
      </c>
      <c r="B1350" s="5">
        <v>2379</v>
      </c>
      <c r="C1350" s="12">
        <v>44407.188587962963</v>
      </c>
      <c r="G1350" s="5" t="s">
        <v>24</v>
      </c>
      <c r="H1350" s="5" t="s">
        <v>25</v>
      </c>
      <c r="U1350" s="29">
        <v>114712</v>
      </c>
      <c r="V1350" s="47"/>
      <c r="W1350" s="48"/>
      <c r="X1350" s="47"/>
      <c r="Y1350" s="47"/>
      <c r="Z1350" s="48">
        <v>1</v>
      </c>
      <c r="AA1350" s="47">
        <v>1</v>
      </c>
      <c r="AB1350" s="49">
        <v>1</v>
      </c>
    </row>
    <row r="1351" spans="1:28" ht="15.75" customHeight="1">
      <c r="A1351" s="5">
        <v>110136</v>
      </c>
      <c r="B1351" s="5">
        <v>694</v>
      </c>
      <c r="C1351" s="12">
        <v>44407.197222222225</v>
      </c>
      <c r="D1351" s="12">
        <v>44407.201388888891</v>
      </c>
      <c r="E1351" s="12">
        <v>44407.202777777777</v>
      </c>
      <c r="F1351" s="12">
        <v>44407.23541666667</v>
      </c>
      <c r="G1351" s="5" t="s">
        <v>28</v>
      </c>
      <c r="H1351" s="5" t="s">
        <v>29</v>
      </c>
      <c r="U1351" s="29">
        <v>114716</v>
      </c>
      <c r="V1351" s="47"/>
      <c r="W1351" s="48"/>
      <c r="X1351" s="47"/>
      <c r="Y1351" s="47"/>
      <c r="Z1351" s="48"/>
      <c r="AA1351" s="47"/>
      <c r="AB1351" s="49"/>
    </row>
    <row r="1352" spans="1:28" ht="15.75" customHeight="1">
      <c r="A1352" s="5">
        <v>112719</v>
      </c>
      <c r="B1352" s="5">
        <v>3217</v>
      </c>
      <c r="C1352" s="12">
        <v>44407.199328703704</v>
      </c>
      <c r="D1352" s="12">
        <v>44407.20071759259</v>
      </c>
      <c r="E1352" s="12">
        <v>44407.202106481483</v>
      </c>
      <c r="F1352" s="12">
        <v>44407.221550925926</v>
      </c>
      <c r="G1352" s="5" t="s">
        <v>28</v>
      </c>
      <c r="H1352" s="5" t="s">
        <v>25</v>
      </c>
      <c r="U1352" s="29">
        <v>114720</v>
      </c>
      <c r="V1352" s="47"/>
      <c r="W1352" s="48">
        <v>1</v>
      </c>
      <c r="X1352" s="47">
        <v>1</v>
      </c>
      <c r="Y1352" s="47"/>
      <c r="Z1352" s="48"/>
      <c r="AA1352" s="47"/>
      <c r="AB1352" s="49">
        <v>1</v>
      </c>
    </row>
    <row r="1353" spans="1:28" ht="15.75" customHeight="1">
      <c r="A1353" s="5">
        <v>114580</v>
      </c>
      <c r="B1353" s="5">
        <v>3061</v>
      </c>
      <c r="C1353" s="12">
        <v>44407.212511574071</v>
      </c>
      <c r="D1353" s="12">
        <v>44407.213206018518</v>
      </c>
      <c r="G1353" s="5" t="s">
        <v>28</v>
      </c>
      <c r="H1353" s="5" t="s">
        <v>25</v>
      </c>
      <c r="U1353" s="29">
        <v>114721</v>
      </c>
      <c r="V1353" s="47">
        <v>1</v>
      </c>
      <c r="W1353" s="48"/>
      <c r="X1353" s="47">
        <v>1</v>
      </c>
      <c r="Y1353" s="47"/>
      <c r="Z1353" s="48"/>
      <c r="AA1353" s="47"/>
      <c r="AB1353" s="49">
        <v>1</v>
      </c>
    </row>
    <row r="1354" spans="1:28" ht="15.75" customHeight="1">
      <c r="A1354" s="5">
        <v>112836</v>
      </c>
      <c r="B1354" s="5">
        <v>4991</v>
      </c>
      <c r="C1354" s="12">
        <v>44407.239120370374</v>
      </c>
      <c r="D1354" s="12">
        <v>44407.243287037039</v>
      </c>
      <c r="E1354" s="12">
        <v>44407.246064814812</v>
      </c>
      <c r="G1354" s="5" t="s">
        <v>24</v>
      </c>
      <c r="H1354" s="5" t="s">
        <v>25</v>
      </c>
      <c r="U1354" s="29">
        <v>114727</v>
      </c>
      <c r="V1354" s="47"/>
      <c r="W1354" s="48">
        <v>1</v>
      </c>
      <c r="X1354" s="47">
        <v>1</v>
      </c>
      <c r="Y1354" s="47"/>
      <c r="Z1354" s="48"/>
      <c r="AA1354" s="47"/>
      <c r="AB1354" s="49">
        <v>1</v>
      </c>
    </row>
    <row r="1355" spans="1:28" ht="15.75" customHeight="1">
      <c r="A1355" s="5">
        <v>114410</v>
      </c>
      <c r="B1355" s="5">
        <v>849</v>
      </c>
      <c r="C1355" s="12">
        <v>44407.270532407405</v>
      </c>
      <c r="D1355" s="12">
        <v>44407.274004629631</v>
      </c>
      <c r="E1355" s="12">
        <v>44407.280949074076</v>
      </c>
      <c r="F1355" s="12">
        <v>44407.32539351852</v>
      </c>
      <c r="G1355" s="5" t="s">
        <v>24</v>
      </c>
      <c r="H1355" s="5" t="s">
        <v>29</v>
      </c>
      <c r="U1355" s="29">
        <v>114735</v>
      </c>
      <c r="V1355" s="47"/>
      <c r="W1355" s="48">
        <v>1</v>
      </c>
      <c r="X1355" s="47">
        <v>1</v>
      </c>
      <c r="Y1355" s="47"/>
      <c r="Z1355" s="48"/>
      <c r="AA1355" s="47"/>
      <c r="AB1355" s="49">
        <v>1</v>
      </c>
    </row>
    <row r="1356" spans="1:28" ht="15.75" customHeight="1">
      <c r="A1356" s="5">
        <v>111957</v>
      </c>
      <c r="B1356" s="5">
        <v>3647</v>
      </c>
      <c r="C1356" s="12">
        <v>44407.281076388892</v>
      </c>
      <c r="D1356" s="12">
        <v>44407.283854166664</v>
      </c>
      <c r="E1356" s="12">
        <v>44407.28802083333</v>
      </c>
      <c r="F1356" s="12">
        <v>44407.301215277781</v>
      </c>
      <c r="G1356" s="5" t="s">
        <v>28</v>
      </c>
      <c r="H1356" s="5" t="s">
        <v>29</v>
      </c>
      <c r="U1356" s="29">
        <v>114738</v>
      </c>
      <c r="V1356" s="47"/>
      <c r="W1356" s="48">
        <v>1</v>
      </c>
      <c r="X1356" s="47">
        <v>1</v>
      </c>
      <c r="Y1356" s="47"/>
      <c r="Z1356" s="48"/>
      <c r="AA1356" s="47"/>
      <c r="AB1356" s="49">
        <v>1</v>
      </c>
    </row>
    <row r="1357" spans="1:28" ht="15.75" customHeight="1">
      <c r="A1357" s="5">
        <v>112347</v>
      </c>
      <c r="B1357" s="5">
        <v>1846</v>
      </c>
      <c r="C1357" s="12">
        <v>44407.282465277778</v>
      </c>
      <c r="D1357" s="12">
        <v>44407.283854166664</v>
      </c>
      <c r="G1357" s="5" t="s">
        <v>24</v>
      </c>
      <c r="H1357" s="5" t="s">
        <v>25</v>
      </c>
      <c r="U1357" s="29">
        <v>114739</v>
      </c>
      <c r="V1357" s="47"/>
      <c r="W1357" s="48">
        <v>1</v>
      </c>
      <c r="X1357" s="47">
        <v>1</v>
      </c>
      <c r="Y1357" s="47"/>
      <c r="Z1357" s="48"/>
      <c r="AA1357" s="47"/>
      <c r="AB1357" s="49">
        <v>1</v>
      </c>
    </row>
    <row r="1358" spans="1:28" ht="15.75" customHeight="1">
      <c r="A1358" s="5">
        <v>113545</v>
      </c>
      <c r="B1358" s="5">
        <v>832</v>
      </c>
      <c r="C1358" s="12">
        <v>44407.304363425923</v>
      </c>
      <c r="D1358" s="12">
        <v>44407.307141203702</v>
      </c>
      <c r="G1358" s="5" t="s">
        <v>24</v>
      </c>
      <c r="H1358" s="5" t="s">
        <v>29</v>
      </c>
      <c r="U1358" s="29">
        <v>114741</v>
      </c>
      <c r="V1358" s="47">
        <v>1</v>
      </c>
      <c r="W1358" s="48"/>
      <c r="X1358" s="47">
        <v>1</v>
      </c>
      <c r="Y1358" s="47"/>
      <c r="Z1358" s="48"/>
      <c r="AA1358" s="47"/>
      <c r="AB1358" s="49">
        <v>1</v>
      </c>
    </row>
    <row r="1359" spans="1:28" ht="15.75" customHeight="1">
      <c r="A1359" s="5">
        <v>113133</v>
      </c>
      <c r="B1359" s="5">
        <v>2908</v>
      </c>
      <c r="C1359" s="12">
        <v>44407.308472222219</v>
      </c>
      <c r="D1359" s="12">
        <v>44407.309861111113</v>
      </c>
      <c r="E1359" s="12">
        <v>44407.312638888892</v>
      </c>
      <c r="F1359" s="12">
        <v>44407.350138888891</v>
      </c>
      <c r="G1359" s="5" t="s">
        <v>24</v>
      </c>
      <c r="H1359" s="5" t="s">
        <v>29</v>
      </c>
      <c r="U1359" s="29">
        <v>114747</v>
      </c>
      <c r="V1359" s="47">
        <v>1</v>
      </c>
      <c r="W1359" s="48"/>
      <c r="X1359" s="47">
        <v>1</v>
      </c>
      <c r="Y1359" s="47"/>
      <c r="Z1359" s="48"/>
      <c r="AA1359" s="47"/>
      <c r="AB1359" s="49">
        <v>1</v>
      </c>
    </row>
    <row r="1360" spans="1:28" ht="15.75" customHeight="1">
      <c r="A1360" s="5">
        <v>111195</v>
      </c>
      <c r="B1360" s="5">
        <v>270</v>
      </c>
      <c r="C1360" s="12">
        <v>44407.33699074074</v>
      </c>
      <c r="D1360" s="12">
        <v>44407.339768518519</v>
      </c>
      <c r="E1360" s="12">
        <v>44407.341157407405</v>
      </c>
      <c r="F1360" s="12">
        <v>44407.377268518518</v>
      </c>
      <c r="G1360" s="5" t="s">
        <v>28</v>
      </c>
      <c r="H1360" s="5" t="s">
        <v>29</v>
      </c>
      <c r="U1360" s="29">
        <v>114749</v>
      </c>
      <c r="V1360" s="47">
        <v>1</v>
      </c>
      <c r="W1360" s="48"/>
      <c r="X1360" s="47">
        <v>1</v>
      </c>
      <c r="Y1360" s="47"/>
      <c r="Z1360" s="48"/>
      <c r="AA1360" s="47"/>
      <c r="AB1360" s="49">
        <v>1</v>
      </c>
    </row>
    <row r="1361" spans="1:28" ht="15.75" customHeight="1">
      <c r="A1361" s="5">
        <v>113691</v>
      </c>
      <c r="B1361" s="5">
        <v>3573</v>
      </c>
      <c r="C1361" s="12">
        <v>44407.342916666668</v>
      </c>
      <c r="G1361" s="5" t="s">
        <v>24</v>
      </c>
      <c r="H1361" s="5" t="s">
        <v>25</v>
      </c>
      <c r="U1361" s="29">
        <v>114750</v>
      </c>
      <c r="V1361" s="47"/>
      <c r="W1361" s="48">
        <v>1</v>
      </c>
      <c r="X1361" s="47">
        <v>1</v>
      </c>
      <c r="Y1361" s="47"/>
      <c r="Z1361" s="48"/>
      <c r="AA1361" s="47"/>
      <c r="AB1361" s="49">
        <v>1</v>
      </c>
    </row>
    <row r="1362" spans="1:28" ht="15.75" customHeight="1">
      <c r="A1362" s="5">
        <v>113236</v>
      </c>
      <c r="B1362" s="5">
        <v>87</v>
      </c>
      <c r="C1362" s="12">
        <v>44407.356863425928</v>
      </c>
      <c r="D1362" s="12">
        <v>44407.360335648147</v>
      </c>
      <c r="E1362" s="12">
        <v>44407.366585648146</v>
      </c>
      <c r="F1362" s="12">
        <v>44407.386724537035</v>
      </c>
      <c r="G1362" s="5" t="s">
        <v>24</v>
      </c>
      <c r="H1362" s="5" t="s">
        <v>29</v>
      </c>
      <c r="U1362" s="29">
        <v>114753</v>
      </c>
      <c r="V1362" s="47"/>
      <c r="W1362" s="48">
        <v>1</v>
      </c>
      <c r="X1362" s="47">
        <v>1</v>
      </c>
      <c r="Y1362" s="47"/>
      <c r="Z1362" s="48"/>
      <c r="AA1362" s="47"/>
      <c r="AB1362" s="49">
        <v>1</v>
      </c>
    </row>
    <row r="1363" spans="1:28" ht="15.75" customHeight="1">
      <c r="A1363" s="5">
        <v>112909</v>
      </c>
      <c r="B1363" s="5">
        <v>2580</v>
      </c>
      <c r="C1363" s="12">
        <v>44407.427037037036</v>
      </c>
      <c r="D1363" s="12">
        <v>44407.428425925929</v>
      </c>
      <c r="E1363" s="12">
        <v>44407.436064814814</v>
      </c>
      <c r="G1363" s="5" t="s">
        <v>24</v>
      </c>
      <c r="H1363" s="5" t="s">
        <v>29</v>
      </c>
      <c r="U1363" s="29">
        <v>114754</v>
      </c>
      <c r="V1363" s="47"/>
      <c r="W1363" s="48">
        <v>1</v>
      </c>
      <c r="X1363" s="47">
        <v>1</v>
      </c>
      <c r="Y1363" s="47"/>
      <c r="Z1363" s="48"/>
      <c r="AA1363" s="47"/>
      <c r="AB1363" s="49">
        <v>1</v>
      </c>
    </row>
    <row r="1364" spans="1:28" ht="15.75" customHeight="1">
      <c r="A1364" s="5">
        <v>111191</v>
      </c>
      <c r="B1364" s="5">
        <v>2442</v>
      </c>
      <c r="C1364" s="12">
        <v>44407.427673611113</v>
      </c>
      <c r="D1364" s="12">
        <v>44407.430451388886</v>
      </c>
      <c r="E1364" s="12">
        <v>44407.436006944445</v>
      </c>
      <c r="F1364" s="12">
        <v>44407.481145833335</v>
      </c>
      <c r="G1364" s="5" t="s">
        <v>24</v>
      </c>
      <c r="H1364" s="5" t="s">
        <v>25</v>
      </c>
      <c r="U1364" s="29">
        <v>114755</v>
      </c>
      <c r="V1364" s="47"/>
      <c r="W1364" s="48"/>
      <c r="X1364" s="47"/>
      <c r="Y1364" s="47"/>
      <c r="Z1364" s="48">
        <v>1</v>
      </c>
      <c r="AA1364" s="47">
        <v>1</v>
      </c>
      <c r="AB1364" s="49">
        <v>1</v>
      </c>
    </row>
    <row r="1365" spans="1:28" ht="15.75" customHeight="1">
      <c r="A1365" s="5">
        <v>110233</v>
      </c>
      <c r="B1365" s="5">
        <v>3940</v>
      </c>
      <c r="C1365" s="12">
        <v>44407.442824074074</v>
      </c>
      <c r="D1365" s="12">
        <v>44407.446296296293</v>
      </c>
      <c r="G1365" s="5" t="s">
        <v>24</v>
      </c>
      <c r="H1365" s="5" t="s">
        <v>25</v>
      </c>
      <c r="U1365" s="29">
        <v>114756</v>
      </c>
      <c r="V1365" s="47"/>
      <c r="W1365" s="48"/>
      <c r="X1365" s="47"/>
      <c r="Y1365" s="47">
        <v>1</v>
      </c>
      <c r="Z1365" s="48"/>
      <c r="AA1365" s="47">
        <v>1</v>
      </c>
      <c r="AB1365" s="49">
        <v>1</v>
      </c>
    </row>
    <row r="1366" spans="1:28" ht="15.75" customHeight="1">
      <c r="A1366" s="5">
        <v>112971</v>
      </c>
      <c r="B1366" s="5">
        <v>2237</v>
      </c>
      <c r="C1366" s="12">
        <v>44407.468622685185</v>
      </c>
      <c r="D1366" s="12">
        <v>44407.469317129631</v>
      </c>
      <c r="E1366" s="12">
        <v>44407.47278935185</v>
      </c>
      <c r="F1366" s="12">
        <v>44407.508206018516</v>
      </c>
      <c r="G1366" s="5" t="s">
        <v>24</v>
      </c>
      <c r="H1366" s="5" t="s">
        <v>29</v>
      </c>
      <c r="U1366" s="29">
        <v>114759</v>
      </c>
      <c r="V1366" s="47">
        <v>1</v>
      </c>
      <c r="W1366" s="48"/>
      <c r="X1366" s="47">
        <v>1</v>
      </c>
      <c r="Y1366" s="47"/>
      <c r="Z1366" s="48"/>
      <c r="AA1366" s="47"/>
      <c r="AB1366" s="49">
        <v>1</v>
      </c>
    </row>
    <row r="1367" spans="1:28" ht="15.75" customHeight="1">
      <c r="A1367" s="5">
        <v>111763</v>
      </c>
      <c r="B1367" s="5">
        <v>1096</v>
      </c>
      <c r="C1367" s="12">
        <v>44407.486562500002</v>
      </c>
      <c r="D1367" s="12">
        <v>44407.488645833335</v>
      </c>
      <c r="E1367" s="12">
        <v>44407.493506944447</v>
      </c>
      <c r="F1367" s="12">
        <v>44407.521979166668</v>
      </c>
      <c r="G1367" s="5" t="s">
        <v>24</v>
      </c>
      <c r="H1367" s="5" t="s">
        <v>25</v>
      </c>
      <c r="U1367" s="29">
        <v>114762</v>
      </c>
      <c r="V1367" s="47"/>
      <c r="W1367" s="48">
        <v>1</v>
      </c>
      <c r="X1367" s="47">
        <v>1</v>
      </c>
      <c r="Y1367" s="47"/>
      <c r="Z1367" s="48"/>
      <c r="AA1367" s="47"/>
      <c r="AB1367" s="49">
        <v>1</v>
      </c>
    </row>
    <row r="1368" spans="1:28" ht="15.75" customHeight="1">
      <c r="A1368" s="5">
        <v>111358</v>
      </c>
      <c r="B1368" s="5">
        <v>4698</v>
      </c>
      <c r="C1368" s="12">
        <v>44407.494942129626</v>
      </c>
      <c r="D1368" s="12">
        <v>44407.497025462966</v>
      </c>
      <c r="E1368" s="12">
        <v>44407.499108796299</v>
      </c>
      <c r="F1368" s="12">
        <v>44407.54146990741</v>
      </c>
      <c r="G1368" s="5" t="s">
        <v>28</v>
      </c>
      <c r="H1368" s="5" t="s">
        <v>25</v>
      </c>
      <c r="U1368" s="29">
        <v>114763</v>
      </c>
      <c r="V1368" s="47"/>
      <c r="W1368" s="48"/>
      <c r="X1368" s="47"/>
      <c r="Y1368" s="47"/>
      <c r="Z1368" s="48"/>
      <c r="AA1368" s="47"/>
      <c r="AB1368" s="49"/>
    </row>
    <row r="1369" spans="1:28" ht="15.75" customHeight="1">
      <c r="A1369" s="5">
        <v>110784</v>
      </c>
      <c r="B1369" s="5">
        <v>1010</v>
      </c>
      <c r="C1369" s="12">
        <v>44407.506921296299</v>
      </c>
      <c r="D1369" s="12">
        <v>44407.509699074071</v>
      </c>
      <c r="G1369" s="5" t="s">
        <v>24</v>
      </c>
      <c r="H1369" s="5" t="s">
        <v>29</v>
      </c>
      <c r="U1369" s="29">
        <v>114767</v>
      </c>
      <c r="V1369" s="47"/>
      <c r="W1369" s="48"/>
      <c r="X1369" s="47"/>
      <c r="Y1369" s="47"/>
      <c r="Z1369" s="48"/>
      <c r="AA1369" s="47"/>
      <c r="AB1369" s="49"/>
    </row>
    <row r="1370" spans="1:28" ht="15.75" customHeight="1">
      <c r="A1370" s="5">
        <v>113216</v>
      </c>
      <c r="B1370" s="5">
        <v>1957</v>
      </c>
      <c r="C1370" s="12">
        <v>44407.520358796297</v>
      </c>
      <c r="D1370" s="12">
        <v>44407.523136574076</v>
      </c>
      <c r="E1370" s="12">
        <v>44407.530081018522</v>
      </c>
      <c r="F1370" s="12">
        <v>44407.564803240741</v>
      </c>
      <c r="G1370" s="5" t="s">
        <v>24</v>
      </c>
      <c r="H1370" s="5" t="s">
        <v>29</v>
      </c>
      <c r="U1370" s="29">
        <v>114769</v>
      </c>
      <c r="V1370" s="47"/>
      <c r="W1370" s="48"/>
      <c r="X1370" s="47"/>
      <c r="Y1370" s="47">
        <v>1</v>
      </c>
      <c r="Z1370" s="48"/>
      <c r="AA1370" s="47">
        <v>1</v>
      </c>
      <c r="AB1370" s="49">
        <v>1</v>
      </c>
    </row>
    <row r="1371" spans="1:28" ht="15.75" customHeight="1">
      <c r="A1371" s="5">
        <v>110671</v>
      </c>
      <c r="B1371" s="5">
        <v>4148</v>
      </c>
      <c r="C1371" s="12">
        <v>44407.532430555555</v>
      </c>
      <c r="D1371" s="12">
        <v>44407.536597222221</v>
      </c>
      <c r="G1371" s="5" t="s">
        <v>24</v>
      </c>
      <c r="H1371" s="5" t="s">
        <v>29</v>
      </c>
      <c r="U1371" s="29">
        <v>114770</v>
      </c>
      <c r="V1371" s="47">
        <v>1</v>
      </c>
      <c r="W1371" s="48"/>
      <c r="X1371" s="47">
        <v>1</v>
      </c>
      <c r="Y1371" s="47"/>
      <c r="Z1371" s="48"/>
      <c r="AA1371" s="47"/>
      <c r="AB1371" s="49">
        <v>1</v>
      </c>
    </row>
    <row r="1372" spans="1:28" ht="15.75" customHeight="1">
      <c r="A1372" s="5">
        <v>113480</v>
      </c>
      <c r="B1372" s="5">
        <v>857</v>
      </c>
      <c r="C1372" s="12">
        <v>44407.542812500003</v>
      </c>
      <c r="D1372" s="12">
        <v>44407.545590277776</v>
      </c>
      <c r="E1372" s="12">
        <v>44407.546979166669</v>
      </c>
      <c r="F1372" s="12">
        <v>44407.595590277779</v>
      </c>
      <c r="G1372" s="5" t="s">
        <v>24</v>
      </c>
      <c r="H1372" s="5" t="s">
        <v>25</v>
      </c>
      <c r="U1372" s="29">
        <v>114771</v>
      </c>
      <c r="V1372" s="47"/>
      <c r="W1372" s="48"/>
      <c r="X1372" s="47"/>
      <c r="Y1372" s="47"/>
      <c r="Z1372" s="48"/>
      <c r="AA1372" s="47"/>
      <c r="AB1372" s="49"/>
    </row>
    <row r="1373" spans="1:28" ht="15.75" customHeight="1">
      <c r="A1373" s="5">
        <v>110759</v>
      </c>
      <c r="C1373" s="12">
        <v>44407.544675925928</v>
      </c>
      <c r="G1373" s="5" t="s">
        <v>24</v>
      </c>
      <c r="H1373" s="5" t="s">
        <v>25</v>
      </c>
      <c r="U1373" s="29">
        <v>114773</v>
      </c>
      <c r="V1373" s="47"/>
      <c r="W1373" s="48"/>
      <c r="X1373" s="47"/>
      <c r="Y1373" s="47"/>
      <c r="Z1373" s="48">
        <v>1</v>
      </c>
      <c r="AA1373" s="47">
        <v>1</v>
      </c>
      <c r="AB1373" s="49">
        <v>1</v>
      </c>
    </row>
    <row r="1374" spans="1:28" ht="15.75" customHeight="1">
      <c r="A1374" s="5">
        <v>114806</v>
      </c>
      <c r="B1374" s="5">
        <v>1591</v>
      </c>
      <c r="C1374" s="12">
        <v>44407.548414351855</v>
      </c>
      <c r="D1374" s="12">
        <v>44407.549108796295</v>
      </c>
      <c r="G1374" s="5" t="s">
        <v>24</v>
      </c>
      <c r="H1374" s="5" t="s">
        <v>29</v>
      </c>
      <c r="U1374" s="29">
        <v>114776</v>
      </c>
      <c r="V1374" s="47">
        <v>1</v>
      </c>
      <c r="W1374" s="48"/>
      <c r="X1374" s="47">
        <v>1</v>
      </c>
      <c r="Y1374" s="47"/>
      <c r="Z1374" s="48"/>
      <c r="AA1374" s="47"/>
      <c r="AB1374" s="49">
        <v>1</v>
      </c>
    </row>
    <row r="1375" spans="1:28" ht="15.75" customHeight="1">
      <c r="A1375" s="5">
        <v>110870</v>
      </c>
      <c r="B1375" s="5">
        <v>4215</v>
      </c>
      <c r="C1375" s="12">
        <v>44407.577824074076</v>
      </c>
      <c r="D1375" s="12">
        <v>44407.580601851849</v>
      </c>
      <c r="E1375" s="12">
        <v>44407.588935185187</v>
      </c>
      <c r="G1375" s="5" t="s">
        <v>24</v>
      </c>
      <c r="H1375" s="5" t="s">
        <v>29</v>
      </c>
      <c r="U1375" s="29">
        <v>114789</v>
      </c>
      <c r="V1375" s="47"/>
      <c r="W1375" s="48">
        <v>1</v>
      </c>
      <c r="X1375" s="47">
        <v>1</v>
      </c>
      <c r="Y1375" s="47"/>
      <c r="Z1375" s="48"/>
      <c r="AA1375" s="47"/>
      <c r="AB1375" s="49">
        <v>1</v>
      </c>
    </row>
    <row r="1376" spans="1:28" ht="15.75" customHeight="1">
      <c r="A1376" s="5">
        <v>113244</v>
      </c>
      <c r="B1376" s="5">
        <v>4540</v>
      </c>
      <c r="C1376" s="12">
        <v>44407.581736111111</v>
      </c>
      <c r="D1376" s="12">
        <v>44407.582430555558</v>
      </c>
      <c r="G1376" s="5" t="s">
        <v>24</v>
      </c>
      <c r="H1376" s="5" t="s">
        <v>25</v>
      </c>
      <c r="U1376" s="29">
        <v>114791</v>
      </c>
      <c r="V1376" s="47">
        <v>1</v>
      </c>
      <c r="W1376" s="48"/>
      <c r="X1376" s="47">
        <v>1</v>
      </c>
      <c r="Y1376" s="47"/>
      <c r="Z1376" s="48"/>
      <c r="AA1376" s="47"/>
      <c r="AB1376" s="49">
        <v>1</v>
      </c>
    </row>
    <row r="1377" spans="1:28" ht="15.75" customHeight="1">
      <c r="A1377" s="5">
        <v>113419</v>
      </c>
      <c r="B1377" s="5">
        <v>3370</v>
      </c>
      <c r="C1377" s="12">
        <v>44407.587245370371</v>
      </c>
      <c r="D1377" s="12">
        <v>44407.590717592589</v>
      </c>
      <c r="G1377" s="5" t="s">
        <v>24</v>
      </c>
      <c r="H1377" s="5" t="s">
        <v>29</v>
      </c>
      <c r="U1377" s="29">
        <v>114794</v>
      </c>
      <c r="V1377" s="47"/>
      <c r="W1377" s="48">
        <v>1</v>
      </c>
      <c r="X1377" s="47">
        <v>1</v>
      </c>
      <c r="Y1377" s="47"/>
      <c r="Z1377" s="48"/>
      <c r="AA1377" s="47"/>
      <c r="AB1377" s="49">
        <v>1</v>
      </c>
    </row>
    <row r="1378" spans="1:28" ht="15.75" customHeight="1">
      <c r="A1378" s="5">
        <v>113953</v>
      </c>
      <c r="B1378" s="5">
        <v>3298</v>
      </c>
      <c r="C1378" s="12">
        <v>44407.602986111109</v>
      </c>
      <c r="D1378" s="12">
        <v>44407.606458333335</v>
      </c>
      <c r="E1378" s="12">
        <v>44407.609236111108</v>
      </c>
      <c r="F1378" s="12">
        <v>44407.627986111111</v>
      </c>
      <c r="G1378" s="5" t="s">
        <v>24</v>
      </c>
      <c r="H1378" s="5" t="s">
        <v>25</v>
      </c>
      <c r="U1378" s="29">
        <v>114804</v>
      </c>
      <c r="V1378" s="47"/>
      <c r="W1378" s="48"/>
      <c r="X1378" s="47"/>
      <c r="Y1378" s="47"/>
      <c r="Z1378" s="48"/>
      <c r="AA1378" s="47"/>
      <c r="AB1378" s="49"/>
    </row>
    <row r="1379" spans="1:28" ht="15.75" customHeight="1">
      <c r="A1379" s="5">
        <v>113284</v>
      </c>
      <c r="B1379" s="5">
        <v>4666</v>
      </c>
      <c r="C1379" s="12">
        <v>44407.642905092594</v>
      </c>
      <c r="D1379" s="12">
        <v>44407.644293981481</v>
      </c>
      <c r="E1379" s="12">
        <v>44407.648460648146</v>
      </c>
      <c r="F1379" s="12">
        <v>44407.686655092592</v>
      </c>
      <c r="G1379" s="5" t="s">
        <v>24</v>
      </c>
      <c r="H1379" s="5" t="s">
        <v>29</v>
      </c>
      <c r="U1379" s="29">
        <v>114806</v>
      </c>
      <c r="V1379" s="47"/>
      <c r="W1379" s="48">
        <v>1</v>
      </c>
      <c r="X1379" s="47">
        <v>1</v>
      </c>
      <c r="Y1379" s="47"/>
      <c r="Z1379" s="48"/>
      <c r="AA1379" s="47"/>
      <c r="AB1379" s="49">
        <v>1</v>
      </c>
    </row>
    <row r="1380" spans="1:28" ht="15.75" customHeight="1">
      <c r="A1380" s="5">
        <v>110315</v>
      </c>
      <c r="B1380" s="5">
        <v>4411</v>
      </c>
      <c r="C1380" s="12">
        <v>44407.6719212963</v>
      </c>
      <c r="D1380" s="12">
        <v>44407.674699074072</v>
      </c>
      <c r="G1380" s="5" t="s">
        <v>24</v>
      </c>
      <c r="H1380" s="5" t="s">
        <v>29</v>
      </c>
      <c r="U1380" s="29">
        <v>114807</v>
      </c>
      <c r="V1380" s="47"/>
      <c r="W1380" s="48"/>
      <c r="X1380" s="47"/>
      <c r="Y1380" s="47"/>
      <c r="Z1380" s="48"/>
      <c r="AA1380" s="47"/>
      <c r="AB1380" s="49"/>
    </row>
    <row r="1381" spans="1:28" ht="15.75" customHeight="1">
      <c r="A1381" s="5">
        <v>113153</v>
      </c>
      <c r="B1381" s="5">
        <v>3526</v>
      </c>
      <c r="C1381" s="12">
        <v>44407.68241898148</v>
      </c>
      <c r="D1381" s="12">
        <v>44407.684502314813</v>
      </c>
      <c r="E1381" s="12">
        <v>44407.687974537039</v>
      </c>
      <c r="F1381" s="12">
        <v>44407.702557870369</v>
      </c>
      <c r="G1381" s="5" t="s">
        <v>24</v>
      </c>
      <c r="H1381" s="5" t="s">
        <v>29</v>
      </c>
      <c r="U1381" s="29">
        <v>114811</v>
      </c>
      <c r="V1381" s="47"/>
      <c r="W1381" s="48">
        <v>1</v>
      </c>
      <c r="X1381" s="47">
        <v>1</v>
      </c>
      <c r="Y1381" s="47"/>
      <c r="Z1381" s="48"/>
      <c r="AA1381" s="47"/>
      <c r="AB1381" s="49">
        <v>1</v>
      </c>
    </row>
    <row r="1382" spans="1:28" ht="15.75" customHeight="1">
      <c r="A1382" s="5">
        <v>111288</v>
      </c>
      <c r="B1382" s="5">
        <v>2560</v>
      </c>
      <c r="C1382" s="12">
        <v>44407.705555555556</v>
      </c>
      <c r="D1382" s="12">
        <v>44407.707638888889</v>
      </c>
      <c r="E1382" s="12">
        <v>44407.715277777781</v>
      </c>
      <c r="G1382" s="5" t="s">
        <v>28</v>
      </c>
      <c r="H1382" s="5" t="s">
        <v>29</v>
      </c>
      <c r="U1382" s="29">
        <v>114813</v>
      </c>
      <c r="V1382" s="47"/>
      <c r="W1382" s="48">
        <v>1</v>
      </c>
      <c r="X1382" s="47">
        <v>1</v>
      </c>
      <c r="Y1382" s="47"/>
      <c r="Z1382" s="48"/>
      <c r="AA1382" s="47"/>
      <c r="AB1382" s="49">
        <v>1</v>
      </c>
    </row>
    <row r="1383" spans="1:28" ht="15.75" customHeight="1">
      <c r="A1383" s="5">
        <v>112294</v>
      </c>
      <c r="B1383" s="5">
        <v>2209</v>
      </c>
      <c r="C1383" s="12">
        <v>44407.800405092596</v>
      </c>
      <c r="D1383" s="12">
        <v>44407.803182870368</v>
      </c>
      <c r="G1383" s="5" t="s">
        <v>24</v>
      </c>
      <c r="H1383" s="5" t="s">
        <v>25</v>
      </c>
      <c r="U1383" s="29">
        <v>114820</v>
      </c>
      <c r="V1383" s="47"/>
      <c r="W1383" s="48">
        <v>1</v>
      </c>
      <c r="X1383" s="47">
        <v>1</v>
      </c>
      <c r="Y1383" s="47"/>
      <c r="Z1383" s="48"/>
      <c r="AA1383" s="47"/>
      <c r="AB1383" s="49">
        <v>1</v>
      </c>
    </row>
    <row r="1384" spans="1:28" ht="15.75" customHeight="1">
      <c r="A1384" s="5">
        <v>111708</v>
      </c>
      <c r="B1384" s="5">
        <v>4270</v>
      </c>
      <c r="C1384" s="12">
        <v>44407.831354166665</v>
      </c>
      <c r="D1384" s="12">
        <v>44407.833437499998</v>
      </c>
      <c r="G1384" s="5" t="s">
        <v>24</v>
      </c>
      <c r="H1384" s="5" t="s">
        <v>29</v>
      </c>
      <c r="U1384" s="29">
        <v>114824</v>
      </c>
      <c r="V1384" s="47"/>
      <c r="W1384" s="48"/>
      <c r="X1384" s="47"/>
      <c r="Y1384" s="47"/>
      <c r="Z1384" s="48">
        <v>1</v>
      </c>
      <c r="AA1384" s="47">
        <v>1</v>
      </c>
      <c r="AB1384" s="49">
        <v>1</v>
      </c>
    </row>
    <row r="1385" spans="1:28" ht="15.75" customHeight="1">
      <c r="A1385" s="5">
        <v>114049</v>
      </c>
      <c r="B1385" s="5">
        <v>728</v>
      </c>
      <c r="C1385" s="12">
        <v>44407.887002314812</v>
      </c>
      <c r="D1385" s="12">
        <v>44407.889780092592</v>
      </c>
      <c r="E1385" s="12">
        <v>44407.895335648151</v>
      </c>
      <c r="F1385" s="12">
        <v>44407.902280092596</v>
      </c>
      <c r="G1385" s="5" t="s">
        <v>24</v>
      </c>
      <c r="H1385" s="5" t="s">
        <v>29</v>
      </c>
      <c r="U1385" s="29">
        <v>114825</v>
      </c>
      <c r="V1385" s="47"/>
      <c r="W1385" s="48"/>
      <c r="X1385" s="47"/>
      <c r="Y1385" s="47"/>
      <c r="Z1385" s="48">
        <v>1</v>
      </c>
      <c r="AA1385" s="47">
        <v>1</v>
      </c>
      <c r="AB1385" s="49">
        <v>1</v>
      </c>
    </row>
    <row r="1386" spans="1:28" ht="15.75" customHeight="1">
      <c r="A1386" s="5">
        <v>114096</v>
      </c>
      <c r="B1386" s="5">
        <v>3575</v>
      </c>
      <c r="C1386" s="12">
        <v>44407.892928240741</v>
      </c>
      <c r="D1386" s="12">
        <v>44407.895011574074</v>
      </c>
      <c r="G1386" s="5" t="s">
        <v>24</v>
      </c>
      <c r="H1386" s="5" t="s">
        <v>29</v>
      </c>
      <c r="U1386" s="29">
        <v>114826</v>
      </c>
      <c r="V1386" s="47"/>
      <c r="W1386" s="48">
        <v>1</v>
      </c>
      <c r="X1386" s="47">
        <v>1</v>
      </c>
      <c r="Y1386" s="47"/>
      <c r="Z1386" s="48"/>
      <c r="AA1386" s="47"/>
      <c r="AB1386" s="49">
        <v>1</v>
      </c>
    </row>
    <row r="1387" spans="1:28" ht="15.75" customHeight="1">
      <c r="A1387" s="5">
        <v>110583</v>
      </c>
      <c r="B1387" s="5">
        <v>3992</v>
      </c>
      <c r="C1387" s="12">
        <v>44407.908020833333</v>
      </c>
      <c r="D1387" s="12">
        <v>44407.910104166665</v>
      </c>
      <c r="E1387" s="12">
        <v>44407.918437499997</v>
      </c>
      <c r="F1387" s="12">
        <v>44407.971215277779</v>
      </c>
      <c r="G1387" s="5" t="s">
        <v>24</v>
      </c>
      <c r="H1387" s="5" t="s">
        <v>29</v>
      </c>
      <c r="U1387" s="29">
        <v>114828</v>
      </c>
      <c r="V1387" s="47"/>
      <c r="W1387" s="48"/>
      <c r="X1387" s="47"/>
      <c r="Y1387" s="47"/>
      <c r="Z1387" s="48">
        <v>1</v>
      </c>
      <c r="AA1387" s="47">
        <v>1</v>
      </c>
      <c r="AB1387" s="49">
        <v>1</v>
      </c>
    </row>
    <row r="1388" spans="1:28" ht="15.75" customHeight="1">
      <c r="A1388" s="5">
        <v>111188</v>
      </c>
      <c r="B1388" s="5">
        <v>4930</v>
      </c>
      <c r="C1388" s="12">
        <v>44407.992071759261</v>
      </c>
      <c r="D1388" s="12">
        <v>44407.996238425927</v>
      </c>
      <c r="E1388" s="12">
        <v>44408.001099537039</v>
      </c>
      <c r="F1388" s="12">
        <v>44408.013599537036</v>
      </c>
      <c r="G1388" s="5" t="s">
        <v>28</v>
      </c>
      <c r="H1388" s="5" t="s">
        <v>29</v>
      </c>
      <c r="U1388" s="29">
        <v>114830</v>
      </c>
      <c r="V1388" s="47"/>
      <c r="W1388" s="48">
        <v>1</v>
      </c>
      <c r="X1388" s="47">
        <v>1</v>
      </c>
      <c r="Y1388" s="47"/>
      <c r="Z1388" s="48"/>
      <c r="AA1388" s="47"/>
      <c r="AB1388" s="49">
        <v>1</v>
      </c>
    </row>
    <row r="1389" spans="1:28" ht="15.75" customHeight="1">
      <c r="A1389" s="5">
        <v>114674</v>
      </c>
      <c r="B1389" s="5">
        <v>371</v>
      </c>
      <c r="C1389" s="12">
        <v>44408.001516203702</v>
      </c>
      <c r="G1389" s="5" t="s">
        <v>24</v>
      </c>
      <c r="H1389" s="5" t="s">
        <v>25</v>
      </c>
      <c r="U1389" s="29">
        <v>114831</v>
      </c>
      <c r="V1389" s="47"/>
      <c r="W1389" s="48"/>
      <c r="X1389" s="47"/>
      <c r="Y1389" s="47">
        <v>1</v>
      </c>
      <c r="Z1389" s="48"/>
      <c r="AA1389" s="47">
        <v>1</v>
      </c>
      <c r="AB1389" s="49">
        <v>1</v>
      </c>
    </row>
    <row r="1390" spans="1:28" ht="15.75" customHeight="1">
      <c r="A1390" s="5">
        <v>113894</v>
      </c>
      <c r="B1390" s="5">
        <v>1643</v>
      </c>
      <c r="C1390" s="12">
        <v>44408.031377314815</v>
      </c>
      <c r="D1390" s="12">
        <v>44408.032766203702</v>
      </c>
      <c r="G1390" s="5" t="s">
        <v>24</v>
      </c>
      <c r="H1390" s="5" t="s">
        <v>29</v>
      </c>
      <c r="U1390" s="29">
        <v>114832</v>
      </c>
      <c r="V1390" s="47"/>
      <c r="W1390" s="48"/>
      <c r="X1390" s="47"/>
      <c r="Y1390" s="47"/>
      <c r="Z1390" s="48">
        <v>1</v>
      </c>
      <c r="AA1390" s="47">
        <v>1</v>
      </c>
      <c r="AB1390" s="49">
        <v>1</v>
      </c>
    </row>
    <row r="1391" spans="1:28" ht="15.75" customHeight="1">
      <c r="A1391" s="5">
        <v>111753</v>
      </c>
      <c r="B1391" s="5">
        <v>2582</v>
      </c>
      <c r="C1391" s="12">
        <v>44408.051574074074</v>
      </c>
      <c r="G1391" s="5" t="s">
        <v>24</v>
      </c>
      <c r="H1391" s="5" t="s">
        <v>25</v>
      </c>
      <c r="U1391" s="29">
        <v>114833</v>
      </c>
      <c r="V1391" s="47"/>
      <c r="W1391" s="48"/>
      <c r="X1391" s="47"/>
      <c r="Y1391" s="47"/>
      <c r="Z1391" s="48">
        <v>1</v>
      </c>
      <c r="AA1391" s="47">
        <v>1</v>
      </c>
      <c r="AB1391" s="49">
        <v>1</v>
      </c>
    </row>
    <row r="1392" spans="1:28" ht="15.75" customHeight="1">
      <c r="A1392" s="5">
        <v>111370</v>
      </c>
      <c r="B1392" s="5">
        <v>597</v>
      </c>
      <c r="C1392" s="12">
        <v>44408.076504629629</v>
      </c>
      <c r="D1392" s="12">
        <v>44408.080671296295</v>
      </c>
      <c r="E1392" s="12">
        <v>44408.08761574074</v>
      </c>
      <c r="F1392" s="12">
        <v>44408.108449074076</v>
      </c>
      <c r="G1392" s="5" t="s">
        <v>24</v>
      </c>
      <c r="H1392" s="5" t="s">
        <v>25</v>
      </c>
      <c r="U1392" s="29">
        <v>114836</v>
      </c>
      <c r="V1392" s="47"/>
      <c r="W1392" s="48">
        <v>1</v>
      </c>
      <c r="X1392" s="47">
        <v>1</v>
      </c>
      <c r="Y1392" s="47"/>
      <c r="Z1392" s="48"/>
      <c r="AA1392" s="47"/>
      <c r="AB1392" s="49">
        <v>1</v>
      </c>
    </row>
    <row r="1393" spans="1:28" ht="15.75" customHeight="1">
      <c r="A1393" s="5">
        <v>112176</v>
      </c>
      <c r="B1393" s="5">
        <v>1344</v>
      </c>
      <c r="C1393" s="12">
        <v>44408.077280092592</v>
      </c>
      <c r="D1393" s="12">
        <v>44408.078668981485</v>
      </c>
      <c r="E1393" s="12">
        <v>44408.08630787037</v>
      </c>
      <c r="F1393" s="12">
        <v>44408.104363425926</v>
      </c>
      <c r="G1393" s="5" t="s">
        <v>24</v>
      </c>
      <c r="H1393" s="5" t="s">
        <v>29</v>
      </c>
      <c r="U1393" s="29">
        <v>114845</v>
      </c>
      <c r="V1393" s="47"/>
      <c r="W1393" s="48"/>
      <c r="X1393" s="47"/>
      <c r="Y1393" s="47">
        <v>1</v>
      </c>
      <c r="Z1393" s="48"/>
      <c r="AA1393" s="47">
        <v>1</v>
      </c>
      <c r="AB1393" s="49">
        <v>1</v>
      </c>
    </row>
    <row r="1394" spans="1:28" ht="15.75" customHeight="1">
      <c r="A1394" s="5">
        <v>112327</v>
      </c>
      <c r="B1394" s="5">
        <v>750</v>
      </c>
      <c r="C1394" s="12">
        <v>44408.106458333335</v>
      </c>
      <c r="D1394" s="12">
        <v>44408.109236111108</v>
      </c>
      <c r="E1394" s="12">
        <v>44408.116180555553</v>
      </c>
      <c r="F1394" s="12">
        <v>44408.132847222223</v>
      </c>
      <c r="G1394" s="5" t="s">
        <v>28</v>
      </c>
      <c r="H1394" s="5" t="s">
        <v>29</v>
      </c>
      <c r="U1394" s="29">
        <v>114846</v>
      </c>
      <c r="V1394" s="47"/>
      <c r="W1394" s="48"/>
      <c r="X1394" s="47"/>
      <c r="Y1394" s="47"/>
      <c r="Z1394" s="48"/>
      <c r="AA1394" s="47"/>
      <c r="AB1394" s="49"/>
    </row>
    <row r="1395" spans="1:28" ht="15.75" customHeight="1">
      <c r="A1395" s="5">
        <v>112114</v>
      </c>
      <c r="B1395" s="5">
        <v>2099</v>
      </c>
      <c r="C1395" s="12">
        <v>44408.138564814813</v>
      </c>
      <c r="D1395" s="12">
        <v>44408.14203703704</v>
      </c>
      <c r="G1395" s="5" t="s">
        <v>24</v>
      </c>
      <c r="H1395" s="5" t="s">
        <v>29</v>
      </c>
      <c r="U1395" s="29">
        <v>114848</v>
      </c>
      <c r="V1395" s="47"/>
      <c r="W1395" s="48">
        <v>1</v>
      </c>
      <c r="X1395" s="47">
        <v>1</v>
      </c>
      <c r="Y1395" s="47"/>
      <c r="Z1395" s="48"/>
      <c r="AA1395" s="47"/>
      <c r="AB1395" s="49">
        <v>1</v>
      </c>
    </row>
    <row r="1396" spans="1:28" ht="15.75" customHeight="1">
      <c r="A1396" s="5">
        <v>113885</v>
      </c>
      <c r="B1396" s="5">
        <v>2201</v>
      </c>
      <c r="C1396" s="12">
        <v>44408.141793981478</v>
      </c>
      <c r="D1396" s="12">
        <v>44408.144571759258</v>
      </c>
      <c r="E1396" s="12">
        <v>44408.150127314817</v>
      </c>
      <c r="F1396" s="12">
        <v>44408.182071759256</v>
      </c>
      <c r="G1396" s="5" t="s">
        <v>28</v>
      </c>
      <c r="H1396" s="5" t="s">
        <v>29</v>
      </c>
      <c r="U1396" s="29">
        <v>114854</v>
      </c>
      <c r="V1396" s="47">
        <v>1</v>
      </c>
      <c r="W1396" s="48"/>
      <c r="X1396" s="47">
        <v>1</v>
      </c>
      <c r="Y1396" s="47"/>
      <c r="Z1396" s="48"/>
      <c r="AA1396" s="47"/>
      <c r="AB1396" s="49">
        <v>1</v>
      </c>
    </row>
    <row r="1397" spans="1:28" ht="15.75" customHeight="1">
      <c r="A1397" s="5">
        <v>110614</v>
      </c>
      <c r="C1397" s="12">
        <v>44408.14230324074</v>
      </c>
      <c r="G1397" s="5" t="s">
        <v>24</v>
      </c>
      <c r="H1397" s="5" t="s">
        <v>25</v>
      </c>
      <c r="U1397" s="29">
        <v>114861</v>
      </c>
      <c r="V1397" s="47"/>
      <c r="W1397" s="48"/>
      <c r="X1397" s="47"/>
      <c r="Y1397" s="47"/>
      <c r="Z1397" s="48"/>
      <c r="AA1397" s="47"/>
      <c r="AB1397" s="49"/>
    </row>
    <row r="1398" spans="1:28" ht="15.75" customHeight="1">
      <c r="A1398" s="5">
        <v>111134</v>
      </c>
      <c r="B1398" s="5">
        <v>4812</v>
      </c>
      <c r="C1398" s="12">
        <v>44408.160590277781</v>
      </c>
      <c r="D1398" s="12">
        <v>44408.1640625</v>
      </c>
      <c r="E1398" s="12">
        <v>44408.166145833333</v>
      </c>
      <c r="G1398" s="5" t="s">
        <v>24</v>
      </c>
      <c r="H1398" s="5" t="s">
        <v>29</v>
      </c>
      <c r="U1398" s="29">
        <v>114868</v>
      </c>
      <c r="V1398" s="47"/>
      <c r="W1398" s="48">
        <v>1</v>
      </c>
      <c r="X1398" s="47">
        <v>1</v>
      </c>
      <c r="Y1398" s="47"/>
      <c r="Z1398" s="48"/>
      <c r="AA1398" s="47"/>
      <c r="AB1398" s="49">
        <v>1</v>
      </c>
    </row>
    <row r="1399" spans="1:28" ht="15.75" customHeight="1">
      <c r="A1399" s="5">
        <v>112374</v>
      </c>
      <c r="B1399" s="5">
        <v>4145</v>
      </c>
      <c r="C1399" s="12">
        <v>44408.171365740738</v>
      </c>
      <c r="D1399" s="12">
        <v>44408.174837962964</v>
      </c>
      <c r="E1399" s="12">
        <v>44408.177615740744</v>
      </c>
      <c r="F1399" s="12">
        <v>44408.221365740741</v>
      </c>
      <c r="G1399" s="5" t="s">
        <v>24</v>
      </c>
      <c r="H1399" s="5" t="s">
        <v>25</v>
      </c>
      <c r="U1399" s="29">
        <v>114872</v>
      </c>
      <c r="V1399" s="47"/>
      <c r="W1399" s="48">
        <v>1</v>
      </c>
      <c r="X1399" s="47">
        <v>1</v>
      </c>
      <c r="Y1399" s="47"/>
      <c r="Z1399" s="48"/>
      <c r="AA1399" s="47"/>
      <c r="AB1399" s="49">
        <v>1</v>
      </c>
    </row>
    <row r="1400" spans="1:28" ht="15.75" customHeight="1">
      <c r="A1400" s="5">
        <v>110389</v>
      </c>
      <c r="B1400" s="5">
        <v>774</v>
      </c>
      <c r="C1400" s="12">
        <v>44408.174641203703</v>
      </c>
      <c r="D1400" s="12">
        <v>44408.178807870368</v>
      </c>
      <c r="G1400" s="5" t="s">
        <v>24</v>
      </c>
      <c r="H1400" s="5" t="s">
        <v>29</v>
      </c>
      <c r="U1400" s="29">
        <v>114881</v>
      </c>
      <c r="V1400" s="47">
        <v>1</v>
      </c>
      <c r="W1400" s="48"/>
      <c r="X1400" s="47">
        <v>1</v>
      </c>
      <c r="Y1400" s="47"/>
      <c r="Z1400" s="48"/>
      <c r="AA1400" s="47"/>
      <c r="AB1400" s="49">
        <v>1</v>
      </c>
    </row>
    <row r="1401" spans="1:28" ht="15.75" customHeight="1">
      <c r="A1401" s="5">
        <v>110367</v>
      </c>
      <c r="B1401" s="5">
        <v>2314</v>
      </c>
      <c r="C1401" s="12">
        <v>44408.205763888887</v>
      </c>
      <c r="D1401" s="12">
        <v>44408.209236111114</v>
      </c>
      <c r="E1401" s="12">
        <v>44408.215486111112</v>
      </c>
      <c r="F1401" s="12">
        <v>44408.233541666668</v>
      </c>
      <c r="G1401" s="5" t="s">
        <v>24</v>
      </c>
      <c r="H1401" s="5" t="s">
        <v>29</v>
      </c>
      <c r="U1401" s="29">
        <v>114882</v>
      </c>
      <c r="V1401" s="47"/>
      <c r="W1401" s="48">
        <v>1</v>
      </c>
      <c r="X1401" s="47">
        <v>1</v>
      </c>
      <c r="Y1401" s="47"/>
      <c r="Z1401" s="48"/>
      <c r="AA1401" s="47"/>
      <c r="AB1401" s="49">
        <v>1</v>
      </c>
    </row>
    <row r="1402" spans="1:28" ht="15.75" customHeight="1">
      <c r="A1402" s="5">
        <v>111378</v>
      </c>
      <c r="B1402" s="5">
        <v>4094</v>
      </c>
      <c r="C1402" s="12">
        <v>44408.256203703706</v>
      </c>
      <c r="D1402" s="12">
        <v>44408.258287037039</v>
      </c>
      <c r="E1402" s="12">
        <v>44408.259675925925</v>
      </c>
      <c r="F1402" s="12">
        <v>44408.280509259261</v>
      </c>
      <c r="G1402" s="5" t="s">
        <v>24</v>
      </c>
      <c r="H1402" s="5" t="s">
        <v>25</v>
      </c>
      <c r="U1402" s="29">
        <v>114885</v>
      </c>
      <c r="V1402" s="47"/>
      <c r="W1402" s="48">
        <v>1</v>
      </c>
      <c r="X1402" s="47">
        <v>1</v>
      </c>
      <c r="Y1402" s="47"/>
      <c r="Z1402" s="48"/>
      <c r="AA1402" s="47"/>
      <c r="AB1402" s="49">
        <v>1</v>
      </c>
    </row>
    <row r="1403" spans="1:28" ht="15.75" customHeight="1">
      <c r="A1403" s="5">
        <v>111982</v>
      </c>
      <c r="B1403" s="5">
        <v>4675</v>
      </c>
      <c r="C1403" s="12">
        <v>44408.290983796294</v>
      </c>
      <c r="D1403" s="12">
        <v>44408.29515046296</v>
      </c>
      <c r="E1403" s="12">
        <v>44408.297233796293</v>
      </c>
      <c r="F1403" s="12">
        <v>44408.34584490741</v>
      </c>
      <c r="G1403" s="5" t="s">
        <v>24</v>
      </c>
      <c r="H1403" s="5" t="s">
        <v>29</v>
      </c>
      <c r="U1403" s="29">
        <v>114887</v>
      </c>
      <c r="V1403" s="47"/>
      <c r="W1403" s="48"/>
      <c r="X1403" s="47"/>
      <c r="Y1403" s="47">
        <v>1</v>
      </c>
      <c r="Z1403" s="48"/>
      <c r="AA1403" s="47">
        <v>1</v>
      </c>
      <c r="AB1403" s="49">
        <v>1</v>
      </c>
    </row>
    <row r="1404" spans="1:28" ht="15.75" customHeight="1">
      <c r="A1404" s="5">
        <v>112049</v>
      </c>
      <c r="B1404" s="5">
        <v>3685</v>
      </c>
      <c r="C1404" s="12">
        <v>44408.296747685185</v>
      </c>
      <c r="D1404" s="12">
        <v>44408.298831018517</v>
      </c>
      <c r="E1404" s="12">
        <v>44408.302303240744</v>
      </c>
      <c r="F1404" s="12">
        <v>44408.334247685183</v>
      </c>
      <c r="G1404" s="5" t="s">
        <v>24</v>
      </c>
      <c r="H1404" s="5" t="s">
        <v>29</v>
      </c>
      <c r="U1404" s="29">
        <v>114892</v>
      </c>
      <c r="V1404" s="47"/>
      <c r="W1404" s="48">
        <v>1</v>
      </c>
      <c r="X1404" s="47">
        <v>1</v>
      </c>
      <c r="Y1404" s="47"/>
      <c r="Z1404" s="48"/>
      <c r="AA1404" s="47"/>
      <c r="AB1404" s="49">
        <v>1</v>
      </c>
    </row>
    <row r="1405" spans="1:28" ht="15.75" customHeight="1">
      <c r="A1405" s="5">
        <v>113312</v>
      </c>
      <c r="B1405" s="5">
        <v>2209</v>
      </c>
      <c r="C1405" s="12">
        <v>44408.298460648148</v>
      </c>
      <c r="D1405" s="12">
        <v>44408.302627314813</v>
      </c>
      <c r="E1405" s="12">
        <v>44408.310266203705</v>
      </c>
      <c r="G1405" s="5" t="s">
        <v>24</v>
      </c>
      <c r="H1405" s="5" t="s">
        <v>29</v>
      </c>
      <c r="U1405" s="29">
        <v>114894</v>
      </c>
      <c r="V1405" s="47">
        <v>1</v>
      </c>
      <c r="W1405" s="48"/>
      <c r="X1405" s="47">
        <v>1</v>
      </c>
      <c r="Y1405" s="47"/>
      <c r="Z1405" s="48"/>
      <c r="AA1405" s="47"/>
      <c r="AB1405" s="49">
        <v>1</v>
      </c>
    </row>
    <row r="1406" spans="1:28" ht="15.75" customHeight="1">
      <c r="A1406" s="5">
        <v>113072</v>
      </c>
      <c r="B1406" s="5">
        <v>2875</v>
      </c>
      <c r="C1406" s="12">
        <v>44408.318020833336</v>
      </c>
      <c r="D1406" s="12">
        <v>44408.320798611108</v>
      </c>
      <c r="E1406" s="12">
        <v>44408.323576388888</v>
      </c>
      <c r="F1406" s="12">
        <v>44408.344409722224</v>
      </c>
      <c r="G1406" s="5" t="s">
        <v>24</v>
      </c>
      <c r="H1406" s="5" t="s">
        <v>25</v>
      </c>
      <c r="U1406" s="29">
        <v>114899</v>
      </c>
      <c r="V1406" s="47"/>
      <c r="W1406" s="48">
        <v>1</v>
      </c>
      <c r="X1406" s="47">
        <v>1</v>
      </c>
      <c r="Y1406" s="47"/>
      <c r="Z1406" s="48"/>
      <c r="AA1406" s="47"/>
      <c r="AB1406" s="49">
        <v>1</v>
      </c>
    </row>
    <row r="1407" spans="1:28" ht="15.75" customHeight="1">
      <c r="A1407" s="5">
        <v>110905</v>
      </c>
      <c r="B1407" s="5">
        <v>577</v>
      </c>
      <c r="C1407" s="12">
        <v>44408.35052083333</v>
      </c>
      <c r="D1407" s="12">
        <v>44408.353993055556</v>
      </c>
      <c r="G1407" s="5" t="s">
        <v>24</v>
      </c>
      <c r="H1407" s="5" t="s">
        <v>29</v>
      </c>
      <c r="U1407" s="29">
        <v>114901</v>
      </c>
      <c r="V1407" s="47"/>
      <c r="W1407" s="48">
        <v>1</v>
      </c>
      <c r="X1407" s="47">
        <v>1</v>
      </c>
      <c r="Y1407" s="47"/>
      <c r="Z1407" s="48"/>
      <c r="AA1407" s="47"/>
      <c r="AB1407" s="49">
        <v>1</v>
      </c>
    </row>
    <row r="1408" spans="1:28" ht="15.75" customHeight="1">
      <c r="A1408" s="5">
        <v>114180</v>
      </c>
      <c r="B1408" s="5">
        <v>1678</v>
      </c>
      <c r="C1408" s="12">
        <v>44408.362233796295</v>
      </c>
      <c r="D1408" s="12">
        <v>44408.363622685189</v>
      </c>
      <c r="E1408" s="12">
        <v>44408.371261574073</v>
      </c>
      <c r="F1408" s="12">
        <v>44408.405289351853</v>
      </c>
      <c r="G1408" s="5" t="s">
        <v>24</v>
      </c>
      <c r="H1408" s="5" t="s">
        <v>29</v>
      </c>
      <c r="U1408" s="29">
        <v>114904</v>
      </c>
      <c r="V1408" s="47"/>
      <c r="W1408" s="48">
        <v>1</v>
      </c>
      <c r="X1408" s="47">
        <v>1</v>
      </c>
      <c r="Y1408" s="47"/>
      <c r="Z1408" s="48"/>
      <c r="AA1408" s="47"/>
      <c r="AB1408" s="49">
        <v>1</v>
      </c>
    </row>
    <row r="1409" spans="1:28" ht="15.75" customHeight="1">
      <c r="A1409" s="5">
        <v>114368</v>
      </c>
      <c r="B1409" s="5">
        <v>3335</v>
      </c>
      <c r="C1409" s="12">
        <v>44408.370821759258</v>
      </c>
      <c r="D1409" s="12">
        <v>44408.37290509259</v>
      </c>
      <c r="E1409" s="12">
        <v>44408.378460648149</v>
      </c>
      <c r="F1409" s="12">
        <v>44408.410405092596</v>
      </c>
      <c r="G1409" s="5" t="s">
        <v>28</v>
      </c>
      <c r="H1409" s="5" t="s">
        <v>25</v>
      </c>
      <c r="U1409" s="29">
        <v>114906</v>
      </c>
      <c r="V1409" s="47">
        <v>1</v>
      </c>
      <c r="W1409" s="48"/>
      <c r="X1409" s="47">
        <v>1</v>
      </c>
      <c r="Y1409" s="47"/>
      <c r="Z1409" s="48"/>
      <c r="AA1409" s="47"/>
      <c r="AB1409" s="49">
        <v>1</v>
      </c>
    </row>
    <row r="1410" spans="1:28" ht="15.75" customHeight="1">
      <c r="A1410" s="5">
        <v>113110</v>
      </c>
      <c r="B1410" s="5">
        <v>3334</v>
      </c>
      <c r="C1410" s="12">
        <v>44408.372256944444</v>
      </c>
      <c r="D1410" s="12">
        <v>44408.37572916667</v>
      </c>
      <c r="G1410" s="5" t="s">
        <v>24</v>
      </c>
      <c r="H1410" s="5" t="s">
        <v>29</v>
      </c>
      <c r="U1410" s="29">
        <v>114908</v>
      </c>
      <c r="V1410" s="47">
        <v>1</v>
      </c>
      <c r="W1410" s="48"/>
      <c r="X1410" s="47">
        <v>1</v>
      </c>
      <c r="Y1410" s="47"/>
      <c r="Z1410" s="48"/>
      <c r="AA1410" s="47"/>
      <c r="AB1410" s="49">
        <v>1</v>
      </c>
    </row>
    <row r="1411" spans="1:28" ht="15.75" customHeight="1">
      <c r="A1411" s="5">
        <v>111118</v>
      </c>
      <c r="B1411" s="5">
        <v>567</v>
      </c>
      <c r="C1411" s="12">
        <v>44408.373657407406</v>
      </c>
      <c r="D1411" s="12">
        <v>44408.376435185186</v>
      </c>
      <c r="E1411" s="12">
        <v>44408.377824074072</v>
      </c>
      <c r="F1411" s="12">
        <v>44408.407685185186</v>
      </c>
      <c r="G1411" s="5" t="s">
        <v>24</v>
      </c>
      <c r="H1411" s="5" t="s">
        <v>29</v>
      </c>
      <c r="U1411" s="29">
        <v>114909</v>
      </c>
      <c r="V1411" s="47">
        <v>1</v>
      </c>
      <c r="W1411" s="48"/>
      <c r="X1411" s="47">
        <v>1</v>
      </c>
      <c r="Y1411" s="47"/>
      <c r="Z1411" s="48"/>
      <c r="AA1411" s="47"/>
      <c r="AB1411" s="49">
        <v>1</v>
      </c>
    </row>
    <row r="1412" spans="1:28" ht="15.75" customHeight="1">
      <c r="A1412" s="5">
        <v>113428</v>
      </c>
      <c r="B1412" s="5">
        <v>1838</v>
      </c>
      <c r="C1412" s="12">
        <v>44408.391759259262</v>
      </c>
      <c r="D1412" s="12">
        <v>44408.393842592595</v>
      </c>
      <c r="G1412" s="5" t="s">
        <v>24</v>
      </c>
      <c r="H1412" s="5" t="s">
        <v>29</v>
      </c>
      <c r="U1412" s="29">
        <v>114910</v>
      </c>
      <c r="V1412" s="47"/>
      <c r="W1412" s="48"/>
      <c r="X1412" s="47"/>
      <c r="Y1412" s="47"/>
      <c r="Z1412" s="48">
        <v>1</v>
      </c>
      <c r="AA1412" s="47">
        <v>1</v>
      </c>
      <c r="AB1412" s="49">
        <v>1</v>
      </c>
    </row>
    <row r="1413" spans="1:28" ht="15.75" customHeight="1">
      <c r="A1413" s="5">
        <v>113435</v>
      </c>
      <c r="B1413" s="5">
        <v>3870</v>
      </c>
      <c r="C1413" s="12">
        <v>44408.417129629626</v>
      </c>
      <c r="D1413" s="12">
        <v>44408.41851851852</v>
      </c>
      <c r="E1413" s="12">
        <v>44408.421296296299</v>
      </c>
      <c r="F1413" s="12">
        <v>44408.469907407409</v>
      </c>
      <c r="G1413" s="5" t="s">
        <v>28</v>
      </c>
      <c r="H1413" s="5" t="s">
        <v>29</v>
      </c>
      <c r="U1413" s="29">
        <v>114911</v>
      </c>
      <c r="V1413" s="47"/>
      <c r="W1413" s="48"/>
      <c r="X1413" s="47"/>
      <c r="Y1413" s="47"/>
      <c r="Z1413" s="48"/>
      <c r="AA1413" s="47"/>
      <c r="AB1413" s="49"/>
    </row>
    <row r="1414" spans="1:28" ht="15.75" customHeight="1">
      <c r="A1414" s="5">
        <v>110206</v>
      </c>
      <c r="B1414" s="5">
        <v>3102</v>
      </c>
      <c r="C1414" s="12">
        <v>44408.441250000003</v>
      </c>
      <c r="D1414" s="12">
        <v>44408.444027777776</v>
      </c>
      <c r="G1414" s="5" t="s">
        <v>24</v>
      </c>
      <c r="H1414" s="5" t="s">
        <v>29</v>
      </c>
      <c r="U1414" s="29">
        <v>114912</v>
      </c>
      <c r="V1414" s="47"/>
      <c r="W1414" s="48">
        <v>1</v>
      </c>
      <c r="X1414" s="47">
        <v>1</v>
      </c>
      <c r="Y1414" s="47"/>
      <c r="Z1414" s="48"/>
      <c r="AA1414" s="47"/>
      <c r="AB1414" s="49">
        <v>1</v>
      </c>
    </row>
    <row r="1415" spans="1:28" ht="15.75" customHeight="1">
      <c r="A1415" s="5">
        <v>114828</v>
      </c>
      <c r="B1415" s="5">
        <v>166</v>
      </c>
      <c r="C1415" s="12">
        <v>44408.481527777774</v>
      </c>
      <c r="D1415" s="12">
        <v>44408.485694444447</v>
      </c>
      <c r="E1415" s="12">
        <v>44408.489166666666</v>
      </c>
      <c r="F1415" s="12">
        <v>44408.496805555558</v>
      </c>
      <c r="G1415" s="5" t="s">
        <v>28</v>
      </c>
      <c r="H1415" s="5" t="s">
        <v>29</v>
      </c>
      <c r="U1415" s="29">
        <v>114913</v>
      </c>
      <c r="V1415" s="47">
        <v>1</v>
      </c>
      <c r="W1415" s="48"/>
      <c r="X1415" s="47">
        <v>1</v>
      </c>
      <c r="Y1415" s="47"/>
      <c r="Z1415" s="48"/>
      <c r="AA1415" s="47"/>
      <c r="AB1415" s="49">
        <v>1</v>
      </c>
    </row>
    <row r="1416" spans="1:28" ht="15.75" customHeight="1">
      <c r="A1416" s="5">
        <v>114804</v>
      </c>
      <c r="B1416" s="5">
        <v>4480</v>
      </c>
      <c r="C1416" s="12">
        <v>44408.52684027778</v>
      </c>
      <c r="G1416" s="5" t="s">
        <v>24</v>
      </c>
      <c r="H1416" s="5" t="s">
        <v>25</v>
      </c>
      <c r="U1416" s="29">
        <v>114915</v>
      </c>
      <c r="V1416" s="47">
        <v>1</v>
      </c>
      <c r="W1416" s="48"/>
      <c r="X1416" s="47">
        <v>1</v>
      </c>
      <c r="Y1416" s="47"/>
      <c r="Z1416" s="48"/>
      <c r="AA1416" s="47"/>
      <c r="AB1416" s="49">
        <v>1</v>
      </c>
    </row>
    <row r="1417" spans="1:28" ht="15.75" customHeight="1">
      <c r="A1417" s="5">
        <v>113892</v>
      </c>
      <c r="B1417" s="5">
        <v>3293</v>
      </c>
      <c r="C1417" s="12">
        <v>44408.527673611112</v>
      </c>
      <c r="D1417" s="12">
        <v>44408.529062499998</v>
      </c>
      <c r="G1417" s="5" t="s">
        <v>24</v>
      </c>
      <c r="H1417" s="5" t="s">
        <v>25</v>
      </c>
      <c r="U1417" s="29">
        <v>114917</v>
      </c>
      <c r="V1417" s="47"/>
      <c r="W1417" s="48"/>
      <c r="X1417" s="47"/>
      <c r="Y1417" s="47"/>
      <c r="Z1417" s="48"/>
      <c r="AA1417" s="47"/>
      <c r="AB1417" s="49"/>
    </row>
    <row r="1418" spans="1:28" ht="15.75" customHeight="1">
      <c r="A1418" s="5">
        <v>111132</v>
      </c>
      <c r="B1418" s="5">
        <v>392</v>
      </c>
      <c r="C1418" s="12">
        <v>44408.599317129629</v>
      </c>
      <c r="D1418" s="12">
        <v>44408.600011574075</v>
      </c>
      <c r="E1418" s="12">
        <v>44408.604178240741</v>
      </c>
      <c r="F1418" s="12">
        <v>44408.634733796294</v>
      </c>
      <c r="G1418" s="5" t="s">
        <v>24</v>
      </c>
      <c r="H1418" s="5" t="s">
        <v>29</v>
      </c>
      <c r="U1418" s="29">
        <v>114920</v>
      </c>
      <c r="V1418" s="47"/>
      <c r="W1418" s="48">
        <v>1</v>
      </c>
      <c r="X1418" s="47">
        <v>1</v>
      </c>
      <c r="Y1418" s="47"/>
      <c r="Z1418" s="48"/>
      <c r="AA1418" s="47"/>
      <c r="AB1418" s="49">
        <v>1</v>
      </c>
    </row>
    <row r="1419" spans="1:28" ht="15.75" customHeight="1">
      <c r="A1419" s="5">
        <v>114324</v>
      </c>
      <c r="B1419" s="5">
        <v>3707</v>
      </c>
      <c r="C1419" s="12">
        <v>44408.633564814816</v>
      </c>
      <c r="D1419" s="12">
        <v>44408.634953703702</v>
      </c>
      <c r="G1419" s="5" t="s">
        <v>24</v>
      </c>
      <c r="H1419" s="5" t="s">
        <v>25</v>
      </c>
      <c r="U1419" s="29">
        <v>114924</v>
      </c>
      <c r="V1419" s="47">
        <v>1</v>
      </c>
      <c r="W1419" s="48"/>
      <c r="X1419" s="47">
        <v>1</v>
      </c>
      <c r="Y1419" s="47"/>
      <c r="Z1419" s="48"/>
      <c r="AA1419" s="47"/>
      <c r="AB1419" s="49">
        <v>1</v>
      </c>
    </row>
    <row r="1420" spans="1:28" ht="15.75" customHeight="1">
      <c r="A1420" s="5">
        <v>112508</v>
      </c>
      <c r="B1420" s="5">
        <v>3874</v>
      </c>
      <c r="C1420" s="12">
        <v>44408.634675925925</v>
      </c>
      <c r="D1420" s="12">
        <v>44408.638842592591</v>
      </c>
      <c r="E1420" s="12">
        <v>44408.643009259256</v>
      </c>
      <c r="F1420" s="12">
        <v>44408.67564814815</v>
      </c>
      <c r="G1420" s="5" t="s">
        <v>24</v>
      </c>
      <c r="H1420" s="5" t="s">
        <v>25</v>
      </c>
      <c r="U1420" s="29">
        <v>114930</v>
      </c>
      <c r="V1420" s="47"/>
      <c r="W1420" s="48">
        <v>1</v>
      </c>
      <c r="X1420" s="47">
        <v>1</v>
      </c>
      <c r="Y1420" s="47"/>
      <c r="Z1420" s="48"/>
      <c r="AA1420" s="47"/>
      <c r="AB1420" s="49">
        <v>1</v>
      </c>
    </row>
    <row r="1421" spans="1:28" ht="15.75" customHeight="1">
      <c r="A1421" s="5">
        <v>113992</v>
      </c>
      <c r="B1421" s="5">
        <v>4814</v>
      </c>
      <c r="C1421" s="12">
        <v>44408.638865740744</v>
      </c>
      <c r="D1421" s="12">
        <v>44408.64025462963</v>
      </c>
      <c r="E1421" s="12">
        <v>44408.647893518515</v>
      </c>
      <c r="F1421" s="12">
        <v>44408.690949074073</v>
      </c>
      <c r="G1421" s="5" t="s">
        <v>24</v>
      </c>
      <c r="H1421" s="5" t="s">
        <v>25</v>
      </c>
      <c r="U1421" s="29">
        <v>114933</v>
      </c>
      <c r="V1421" s="47"/>
      <c r="W1421" s="48"/>
      <c r="X1421" s="47"/>
      <c r="Y1421" s="47">
        <v>1</v>
      </c>
      <c r="Z1421" s="48"/>
      <c r="AA1421" s="47">
        <v>1</v>
      </c>
      <c r="AB1421" s="49">
        <v>1</v>
      </c>
    </row>
    <row r="1422" spans="1:28" ht="15.75" customHeight="1">
      <c r="A1422" s="5">
        <v>114002</v>
      </c>
      <c r="B1422" s="5">
        <v>3217</v>
      </c>
      <c r="C1422" s="12">
        <v>44408.642858796295</v>
      </c>
      <c r="D1422" s="12">
        <v>44408.645636574074</v>
      </c>
      <c r="E1422" s="12">
        <v>44408.650497685187</v>
      </c>
      <c r="F1422" s="12">
        <v>44408.676192129627</v>
      </c>
      <c r="G1422" s="5" t="s">
        <v>24</v>
      </c>
      <c r="H1422" s="5" t="s">
        <v>25</v>
      </c>
      <c r="U1422" s="29">
        <v>114952</v>
      </c>
      <c r="V1422" s="47">
        <v>1</v>
      </c>
      <c r="W1422" s="48"/>
      <c r="X1422" s="47">
        <v>1</v>
      </c>
      <c r="Y1422" s="47"/>
      <c r="Z1422" s="48"/>
      <c r="AA1422" s="47"/>
      <c r="AB1422" s="49">
        <v>1</v>
      </c>
    </row>
    <row r="1423" spans="1:28" ht="15.75" customHeight="1">
      <c r="A1423" s="5">
        <v>112102</v>
      </c>
      <c r="B1423" s="5">
        <v>911</v>
      </c>
      <c r="C1423" s="12">
        <v>44408.674386574072</v>
      </c>
      <c r="G1423" s="5" t="s">
        <v>24</v>
      </c>
      <c r="H1423" s="5" t="s">
        <v>25</v>
      </c>
      <c r="U1423" s="29">
        <v>114955</v>
      </c>
      <c r="V1423" s="47"/>
      <c r="W1423" s="48"/>
      <c r="X1423" s="47"/>
      <c r="Y1423" s="47">
        <v>1</v>
      </c>
      <c r="Z1423" s="48"/>
      <c r="AA1423" s="47">
        <v>1</v>
      </c>
      <c r="AB1423" s="49">
        <v>1</v>
      </c>
    </row>
    <row r="1424" spans="1:28" ht="15.75" customHeight="1">
      <c r="A1424" s="5">
        <v>113640</v>
      </c>
      <c r="B1424" s="5">
        <v>2381</v>
      </c>
      <c r="C1424" s="12">
        <v>44408.764236111114</v>
      </c>
      <c r="D1424" s="12">
        <v>44408.767013888886</v>
      </c>
      <c r="G1424" s="5" t="s">
        <v>24</v>
      </c>
      <c r="H1424" s="5" t="s">
        <v>29</v>
      </c>
      <c r="U1424" s="29">
        <v>114957</v>
      </c>
      <c r="V1424" s="47"/>
      <c r="W1424" s="48">
        <v>1</v>
      </c>
      <c r="X1424" s="47">
        <v>1</v>
      </c>
      <c r="Y1424" s="47"/>
      <c r="Z1424" s="48"/>
      <c r="AA1424" s="47"/>
      <c r="AB1424" s="49">
        <v>1</v>
      </c>
    </row>
    <row r="1425" spans="1:28" ht="15.75" customHeight="1">
      <c r="A1425" s="5">
        <v>114244</v>
      </c>
      <c r="B1425" s="5">
        <v>1076</v>
      </c>
      <c r="C1425" s="12">
        <v>44408.847141203703</v>
      </c>
      <c r="G1425" s="5" t="s">
        <v>24</v>
      </c>
      <c r="H1425" s="5" t="s">
        <v>25</v>
      </c>
      <c r="U1425" s="29">
        <v>114959</v>
      </c>
      <c r="V1425" s="47"/>
      <c r="W1425" s="48">
        <v>1</v>
      </c>
      <c r="X1425" s="47">
        <v>1</v>
      </c>
      <c r="Y1425" s="47"/>
      <c r="Z1425" s="48"/>
      <c r="AA1425" s="47"/>
      <c r="AB1425" s="49">
        <v>1</v>
      </c>
    </row>
    <row r="1426" spans="1:28" ht="15.75" customHeight="1">
      <c r="A1426" s="5">
        <v>114243</v>
      </c>
      <c r="B1426" s="5">
        <v>4845</v>
      </c>
      <c r="C1426" s="12">
        <v>44408.85229166667</v>
      </c>
      <c r="D1426" s="12">
        <v>44408.854375000003</v>
      </c>
      <c r="E1426" s="12">
        <v>44408.862013888887</v>
      </c>
      <c r="F1426" s="12">
        <v>44408.878680555557</v>
      </c>
      <c r="G1426" s="5" t="s">
        <v>24</v>
      </c>
      <c r="H1426" s="5" t="s">
        <v>29</v>
      </c>
      <c r="U1426" s="29">
        <v>114962</v>
      </c>
      <c r="V1426" s="47"/>
      <c r="W1426" s="48">
        <v>1</v>
      </c>
      <c r="X1426" s="47">
        <v>1</v>
      </c>
      <c r="Y1426" s="47"/>
      <c r="Z1426" s="48"/>
      <c r="AA1426" s="47"/>
      <c r="AB1426" s="49">
        <v>1</v>
      </c>
    </row>
    <row r="1427" spans="1:28" ht="15.75" customHeight="1">
      <c r="A1427" s="5">
        <v>113241</v>
      </c>
      <c r="B1427" s="5">
        <v>1748</v>
      </c>
      <c r="C1427" s="12">
        <v>44408.873333333337</v>
      </c>
      <c r="D1427" s="12">
        <v>44408.875416666669</v>
      </c>
      <c r="G1427" s="5" t="s">
        <v>24</v>
      </c>
      <c r="H1427" s="5" t="s">
        <v>25</v>
      </c>
      <c r="U1427" s="29">
        <v>114964</v>
      </c>
      <c r="V1427" s="47"/>
      <c r="W1427" s="48">
        <v>1</v>
      </c>
      <c r="X1427" s="47">
        <v>1</v>
      </c>
      <c r="Y1427" s="47"/>
      <c r="Z1427" s="48"/>
      <c r="AA1427" s="47"/>
      <c r="AB1427" s="49">
        <v>1</v>
      </c>
    </row>
    <row r="1428" spans="1:28" ht="15.75" customHeight="1">
      <c r="A1428" s="5">
        <v>112609</v>
      </c>
      <c r="B1428" s="5">
        <v>3842</v>
      </c>
      <c r="C1428" s="12">
        <v>44408.884004629632</v>
      </c>
      <c r="D1428" s="12">
        <v>44408.885393518518</v>
      </c>
      <c r="E1428" s="12">
        <v>44408.89303240741</v>
      </c>
      <c r="F1428" s="12">
        <v>44408.915254629632</v>
      </c>
      <c r="G1428" s="5" t="s">
        <v>24</v>
      </c>
      <c r="H1428" s="5" t="s">
        <v>29</v>
      </c>
      <c r="U1428" s="29">
        <v>114967</v>
      </c>
      <c r="V1428" s="47"/>
      <c r="W1428" s="48">
        <v>1</v>
      </c>
      <c r="X1428" s="47">
        <v>1</v>
      </c>
      <c r="Y1428" s="47"/>
      <c r="Z1428" s="48"/>
      <c r="AA1428" s="47"/>
      <c r="AB1428" s="49">
        <v>1</v>
      </c>
    </row>
    <row r="1429" spans="1:28" ht="15.75" customHeight="1">
      <c r="A1429" s="5">
        <v>110268</v>
      </c>
      <c r="B1429" s="5">
        <v>3201</v>
      </c>
      <c r="C1429" s="12">
        <v>44408.88585648148</v>
      </c>
      <c r="D1429" s="12">
        <v>44408.890023148146</v>
      </c>
      <c r="E1429" s="12">
        <v>44408.894884259258</v>
      </c>
      <c r="F1429" s="12">
        <v>44408.921967592592</v>
      </c>
      <c r="G1429" s="5" t="s">
        <v>28</v>
      </c>
      <c r="H1429" s="5" t="s">
        <v>29</v>
      </c>
      <c r="U1429" s="29">
        <v>114973</v>
      </c>
      <c r="V1429" s="47">
        <v>1</v>
      </c>
      <c r="W1429" s="48"/>
      <c r="X1429" s="47">
        <v>1</v>
      </c>
      <c r="Y1429" s="47"/>
      <c r="Z1429" s="48"/>
      <c r="AA1429" s="47"/>
      <c r="AB1429" s="49">
        <v>1</v>
      </c>
    </row>
    <row r="1430" spans="1:28" ht="15.75" customHeight="1">
      <c r="A1430" s="5">
        <v>111372</v>
      </c>
      <c r="B1430" s="5">
        <v>4655</v>
      </c>
      <c r="C1430" s="12">
        <v>44408.890520833331</v>
      </c>
      <c r="D1430" s="12">
        <v>44408.89329861111</v>
      </c>
      <c r="E1430" s="12">
        <v>44408.898159722223</v>
      </c>
      <c r="F1430" s="12">
        <v>44408.948854166665</v>
      </c>
      <c r="G1430" s="5" t="s">
        <v>24</v>
      </c>
      <c r="H1430" s="5" t="s">
        <v>25</v>
      </c>
      <c r="U1430" s="29">
        <v>114974</v>
      </c>
      <c r="V1430" s="47"/>
      <c r="W1430" s="48">
        <v>1</v>
      </c>
      <c r="X1430" s="47">
        <v>1</v>
      </c>
      <c r="Y1430" s="47"/>
      <c r="Z1430" s="48"/>
      <c r="AA1430" s="47"/>
      <c r="AB1430" s="49">
        <v>1</v>
      </c>
    </row>
    <row r="1431" spans="1:28" ht="15.75" customHeight="1">
      <c r="A1431" s="5">
        <v>112607</v>
      </c>
      <c r="B1431" s="5">
        <v>2064</v>
      </c>
      <c r="C1431" s="12">
        <v>44408.920266203706</v>
      </c>
      <c r="D1431" s="12">
        <v>44408.922349537039</v>
      </c>
      <c r="G1431" s="5" t="s">
        <v>24</v>
      </c>
      <c r="H1431" s="5" t="s">
        <v>29</v>
      </c>
      <c r="U1431" s="29">
        <v>114975</v>
      </c>
      <c r="V1431" s="47"/>
      <c r="W1431" s="48">
        <v>1</v>
      </c>
      <c r="X1431" s="47">
        <v>1</v>
      </c>
      <c r="Y1431" s="47"/>
      <c r="Z1431" s="48"/>
      <c r="AA1431" s="47"/>
      <c r="AB1431" s="49">
        <v>1</v>
      </c>
    </row>
    <row r="1432" spans="1:28" ht="15.75" customHeight="1">
      <c r="A1432" s="5">
        <v>113893</v>
      </c>
      <c r="B1432" s="5">
        <v>4072</v>
      </c>
      <c r="C1432" s="12">
        <v>44408.924432870372</v>
      </c>
      <c r="D1432" s="12">
        <v>44408.926516203705</v>
      </c>
      <c r="E1432" s="12">
        <v>44408.929293981484</v>
      </c>
      <c r="F1432" s="12">
        <v>44408.970266203702</v>
      </c>
      <c r="G1432" s="5" t="s">
        <v>24</v>
      </c>
      <c r="H1432" s="5" t="s">
        <v>29</v>
      </c>
      <c r="U1432" s="29">
        <v>114976</v>
      </c>
      <c r="V1432" s="47"/>
      <c r="W1432" s="48">
        <v>1</v>
      </c>
      <c r="X1432" s="47">
        <v>1</v>
      </c>
      <c r="Y1432" s="47"/>
      <c r="Z1432" s="48"/>
      <c r="AA1432" s="47"/>
      <c r="AB1432" s="49">
        <v>1</v>
      </c>
    </row>
    <row r="1433" spans="1:28" ht="15.75" customHeight="1">
      <c r="A1433" s="5">
        <v>110175</v>
      </c>
      <c r="B1433" s="5">
        <v>3952</v>
      </c>
      <c r="C1433" s="12">
        <v>44408.932708333334</v>
      </c>
      <c r="D1433" s="12">
        <v>44408.93409722222</v>
      </c>
      <c r="E1433" s="12">
        <v>44408.939652777779</v>
      </c>
      <c r="F1433" s="12">
        <v>44408.96465277778</v>
      </c>
      <c r="G1433" s="5" t="s">
        <v>24</v>
      </c>
      <c r="H1433" s="5" t="s">
        <v>25</v>
      </c>
      <c r="U1433" s="29">
        <v>114979</v>
      </c>
      <c r="V1433" s="47"/>
      <c r="W1433" s="48">
        <v>1</v>
      </c>
      <c r="X1433" s="47">
        <v>1</v>
      </c>
      <c r="Y1433" s="47"/>
      <c r="Z1433" s="48"/>
      <c r="AA1433" s="47"/>
      <c r="AB1433" s="49">
        <v>1</v>
      </c>
    </row>
    <row r="1434" spans="1:28" ht="15.75" customHeight="1">
      <c r="A1434" s="5">
        <v>113759</v>
      </c>
      <c r="B1434" s="5">
        <v>2831</v>
      </c>
      <c r="C1434" s="12">
        <v>44408.943553240744</v>
      </c>
      <c r="D1434" s="12">
        <v>44408.945636574077</v>
      </c>
      <c r="E1434" s="12">
        <v>44408.953275462962</v>
      </c>
      <c r="F1434" s="12">
        <v>44408.968553240738</v>
      </c>
      <c r="G1434" s="5" t="s">
        <v>24</v>
      </c>
      <c r="H1434" s="5" t="s">
        <v>25</v>
      </c>
      <c r="U1434" s="29">
        <v>114990</v>
      </c>
      <c r="V1434" s="47">
        <v>1</v>
      </c>
      <c r="W1434" s="48"/>
      <c r="X1434" s="47">
        <v>1</v>
      </c>
      <c r="Y1434" s="47"/>
      <c r="Z1434" s="48"/>
      <c r="AA1434" s="47"/>
      <c r="AB1434" s="49">
        <v>1</v>
      </c>
    </row>
    <row r="1435" spans="1:28" ht="15.75" customHeight="1">
      <c r="C1435" s="12"/>
      <c r="D1435" s="12"/>
      <c r="E1435" s="12"/>
      <c r="F1435" s="12"/>
      <c r="U1435" s="29">
        <v>114994</v>
      </c>
      <c r="V1435" s="47">
        <v>1</v>
      </c>
      <c r="W1435" s="48"/>
      <c r="X1435" s="47">
        <v>1</v>
      </c>
      <c r="Y1435" s="47"/>
      <c r="Z1435" s="48"/>
      <c r="AA1435" s="47"/>
      <c r="AB1435" s="49">
        <v>1</v>
      </c>
    </row>
    <row r="1436" spans="1:28" ht="15.75" customHeight="1">
      <c r="C1436" s="12"/>
      <c r="D1436" s="12"/>
      <c r="E1436" s="12"/>
      <c r="F1436" s="12"/>
      <c r="U1436" s="29">
        <v>114999</v>
      </c>
      <c r="V1436" s="47">
        <v>1</v>
      </c>
      <c r="W1436" s="48"/>
      <c r="X1436" s="47">
        <v>1</v>
      </c>
      <c r="Y1436" s="47"/>
      <c r="Z1436" s="48"/>
      <c r="AA1436" s="47"/>
      <c r="AB1436" s="49">
        <v>1</v>
      </c>
    </row>
    <row r="1437" spans="1:28" ht="15.75" customHeight="1">
      <c r="C1437" s="12"/>
      <c r="D1437" s="12"/>
      <c r="E1437" s="12"/>
      <c r="F1437" s="12"/>
      <c r="U1437" s="30" t="s">
        <v>75</v>
      </c>
      <c r="V1437" s="50">
        <v>332</v>
      </c>
      <c r="W1437" s="51">
        <v>636</v>
      </c>
      <c r="X1437" s="50">
        <v>968</v>
      </c>
      <c r="Y1437" s="50">
        <v>94</v>
      </c>
      <c r="Z1437" s="51">
        <v>194</v>
      </c>
      <c r="AA1437" s="50">
        <v>288</v>
      </c>
      <c r="AB1437" s="52">
        <v>1256</v>
      </c>
    </row>
    <row r="1438" spans="1:28" ht="15.75" customHeight="1">
      <c r="C1438" s="12"/>
      <c r="D1438" s="12"/>
      <c r="E1438" s="12"/>
      <c r="F1438" s="12"/>
    </row>
    <row r="1439" spans="1:28" ht="15.75" customHeight="1">
      <c r="C1439" s="12"/>
      <c r="D1439" s="12"/>
      <c r="E1439" s="12"/>
      <c r="F1439" s="12"/>
    </row>
    <row r="1440" spans="1:28" ht="15.75" customHeight="1">
      <c r="C1440" s="12"/>
      <c r="D1440" s="12"/>
      <c r="E1440" s="12"/>
      <c r="F1440" s="12"/>
    </row>
    <row r="1441" spans="3:6" ht="15.75" customHeight="1">
      <c r="C1441" s="12"/>
      <c r="D1441" s="12"/>
      <c r="E1441" s="12"/>
      <c r="F1441" s="12"/>
    </row>
    <row r="1442" spans="3:6" ht="15.75" customHeight="1">
      <c r="C1442" s="12"/>
      <c r="D1442" s="12"/>
      <c r="E1442" s="12"/>
      <c r="F1442" s="12"/>
    </row>
    <row r="1443" spans="3:6" ht="15.75" customHeight="1">
      <c r="C1443" s="12"/>
      <c r="D1443" s="12"/>
      <c r="E1443" s="12"/>
      <c r="F1443" s="12"/>
    </row>
    <row r="1444" spans="3:6" ht="15.75" customHeight="1">
      <c r="C1444" s="12"/>
      <c r="D1444" s="12"/>
      <c r="E1444" s="12"/>
      <c r="F1444" s="12"/>
    </row>
    <row r="1445" spans="3:6" ht="15.75" customHeight="1">
      <c r="C1445" s="12"/>
      <c r="D1445" s="12"/>
      <c r="E1445" s="12"/>
      <c r="F1445" s="12"/>
    </row>
    <row r="1446" spans="3:6" ht="15.75" customHeight="1">
      <c r="C1446" s="12"/>
      <c r="D1446" s="12"/>
      <c r="E1446" s="12"/>
      <c r="F1446" s="12"/>
    </row>
    <row r="1447" spans="3:6" ht="15.75" customHeight="1">
      <c r="C1447" s="12"/>
      <c r="D1447" s="12"/>
      <c r="E1447" s="12"/>
      <c r="F1447" s="12"/>
    </row>
    <row r="1448" spans="3:6" ht="15.75" customHeight="1">
      <c r="C1448" s="12"/>
      <c r="D1448" s="12"/>
      <c r="E1448" s="12"/>
      <c r="F1448" s="12"/>
    </row>
    <row r="1449" spans="3:6" ht="15.75" customHeight="1">
      <c r="C1449" s="12"/>
      <c r="D1449" s="12"/>
      <c r="E1449" s="12"/>
      <c r="F1449" s="12"/>
    </row>
    <row r="1450" spans="3:6" ht="15.75" customHeight="1">
      <c r="C1450" s="12"/>
      <c r="D1450" s="12"/>
      <c r="E1450" s="12"/>
      <c r="F1450" s="12"/>
    </row>
    <row r="1451" spans="3:6" ht="15.75" customHeight="1">
      <c r="C1451" s="12"/>
      <c r="D1451" s="12"/>
      <c r="E1451" s="12"/>
      <c r="F1451" s="12"/>
    </row>
    <row r="1452" spans="3:6" ht="15.75" customHeight="1">
      <c r="C1452" s="12"/>
      <c r="D1452" s="12"/>
      <c r="E1452" s="12"/>
      <c r="F1452" s="12"/>
    </row>
    <row r="1453" spans="3:6" ht="15.75" customHeight="1">
      <c r="C1453" s="12"/>
      <c r="D1453" s="12"/>
      <c r="E1453" s="12"/>
      <c r="F1453" s="12"/>
    </row>
    <row r="1454" spans="3:6" ht="15.75" customHeight="1">
      <c r="C1454" s="12"/>
      <c r="D1454" s="12"/>
      <c r="E1454" s="12"/>
      <c r="F1454" s="12"/>
    </row>
    <row r="1455" spans="3:6" ht="15.75" customHeight="1">
      <c r="C1455" s="12"/>
      <c r="D1455" s="12"/>
      <c r="E1455" s="12"/>
      <c r="F1455" s="12"/>
    </row>
    <row r="1456" spans="3:6" ht="15.75" customHeight="1">
      <c r="C1456" s="12"/>
      <c r="D1456" s="12"/>
      <c r="E1456" s="12"/>
      <c r="F1456" s="12"/>
    </row>
    <row r="1457" spans="3:6" ht="15.75" customHeight="1">
      <c r="C1457" s="12"/>
      <c r="D1457" s="12"/>
      <c r="E1457" s="12"/>
      <c r="F1457" s="12"/>
    </row>
    <row r="1458" spans="3:6" ht="15.75" customHeight="1">
      <c r="C1458" s="12"/>
      <c r="D1458" s="12"/>
      <c r="E1458" s="12"/>
      <c r="F1458" s="12"/>
    </row>
    <row r="1459" spans="3:6" ht="15.75" customHeight="1">
      <c r="C1459" s="12"/>
      <c r="D1459" s="12"/>
      <c r="E1459" s="12"/>
      <c r="F1459" s="12"/>
    </row>
    <row r="1460" spans="3:6" ht="15.75" customHeight="1">
      <c r="C1460" s="12"/>
      <c r="D1460" s="12"/>
      <c r="E1460" s="12"/>
      <c r="F1460" s="12"/>
    </row>
    <row r="1461" spans="3:6" ht="15.75" customHeight="1">
      <c r="C1461" s="12"/>
      <c r="D1461" s="12"/>
      <c r="E1461" s="12"/>
      <c r="F1461" s="12"/>
    </row>
    <row r="1462" spans="3:6" ht="15.75" customHeight="1">
      <c r="C1462" s="12"/>
      <c r="D1462" s="12"/>
      <c r="E1462" s="12"/>
      <c r="F1462" s="12"/>
    </row>
    <row r="1463" spans="3:6" ht="15.75" customHeight="1">
      <c r="C1463" s="12"/>
      <c r="D1463" s="12"/>
      <c r="E1463" s="12"/>
      <c r="F1463" s="12"/>
    </row>
    <row r="1464" spans="3:6" ht="15.75" customHeight="1">
      <c r="C1464" s="12"/>
      <c r="D1464" s="12"/>
      <c r="E1464" s="12"/>
      <c r="F1464" s="12"/>
    </row>
    <row r="1465" spans="3:6" ht="15.75" customHeight="1">
      <c r="C1465" s="12"/>
      <c r="D1465" s="12"/>
      <c r="E1465" s="12"/>
      <c r="F1465" s="12"/>
    </row>
    <row r="1466" spans="3:6" ht="15.75" customHeight="1">
      <c r="C1466" s="12"/>
      <c r="D1466" s="12"/>
      <c r="E1466" s="12"/>
      <c r="F1466" s="12"/>
    </row>
    <row r="1467" spans="3:6" ht="15.75" customHeight="1">
      <c r="C1467" s="12"/>
      <c r="D1467" s="12"/>
      <c r="E1467" s="12"/>
      <c r="F1467" s="12"/>
    </row>
    <row r="1468" spans="3:6" ht="15.75" customHeight="1">
      <c r="C1468" s="12"/>
      <c r="D1468" s="12"/>
      <c r="E1468" s="12"/>
      <c r="F1468" s="12"/>
    </row>
    <row r="1469" spans="3:6" ht="15.75" customHeight="1">
      <c r="C1469" s="12"/>
      <c r="D1469" s="12"/>
      <c r="E1469" s="12"/>
      <c r="F1469" s="12"/>
    </row>
    <row r="1470" spans="3:6" ht="15.75" customHeight="1">
      <c r="C1470" s="12"/>
      <c r="D1470" s="12"/>
      <c r="E1470" s="12"/>
      <c r="F1470" s="12"/>
    </row>
    <row r="1471" spans="3:6" ht="15.75" customHeight="1">
      <c r="C1471" s="12"/>
      <c r="D1471" s="12"/>
      <c r="E1471" s="12"/>
      <c r="F1471" s="12"/>
    </row>
    <row r="1472" spans="3:6" ht="15.75" customHeight="1">
      <c r="C1472" s="12"/>
      <c r="D1472" s="12"/>
      <c r="E1472" s="12"/>
      <c r="F1472" s="12"/>
    </row>
    <row r="1473" spans="3:6" ht="15.75" customHeight="1">
      <c r="C1473" s="12"/>
      <c r="D1473" s="12"/>
      <c r="E1473" s="12"/>
      <c r="F1473" s="12"/>
    </row>
    <row r="1474" spans="3:6" ht="15.75" customHeight="1">
      <c r="C1474" s="12"/>
      <c r="D1474" s="12"/>
      <c r="E1474" s="12"/>
      <c r="F1474" s="12"/>
    </row>
    <row r="1475" spans="3:6" ht="15.75" customHeight="1">
      <c r="C1475" s="12"/>
      <c r="D1475" s="12"/>
      <c r="E1475" s="12"/>
      <c r="F1475" s="12"/>
    </row>
    <row r="1476" spans="3:6" ht="15.75" customHeight="1">
      <c r="C1476" s="12"/>
      <c r="D1476" s="12"/>
      <c r="E1476" s="12"/>
      <c r="F1476" s="12"/>
    </row>
    <row r="1477" spans="3:6" ht="15.75" customHeight="1">
      <c r="C1477" s="12"/>
      <c r="D1477" s="12"/>
      <c r="E1477" s="12"/>
      <c r="F1477" s="12"/>
    </row>
    <row r="1478" spans="3:6" ht="15.75" customHeight="1">
      <c r="C1478" s="12"/>
      <c r="D1478" s="12"/>
      <c r="E1478" s="12"/>
      <c r="F1478" s="12"/>
    </row>
    <row r="1479" spans="3:6" ht="15.75" customHeight="1">
      <c r="C1479" s="12"/>
      <c r="D1479" s="12"/>
      <c r="E1479" s="12"/>
      <c r="F1479" s="12"/>
    </row>
    <row r="1480" spans="3:6" ht="15.75" customHeight="1">
      <c r="C1480" s="12"/>
      <c r="D1480" s="12"/>
      <c r="E1480" s="12"/>
      <c r="F1480" s="12"/>
    </row>
    <row r="1481" spans="3:6" ht="15.75" customHeight="1">
      <c r="C1481" s="12"/>
      <c r="D1481" s="12"/>
      <c r="E1481" s="12"/>
      <c r="F1481" s="12"/>
    </row>
    <row r="1482" spans="3:6" ht="15.75" customHeight="1">
      <c r="C1482" s="12"/>
      <c r="D1482" s="12"/>
      <c r="E1482" s="12"/>
      <c r="F1482" s="12"/>
    </row>
    <row r="1483" spans="3:6" ht="15.75" customHeight="1">
      <c r="C1483" s="12"/>
      <c r="D1483" s="12"/>
      <c r="E1483" s="12"/>
      <c r="F1483" s="12"/>
    </row>
    <row r="1484" spans="3:6" ht="15.75" customHeight="1">
      <c r="C1484" s="12"/>
      <c r="D1484" s="12"/>
      <c r="E1484" s="12"/>
      <c r="F1484" s="12"/>
    </row>
    <row r="1485" spans="3:6" ht="15.75" customHeight="1">
      <c r="C1485" s="12"/>
      <c r="D1485" s="12"/>
      <c r="E1485" s="12"/>
      <c r="F1485" s="12"/>
    </row>
    <row r="1486" spans="3:6" ht="15.75" customHeight="1">
      <c r="C1486" s="12"/>
      <c r="D1486" s="12"/>
      <c r="E1486" s="12"/>
      <c r="F1486" s="12"/>
    </row>
    <row r="1487" spans="3:6" ht="15.75" customHeight="1">
      <c r="C1487" s="12"/>
      <c r="D1487" s="12"/>
      <c r="E1487" s="12"/>
      <c r="F1487" s="12"/>
    </row>
    <row r="1488" spans="3:6" ht="15.75" customHeight="1">
      <c r="C1488" s="12"/>
      <c r="D1488" s="12"/>
      <c r="E1488" s="12"/>
      <c r="F1488" s="12"/>
    </row>
    <row r="1489" spans="3:6" ht="15.75" customHeight="1">
      <c r="C1489" s="12"/>
      <c r="D1489" s="12"/>
      <c r="E1489" s="12"/>
      <c r="F1489" s="12"/>
    </row>
    <row r="1490" spans="3:6" ht="15.75" customHeight="1">
      <c r="C1490" s="12"/>
      <c r="D1490" s="12"/>
      <c r="E1490" s="12"/>
      <c r="F1490" s="12"/>
    </row>
    <row r="1491" spans="3:6" ht="15.75" customHeight="1">
      <c r="C1491" s="12"/>
      <c r="D1491" s="12"/>
      <c r="E1491" s="12"/>
      <c r="F1491" s="12"/>
    </row>
    <row r="1492" spans="3:6" ht="15.75" customHeight="1">
      <c r="C1492" s="12"/>
      <c r="D1492" s="12"/>
      <c r="E1492" s="12"/>
      <c r="F1492" s="12"/>
    </row>
    <row r="1493" spans="3:6" ht="15.75" customHeight="1">
      <c r="C1493" s="12"/>
      <c r="D1493" s="12"/>
      <c r="E1493" s="12"/>
      <c r="F1493" s="12"/>
    </row>
    <row r="1494" spans="3:6" ht="15.75" customHeight="1">
      <c r="C1494" s="12"/>
      <c r="D1494" s="12"/>
      <c r="E1494" s="12"/>
      <c r="F1494" s="12"/>
    </row>
    <row r="1495" spans="3:6" ht="15.75" customHeight="1">
      <c r="C1495" s="12"/>
      <c r="D1495" s="12"/>
      <c r="E1495" s="12"/>
      <c r="F1495" s="12"/>
    </row>
    <row r="1496" spans="3:6" ht="15.75" customHeight="1">
      <c r="C1496" s="12"/>
      <c r="D1496" s="12"/>
      <c r="E1496" s="12"/>
      <c r="F1496" s="12"/>
    </row>
    <row r="1497" spans="3:6" ht="15.75" customHeight="1">
      <c r="C1497" s="12"/>
      <c r="D1497" s="12"/>
      <c r="E1497" s="12"/>
      <c r="F1497" s="12"/>
    </row>
    <row r="1498" spans="3:6" ht="15.75" customHeight="1">
      <c r="C1498" s="12"/>
      <c r="D1498" s="12"/>
      <c r="E1498" s="12"/>
      <c r="F1498" s="12"/>
    </row>
    <row r="1499" spans="3:6" ht="15.75" customHeight="1">
      <c r="C1499" s="12"/>
      <c r="D1499" s="12"/>
      <c r="E1499" s="12"/>
      <c r="F1499" s="12"/>
    </row>
    <row r="1500" spans="3:6" ht="15.75" customHeight="1">
      <c r="C1500" s="12"/>
      <c r="D1500" s="12"/>
      <c r="E1500" s="12"/>
      <c r="F1500" s="12"/>
    </row>
    <row r="1501" spans="3:6" ht="15.75" customHeight="1">
      <c r="C1501" s="12"/>
      <c r="D1501" s="12"/>
      <c r="E1501" s="12"/>
      <c r="F1501" s="12"/>
    </row>
    <row r="1502" spans="3:6" ht="15.75" customHeight="1">
      <c r="C1502" s="12"/>
      <c r="D1502" s="12"/>
      <c r="E1502" s="12"/>
      <c r="F1502" s="12"/>
    </row>
    <row r="1503" spans="3:6" ht="15.75" customHeight="1">
      <c r="C1503" s="12"/>
      <c r="D1503" s="12"/>
      <c r="E1503" s="12"/>
      <c r="F1503" s="12"/>
    </row>
    <row r="1504" spans="3:6" ht="15.75" customHeight="1">
      <c r="C1504" s="12"/>
      <c r="D1504" s="12"/>
      <c r="E1504" s="12"/>
      <c r="F1504" s="12"/>
    </row>
    <row r="1505" spans="3:6" ht="15.75" customHeight="1">
      <c r="C1505" s="12"/>
      <c r="D1505" s="12"/>
      <c r="E1505" s="12"/>
      <c r="F1505" s="12"/>
    </row>
    <row r="1506" spans="3:6" ht="15.75" customHeight="1">
      <c r="C1506" s="12"/>
      <c r="D1506" s="12"/>
      <c r="E1506" s="12"/>
      <c r="F1506" s="12"/>
    </row>
    <row r="1507" spans="3:6" ht="15.75" customHeight="1">
      <c r="C1507" s="12"/>
      <c r="D1507" s="12"/>
      <c r="E1507" s="12"/>
      <c r="F1507" s="12"/>
    </row>
    <row r="1508" spans="3:6" ht="15.75" customHeight="1">
      <c r="C1508" s="12"/>
      <c r="D1508" s="12"/>
      <c r="E1508" s="12"/>
      <c r="F1508" s="12"/>
    </row>
    <row r="1509" spans="3:6" ht="15.75" customHeight="1">
      <c r="C1509" s="12"/>
      <c r="D1509" s="12"/>
      <c r="E1509" s="12"/>
      <c r="F1509" s="12"/>
    </row>
    <row r="1510" spans="3:6" ht="15.75" customHeight="1">
      <c r="C1510" s="12"/>
      <c r="D1510" s="12"/>
      <c r="E1510" s="12"/>
      <c r="F1510" s="12"/>
    </row>
    <row r="1511" spans="3:6" ht="15.75" customHeight="1">
      <c r="C1511" s="12"/>
      <c r="D1511" s="12"/>
      <c r="E1511" s="12"/>
      <c r="F1511" s="12"/>
    </row>
    <row r="1512" spans="3:6" ht="15.75" customHeight="1">
      <c r="C1512" s="12"/>
      <c r="D1512" s="12"/>
      <c r="E1512" s="12"/>
      <c r="F1512" s="12"/>
    </row>
    <row r="1513" spans="3:6" ht="15.75" customHeight="1">
      <c r="C1513" s="12"/>
      <c r="D1513" s="12"/>
      <c r="E1513" s="12"/>
      <c r="F1513" s="12"/>
    </row>
    <row r="1514" spans="3:6" ht="15.75" customHeight="1">
      <c r="C1514" s="12"/>
      <c r="D1514" s="12"/>
      <c r="E1514" s="12"/>
      <c r="F1514" s="12"/>
    </row>
    <row r="1515" spans="3:6" ht="15.75" customHeight="1">
      <c r="C1515" s="12"/>
      <c r="D1515" s="12"/>
      <c r="E1515" s="12"/>
      <c r="F1515" s="12"/>
    </row>
    <row r="1516" spans="3:6" ht="15.75" customHeight="1">
      <c r="C1516" s="12"/>
      <c r="D1516" s="12"/>
      <c r="E1516" s="12"/>
      <c r="F1516" s="12"/>
    </row>
    <row r="1517" spans="3:6" ht="15.75" customHeight="1">
      <c r="C1517" s="12"/>
      <c r="D1517" s="12"/>
      <c r="E1517" s="12"/>
      <c r="F1517" s="12"/>
    </row>
    <row r="1518" spans="3:6" ht="15.75" customHeight="1">
      <c r="C1518" s="12"/>
      <c r="D1518" s="12"/>
      <c r="E1518" s="12"/>
      <c r="F1518" s="12"/>
    </row>
    <row r="1519" spans="3:6" ht="15.75" customHeight="1">
      <c r="C1519" s="12"/>
      <c r="D1519" s="12"/>
      <c r="E1519" s="12"/>
      <c r="F1519" s="12"/>
    </row>
    <row r="1520" spans="3:6" ht="15.75" customHeight="1">
      <c r="C1520" s="12"/>
      <c r="D1520" s="12"/>
      <c r="E1520" s="12"/>
      <c r="F1520" s="12"/>
    </row>
    <row r="1521" spans="3:6" ht="15.75" customHeight="1">
      <c r="C1521" s="12"/>
      <c r="D1521" s="12"/>
      <c r="E1521" s="12"/>
      <c r="F1521" s="12"/>
    </row>
    <row r="1522" spans="3:6" ht="15.75" customHeight="1">
      <c r="C1522" s="12"/>
      <c r="D1522" s="12"/>
      <c r="E1522" s="12"/>
      <c r="F1522" s="12"/>
    </row>
    <row r="1523" spans="3:6" ht="15.75" customHeight="1">
      <c r="C1523" s="12"/>
      <c r="D1523" s="12"/>
      <c r="E1523" s="12"/>
      <c r="F1523" s="12"/>
    </row>
    <row r="1524" spans="3:6" ht="15.75" customHeight="1">
      <c r="C1524" s="12"/>
      <c r="D1524" s="12"/>
      <c r="E1524" s="12"/>
      <c r="F1524" s="12"/>
    </row>
    <row r="1525" spans="3:6" ht="15.75" customHeight="1">
      <c r="C1525" s="12"/>
      <c r="D1525" s="12"/>
      <c r="E1525" s="12"/>
      <c r="F1525" s="12"/>
    </row>
    <row r="1526" spans="3:6" ht="15.75" customHeight="1">
      <c r="C1526" s="12"/>
      <c r="D1526" s="12"/>
      <c r="E1526" s="12"/>
      <c r="F1526" s="12"/>
    </row>
    <row r="1527" spans="3:6" ht="15.75" customHeight="1">
      <c r="C1527" s="12"/>
      <c r="D1527" s="12"/>
      <c r="E1527" s="12"/>
      <c r="F1527" s="12"/>
    </row>
    <row r="1528" spans="3:6" ht="15.75" customHeight="1">
      <c r="C1528" s="12"/>
      <c r="D1528" s="12"/>
      <c r="E1528" s="12"/>
      <c r="F1528" s="12"/>
    </row>
    <row r="1529" spans="3:6" ht="15.75" customHeight="1">
      <c r="C1529" s="12"/>
      <c r="D1529" s="12"/>
      <c r="E1529" s="12"/>
      <c r="F1529" s="12"/>
    </row>
    <row r="1530" spans="3:6" ht="15.75" customHeight="1">
      <c r="C1530" s="12"/>
      <c r="D1530" s="12"/>
      <c r="E1530" s="12"/>
      <c r="F1530" s="12"/>
    </row>
    <row r="1531" spans="3:6" ht="15.75" customHeight="1">
      <c r="C1531" s="12"/>
      <c r="D1531" s="12"/>
      <c r="E1531" s="12"/>
      <c r="F1531" s="12"/>
    </row>
    <row r="1532" spans="3:6" ht="15.75" customHeight="1">
      <c r="C1532" s="12"/>
      <c r="D1532" s="12"/>
      <c r="E1532" s="12"/>
      <c r="F1532" s="12"/>
    </row>
    <row r="1533" spans="3:6" ht="15.75" customHeight="1">
      <c r="C1533" s="12"/>
      <c r="D1533" s="12"/>
      <c r="E1533" s="12"/>
      <c r="F1533" s="12"/>
    </row>
    <row r="1534" spans="3:6" ht="15.75" customHeight="1">
      <c r="C1534" s="12"/>
      <c r="D1534" s="12"/>
      <c r="E1534" s="12"/>
      <c r="F1534" s="12"/>
    </row>
    <row r="1535" spans="3:6" ht="15.75" customHeight="1">
      <c r="C1535" s="12"/>
      <c r="D1535" s="12"/>
      <c r="E1535" s="12"/>
      <c r="F1535" s="12"/>
    </row>
    <row r="1536" spans="3:6" ht="15.75" customHeight="1">
      <c r="C1536" s="12"/>
      <c r="D1536" s="12"/>
      <c r="E1536" s="12"/>
      <c r="F1536" s="12"/>
    </row>
    <row r="1537" spans="3:6" ht="15.75" customHeight="1">
      <c r="C1537" s="12"/>
      <c r="D1537" s="12"/>
      <c r="E1537" s="12"/>
      <c r="F1537" s="12"/>
    </row>
    <row r="1538" spans="3:6" ht="15.75" customHeight="1">
      <c r="C1538" s="12"/>
      <c r="D1538" s="12"/>
      <c r="E1538" s="12"/>
      <c r="F1538" s="12"/>
    </row>
    <row r="1539" spans="3:6" ht="15.75" customHeight="1">
      <c r="C1539" s="12"/>
      <c r="D1539" s="12"/>
      <c r="E1539" s="12"/>
      <c r="F1539" s="12"/>
    </row>
    <row r="1540" spans="3:6" ht="15.75" customHeight="1">
      <c r="C1540" s="12"/>
      <c r="D1540" s="12"/>
      <c r="E1540" s="12"/>
      <c r="F1540" s="12"/>
    </row>
    <row r="1541" spans="3:6" ht="15.75" customHeight="1">
      <c r="C1541" s="12"/>
      <c r="D1541" s="12"/>
      <c r="E1541" s="12"/>
      <c r="F1541" s="12"/>
    </row>
    <row r="1542" spans="3:6" ht="15.75" customHeight="1">
      <c r="C1542" s="12"/>
      <c r="D1542" s="12"/>
      <c r="E1542" s="12"/>
      <c r="F1542" s="12"/>
    </row>
    <row r="1543" spans="3:6" ht="15.75" customHeight="1">
      <c r="C1543" s="12"/>
      <c r="D1543" s="12"/>
      <c r="E1543" s="12"/>
      <c r="F1543" s="12"/>
    </row>
    <row r="1544" spans="3:6" ht="15.75" customHeight="1">
      <c r="C1544" s="12"/>
      <c r="D1544" s="12"/>
      <c r="E1544" s="12"/>
      <c r="F1544" s="12"/>
    </row>
    <row r="1545" spans="3:6" ht="15.75" customHeight="1">
      <c r="C1545" s="12"/>
      <c r="D1545" s="12"/>
      <c r="E1545" s="12"/>
      <c r="F1545" s="12"/>
    </row>
    <row r="1546" spans="3:6" ht="15.75" customHeight="1">
      <c r="C1546" s="12"/>
      <c r="D1546" s="12"/>
      <c r="E1546" s="12"/>
      <c r="F1546" s="12"/>
    </row>
    <row r="1547" spans="3:6" ht="15.75" customHeight="1">
      <c r="C1547" s="12"/>
      <c r="D1547" s="12"/>
      <c r="E1547" s="12"/>
      <c r="F1547" s="12"/>
    </row>
    <row r="1548" spans="3:6" ht="15.75" customHeight="1">
      <c r="C1548" s="12"/>
      <c r="D1548" s="12"/>
      <c r="E1548" s="12"/>
      <c r="F1548" s="12"/>
    </row>
    <row r="1549" spans="3:6" ht="15.75" customHeight="1">
      <c r="C1549" s="12"/>
      <c r="D1549" s="12"/>
      <c r="E1549" s="12"/>
      <c r="F1549" s="12"/>
    </row>
    <row r="1550" spans="3:6" ht="15.75" customHeight="1">
      <c r="C1550" s="12"/>
      <c r="D1550" s="12"/>
      <c r="E1550" s="12"/>
      <c r="F1550" s="12"/>
    </row>
    <row r="1551" spans="3:6" ht="15.75" customHeight="1">
      <c r="C1551" s="12"/>
      <c r="D1551" s="12"/>
      <c r="E1551" s="12"/>
      <c r="F1551" s="12"/>
    </row>
    <row r="1552" spans="3:6" ht="15.75" customHeight="1">
      <c r="C1552" s="12"/>
      <c r="D1552" s="12"/>
      <c r="E1552" s="12"/>
      <c r="F1552" s="12"/>
    </row>
    <row r="1553" spans="3:6" ht="15.75" customHeight="1">
      <c r="C1553" s="12"/>
      <c r="D1553" s="12"/>
      <c r="E1553" s="12"/>
      <c r="F1553" s="12"/>
    </row>
    <row r="1554" spans="3:6" ht="15.75" customHeight="1">
      <c r="C1554" s="12"/>
      <c r="D1554" s="12"/>
      <c r="E1554" s="12"/>
      <c r="F1554" s="12"/>
    </row>
    <row r="1555" spans="3:6" ht="15.75" customHeight="1">
      <c r="C1555" s="12"/>
      <c r="D1555" s="12"/>
      <c r="E1555" s="12"/>
      <c r="F1555" s="12"/>
    </row>
    <row r="1556" spans="3:6" ht="15.75" customHeight="1">
      <c r="C1556" s="12"/>
      <c r="D1556" s="12"/>
      <c r="E1556" s="12"/>
      <c r="F1556" s="12"/>
    </row>
    <row r="1557" spans="3:6" ht="15.75" customHeight="1">
      <c r="C1557" s="12"/>
      <c r="D1557" s="12"/>
      <c r="E1557" s="12"/>
      <c r="F1557" s="12"/>
    </row>
    <row r="1558" spans="3:6" ht="15.75" customHeight="1">
      <c r="C1558" s="12"/>
      <c r="D1558" s="12"/>
      <c r="E1558" s="12"/>
      <c r="F1558" s="12"/>
    </row>
    <row r="1559" spans="3:6" ht="15.75" customHeight="1">
      <c r="C1559" s="12"/>
      <c r="D1559" s="12"/>
      <c r="E1559" s="12"/>
      <c r="F1559" s="12"/>
    </row>
    <row r="1560" spans="3:6" ht="15.75" customHeight="1">
      <c r="C1560" s="12"/>
      <c r="D1560" s="12"/>
      <c r="E1560" s="12"/>
      <c r="F1560" s="12"/>
    </row>
    <row r="1561" spans="3:6" ht="15.75" customHeight="1">
      <c r="C1561" s="12"/>
      <c r="D1561" s="12"/>
      <c r="E1561" s="12"/>
      <c r="F1561" s="12"/>
    </row>
    <row r="1562" spans="3:6" ht="15.75" customHeight="1">
      <c r="C1562" s="12"/>
      <c r="D1562" s="12"/>
      <c r="E1562" s="12"/>
      <c r="F1562" s="12"/>
    </row>
    <row r="1563" spans="3:6" ht="15.75" customHeight="1">
      <c r="C1563" s="12"/>
      <c r="D1563" s="12"/>
      <c r="E1563" s="12"/>
      <c r="F1563" s="12"/>
    </row>
    <row r="1564" spans="3:6" ht="15.75" customHeight="1">
      <c r="C1564" s="12"/>
      <c r="D1564" s="12"/>
      <c r="E1564" s="12"/>
      <c r="F1564" s="12"/>
    </row>
    <row r="1565" spans="3:6" ht="15.75" customHeight="1">
      <c r="C1565" s="12"/>
      <c r="D1565" s="12"/>
      <c r="E1565" s="12"/>
      <c r="F1565" s="12"/>
    </row>
    <row r="1566" spans="3:6" ht="15.75" customHeight="1">
      <c r="C1566" s="12"/>
      <c r="D1566" s="12"/>
      <c r="E1566" s="12"/>
      <c r="F1566" s="12"/>
    </row>
    <row r="1567" spans="3:6" ht="15.75" customHeight="1">
      <c r="C1567" s="12"/>
      <c r="D1567" s="12"/>
      <c r="E1567" s="12"/>
      <c r="F1567" s="12"/>
    </row>
    <row r="1568" spans="3:6" ht="15.75" customHeight="1">
      <c r="C1568" s="12"/>
      <c r="D1568" s="12"/>
      <c r="E1568" s="12"/>
      <c r="F1568" s="12"/>
    </row>
    <row r="1569" spans="3:6" ht="15.75" customHeight="1">
      <c r="C1569" s="12"/>
      <c r="D1569" s="12"/>
      <c r="E1569" s="12"/>
      <c r="F1569" s="12"/>
    </row>
    <row r="1570" spans="3:6" ht="15.75" customHeight="1">
      <c r="C1570" s="12"/>
      <c r="D1570" s="12"/>
      <c r="E1570" s="12"/>
      <c r="F1570" s="12"/>
    </row>
    <row r="1571" spans="3:6" ht="15.75" customHeight="1">
      <c r="C1571" s="12"/>
      <c r="D1571" s="12"/>
      <c r="E1571" s="12"/>
      <c r="F1571" s="12"/>
    </row>
    <row r="1572" spans="3:6" ht="15.75" customHeight="1">
      <c r="C1572" s="12"/>
      <c r="D1572" s="12"/>
      <c r="E1572" s="12"/>
      <c r="F1572" s="12"/>
    </row>
    <row r="1573" spans="3:6" ht="15.75" customHeight="1">
      <c r="C1573" s="12"/>
      <c r="D1573" s="12"/>
      <c r="E1573" s="12"/>
      <c r="F1573" s="12"/>
    </row>
    <row r="1574" spans="3:6" ht="15.75" customHeight="1">
      <c r="C1574" s="12"/>
      <c r="D1574" s="12"/>
      <c r="E1574" s="12"/>
      <c r="F1574" s="12"/>
    </row>
    <row r="1575" spans="3:6" ht="15.75" customHeight="1">
      <c r="C1575" s="12"/>
      <c r="D1575" s="12"/>
      <c r="E1575" s="12"/>
      <c r="F1575" s="12"/>
    </row>
    <row r="1576" spans="3:6" ht="15.75" customHeight="1">
      <c r="C1576" s="12"/>
      <c r="D1576" s="12"/>
      <c r="E1576" s="12"/>
      <c r="F1576" s="12"/>
    </row>
    <row r="1577" spans="3:6" ht="15.75" customHeight="1">
      <c r="C1577" s="12"/>
      <c r="D1577" s="12"/>
      <c r="E1577" s="12"/>
      <c r="F1577" s="12"/>
    </row>
    <row r="1578" spans="3:6" ht="15.75" customHeight="1">
      <c r="C1578" s="12"/>
      <c r="D1578" s="12"/>
      <c r="E1578" s="12"/>
      <c r="F1578" s="12"/>
    </row>
    <row r="1579" spans="3:6" ht="15.75" customHeight="1">
      <c r="C1579" s="12"/>
      <c r="D1579" s="12"/>
      <c r="E1579" s="12"/>
      <c r="F1579" s="12"/>
    </row>
    <row r="1580" spans="3:6" ht="15.75" customHeight="1">
      <c r="C1580" s="12"/>
      <c r="D1580" s="12"/>
      <c r="E1580" s="12"/>
      <c r="F1580" s="12"/>
    </row>
    <row r="1581" spans="3:6" ht="15.75" customHeight="1">
      <c r="C1581" s="12"/>
      <c r="D1581" s="12"/>
      <c r="E1581" s="12"/>
      <c r="F1581" s="12"/>
    </row>
    <row r="1582" spans="3:6" ht="15.75" customHeight="1">
      <c r="C1582" s="12"/>
      <c r="D1582" s="12"/>
      <c r="E1582" s="12"/>
      <c r="F1582" s="12"/>
    </row>
    <row r="1583" spans="3:6" ht="15.75" customHeight="1">
      <c r="C1583" s="12"/>
      <c r="D1583" s="12"/>
      <c r="E1583" s="12"/>
      <c r="F1583" s="12"/>
    </row>
    <row r="1584" spans="3:6" ht="15.75" customHeight="1">
      <c r="C1584" s="12"/>
      <c r="D1584" s="12"/>
      <c r="E1584" s="12"/>
      <c r="F1584" s="12"/>
    </row>
    <row r="1585" spans="3:6" ht="15.75" customHeight="1">
      <c r="C1585" s="12"/>
      <c r="D1585" s="12"/>
      <c r="E1585" s="12"/>
      <c r="F1585" s="12"/>
    </row>
    <row r="1586" spans="3:6" ht="15.75" customHeight="1">
      <c r="C1586" s="12"/>
      <c r="D1586" s="12"/>
      <c r="E1586" s="12"/>
      <c r="F1586" s="12"/>
    </row>
    <row r="1587" spans="3:6" ht="15.75" customHeight="1">
      <c r="C1587" s="12"/>
      <c r="D1587" s="12"/>
      <c r="E1587" s="12"/>
      <c r="F1587" s="12"/>
    </row>
    <row r="1588" spans="3:6" ht="15.75" customHeight="1">
      <c r="C1588" s="12"/>
      <c r="D1588" s="12"/>
      <c r="E1588" s="12"/>
      <c r="F1588" s="12"/>
    </row>
    <row r="1589" spans="3:6" ht="15.75" customHeight="1">
      <c r="C1589" s="12"/>
      <c r="D1589" s="12"/>
      <c r="E1589" s="12"/>
      <c r="F1589" s="12"/>
    </row>
    <row r="1590" spans="3:6" ht="15.75" customHeight="1">
      <c r="C1590" s="12"/>
      <c r="D1590" s="12"/>
      <c r="E1590" s="12"/>
      <c r="F1590" s="12"/>
    </row>
    <row r="1591" spans="3:6" ht="15.75" customHeight="1">
      <c r="C1591" s="12"/>
      <c r="D1591" s="12"/>
      <c r="E1591" s="12"/>
      <c r="F1591" s="12"/>
    </row>
    <row r="1592" spans="3:6" ht="15.75" customHeight="1">
      <c r="C1592" s="12"/>
      <c r="D1592" s="12"/>
      <c r="E1592" s="12"/>
      <c r="F1592" s="12"/>
    </row>
    <row r="1593" spans="3:6" ht="15.75" customHeight="1">
      <c r="C1593" s="12"/>
      <c r="D1593" s="12"/>
      <c r="E1593" s="12"/>
      <c r="F1593" s="12"/>
    </row>
    <row r="1594" spans="3:6" ht="15.75" customHeight="1">
      <c r="C1594" s="12"/>
      <c r="D1594" s="12"/>
      <c r="E1594" s="12"/>
      <c r="F1594" s="12"/>
    </row>
    <row r="1595" spans="3:6" ht="15.75" customHeight="1">
      <c r="C1595" s="12"/>
      <c r="D1595" s="12"/>
      <c r="E1595" s="12"/>
      <c r="F1595" s="12"/>
    </row>
    <row r="1596" spans="3:6" ht="15.75" customHeight="1">
      <c r="C1596" s="12"/>
      <c r="D1596" s="12"/>
      <c r="E1596" s="12"/>
      <c r="F1596" s="12"/>
    </row>
    <row r="1597" spans="3:6" ht="15.75" customHeight="1">
      <c r="C1597" s="12"/>
      <c r="D1597" s="12"/>
      <c r="E1597" s="12"/>
      <c r="F1597" s="12"/>
    </row>
    <row r="1598" spans="3:6" ht="15.75" customHeight="1">
      <c r="C1598" s="12"/>
      <c r="D1598" s="12"/>
      <c r="E1598" s="12"/>
      <c r="F1598" s="12"/>
    </row>
    <row r="1599" spans="3:6" ht="15.75" customHeight="1">
      <c r="C1599" s="12"/>
      <c r="D1599" s="12"/>
      <c r="E1599" s="12"/>
      <c r="F1599" s="12"/>
    </row>
    <row r="1600" spans="3:6" ht="15.75" customHeight="1">
      <c r="C1600" s="12"/>
      <c r="D1600" s="12"/>
      <c r="E1600" s="12"/>
      <c r="F1600" s="12"/>
    </row>
    <row r="1601" spans="3:6" ht="15.75" customHeight="1">
      <c r="C1601" s="12"/>
      <c r="D1601" s="12"/>
      <c r="E1601" s="12"/>
      <c r="F1601" s="12"/>
    </row>
    <row r="1602" spans="3:6" ht="15.75" customHeight="1">
      <c r="C1602" s="12"/>
      <c r="D1602" s="12"/>
      <c r="E1602" s="12"/>
      <c r="F1602" s="12"/>
    </row>
    <row r="1603" spans="3:6" ht="15.75" customHeight="1">
      <c r="C1603" s="12"/>
      <c r="D1603" s="12"/>
      <c r="E1603" s="12"/>
      <c r="F1603" s="12"/>
    </row>
    <row r="1604" spans="3:6" ht="15.75" customHeight="1">
      <c r="C1604" s="12"/>
      <c r="D1604" s="12"/>
      <c r="E1604" s="12"/>
      <c r="F1604" s="12"/>
    </row>
    <row r="1605" spans="3:6" ht="15.75" customHeight="1">
      <c r="C1605" s="12"/>
      <c r="D1605" s="12"/>
      <c r="E1605" s="12"/>
      <c r="F1605" s="12"/>
    </row>
    <row r="1606" spans="3:6" ht="15.75" customHeight="1">
      <c r="C1606" s="12"/>
      <c r="D1606" s="12"/>
      <c r="E1606" s="12"/>
      <c r="F1606" s="12"/>
    </row>
    <row r="1607" spans="3:6" ht="15.75" customHeight="1">
      <c r="C1607" s="12"/>
      <c r="D1607" s="12"/>
      <c r="E1607" s="12"/>
      <c r="F1607" s="12"/>
    </row>
    <row r="1608" spans="3:6" ht="15.75" customHeight="1">
      <c r="C1608" s="12"/>
      <c r="D1608" s="12"/>
      <c r="E1608" s="12"/>
      <c r="F1608" s="12"/>
    </row>
    <row r="1609" spans="3:6" ht="15.75" customHeight="1">
      <c r="C1609" s="12"/>
      <c r="D1609" s="12"/>
      <c r="E1609" s="12"/>
      <c r="F1609" s="12"/>
    </row>
    <row r="1610" spans="3:6" ht="15.75" customHeight="1">
      <c r="C1610" s="12"/>
      <c r="D1610" s="12"/>
      <c r="E1610" s="12"/>
      <c r="F1610" s="12"/>
    </row>
    <row r="1611" spans="3:6" ht="15.75" customHeight="1">
      <c r="C1611" s="12"/>
      <c r="D1611" s="12"/>
      <c r="E1611" s="12"/>
      <c r="F1611" s="12"/>
    </row>
    <row r="1612" spans="3:6" ht="15.75" customHeight="1">
      <c r="C1612" s="12"/>
      <c r="D1612" s="12"/>
      <c r="E1612" s="12"/>
      <c r="F1612" s="12"/>
    </row>
    <row r="1613" spans="3:6" ht="15.75" customHeight="1">
      <c r="C1613" s="12"/>
      <c r="D1613" s="12"/>
      <c r="E1613" s="12"/>
      <c r="F1613" s="12"/>
    </row>
    <row r="1614" spans="3:6" ht="15.75" customHeight="1">
      <c r="C1614" s="12"/>
      <c r="D1614" s="12"/>
      <c r="E1614" s="12"/>
      <c r="F1614" s="12"/>
    </row>
    <row r="1615" spans="3:6" ht="15.75" customHeight="1">
      <c r="C1615" s="12"/>
      <c r="D1615" s="12"/>
      <c r="E1615" s="12"/>
      <c r="F1615" s="12"/>
    </row>
    <row r="1616" spans="3:6" ht="15.75" customHeight="1">
      <c r="C1616" s="12"/>
      <c r="D1616" s="12"/>
      <c r="E1616" s="12"/>
      <c r="F1616" s="12"/>
    </row>
    <row r="1617" spans="3:6" ht="15.75" customHeight="1">
      <c r="C1617" s="12"/>
      <c r="D1617" s="12"/>
      <c r="E1617" s="12"/>
      <c r="F1617" s="12"/>
    </row>
    <row r="1618" spans="3:6" ht="15.75" customHeight="1">
      <c r="C1618" s="12"/>
      <c r="D1618" s="12"/>
      <c r="E1618" s="12"/>
      <c r="F1618" s="12"/>
    </row>
    <row r="1619" spans="3:6" ht="15.75" customHeight="1">
      <c r="C1619" s="12"/>
      <c r="D1619" s="12"/>
      <c r="E1619" s="12"/>
      <c r="F1619" s="12"/>
    </row>
    <row r="1620" spans="3:6" ht="15.75" customHeight="1">
      <c r="C1620" s="12"/>
      <c r="D1620" s="12"/>
      <c r="E1620" s="12"/>
      <c r="F1620" s="12"/>
    </row>
    <row r="1621" spans="3:6" ht="15.75" customHeight="1">
      <c r="C1621" s="12"/>
      <c r="D1621" s="12"/>
      <c r="E1621" s="12"/>
      <c r="F1621" s="12"/>
    </row>
    <row r="1622" spans="3:6" ht="15.75" customHeight="1">
      <c r="C1622" s="12"/>
      <c r="D1622" s="12"/>
      <c r="E1622" s="12"/>
      <c r="F1622" s="12"/>
    </row>
    <row r="1623" spans="3:6" ht="15.75" customHeight="1">
      <c r="C1623" s="12"/>
      <c r="D1623" s="12"/>
      <c r="E1623" s="12"/>
      <c r="F1623" s="12"/>
    </row>
    <row r="1624" spans="3:6" ht="15.75" customHeight="1">
      <c r="C1624" s="12"/>
      <c r="D1624" s="12"/>
      <c r="E1624" s="12"/>
      <c r="F1624" s="12"/>
    </row>
    <row r="1625" spans="3:6" ht="15.75" customHeight="1">
      <c r="C1625" s="12"/>
      <c r="D1625" s="12"/>
      <c r="E1625" s="12"/>
      <c r="F1625" s="12"/>
    </row>
    <row r="1626" spans="3:6" ht="15.75" customHeight="1">
      <c r="C1626" s="12"/>
      <c r="D1626" s="12"/>
      <c r="E1626" s="12"/>
      <c r="F1626" s="12"/>
    </row>
    <row r="1627" spans="3:6" ht="15.75" customHeight="1">
      <c r="C1627" s="12"/>
      <c r="D1627" s="12"/>
      <c r="E1627" s="12"/>
      <c r="F1627" s="12"/>
    </row>
    <row r="1628" spans="3:6" ht="15.75" customHeight="1">
      <c r="C1628" s="12"/>
      <c r="D1628" s="12"/>
      <c r="E1628" s="12"/>
      <c r="F1628" s="12"/>
    </row>
    <row r="1629" spans="3:6" ht="15.75" customHeight="1">
      <c r="C1629" s="12"/>
      <c r="D1629" s="12"/>
      <c r="E1629" s="12"/>
      <c r="F1629" s="12"/>
    </row>
    <row r="1630" spans="3:6" ht="15.75" customHeight="1">
      <c r="C1630" s="12"/>
      <c r="D1630" s="12"/>
      <c r="E1630" s="12"/>
      <c r="F1630" s="12"/>
    </row>
    <row r="1631" spans="3:6" ht="15.75" customHeight="1">
      <c r="C1631" s="12"/>
      <c r="D1631" s="12"/>
      <c r="E1631" s="12"/>
      <c r="F1631" s="12"/>
    </row>
    <row r="1632" spans="3:6" ht="15.75" customHeight="1">
      <c r="C1632" s="12"/>
      <c r="D1632" s="12"/>
      <c r="E1632" s="12"/>
      <c r="F1632" s="12"/>
    </row>
    <row r="1633" spans="3:6" ht="15.75" customHeight="1">
      <c r="C1633" s="12"/>
      <c r="D1633" s="12"/>
      <c r="E1633" s="12"/>
      <c r="F1633" s="12"/>
    </row>
    <row r="1634" spans="3:6" ht="15.75" customHeight="1">
      <c r="C1634" s="12"/>
      <c r="D1634" s="12"/>
      <c r="E1634" s="12"/>
      <c r="F1634" s="12"/>
    </row>
    <row r="1635" spans="3:6" ht="15.75" customHeight="1">
      <c r="C1635" s="12"/>
      <c r="D1635" s="12"/>
      <c r="E1635" s="12"/>
      <c r="F1635" s="12"/>
    </row>
    <row r="1636" spans="3:6" ht="15.75" customHeight="1">
      <c r="C1636" s="12"/>
      <c r="D1636" s="12"/>
      <c r="E1636" s="12"/>
      <c r="F1636" s="12"/>
    </row>
    <row r="1637" spans="3:6" ht="15.75" customHeight="1">
      <c r="C1637" s="12"/>
      <c r="D1637" s="12"/>
      <c r="E1637" s="12"/>
      <c r="F1637" s="12"/>
    </row>
    <row r="1638" spans="3:6" ht="15.75" customHeight="1">
      <c r="C1638" s="12"/>
      <c r="D1638" s="12"/>
      <c r="E1638" s="12"/>
      <c r="F1638" s="12"/>
    </row>
    <row r="1639" spans="3:6" ht="15.75" customHeight="1">
      <c r="C1639" s="12"/>
      <c r="D1639" s="12"/>
      <c r="E1639" s="12"/>
      <c r="F1639" s="12"/>
    </row>
    <row r="1640" spans="3:6" ht="15.75" customHeight="1">
      <c r="C1640" s="12"/>
      <c r="D1640" s="12"/>
      <c r="E1640" s="12"/>
      <c r="F1640" s="12"/>
    </row>
    <row r="1641" spans="3:6" ht="15.75" customHeight="1">
      <c r="C1641" s="12"/>
      <c r="D1641" s="12"/>
      <c r="E1641" s="12"/>
      <c r="F1641" s="12"/>
    </row>
    <row r="1642" spans="3:6" ht="15.75" customHeight="1">
      <c r="C1642" s="12"/>
      <c r="D1642" s="12"/>
      <c r="E1642" s="12"/>
      <c r="F1642" s="12"/>
    </row>
    <row r="1643" spans="3:6" ht="15.75" customHeight="1">
      <c r="C1643" s="12"/>
      <c r="D1643" s="12"/>
      <c r="E1643" s="12"/>
      <c r="F1643" s="12"/>
    </row>
    <row r="1644" spans="3:6" ht="15.75" customHeight="1">
      <c r="C1644" s="12"/>
      <c r="D1644" s="12"/>
      <c r="E1644" s="12"/>
      <c r="F1644" s="12"/>
    </row>
    <row r="1645" spans="3:6" ht="15.75" customHeight="1">
      <c r="C1645" s="12"/>
      <c r="D1645" s="12"/>
      <c r="E1645" s="12"/>
      <c r="F1645" s="12"/>
    </row>
    <row r="1646" spans="3:6" ht="15.75" customHeight="1">
      <c r="C1646" s="12"/>
      <c r="D1646" s="12"/>
      <c r="E1646" s="12"/>
      <c r="F1646" s="12"/>
    </row>
    <row r="1647" spans="3:6" ht="15.75" customHeight="1">
      <c r="C1647" s="12"/>
      <c r="D1647" s="12"/>
      <c r="E1647" s="12"/>
      <c r="F1647" s="12"/>
    </row>
    <row r="1648" spans="3:6" ht="15.75" customHeight="1">
      <c r="C1648" s="12"/>
      <c r="D1648" s="12"/>
      <c r="E1648" s="12"/>
      <c r="F1648" s="12"/>
    </row>
    <row r="1649" spans="3:6" ht="15.75" customHeight="1">
      <c r="C1649" s="12"/>
      <c r="D1649" s="12"/>
      <c r="E1649" s="12"/>
      <c r="F1649" s="12"/>
    </row>
    <row r="1650" spans="3:6" ht="15.75" customHeight="1">
      <c r="C1650" s="12"/>
      <c r="D1650" s="12"/>
      <c r="E1650" s="12"/>
      <c r="F1650" s="12"/>
    </row>
    <row r="1651" spans="3:6" ht="15.75" customHeight="1">
      <c r="C1651" s="12"/>
      <c r="D1651" s="12"/>
      <c r="E1651" s="12"/>
      <c r="F1651" s="12"/>
    </row>
    <row r="1652" spans="3:6" ht="15.75" customHeight="1">
      <c r="C1652" s="12"/>
      <c r="D1652" s="12"/>
      <c r="E1652" s="12"/>
      <c r="F1652" s="12"/>
    </row>
    <row r="1653" spans="3:6" ht="15.75" customHeight="1">
      <c r="C1653" s="12"/>
      <c r="D1653" s="12"/>
      <c r="E1653" s="12"/>
      <c r="F1653" s="12"/>
    </row>
    <row r="1654" spans="3:6" ht="15.75" customHeight="1">
      <c r="C1654" s="12"/>
      <c r="D1654" s="12"/>
      <c r="E1654" s="12"/>
      <c r="F1654" s="12"/>
    </row>
    <row r="1655" spans="3:6" ht="15.75" customHeight="1">
      <c r="C1655" s="12"/>
      <c r="D1655" s="12"/>
      <c r="E1655" s="12"/>
      <c r="F1655" s="12"/>
    </row>
    <row r="1656" spans="3:6" ht="15.75" customHeight="1">
      <c r="C1656" s="12"/>
      <c r="D1656" s="12"/>
      <c r="E1656" s="12"/>
      <c r="F1656" s="12"/>
    </row>
    <row r="1657" spans="3:6" ht="15.75" customHeight="1">
      <c r="C1657" s="12"/>
      <c r="D1657" s="12"/>
      <c r="E1657" s="12"/>
      <c r="F1657" s="12"/>
    </row>
    <row r="1658" spans="3:6" ht="15.75" customHeight="1">
      <c r="C1658" s="12"/>
      <c r="D1658" s="12"/>
      <c r="E1658" s="12"/>
      <c r="F1658" s="12"/>
    </row>
    <row r="1659" spans="3:6" ht="15.75" customHeight="1">
      <c r="C1659" s="12"/>
      <c r="D1659" s="12"/>
      <c r="E1659" s="12"/>
      <c r="F1659" s="12"/>
    </row>
    <row r="1660" spans="3:6" ht="15.75" customHeight="1">
      <c r="C1660" s="12"/>
      <c r="D1660" s="12"/>
      <c r="E1660" s="12"/>
      <c r="F1660" s="12"/>
    </row>
    <row r="1661" spans="3:6" ht="15.75" customHeight="1">
      <c r="C1661" s="12"/>
      <c r="D1661" s="12"/>
      <c r="E1661" s="12"/>
      <c r="F1661" s="12"/>
    </row>
    <row r="1662" spans="3:6" ht="15.75" customHeight="1">
      <c r="C1662" s="12"/>
      <c r="D1662" s="12"/>
      <c r="E1662" s="12"/>
      <c r="F1662" s="12"/>
    </row>
    <row r="1663" spans="3:6" ht="15.75" customHeight="1">
      <c r="C1663" s="12"/>
      <c r="D1663" s="12"/>
      <c r="E1663" s="12"/>
      <c r="F1663" s="12"/>
    </row>
    <row r="1664" spans="3:6" ht="15.75" customHeight="1">
      <c r="C1664" s="12"/>
      <c r="D1664" s="12"/>
      <c r="E1664" s="12"/>
      <c r="F1664" s="12"/>
    </row>
    <row r="1665" spans="3:6" ht="15.75" customHeight="1">
      <c r="C1665" s="12"/>
      <c r="D1665" s="12"/>
      <c r="E1665" s="12"/>
      <c r="F1665" s="12"/>
    </row>
    <row r="1666" spans="3:6" ht="15.75" customHeight="1">
      <c r="C1666" s="12"/>
      <c r="D1666" s="12"/>
      <c r="E1666" s="12"/>
      <c r="F1666" s="12"/>
    </row>
    <row r="1667" spans="3:6" ht="15.75" customHeight="1">
      <c r="C1667" s="12"/>
      <c r="D1667" s="12"/>
      <c r="E1667" s="12"/>
      <c r="F1667" s="12"/>
    </row>
    <row r="1668" spans="3:6" ht="15.75" customHeight="1">
      <c r="C1668" s="12"/>
      <c r="D1668" s="12"/>
      <c r="E1668" s="12"/>
      <c r="F1668" s="12"/>
    </row>
    <row r="1669" spans="3:6" ht="15.75" customHeight="1">
      <c r="C1669" s="12"/>
      <c r="D1669" s="12"/>
      <c r="E1669" s="12"/>
      <c r="F1669" s="12"/>
    </row>
    <row r="1670" spans="3:6" ht="15.75" customHeight="1">
      <c r="C1670" s="12"/>
      <c r="D1670" s="12"/>
      <c r="E1670" s="12"/>
      <c r="F1670" s="12"/>
    </row>
    <row r="1671" spans="3:6" ht="15.75" customHeight="1">
      <c r="C1671" s="12"/>
      <c r="D1671" s="12"/>
      <c r="E1671" s="12"/>
      <c r="F1671" s="12"/>
    </row>
    <row r="1672" spans="3:6" ht="15.75" customHeight="1">
      <c r="C1672" s="12"/>
      <c r="D1672" s="12"/>
      <c r="E1672" s="12"/>
      <c r="F1672" s="12"/>
    </row>
    <row r="1673" spans="3:6" ht="15.75" customHeight="1">
      <c r="C1673" s="12"/>
      <c r="D1673" s="12"/>
      <c r="E1673" s="12"/>
      <c r="F1673" s="12"/>
    </row>
    <row r="1674" spans="3:6" ht="15.75" customHeight="1">
      <c r="C1674" s="12"/>
      <c r="D1674" s="12"/>
      <c r="E1674" s="12"/>
      <c r="F1674" s="12"/>
    </row>
    <row r="1675" spans="3:6" ht="15.75" customHeight="1">
      <c r="C1675" s="12"/>
      <c r="D1675" s="12"/>
      <c r="E1675" s="12"/>
      <c r="F1675" s="12"/>
    </row>
    <row r="1676" spans="3:6" ht="15.75" customHeight="1">
      <c r="C1676" s="12"/>
      <c r="D1676" s="12"/>
      <c r="E1676" s="12"/>
      <c r="F1676" s="12"/>
    </row>
    <row r="1677" spans="3:6" ht="15.75" customHeight="1">
      <c r="C1677" s="12"/>
      <c r="D1677" s="12"/>
      <c r="E1677" s="12"/>
      <c r="F1677" s="12"/>
    </row>
    <row r="1678" spans="3:6" ht="15.75" customHeight="1">
      <c r="C1678" s="12"/>
      <c r="D1678" s="12"/>
      <c r="E1678" s="12"/>
      <c r="F1678" s="12"/>
    </row>
    <row r="1679" spans="3:6" ht="15.75" customHeight="1">
      <c r="C1679" s="12"/>
      <c r="D1679" s="12"/>
      <c r="E1679" s="12"/>
      <c r="F1679" s="12"/>
    </row>
    <row r="1680" spans="3:6" ht="15.75" customHeight="1">
      <c r="C1680" s="12"/>
      <c r="D1680" s="12"/>
      <c r="E1680" s="12"/>
      <c r="F1680" s="12"/>
    </row>
    <row r="1681" spans="3:6" ht="15.75" customHeight="1">
      <c r="C1681" s="12"/>
      <c r="D1681" s="12"/>
      <c r="E1681" s="12"/>
      <c r="F1681" s="12"/>
    </row>
    <row r="1682" spans="3:6" ht="15.75" customHeight="1">
      <c r="C1682" s="12"/>
      <c r="D1682" s="12"/>
      <c r="E1682" s="12"/>
      <c r="F1682" s="12"/>
    </row>
    <row r="1683" spans="3:6" ht="15.75" customHeight="1">
      <c r="C1683" s="12"/>
      <c r="D1683" s="12"/>
      <c r="E1683" s="12"/>
      <c r="F1683" s="12"/>
    </row>
    <row r="1684" spans="3:6" ht="15.75" customHeight="1">
      <c r="C1684" s="12"/>
      <c r="D1684" s="12"/>
      <c r="E1684" s="12"/>
      <c r="F1684" s="12"/>
    </row>
    <row r="1685" spans="3:6" ht="15.75" customHeight="1">
      <c r="C1685" s="12"/>
      <c r="D1685" s="12"/>
      <c r="E1685" s="12"/>
      <c r="F1685" s="12"/>
    </row>
    <row r="1686" spans="3:6" ht="15.75" customHeight="1">
      <c r="C1686" s="12"/>
      <c r="D1686" s="12"/>
      <c r="E1686" s="12"/>
      <c r="F1686" s="12"/>
    </row>
    <row r="1687" spans="3:6" ht="15.75" customHeight="1">
      <c r="C1687" s="12"/>
      <c r="D1687" s="12"/>
      <c r="E1687" s="12"/>
      <c r="F1687" s="12"/>
    </row>
    <row r="1688" spans="3:6" ht="15.75" customHeight="1">
      <c r="C1688" s="12"/>
      <c r="D1688" s="12"/>
      <c r="E1688" s="12"/>
      <c r="F1688" s="12"/>
    </row>
    <row r="1689" spans="3:6" ht="15.75" customHeight="1">
      <c r="C1689" s="12"/>
      <c r="D1689" s="12"/>
      <c r="E1689" s="12"/>
      <c r="F1689" s="12"/>
    </row>
    <row r="1690" spans="3:6" ht="15.75" customHeight="1">
      <c r="C1690" s="12"/>
      <c r="D1690" s="12"/>
      <c r="E1690" s="12"/>
      <c r="F1690" s="12"/>
    </row>
    <row r="1691" spans="3:6" ht="15.75" customHeight="1">
      <c r="C1691" s="12"/>
      <c r="D1691" s="12"/>
      <c r="E1691" s="12"/>
      <c r="F1691" s="12"/>
    </row>
    <row r="1692" spans="3:6" ht="15.75" customHeight="1">
      <c r="C1692" s="12"/>
      <c r="D1692" s="12"/>
      <c r="E1692" s="12"/>
      <c r="F1692" s="12"/>
    </row>
    <row r="1693" spans="3:6" ht="15.75" customHeight="1">
      <c r="C1693" s="12"/>
      <c r="D1693" s="12"/>
      <c r="E1693" s="12"/>
      <c r="F1693" s="12"/>
    </row>
    <row r="1694" spans="3:6" ht="15.75" customHeight="1">
      <c r="C1694" s="12"/>
      <c r="D1694" s="12"/>
      <c r="E1694" s="12"/>
      <c r="F1694" s="12"/>
    </row>
    <row r="1695" spans="3:6" ht="15.75" customHeight="1">
      <c r="C1695" s="12"/>
      <c r="D1695" s="12"/>
      <c r="E1695" s="12"/>
      <c r="F1695" s="12"/>
    </row>
    <row r="1696" spans="3:6" ht="15.75" customHeight="1">
      <c r="C1696" s="12"/>
      <c r="D1696" s="12"/>
      <c r="E1696" s="12"/>
      <c r="F1696" s="12"/>
    </row>
    <row r="1697" spans="3:6" ht="15.75" customHeight="1">
      <c r="C1697" s="12"/>
      <c r="D1697" s="12"/>
      <c r="E1697" s="12"/>
      <c r="F1697" s="12"/>
    </row>
    <row r="1698" spans="3:6" ht="15.75" customHeight="1">
      <c r="C1698" s="12"/>
      <c r="D1698" s="12"/>
      <c r="E1698" s="12"/>
      <c r="F1698" s="12"/>
    </row>
    <row r="1699" spans="3:6" ht="15.75" customHeight="1">
      <c r="C1699" s="12"/>
      <c r="D1699" s="12"/>
      <c r="E1699" s="12"/>
      <c r="F1699" s="12"/>
    </row>
    <row r="1700" spans="3:6" ht="15.75" customHeight="1">
      <c r="C1700" s="12"/>
      <c r="D1700" s="12"/>
      <c r="E1700" s="12"/>
      <c r="F1700" s="12"/>
    </row>
    <row r="1701" spans="3:6" ht="15.75" customHeight="1">
      <c r="C1701" s="12"/>
      <c r="D1701" s="12"/>
      <c r="E1701" s="12"/>
      <c r="F1701" s="12"/>
    </row>
    <row r="1702" spans="3:6" ht="15.75" customHeight="1">
      <c r="C1702" s="12"/>
      <c r="D1702" s="12"/>
      <c r="E1702" s="12"/>
      <c r="F1702" s="12"/>
    </row>
    <row r="1703" spans="3:6" ht="15.75" customHeight="1">
      <c r="C1703" s="12"/>
      <c r="D1703" s="12"/>
      <c r="E1703" s="12"/>
      <c r="F1703" s="12"/>
    </row>
    <row r="1704" spans="3:6" ht="15.75" customHeight="1">
      <c r="C1704" s="12"/>
      <c r="D1704" s="12"/>
      <c r="E1704" s="12"/>
      <c r="F1704" s="12"/>
    </row>
    <row r="1705" spans="3:6" ht="15.75" customHeight="1">
      <c r="C1705" s="12"/>
      <c r="D1705" s="12"/>
      <c r="E1705" s="12"/>
      <c r="F1705" s="12"/>
    </row>
    <row r="1706" spans="3:6" ht="15.75" customHeight="1">
      <c r="C1706" s="12"/>
      <c r="D1706" s="12"/>
      <c r="E1706" s="12"/>
      <c r="F1706" s="12"/>
    </row>
    <row r="1707" spans="3:6" ht="15.75" customHeight="1">
      <c r="C1707" s="12"/>
      <c r="D1707" s="12"/>
      <c r="E1707" s="12"/>
      <c r="F1707" s="12"/>
    </row>
    <row r="1708" spans="3:6" ht="15.75" customHeight="1">
      <c r="C1708" s="12"/>
      <c r="D1708" s="12"/>
      <c r="E1708" s="12"/>
      <c r="F1708" s="12"/>
    </row>
    <row r="1709" spans="3:6" ht="15.75" customHeight="1">
      <c r="C1709" s="12"/>
      <c r="D1709" s="12"/>
      <c r="E1709" s="12"/>
      <c r="F1709" s="12"/>
    </row>
    <row r="1710" spans="3:6" ht="15.75" customHeight="1">
      <c r="C1710" s="12"/>
      <c r="D1710" s="12"/>
      <c r="E1710" s="12"/>
      <c r="F1710" s="12"/>
    </row>
    <row r="1711" spans="3:6" ht="15.75" customHeight="1">
      <c r="C1711" s="12"/>
      <c r="D1711" s="12"/>
      <c r="E1711" s="12"/>
      <c r="F1711" s="12"/>
    </row>
    <row r="1712" spans="3:6" ht="15.75" customHeight="1">
      <c r="C1712" s="12"/>
      <c r="D1712" s="12"/>
      <c r="E1712" s="12"/>
      <c r="F1712" s="12"/>
    </row>
    <row r="1713" spans="3:6" ht="15.75" customHeight="1">
      <c r="C1713" s="12"/>
      <c r="D1713" s="12"/>
      <c r="E1713" s="12"/>
      <c r="F1713" s="12"/>
    </row>
    <row r="1714" spans="3:6" ht="15.75" customHeight="1">
      <c r="C1714" s="12"/>
      <c r="D1714" s="12"/>
      <c r="E1714" s="12"/>
      <c r="F1714" s="12"/>
    </row>
    <row r="1715" spans="3:6" ht="15.75" customHeight="1">
      <c r="C1715" s="12"/>
      <c r="D1715" s="12"/>
      <c r="E1715" s="12"/>
      <c r="F1715" s="12"/>
    </row>
    <row r="1716" spans="3:6" ht="15.75" customHeight="1">
      <c r="C1716" s="12"/>
      <c r="D1716" s="12"/>
      <c r="E1716" s="12"/>
      <c r="F1716" s="12"/>
    </row>
    <row r="1717" spans="3:6" ht="15.75" customHeight="1">
      <c r="C1717" s="12"/>
      <c r="D1717" s="12"/>
      <c r="E1717" s="12"/>
      <c r="F1717" s="12"/>
    </row>
    <row r="1718" spans="3:6" ht="15.75" customHeight="1">
      <c r="C1718" s="12"/>
      <c r="D1718" s="12"/>
      <c r="E1718" s="12"/>
      <c r="F1718" s="12"/>
    </row>
    <row r="1719" spans="3:6" ht="15.75" customHeight="1">
      <c r="C1719" s="12"/>
      <c r="D1719" s="12"/>
      <c r="E1719" s="12"/>
      <c r="F1719" s="12"/>
    </row>
    <row r="1720" spans="3:6" ht="15.75" customHeight="1">
      <c r="C1720" s="12"/>
      <c r="D1720" s="12"/>
      <c r="E1720" s="12"/>
      <c r="F1720" s="12"/>
    </row>
    <row r="1721" spans="3:6" ht="15.75" customHeight="1">
      <c r="C1721" s="12"/>
      <c r="D1721" s="12"/>
      <c r="E1721" s="12"/>
      <c r="F1721" s="12"/>
    </row>
    <row r="1722" spans="3:6" ht="15.75" customHeight="1">
      <c r="C1722" s="12"/>
      <c r="D1722" s="12"/>
      <c r="E1722" s="12"/>
      <c r="F1722" s="12"/>
    </row>
    <row r="1723" spans="3:6" ht="15.75" customHeight="1">
      <c r="C1723" s="12"/>
      <c r="D1723" s="12"/>
      <c r="E1723" s="12"/>
      <c r="F1723" s="12"/>
    </row>
    <row r="1724" spans="3:6" ht="15.75" customHeight="1">
      <c r="C1724" s="12"/>
      <c r="D1724" s="12"/>
      <c r="E1724" s="12"/>
      <c r="F1724" s="12"/>
    </row>
    <row r="1725" spans="3:6" ht="15.75" customHeight="1">
      <c r="C1725" s="12"/>
      <c r="D1725" s="12"/>
      <c r="E1725" s="12"/>
      <c r="F1725" s="12"/>
    </row>
    <row r="1726" spans="3:6" ht="15.75" customHeight="1">
      <c r="C1726" s="12"/>
      <c r="D1726" s="12"/>
      <c r="E1726" s="12"/>
      <c r="F1726" s="12"/>
    </row>
    <row r="1727" spans="3:6" ht="15.75" customHeight="1">
      <c r="C1727" s="12"/>
      <c r="D1727" s="12"/>
      <c r="E1727" s="12"/>
      <c r="F1727" s="12"/>
    </row>
    <row r="1728" spans="3:6" ht="15.75" customHeight="1">
      <c r="C1728" s="12"/>
      <c r="D1728" s="12"/>
      <c r="E1728" s="12"/>
      <c r="F1728" s="12"/>
    </row>
    <row r="1729" spans="3:6" ht="15.75" customHeight="1">
      <c r="C1729" s="12"/>
      <c r="D1729" s="12"/>
      <c r="E1729" s="12"/>
      <c r="F1729" s="12"/>
    </row>
    <row r="1730" spans="3:6" ht="15.75" customHeight="1">
      <c r="C1730" s="12"/>
      <c r="D1730" s="12"/>
      <c r="E1730" s="12"/>
      <c r="F1730" s="12"/>
    </row>
    <row r="1731" spans="3:6" ht="15.75" customHeight="1">
      <c r="C1731" s="12"/>
      <c r="D1731" s="12"/>
      <c r="E1731" s="12"/>
      <c r="F1731" s="12"/>
    </row>
    <row r="1732" spans="3:6" ht="15.75" customHeight="1">
      <c r="C1732" s="12"/>
      <c r="D1732" s="12"/>
      <c r="E1732" s="12"/>
      <c r="F1732" s="12"/>
    </row>
    <row r="1733" spans="3:6" ht="15.75" customHeight="1">
      <c r="C1733" s="12"/>
      <c r="D1733" s="12"/>
      <c r="E1733" s="12"/>
      <c r="F1733" s="12"/>
    </row>
    <row r="1734" spans="3:6" ht="15.75" customHeight="1">
      <c r="C1734" s="12"/>
      <c r="D1734" s="12"/>
      <c r="E1734" s="12"/>
      <c r="F1734" s="12"/>
    </row>
    <row r="1735" spans="3:6" ht="15.75" customHeight="1">
      <c r="C1735" s="12"/>
      <c r="D1735" s="12"/>
      <c r="E1735" s="12"/>
      <c r="F1735" s="12"/>
    </row>
    <row r="1736" spans="3:6" ht="15.75" customHeight="1">
      <c r="C1736" s="12"/>
      <c r="D1736" s="12"/>
      <c r="E1736" s="12"/>
      <c r="F1736" s="12"/>
    </row>
    <row r="1737" spans="3:6" ht="15.75" customHeight="1">
      <c r="C1737" s="12"/>
      <c r="D1737" s="12"/>
      <c r="E1737" s="12"/>
      <c r="F1737" s="12"/>
    </row>
    <row r="1738" spans="3:6" ht="15.75" customHeight="1">
      <c r="C1738" s="12"/>
      <c r="D1738" s="12"/>
      <c r="E1738" s="12"/>
      <c r="F1738" s="12"/>
    </row>
    <row r="1739" spans="3:6" ht="15.75" customHeight="1">
      <c r="C1739" s="12"/>
      <c r="D1739" s="12"/>
      <c r="E1739" s="12"/>
      <c r="F1739" s="12"/>
    </row>
    <row r="1740" spans="3:6" ht="15.75" customHeight="1">
      <c r="C1740" s="12"/>
      <c r="D1740" s="12"/>
      <c r="E1740" s="12"/>
      <c r="F1740" s="12"/>
    </row>
    <row r="1741" spans="3:6" ht="15.75" customHeight="1">
      <c r="C1741" s="12"/>
      <c r="D1741" s="12"/>
      <c r="E1741" s="12"/>
      <c r="F1741" s="12"/>
    </row>
    <row r="1742" spans="3:6" ht="15.75" customHeight="1">
      <c r="C1742" s="12"/>
      <c r="D1742" s="12"/>
      <c r="E1742" s="12"/>
      <c r="F1742" s="12"/>
    </row>
    <row r="1743" spans="3:6" ht="15.75" customHeight="1">
      <c r="C1743" s="12"/>
      <c r="D1743" s="12"/>
      <c r="E1743" s="12"/>
      <c r="F1743" s="12"/>
    </row>
    <row r="1744" spans="3:6" ht="15.75" customHeight="1">
      <c r="C1744" s="12"/>
      <c r="D1744" s="12"/>
      <c r="E1744" s="12"/>
      <c r="F1744" s="12"/>
    </row>
    <row r="1745" spans="3:6" ht="15.75" customHeight="1">
      <c r="C1745" s="12"/>
      <c r="D1745" s="12"/>
      <c r="E1745" s="12"/>
      <c r="F1745" s="12"/>
    </row>
    <row r="1746" spans="3:6" ht="15.75" customHeight="1">
      <c r="C1746" s="12"/>
      <c r="D1746" s="12"/>
      <c r="E1746" s="12"/>
      <c r="F1746" s="12"/>
    </row>
    <row r="1747" spans="3:6" ht="15.75" customHeight="1">
      <c r="C1747" s="12"/>
      <c r="D1747" s="12"/>
      <c r="E1747" s="12"/>
      <c r="F1747" s="12"/>
    </row>
    <row r="1748" spans="3:6" ht="15.75" customHeight="1">
      <c r="C1748" s="12"/>
      <c r="D1748" s="12"/>
      <c r="E1748" s="12"/>
      <c r="F1748" s="12"/>
    </row>
    <row r="1749" spans="3:6" ht="15.75" customHeight="1">
      <c r="C1749" s="12"/>
      <c r="D1749" s="12"/>
      <c r="E1749" s="12"/>
      <c r="F1749" s="12"/>
    </row>
    <row r="1750" spans="3:6" ht="15.75" customHeight="1">
      <c r="C1750" s="12"/>
      <c r="D1750" s="12"/>
      <c r="E1750" s="12"/>
      <c r="F1750" s="12"/>
    </row>
    <row r="1751" spans="3:6" ht="15.75" customHeight="1">
      <c r="C1751" s="12"/>
      <c r="D1751" s="12"/>
      <c r="E1751" s="12"/>
      <c r="F1751" s="12"/>
    </row>
    <row r="1752" spans="3:6" ht="15.75" customHeight="1">
      <c r="C1752" s="12"/>
      <c r="D1752" s="12"/>
      <c r="E1752" s="12"/>
      <c r="F1752" s="12"/>
    </row>
    <row r="1753" spans="3:6" ht="15.75" customHeight="1">
      <c r="C1753" s="12"/>
      <c r="D1753" s="12"/>
      <c r="E1753" s="12"/>
      <c r="F1753" s="12"/>
    </row>
    <row r="1754" spans="3:6" ht="15.75" customHeight="1">
      <c r="C1754" s="12"/>
      <c r="D1754" s="12"/>
      <c r="E1754" s="12"/>
      <c r="F1754" s="12"/>
    </row>
    <row r="1755" spans="3:6" ht="15.75" customHeight="1">
      <c r="C1755" s="12"/>
      <c r="D1755" s="12"/>
      <c r="E1755" s="12"/>
      <c r="F1755" s="12"/>
    </row>
    <row r="1756" spans="3:6" ht="15.75" customHeight="1">
      <c r="C1756" s="12"/>
      <c r="D1756" s="12"/>
      <c r="E1756" s="12"/>
      <c r="F1756" s="12"/>
    </row>
    <row r="1757" spans="3:6" ht="15.75" customHeight="1">
      <c r="C1757" s="12"/>
      <c r="D1757" s="12"/>
      <c r="E1757" s="12"/>
      <c r="F1757" s="12"/>
    </row>
    <row r="1758" spans="3:6" ht="15.75" customHeight="1">
      <c r="C1758" s="12"/>
      <c r="D1758" s="12"/>
      <c r="E1758" s="12"/>
      <c r="F1758" s="12"/>
    </row>
    <row r="1759" spans="3:6" ht="15.75" customHeight="1">
      <c r="C1759" s="12"/>
      <c r="D1759" s="12"/>
      <c r="E1759" s="12"/>
      <c r="F1759" s="12"/>
    </row>
    <row r="1760" spans="3:6" ht="15.75" customHeight="1">
      <c r="C1760" s="12"/>
      <c r="D1760" s="12"/>
      <c r="E1760" s="12"/>
      <c r="F1760" s="12"/>
    </row>
    <row r="1761" spans="3:6" ht="15.75" customHeight="1">
      <c r="C1761" s="12"/>
      <c r="D1761" s="12"/>
      <c r="E1761" s="12"/>
      <c r="F1761" s="12"/>
    </row>
    <row r="1762" spans="3:6" ht="15.75" customHeight="1">
      <c r="C1762" s="12"/>
      <c r="D1762" s="12"/>
      <c r="E1762" s="12"/>
      <c r="F1762" s="12"/>
    </row>
    <row r="1763" spans="3:6" ht="15.75" customHeight="1">
      <c r="C1763" s="12"/>
      <c r="D1763" s="12"/>
      <c r="E1763" s="12"/>
      <c r="F1763" s="12"/>
    </row>
    <row r="1764" spans="3:6" ht="15.75" customHeight="1">
      <c r="C1764" s="12"/>
      <c r="D1764" s="12"/>
      <c r="E1764" s="12"/>
      <c r="F1764" s="12"/>
    </row>
    <row r="1765" spans="3:6" ht="15.75" customHeight="1">
      <c r="C1765" s="12"/>
      <c r="D1765" s="12"/>
      <c r="E1765" s="12"/>
      <c r="F1765" s="12"/>
    </row>
    <row r="1766" spans="3:6" ht="15.75" customHeight="1">
      <c r="C1766" s="12"/>
      <c r="D1766" s="12"/>
      <c r="E1766" s="12"/>
      <c r="F1766" s="12"/>
    </row>
    <row r="1767" spans="3:6" ht="15.75" customHeight="1">
      <c r="C1767" s="12"/>
      <c r="D1767" s="12"/>
      <c r="E1767" s="12"/>
      <c r="F1767" s="12"/>
    </row>
    <row r="1768" spans="3:6" ht="15.75" customHeight="1">
      <c r="C1768" s="12"/>
      <c r="D1768" s="12"/>
      <c r="E1768" s="12"/>
      <c r="F1768" s="12"/>
    </row>
    <row r="1769" spans="3:6" ht="15.75" customHeight="1">
      <c r="C1769" s="12"/>
      <c r="D1769" s="12"/>
      <c r="E1769" s="12"/>
      <c r="F1769" s="12"/>
    </row>
    <row r="1770" spans="3:6" ht="15.75" customHeight="1">
      <c r="C1770" s="12"/>
      <c r="D1770" s="12"/>
      <c r="E1770" s="12"/>
      <c r="F1770" s="12"/>
    </row>
    <row r="1771" spans="3:6" ht="15.75" customHeight="1">
      <c r="C1771" s="12"/>
      <c r="D1771" s="12"/>
      <c r="E1771" s="12"/>
      <c r="F1771" s="12"/>
    </row>
    <row r="1772" spans="3:6" ht="15.75" customHeight="1">
      <c r="C1772" s="12"/>
      <c r="D1772" s="12"/>
      <c r="E1772" s="12"/>
      <c r="F1772" s="12"/>
    </row>
    <row r="1773" spans="3:6" ht="15.75" customHeight="1">
      <c r="C1773" s="12"/>
      <c r="D1773" s="12"/>
      <c r="E1773" s="12"/>
      <c r="F1773" s="12"/>
    </row>
    <row r="1774" spans="3:6" ht="15.75" customHeight="1">
      <c r="C1774" s="12"/>
      <c r="D1774" s="12"/>
      <c r="E1774" s="12"/>
      <c r="F1774" s="12"/>
    </row>
    <row r="1775" spans="3:6" ht="15.75" customHeight="1">
      <c r="C1775" s="12"/>
      <c r="D1775" s="12"/>
      <c r="E1775" s="12"/>
      <c r="F1775" s="12"/>
    </row>
    <row r="1776" spans="3:6" ht="15.75" customHeight="1">
      <c r="C1776" s="12"/>
      <c r="D1776" s="12"/>
      <c r="E1776" s="12"/>
      <c r="F1776" s="12"/>
    </row>
    <row r="1777" spans="3:6" ht="15.75" customHeight="1">
      <c r="C1777" s="12"/>
      <c r="D1777" s="12"/>
      <c r="E1777" s="12"/>
      <c r="F1777" s="12"/>
    </row>
    <row r="1778" spans="3:6" ht="15.75" customHeight="1">
      <c r="C1778" s="12"/>
      <c r="D1778" s="12"/>
      <c r="E1778" s="12"/>
      <c r="F1778" s="12"/>
    </row>
    <row r="1779" spans="3:6" ht="15.75" customHeight="1">
      <c r="C1779" s="12"/>
      <c r="D1779" s="12"/>
      <c r="E1779" s="12"/>
      <c r="F1779" s="12"/>
    </row>
    <row r="1780" spans="3:6" ht="15.75" customHeight="1">
      <c r="C1780" s="12"/>
      <c r="D1780" s="12"/>
      <c r="E1780" s="12"/>
      <c r="F1780" s="12"/>
    </row>
    <row r="1781" spans="3:6" ht="15.75" customHeight="1">
      <c r="C1781" s="12"/>
      <c r="D1781" s="12"/>
      <c r="E1781" s="12"/>
      <c r="F1781" s="12"/>
    </row>
    <row r="1782" spans="3:6" ht="15.75" customHeight="1">
      <c r="C1782" s="12"/>
      <c r="D1782" s="12"/>
      <c r="E1782" s="12"/>
      <c r="F1782" s="12"/>
    </row>
    <row r="1783" spans="3:6" ht="15.75" customHeight="1">
      <c r="C1783" s="12"/>
      <c r="D1783" s="12"/>
      <c r="E1783" s="12"/>
      <c r="F1783" s="12"/>
    </row>
    <row r="1784" spans="3:6" ht="15.75" customHeight="1">
      <c r="C1784" s="12"/>
      <c r="D1784" s="12"/>
      <c r="E1784" s="12"/>
      <c r="F1784" s="12"/>
    </row>
    <row r="1785" spans="3:6" ht="15.75" customHeight="1">
      <c r="C1785" s="12"/>
      <c r="D1785" s="12"/>
      <c r="E1785" s="12"/>
      <c r="F1785" s="12"/>
    </row>
    <row r="1786" spans="3:6" ht="15.75" customHeight="1">
      <c r="C1786" s="12"/>
      <c r="D1786" s="12"/>
      <c r="E1786" s="12"/>
      <c r="F1786" s="12"/>
    </row>
    <row r="1787" spans="3:6" ht="15.75" customHeight="1">
      <c r="C1787" s="12"/>
      <c r="D1787" s="12"/>
      <c r="E1787" s="12"/>
      <c r="F1787" s="12"/>
    </row>
    <row r="1788" spans="3:6" ht="15.75" customHeight="1">
      <c r="C1788" s="12"/>
      <c r="D1788" s="12"/>
      <c r="E1788" s="12"/>
      <c r="F1788" s="12"/>
    </row>
    <row r="1789" spans="3:6" ht="15.75" customHeight="1">
      <c r="C1789" s="12"/>
      <c r="D1789" s="12"/>
      <c r="E1789" s="12"/>
      <c r="F1789" s="12"/>
    </row>
    <row r="1790" spans="3:6" ht="15.75" customHeight="1">
      <c r="C1790" s="12"/>
      <c r="D1790" s="12"/>
      <c r="E1790" s="12"/>
      <c r="F1790" s="12"/>
    </row>
    <row r="1791" spans="3:6" ht="15.75" customHeight="1">
      <c r="C1791" s="12"/>
      <c r="D1791" s="12"/>
      <c r="E1791" s="12"/>
      <c r="F1791" s="12"/>
    </row>
    <row r="1792" spans="3:6" ht="15.75" customHeight="1">
      <c r="C1792" s="12"/>
      <c r="D1792" s="12"/>
      <c r="E1792" s="12"/>
      <c r="F1792" s="12"/>
    </row>
    <row r="1793" spans="3:6" ht="15.75" customHeight="1">
      <c r="C1793" s="12"/>
      <c r="D1793" s="12"/>
      <c r="E1793" s="12"/>
      <c r="F1793" s="12"/>
    </row>
    <row r="1794" spans="3:6" ht="15.75" customHeight="1">
      <c r="C1794" s="12"/>
      <c r="D1794" s="12"/>
      <c r="E1794" s="12"/>
      <c r="F1794" s="12"/>
    </row>
    <row r="1795" spans="3:6" ht="15.75" customHeight="1">
      <c r="C1795" s="12"/>
      <c r="D1795" s="12"/>
      <c r="E1795" s="12"/>
      <c r="F1795" s="12"/>
    </row>
    <row r="1796" spans="3:6" ht="15.75" customHeight="1">
      <c r="C1796" s="12"/>
      <c r="D1796" s="12"/>
      <c r="E1796" s="12"/>
      <c r="F1796" s="12"/>
    </row>
    <row r="1797" spans="3:6" ht="15.75" customHeight="1">
      <c r="C1797" s="12"/>
      <c r="D1797" s="12"/>
      <c r="E1797" s="12"/>
      <c r="F1797" s="12"/>
    </row>
    <row r="1798" spans="3:6" ht="15.75" customHeight="1">
      <c r="C1798" s="12"/>
      <c r="D1798" s="12"/>
      <c r="E1798" s="12"/>
      <c r="F1798" s="12"/>
    </row>
    <row r="1799" spans="3:6" ht="15.75" customHeight="1">
      <c r="C1799" s="12"/>
      <c r="D1799" s="12"/>
      <c r="E1799" s="12"/>
      <c r="F1799" s="12"/>
    </row>
    <row r="1800" spans="3:6" ht="15.75" customHeight="1">
      <c r="C1800" s="12"/>
      <c r="D1800" s="12"/>
      <c r="E1800" s="12"/>
      <c r="F1800" s="12"/>
    </row>
    <row r="1801" spans="3:6" ht="15.75" customHeight="1">
      <c r="C1801" s="12"/>
      <c r="D1801" s="12"/>
      <c r="E1801" s="12"/>
      <c r="F1801" s="12"/>
    </row>
    <row r="1802" spans="3:6" ht="15.75" customHeight="1">
      <c r="C1802" s="12"/>
      <c r="D1802" s="12"/>
      <c r="E1802" s="12"/>
      <c r="F1802" s="12"/>
    </row>
    <row r="1803" spans="3:6" ht="15.75" customHeight="1">
      <c r="C1803" s="12"/>
      <c r="D1803" s="12"/>
      <c r="E1803" s="12"/>
      <c r="F1803" s="12"/>
    </row>
    <row r="1804" spans="3:6" ht="15.75" customHeight="1">
      <c r="C1804" s="12"/>
      <c r="D1804" s="12"/>
      <c r="E1804" s="12"/>
      <c r="F1804" s="12"/>
    </row>
    <row r="1805" spans="3:6" ht="15.75" customHeight="1">
      <c r="C1805" s="12"/>
      <c r="D1805" s="12"/>
      <c r="E1805" s="12"/>
      <c r="F1805" s="12"/>
    </row>
    <row r="1806" spans="3:6" ht="15.75" customHeight="1">
      <c r="C1806" s="12"/>
      <c r="D1806" s="12"/>
      <c r="E1806" s="12"/>
      <c r="F1806" s="12"/>
    </row>
    <row r="1807" spans="3:6" ht="15.75" customHeight="1">
      <c r="C1807" s="12"/>
      <c r="D1807" s="12"/>
      <c r="E1807" s="12"/>
      <c r="F1807" s="12"/>
    </row>
    <row r="1808" spans="3:6" ht="15.75" customHeight="1">
      <c r="C1808" s="12"/>
      <c r="D1808" s="12"/>
      <c r="E1808" s="12"/>
      <c r="F1808" s="12"/>
    </row>
    <row r="1809" spans="3:6" ht="15.75" customHeight="1">
      <c r="C1809" s="12"/>
      <c r="D1809" s="12"/>
      <c r="E1809" s="12"/>
      <c r="F1809" s="12"/>
    </row>
    <row r="1810" spans="3:6" ht="15.75" customHeight="1">
      <c r="C1810" s="12"/>
      <c r="D1810" s="12"/>
      <c r="E1810" s="12"/>
      <c r="F1810" s="12"/>
    </row>
    <row r="1811" spans="3:6" ht="15.75" customHeight="1">
      <c r="C1811" s="12"/>
      <c r="D1811" s="12"/>
      <c r="E1811" s="12"/>
      <c r="F1811" s="12"/>
    </row>
    <row r="1812" spans="3:6" ht="15.75" customHeight="1">
      <c r="C1812" s="12"/>
      <c r="D1812" s="12"/>
      <c r="E1812" s="12"/>
      <c r="F1812" s="12"/>
    </row>
    <row r="1813" spans="3:6" ht="15.75" customHeight="1">
      <c r="C1813" s="12"/>
      <c r="D1813" s="12"/>
      <c r="E1813" s="12"/>
      <c r="F1813" s="12"/>
    </row>
    <row r="1814" spans="3:6" ht="15.75" customHeight="1">
      <c r="C1814" s="12"/>
      <c r="D1814" s="12"/>
      <c r="E1814" s="12"/>
      <c r="F1814" s="12"/>
    </row>
    <row r="1815" spans="3:6" ht="15.75" customHeight="1">
      <c r="C1815" s="12"/>
      <c r="D1815" s="12"/>
      <c r="E1815" s="12"/>
      <c r="F1815" s="12"/>
    </row>
    <row r="1816" spans="3:6" ht="15.75" customHeight="1">
      <c r="C1816" s="12"/>
      <c r="D1816" s="12"/>
      <c r="E1816" s="12"/>
      <c r="F1816" s="12"/>
    </row>
    <row r="1817" spans="3:6" ht="15.75" customHeight="1">
      <c r="C1817" s="12"/>
      <c r="D1817" s="12"/>
      <c r="E1817" s="12"/>
      <c r="F1817" s="12"/>
    </row>
    <row r="1818" spans="3:6" ht="15.75" customHeight="1">
      <c r="C1818" s="12"/>
      <c r="D1818" s="12"/>
      <c r="E1818" s="12"/>
      <c r="F1818" s="12"/>
    </row>
    <row r="1819" spans="3:6" ht="15.75" customHeight="1">
      <c r="C1819" s="12"/>
      <c r="D1819" s="12"/>
      <c r="E1819" s="12"/>
      <c r="F1819" s="12"/>
    </row>
    <row r="1820" spans="3:6" ht="15.75" customHeight="1">
      <c r="C1820" s="12"/>
      <c r="D1820" s="12"/>
      <c r="E1820" s="12"/>
      <c r="F1820" s="12"/>
    </row>
    <row r="1821" spans="3:6" ht="15.75" customHeight="1">
      <c r="C1821" s="12"/>
      <c r="D1821" s="12"/>
      <c r="E1821" s="12"/>
      <c r="F1821" s="12"/>
    </row>
    <row r="1822" spans="3:6" ht="15.75" customHeight="1">
      <c r="C1822" s="12"/>
      <c r="D1822" s="12"/>
      <c r="E1822" s="12"/>
      <c r="F1822" s="12"/>
    </row>
    <row r="1823" spans="3:6" ht="15.75" customHeight="1">
      <c r="C1823" s="12"/>
      <c r="D1823" s="12"/>
      <c r="E1823" s="12"/>
      <c r="F1823" s="12"/>
    </row>
    <row r="1824" spans="3:6" ht="15.75" customHeight="1">
      <c r="C1824" s="12"/>
      <c r="D1824" s="12"/>
      <c r="E1824" s="12"/>
      <c r="F1824" s="12"/>
    </row>
    <row r="1825" spans="3:6" ht="15.75" customHeight="1">
      <c r="C1825" s="12"/>
      <c r="D1825" s="12"/>
      <c r="E1825" s="12"/>
      <c r="F1825" s="12"/>
    </row>
    <row r="1826" spans="3:6" ht="15.75" customHeight="1">
      <c r="C1826" s="12"/>
      <c r="D1826" s="12"/>
      <c r="E1826" s="12"/>
      <c r="F1826" s="12"/>
    </row>
    <row r="1827" spans="3:6" ht="15.75" customHeight="1">
      <c r="C1827" s="12"/>
      <c r="D1827" s="12"/>
      <c r="E1827" s="12"/>
      <c r="F1827" s="12"/>
    </row>
    <row r="1828" spans="3:6" ht="15.75" customHeight="1">
      <c r="C1828" s="12"/>
      <c r="D1828" s="12"/>
      <c r="E1828" s="12"/>
      <c r="F1828" s="12"/>
    </row>
    <row r="1829" spans="3:6" ht="15.75" customHeight="1">
      <c r="C1829" s="12"/>
      <c r="D1829" s="12"/>
      <c r="E1829" s="12"/>
      <c r="F1829" s="12"/>
    </row>
    <row r="1830" spans="3:6" ht="15.75" customHeight="1">
      <c r="C1830" s="12"/>
      <c r="D1830" s="12"/>
      <c r="E1830" s="12"/>
      <c r="F1830" s="12"/>
    </row>
    <row r="1831" spans="3:6" ht="15.75" customHeight="1">
      <c r="C1831" s="12"/>
      <c r="D1831" s="12"/>
      <c r="E1831" s="12"/>
      <c r="F1831" s="12"/>
    </row>
    <row r="1832" spans="3:6" ht="15.75" customHeight="1">
      <c r="C1832" s="12"/>
      <c r="D1832" s="12"/>
      <c r="E1832" s="12"/>
      <c r="F1832" s="12"/>
    </row>
    <row r="1833" spans="3:6" ht="15.75" customHeight="1">
      <c r="C1833" s="12"/>
      <c r="D1833" s="12"/>
      <c r="E1833" s="12"/>
      <c r="F1833" s="12"/>
    </row>
    <row r="1834" spans="3:6" ht="15.75" customHeight="1">
      <c r="C1834" s="12"/>
      <c r="D1834" s="12"/>
      <c r="E1834" s="12"/>
      <c r="F1834" s="12"/>
    </row>
    <row r="1835" spans="3:6" ht="15.75" customHeight="1">
      <c r="C1835" s="12"/>
      <c r="D1835" s="12"/>
      <c r="E1835" s="12"/>
      <c r="F1835" s="12"/>
    </row>
    <row r="1836" spans="3:6" ht="15.75" customHeight="1">
      <c r="C1836" s="12"/>
      <c r="D1836" s="12"/>
      <c r="E1836" s="12"/>
      <c r="F1836" s="12"/>
    </row>
    <row r="1837" spans="3:6" ht="15.75" customHeight="1">
      <c r="C1837" s="12"/>
      <c r="D1837" s="12"/>
      <c r="E1837" s="12"/>
      <c r="F1837" s="12"/>
    </row>
    <row r="1838" spans="3:6" ht="15.75" customHeight="1">
      <c r="C1838" s="12"/>
      <c r="D1838" s="12"/>
      <c r="E1838" s="12"/>
      <c r="F1838" s="12"/>
    </row>
    <row r="1839" spans="3:6" ht="15.75" customHeight="1">
      <c r="C1839" s="12"/>
      <c r="D1839" s="12"/>
      <c r="E1839" s="12"/>
      <c r="F1839" s="12"/>
    </row>
    <row r="1840" spans="3:6" ht="15.75" customHeight="1">
      <c r="C1840" s="12"/>
      <c r="D1840" s="12"/>
      <c r="E1840" s="12"/>
      <c r="F1840" s="12"/>
    </row>
    <row r="1841" spans="3:6" ht="15.75" customHeight="1">
      <c r="C1841" s="12"/>
      <c r="D1841" s="12"/>
      <c r="E1841" s="12"/>
      <c r="F1841" s="12"/>
    </row>
    <row r="1842" spans="3:6" ht="15.75" customHeight="1">
      <c r="C1842" s="12"/>
      <c r="D1842" s="12"/>
      <c r="E1842" s="12"/>
      <c r="F1842" s="12"/>
    </row>
    <row r="1843" spans="3:6" ht="15.75" customHeight="1">
      <c r="C1843" s="12"/>
      <c r="D1843" s="12"/>
      <c r="E1843" s="12"/>
      <c r="F1843" s="12"/>
    </row>
    <row r="1844" spans="3:6" ht="15.75" customHeight="1">
      <c r="C1844" s="12"/>
      <c r="D1844" s="12"/>
      <c r="E1844" s="12"/>
      <c r="F1844" s="12"/>
    </row>
    <row r="1845" spans="3:6" ht="15.75" customHeight="1">
      <c r="C1845" s="12"/>
      <c r="D1845" s="12"/>
      <c r="E1845" s="12"/>
      <c r="F1845" s="12"/>
    </row>
    <row r="1846" spans="3:6" ht="15.75" customHeight="1">
      <c r="C1846" s="12"/>
      <c r="D1846" s="12"/>
      <c r="E1846" s="12"/>
      <c r="F1846" s="12"/>
    </row>
    <row r="1847" spans="3:6" ht="15.75" customHeight="1">
      <c r="C1847" s="12"/>
      <c r="D1847" s="12"/>
      <c r="E1847" s="12"/>
      <c r="F1847" s="12"/>
    </row>
    <row r="1848" spans="3:6" ht="15.75" customHeight="1">
      <c r="C1848" s="12"/>
      <c r="D1848" s="12"/>
      <c r="E1848" s="12"/>
      <c r="F1848" s="12"/>
    </row>
    <row r="1849" spans="3:6" ht="15.75" customHeight="1">
      <c r="C1849" s="12"/>
      <c r="D1849" s="12"/>
      <c r="E1849" s="12"/>
      <c r="F1849" s="12"/>
    </row>
    <row r="1850" spans="3:6" ht="15.75" customHeight="1">
      <c r="C1850" s="12"/>
      <c r="D1850" s="12"/>
      <c r="E1850" s="12"/>
      <c r="F1850" s="12"/>
    </row>
    <row r="1851" spans="3:6" ht="15.75" customHeight="1">
      <c r="C1851" s="12"/>
      <c r="D1851" s="12"/>
      <c r="E1851" s="12"/>
      <c r="F1851" s="12"/>
    </row>
    <row r="1852" spans="3:6" ht="15.75" customHeight="1">
      <c r="C1852" s="12"/>
      <c r="D1852" s="12"/>
      <c r="E1852" s="12"/>
      <c r="F1852" s="12"/>
    </row>
    <row r="1853" spans="3:6" ht="15.75" customHeight="1">
      <c r="C1853" s="12"/>
      <c r="D1853" s="12"/>
      <c r="E1853" s="12"/>
      <c r="F1853" s="12"/>
    </row>
    <row r="1854" spans="3:6" ht="15.75" customHeight="1">
      <c r="C1854" s="12"/>
      <c r="D1854" s="12"/>
      <c r="E1854" s="12"/>
      <c r="F1854" s="12"/>
    </row>
    <row r="1855" spans="3:6" ht="15.75" customHeight="1">
      <c r="C1855" s="12"/>
      <c r="D1855" s="12"/>
      <c r="E1855" s="12"/>
      <c r="F1855" s="12"/>
    </row>
    <row r="1856" spans="3:6" ht="15.75" customHeight="1">
      <c r="C1856" s="12"/>
      <c r="D1856" s="12"/>
      <c r="E1856" s="12"/>
      <c r="F1856" s="12"/>
    </row>
    <row r="1857" spans="3:6" ht="15.75" customHeight="1">
      <c r="C1857" s="12"/>
      <c r="D1857" s="12"/>
      <c r="E1857" s="12"/>
      <c r="F1857" s="12"/>
    </row>
    <row r="1858" spans="3:6" ht="15.75" customHeight="1">
      <c r="C1858" s="12"/>
      <c r="D1858" s="12"/>
      <c r="E1858" s="12"/>
      <c r="F1858" s="12"/>
    </row>
    <row r="1859" spans="3:6" ht="15.75" customHeight="1">
      <c r="C1859" s="12"/>
      <c r="D1859" s="12"/>
      <c r="E1859" s="12"/>
      <c r="F1859" s="12"/>
    </row>
    <row r="1860" spans="3:6" ht="15.75" customHeight="1">
      <c r="C1860" s="12"/>
      <c r="D1860" s="12"/>
      <c r="E1860" s="12"/>
      <c r="F1860" s="12"/>
    </row>
    <row r="1861" spans="3:6" ht="15.75" customHeight="1">
      <c r="C1861" s="12"/>
      <c r="D1861" s="12"/>
      <c r="E1861" s="12"/>
      <c r="F1861" s="12"/>
    </row>
    <row r="1862" spans="3:6" ht="15.75" customHeight="1">
      <c r="C1862" s="12"/>
      <c r="D1862" s="12"/>
      <c r="E1862" s="12"/>
      <c r="F1862" s="12"/>
    </row>
    <row r="1863" spans="3:6" ht="15.75" customHeight="1">
      <c r="C1863" s="12"/>
      <c r="D1863" s="12"/>
      <c r="E1863" s="12"/>
      <c r="F1863" s="12"/>
    </row>
    <row r="1864" spans="3:6" ht="15.75" customHeight="1">
      <c r="C1864" s="12"/>
      <c r="D1864" s="12"/>
      <c r="E1864" s="12"/>
      <c r="F1864" s="12"/>
    </row>
    <row r="1865" spans="3:6" ht="15.75" customHeight="1">
      <c r="C1865" s="12"/>
      <c r="D1865" s="12"/>
      <c r="E1865" s="12"/>
      <c r="F1865" s="12"/>
    </row>
    <row r="1866" spans="3:6" ht="15.75" customHeight="1">
      <c r="C1866" s="12"/>
      <c r="D1866" s="12"/>
      <c r="E1866" s="12"/>
      <c r="F1866" s="12"/>
    </row>
    <row r="1867" spans="3:6" ht="15.75" customHeight="1">
      <c r="C1867" s="12"/>
      <c r="D1867" s="12"/>
      <c r="E1867" s="12"/>
      <c r="F1867" s="12"/>
    </row>
    <row r="1868" spans="3:6" ht="15.75" customHeight="1">
      <c r="C1868" s="12"/>
      <c r="D1868" s="12"/>
      <c r="E1868" s="12"/>
      <c r="F1868" s="12"/>
    </row>
    <row r="1869" spans="3:6" ht="15.75" customHeight="1">
      <c r="C1869" s="12"/>
      <c r="D1869" s="12"/>
      <c r="E1869" s="12"/>
      <c r="F1869" s="12"/>
    </row>
    <row r="1870" spans="3:6" ht="15.75" customHeight="1">
      <c r="C1870" s="12"/>
      <c r="D1870" s="12"/>
      <c r="E1870" s="12"/>
      <c r="F1870" s="12"/>
    </row>
    <row r="1871" spans="3:6" ht="15.75" customHeight="1">
      <c r="C1871" s="12"/>
      <c r="D1871" s="12"/>
      <c r="E1871" s="12"/>
      <c r="F1871" s="12"/>
    </row>
    <row r="1872" spans="3:6" ht="15.75" customHeight="1">
      <c r="C1872" s="12"/>
      <c r="D1872" s="12"/>
      <c r="E1872" s="12"/>
      <c r="F1872" s="12"/>
    </row>
    <row r="1873" spans="3:6" ht="15.75" customHeight="1">
      <c r="C1873" s="12"/>
      <c r="D1873" s="12"/>
      <c r="E1873" s="12"/>
      <c r="F1873" s="12"/>
    </row>
    <row r="1874" spans="3:6" ht="15.75" customHeight="1">
      <c r="C1874" s="12"/>
      <c r="D1874" s="12"/>
      <c r="E1874" s="12"/>
      <c r="F1874" s="12"/>
    </row>
    <row r="1875" spans="3:6" ht="15.75" customHeight="1">
      <c r="C1875" s="12"/>
      <c r="D1875" s="12"/>
      <c r="E1875" s="12"/>
      <c r="F1875" s="12"/>
    </row>
    <row r="1876" spans="3:6" ht="15.75" customHeight="1">
      <c r="C1876" s="12"/>
      <c r="D1876" s="12"/>
      <c r="E1876" s="12"/>
      <c r="F1876" s="12"/>
    </row>
    <row r="1877" spans="3:6" ht="15.75" customHeight="1">
      <c r="C1877" s="12"/>
      <c r="D1877" s="12"/>
      <c r="E1877" s="12"/>
      <c r="F1877" s="12"/>
    </row>
    <row r="1878" spans="3:6" ht="15.75" customHeight="1">
      <c r="C1878" s="12"/>
      <c r="D1878" s="12"/>
      <c r="E1878" s="12"/>
      <c r="F1878" s="12"/>
    </row>
    <row r="1879" spans="3:6" ht="15.75" customHeight="1">
      <c r="C1879" s="12"/>
      <c r="D1879" s="12"/>
      <c r="E1879" s="12"/>
      <c r="F1879" s="12"/>
    </row>
    <row r="1880" spans="3:6" ht="15.75" customHeight="1">
      <c r="C1880" s="12"/>
      <c r="D1880" s="12"/>
      <c r="E1880" s="12"/>
      <c r="F1880" s="12"/>
    </row>
    <row r="1881" spans="3:6" ht="15.75" customHeight="1">
      <c r="C1881" s="12"/>
      <c r="D1881" s="12"/>
      <c r="E1881" s="12"/>
      <c r="F1881" s="12"/>
    </row>
    <row r="1882" spans="3:6" ht="15.75" customHeight="1">
      <c r="C1882" s="12"/>
      <c r="D1882" s="12"/>
      <c r="E1882" s="12"/>
      <c r="F1882" s="12"/>
    </row>
    <row r="1883" spans="3:6" ht="15.75" customHeight="1">
      <c r="C1883" s="12"/>
      <c r="D1883" s="12"/>
      <c r="E1883" s="12"/>
      <c r="F1883" s="12"/>
    </row>
    <row r="1884" spans="3:6" ht="15.75" customHeight="1">
      <c r="C1884" s="12"/>
      <c r="D1884" s="12"/>
      <c r="E1884" s="12"/>
      <c r="F1884" s="12"/>
    </row>
    <row r="1885" spans="3:6" ht="15.75" customHeight="1">
      <c r="C1885" s="12"/>
      <c r="D1885" s="12"/>
      <c r="E1885" s="12"/>
      <c r="F1885" s="12"/>
    </row>
    <row r="1886" spans="3:6" ht="15.75" customHeight="1">
      <c r="C1886" s="12"/>
      <c r="D1886" s="12"/>
      <c r="E1886" s="12"/>
      <c r="F1886" s="12"/>
    </row>
    <row r="1887" spans="3:6" ht="15.75" customHeight="1">
      <c r="C1887" s="12"/>
      <c r="D1887" s="12"/>
      <c r="E1887" s="12"/>
      <c r="F1887" s="12"/>
    </row>
    <row r="1888" spans="3:6" ht="15.75" customHeight="1">
      <c r="C1888" s="12"/>
      <c r="D1888" s="12"/>
      <c r="E1888" s="12"/>
      <c r="F1888" s="12"/>
    </row>
    <row r="1889" spans="3:6" ht="15.75" customHeight="1">
      <c r="C1889" s="12"/>
      <c r="D1889" s="12"/>
      <c r="E1889" s="12"/>
      <c r="F1889" s="12"/>
    </row>
    <row r="1890" spans="3:6" ht="15.75" customHeight="1">
      <c r="C1890" s="12"/>
      <c r="D1890" s="12"/>
      <c r="E1890" s="12"/>
      <c r="F1890" s="12"/>
    </row>
    <row r="1891" spans="3:6" ht="15.75" customHeight="1">
      <c r="C1891" s="12"/>
      <c r="D1891" s="12"/>
      <c r="E1891" s="12"/>
      <c r="F1891" s="12"/>
    </row>
    <row r="1892" spans="3:6" ht="15.75" customHeight="1">
      <c r="C1892" s="12"/>
      <c r="D1892" s="12"/>
      <c r="E1892" s="12"/>
      <c r="F1892" s="12"/>
    </row>
    <row r="1893" spans="3:6" ht="15.75" customHeight="1">
      <c r="C1893" s="12"/>
      <c r="D1893" s="12"/>
      <c r="E1893" s="12"/>
      <c r="F1893" s="12"/>
    </row>
    <row r="1894" spans="3:6" ht="15.75" customHeight="1">
      <c r="C1894" s="12"/>
      <c r="D1894" s="12"/>
      <c r="E1894" s="12"/>
      <c r="F1894" s="12"/>
    </row>
    <row r="1895" spans="3:6" ht="15.75" customHeight="1">
      <c r="C1895" s="12"/>
      <c r="D1895" s="12"/>
      <c r="E1895" s="12"/>
      <c r="F1895" s="12"/>
    </row>
    <row r="1896" spans="3:6" ht="15.75" customHeight="1">
      <c r="C1896" s="12"/>
      <c r="D1896" s="12"/>
      <c r="E1896" s="12"/>
      <c r="F1896" s="12"/>
    </row>
    <row r="1897" spans="3:6" ht="15.75" customHeight="1">
      <c r="C1897" s="12"/>
      <c r="D1897" s="12"/>
      <c r="E1897" s="12"/>
      <c r="F1897" s="12"/>
    </row>
    <row r="1898" spans="3:6" ht="15.75" customHeight="1">
      <c r="C1898" s="12"/>
      <c r="D1898" s="12"/>
      <c r="E1898" s="12"/>
      <c r="F1898" s="12"/>
    </row>
    <row r="1899" spans="3:6" ht="15.75" customHeight="1">
      <c r="C1899" s="12"/>
      <c r="D1899" s="12"/>
      <c r="E1899" s="12"/>
      <c r="F1899" s="12"/>
    </row>
    <row r="1900" spans="3:6" ht="15.75" customHeight="1">
      <c r="C1900" s="12"/>
      <c r="D1900" s="12"/>
      <c r="E1900" s="12"/>
      <c r="F1900" s="12"/>
    </row>
    <row r="1901" spans="3:6" ht="15.75" customHeight="1">
      <c r="C1901" s="12"/>
      <c r="D1901" s="12"/>
      <c r="E1901" s="12"/>
      <c r="F1901" s="12"/>
    </row>
    <row r="1902" spans="3:6" ht="15.75" customHeight="1">
      <c r="C1902" s="12"/>
      <c r="D1902" s="12"/>
      <c r="E1902" s="12"/>
      <c r="F1902" s="12"/>
    </row>
    <row r="1903" spans="3:6" ht="15.75" customHeight="1">
      <c r="C1903" s="12"/>
      <c r="D1903" s="12"/>
      <c r="E1903" s="12"/>
      <c r="F1903" s="12"/>
    </row>
    <row r="1904" spans="3:6" ht="15.75" customHeight="1">
      <c r="C1904" s="12"/>
      <c r="D1904" s="12"/>
      <c r="E1904" s="12"/>
      <c r="F1904" s="12"/>
    </row>
    <row r="1905" spans="3:6" ht="15.75" customHeight="1">
      <c r="C1905" s="12"/>
      <c r="D1905" s="12"/>
      <c r="E1905" s="12"/>
      <c r="F1905" s="12"/>
    </row>
    <row r="1906" spans="3:6" ht="15.75" customHeight="1">
      <c r="C1906" s="12"/>
      <c r="D1906" s="12"/>
      <c r="E1906" s="12"/>
      <c r="F1906" s="12"/>
    </row>
    <row r="1907" spans="3:6" ht="15.75" customHeight="1">
      <c r="C1907" s="12"/>
      <c r="D1907" s="12"/>
      <c r="E1907" s="12"/>
      <c r="F1907" s="12"/>
    </row>
    <row r="1908" spans="3:6" ht="15.75" customHeight="1">
      <c r="C1908" s="12"/>
      <c r="D1908" s="12"/>
      <c r="E1908" s="12"/>
      <c r="F1908" s="12"/>
    </row>
    <row r="1909" spans="3:6" ht="15.75" customHeight="1">
      <c r="C1909" s="12"/>
      <c r="D1909" s="12"/>
      <c r="E1909" s="12"/>
      <c r="F1909" s="12"/>
    </row>
    <row r="1910" spans="3:6" ht="15.75" customHeight="1">
      <c r="C1910" s="12"/>
      <c r="D1910" s="12"/>
      <c r="E1910" s="12"/>
      <c r="F1910" s="12"/>
    </row>
    <row r="1911" spans="3:6" ht="15.75" customHeight="1">
      <c r="C1911" s="12"/>
      <c r="D1911" s="12"/>
      <c r="E1911" s="12"/>
      <c r="F1911" s="12"/>
    </row>
    <row r="1912" spans="3:6" ht="15.75" customHeight="1">
      <c r="C1912" s="12"/>
      <c r="D1912" s="12"/>
      <c r="E1912" s="12"/>
      <c r="F1912" s="12"/>
    </row>
    <row r="1913" spans="3:6" ht="15.75" customHeight="1">
      <c r="C1913" s="12"/>
      <c r="D1913" s="12"/>
      <c r="E1913" s="12"/>
      <c r="F1913" s="12"/>
    </row>
    <row r="1914" spans="3:6" ht="15.75" customHeight="1">
      <c r="C1914" s="12"/>
      <c r="D1914" s="12"/>
      <c r="E1914" s="12"/>
      <c r="F1914" s="12"/>
    </row>
    <row r="1915" spans="3:6" ht="15.75" customHeight="1">
      <c r="C1915" s="12"/>
      <c r="D1915" s="12"/>
      <c r="E1915" s="12"/>
      <c r="F1915" s="12"/>
    </row>
    <row r="1916" spans="3:6" ht="15.75" customHeight="1">
      <c r="C1916" s="12"/>
      <c r="D1916" s="12"/>
      <c r="E1916" s="12"/>
      <c r="F1916" s="12"/>
    </row>
    <row r="1917" spans="3:6" ht="15.75" customHeight="1">
      <c r="C1917" s="12"/>
      <c r="D1917" s="12"/>
      <c r="E1917" s="12"/>
      <c r="F1917" s="12"/>
    </row>
    <row r="1918" spans="3:6" ht="15.75" customHeight="1">
      <c r="C1918" s="12"/>
      <c r="D1918" s="12"/>
      <c r="E1918" s="12"/>
      <c r="F1918" s="12"/>
    </row>
    <row r="1919" spans="3:6" ht="15.75" customHeight="1">
      <c r="C1919" s="12"/>
      <c r="D1919" s="12"/>
      <c r="E1919" s="12"/>
      <c r="F1919" s="12"/>
    </row>
    <row r="1920" spans="3:6" ht="15.75" customHeight="1">
      <c r="C1920" s="12"/>
      <c r="D1920" s="12"/>
      <c r="E1920" s="12"/>
      <c r="F1920" s="12"/>
    </row>
    <row r="1921" spans="3:6" ht="15.75" customHeight="1">
      <c r="C1921" s="12"/>
      <c r="D1921" s="12"/>
      <c r="E1921" s="12"/>
      <c r="F1921" s="12"/>
    </row>
    <row r="1922" spans="3:6" ht="15.75" customHeight="1">
      <c r="C1922" s="12"/>
      <c r="D1922" s="12"/>
      <c r="E1922" s="12"/>
      <c r="F1922" s="12"/>
    </row>
    <row r="1923" spans="3:6" ht="15.75" customHeight="1">
      <c r="C1923" s="12"/>
      <c r="D1923" s="12"/>
      <c r="E1923" s="12"/>
      <c r="F1923" s="12"/>
    </row>
    <row r="1924" spans="3:6" ht="15.75" customHeight="1">
      <c r="C1924" s="12"/>
      <c r="D1924" s="12"/>
      <c r="E1924" s="12"/>
      <c r="F1924" s="12"/>
    </row>
    <row r="1925" spans="3:6" ht="15.75" customHeight="1">
      <c r="C1925" s="12"/>
      <c r="D1925" s="12"/>
      <c r="E1925" s="12"/>
      <c r="F1925" s="12"/>
    </row>
    <row r="1926" spans="3:6" ht="15.75" customHeight="1">
      <c r="C1926" s="12"/>
      <c r="D1926" s="12"/>
      <c r="E1926" s="12"/>
      <c r="F1926" s="12"/>
    </row>
    <row r="1927" spans="3:6" ht="15.75" customHeight="1">
      <c r="C1927" s="12"/>
      <c r="D1927" s="12"/>
      <c r="E1927" s="12"/>
      <c r="F1927" s="12"/>
    </row>
    <row r="1928" spans="3:6" ht="15.75" customHeight="1">
      <c r="C1928" s="12"/>
      <c r="D1928" s="12"/>
      <c r="E1928" s="12"/>
      <c r="F1928" s="12"/>
    </row>
    <row r="1929" spans="3:6" ht="15.75" customHeight="1">
      <c r="C1929" s="12"/>
      <c r="D1929" s="12"/>
      <c r="E1929" s="12"/>
      <c r="F1929" s="12"/>
    </row>
    <row r="1930" spans="3:6" ht="15.75" customHeight="1">
      <c r="C1930" s="12"/>
      <c r="D1930" s="12"/>
      <c r="E1930" s="12"/>
      <c r="F1930" s="12"/>
    </row>
    <row r="1931" spans="3:6" ht="15.75" customHeight="1">
      <c r="C1931" s="12"/>
      <c r="D1931" s="12"/>
      <c r="E1931" s="12"/>
      <c r="F1931" s="12"/>
    </row>
    <row r="1932" spans="3:6" ht="15.75" customHeight="1">
      <c r="C1932" s="12"/>
      <c r="D1932" s="12"/>
      <c r="E1932" s="12"/>
      <c r="F1932" s="12"/>
    </row>
    <row r="1933" spans="3:6" ht="15.75" customHeight="1">
      <c r="C1933" s="12"/>
      <c r="D1933" s="12"/>
      <c r="E1933" s="12"/>
      <c r="F1933" s="12"/>
    </row>
    <row r="1934" spans="3:6" ht="15.75" customHeight="1">
      <c r="C1934" s="12"/>
      <c r="D1934" s="12"/>
      <c r="E1934" s="12"/>
      <c r="F1934" s="12"/>
    </row>
    <row r="1935" spans="3:6" ht="15.75" customHeight="1">
      <c r="C1935" s="12"/>
      <c r="D1935" s="12"/>
      <c r="E1935" s="12"/>
      <c r="F1935" s="12"/>
    </row>
    <row r="1936" spans="3:6" ht="15.75" customHeight="1">
      <c r="C1936" s="12"/>
      <c r="D1936" s="12"/>
      <c r="E1936" s="12"/>
      <c r="F1936" s="12"/>
    </row>
    <row r="1937" spans="3:6" ht="15.75" customHeight="1">
      <c r="C1937" s="12"/>
      <c r="D1937" s="12"/>
      <c r="E1937" s="12"/>
      <c r="F1937" s="12"/>
    </row>
    <row r="1938" spans="3:6" ht="15.75" customHeight="1">
      <c r="C1938" s="12"/>
      <c r="D1938" s="12"/>
      <c r="E1938" s="12"/>
      <c r="F1938" s="12"/>
    </row>
    <row r="1939" spans="3:6" ht="15.75" customHeight="1">
      <c r="C1939" s="12"/>
      <c r="D1939" s="12"/>
      <c r="E1939" s="12"/>
      <c r="F1939" s="12"/>
    </row>
    <row r="1940" spans="3:6" ht="15.75" customHeight="1">
      <c r="C1940" s="12"/>
      <c r="D1940" s="12"/>
      <c r="E1940" s="12"/>
      <c r="F1940" s="12"/>
    </row>
    <row r="1941" spans="3:6" ht="15.75" customHeight="1">
      <c r="C1941" s="12"/>
      <c r="D1941" s="12"/>
      <c r="E1941" s="12"/>
      <c r="F1941" s="12"/>
    </row>
    <row r="1942" spans="3:6" ht="15.75" customHeight="1">
      <c r="C1942" s="12"/>
      <c r="D1942" s="12"/>
      <c r="E1942" s="12"/>
      <c r="F1942" s="12"/>
    </row>
    <row r="1943" spans="3:6" ht="15.75" customHeight="1">
      <c r="C1943" s="12"/>
      <c r="D1943" s="12"/>
      <c r="E1943" s="12"/>
      <c r="F1943" s="12"/>
    </row>
    <row r="1944" spans="3:6" ht="15.75" customHeight="1">
      <c r="C1944" s="12"/>
      <c r="D1944" s="12"/>
      <c r="E1944" s="12"/>
      <c r="F1944" s="12"/>
    </row>
    <row r="1945" spans="3:6" ht="15.75" customHeight="1">
      <c r="C1945" s="12"/>
      <c r="D1945" s="12"/>
      <c r="E1945" s="12"/>
      <c r="F1945" s="12"/>
    </row>
    <row r="1946" spans="3:6" ht="15.75" customHeight="1">
      <c r="C1946" s="12"/>
      <c r="D1946" s="12"/>
      <c r="E1946" s="12"/>
      <c r="F1946" s="12"/>
    </row>
    <row r="1947" spans="3:6" ht="15.75" customHeight="1">
      <c r="C1947" s="12"/>
      <c r="D1947" s="12"/>
      <c r="E1947" s="12"/>
      <c r="F1947" s="12"/>
    </row>
    <row r="1948" spans="3:6" ht="15.75" customHeight="1">
      <c r="C1948" s="12"/>
      <c r="D1948" s="12"/>
      <c r="E1948" s="12"/>
      <c r="F1948" s="12"/>
    </row>
    <row r="1949" spans="3:6" ht="15.75" customHeight="1">
      <c r="C1949" s="12"/>
      <c r="D1949" s="12"/>
      <c r="E1949" s="12"/>
      <c r="F1949" s="12"/>
    </row>
    <row r="1950" spans="3:6" ht="15.75" customHeight="1">
      <c r="C1950" s="12"/>
      <c r="D1950" s="12"/>
      <c r="E1950" s="12"/>
      <c r="F1950" s="12"/>
    </row>
    <row r="1951" spans="3:6" ht="15.75" customHeight="1">
      <c r="C1951" s="12"/>
      <c r="D1951" s="12"/>
      <c r="E1951" s="12"/>
      <c r="F1951" s="12"/>
    </row>
    <row r="1952" spans="3:6" ht="15.75" customHeight="1">
      <c r="C1952" s="12"/>
      <c r="D1952" s="12"/>
      <c r="E1952" s="12"/>
      <c r="F1952" s="12"/>
    </row>
    <row r="1953" spans="3:6" ht="15.75" customHeight="1">
      <c r="C1953" s="12"/>
      <c r="D1953" s="12"/>
      <c r="E1953" s="12"/>
      <c r="F1953" s="12"/>
    </row>
    <row r="1954" spans="3:6" ht="15.75" customHeight="1">
      <c r="C1954" s="12"/>
      <c r="D1954" s="12"/>
      <c r="E1954" s="12"/>
      <c r="F1954" s="12"/>
    </row>
    <row r="1955" spans="3:6" ht="15.75" customHeight="1">
      <c r="C1955" s="12"/>
      <c r="D1955" s="12"/>
      <c r="E1955" s="12"/>
      <c r="F1955" s="12"/>
    </row>
    <row r="1956" spans="3:6" ht="15.75" customHeight="1">
      <c r="C1956" s="12"/>
      <c r="D1956" s="12"/>
      <c r="E1956" s="12"/>
      <c r="F1956" s="12"/>
    </row>
    <row r="1957" spans="3:6" ht="15.75" customHeight="1">
      <c r="C1957" s="12"/>
      <c r="D1957" s="12"/>
      <c r="E1957" s="12"/>
      <c r="F1957" s="12"/>
    </row>
    <row r="1958" spans="3:6" ht="15.75" customHeight="1">
      <c r="C1958" s="12"/>
      <c r="D1958" s="12"/>
      <c r="E1958" s="12"/>
      <c r="F1958" s="12"/>
    </row>
    <row r="1959" spans="3:6" ht="15.75" customHeight="1">
      <c r="C1959" s="12"/>
      <c r="D1959" s="12"/>
      <c r="E1959" s="12"/>
      <c r="F1959" s="12"/>
    </row>
    <row r="1960" spans="3:6" ht="15.75" customHeight="1">
      <c r="C1960" s="12"/>
      <c r="D1960" s="12"/>
      <c r="E1960" s="12"/>
      <c r="F1960" s="12"/>
    </row>
    <row r="1961" spans="3:6" ht="15.75" customHeight="1">
      <c r="C1961" s="12"/>
      <c r="D1961" s="12"/>
      <c r="E1961" s="12"/>
      <c r="F1961" s="12"/>
    </row>
    <row r="1962" spans="3:6" ht="15.75" customHeight="1">
      <c r="C1962" s="12"/>
      <c r="D1962" s="12"/>
      <c r="E1962" s="12"/>
      <c r="F1962" s="12"/>
    </row>
    <row r="1963" spans="3:6" ht="15.75" customHeight="1">
      <c r="C1963" s="12"/>
      <c r="D1963" s="12"/>
      <c r="E1963" s="12"/>
      <c r="F1963" s="12"/>
    </row>
    <row r="1964" spans="3:6" ht="15.75" customHeight="1">
      <c r="C1964" s="12"/>
      <c r="D1964" s="12"/>
      <c r="E1964" s="12"/>
      <c r="F1964" s="12"/>
    </row>
    <row r="1965" spans="3:6" ht="15.75" customHeight="1">
      <c r="C1965" s="12"/>
      <c r="D1965" s="12"/>
      <c r="E1965" s="12"/>
      <c r="F1965" s="12"/>
    </row>
    <row r="1966" spans="3:6" ht="15.75" customHeight="1">
      <c r="C1966" s="12"/>
      <c r="D1966" s="12"/>
      <c r="E1966" s="12"/>
      <c r="F1966" s="12"/>
    </row>
    <row r="1967" spans="3:6" ht="15.75" customHeight="1">
      <c r="C1967" s="12"/>
      <c r="D1967" s="12"/>
      <c r="E1967" s="12"/>
      <c r="F1967" s="12"/>
    </row>
    <row r="1968" spans="3:6" ht="15.75" customHeight="1">
      <c r="C1968" s="12"/>
      <c r="D1968" s="12"/>
      <c r="E1968" s="12"/>
      <c r="F1968" s="12"/>
    </row>
    <row r="1969" spans="3:6" ht="15.75" customHeight="1">
      <c r="C1969" s="12"/>
      <c r="D1969" s="12"/>
      <c r="E1969" s="12"/>
      <c r="F1969" s="12"/>
    </row>
    <row r="1970" spans="3:6" ht="15.75" customHeight="1">
      <c r="C1970" s="12"/>
      <c r="D1970" s="12"/>
      <c r="E1970" s="12"/>
      <c r="F1970" s="12"/>
    </row>
    <row r="1971" spans="3:6" ht="15.75" customHeight="1">
      <c r="C1971" s="12"/>
      <c r="D1971" s="12"/>
      <c r="E1971" s="12"/>
      <c r="F1971" s="12"/>
    </row>
    <row r="1972" spans="3:6" ht="15.75" customHeight="1">
      <c r="C1972" s="12"/>
      <c r="D1972" s="12"/>
      <c r="E1972" s="12"/>
      <c r="F1972" s="12"/>
    </row>
    <row r="1973" spans="3:6" ht="15.75" customHeight="1">
      <c r="C1973" s="12"/>
      <c r="D1973" s="12"/>
      <c r="E1973" s="12"/>
      <c r="F1973" s="12"/>
    </row>
    <row r="1974" spans="3:6" ht="15.75" customHeight="1">
      <c r="C1974" s="12"/>
      <c r="D1974" s="12"/>
      <c r="E1974" s="12"/>
      <c r="F1974" s="12"/>
    </row>
    <row r="1975" spans="3:6" ht="15.75" customHeight="1">
      <c r="C1975" s="12"/>
      <c r="D1975" s="12"/>
      <c r="E1975" s="12"/>
      <c r="F1975" s="12"/>
    </row>
    <row r="1976" spans="3:6" ht="15.75" customHeight="1">
      <c r="C1976" s="12"/>
      <c r="D1976" s="12"/>
      <c r="E1976" s="12"/>
      <c r="F1976" s="12"/>
    </row>
    <row r="1977" spans="3:6" ht="15.75" customHeight="1">
      <c r="C1977" s="12"/>
      <c r="D1977" s="12"/>
      <c r="E1977" s="12"/>
      <c r="F1977" s="12"/>
    </row>
    <row r="1978" spans="3:6" ht="15.75" customHeight="1">
      <c r="C1978" s="12"/>
      <c r="D1978" s="12"/>
      <c r="E1978" s="12"/>
      <c r="F1978" s="12"/>
    </row>
    <row r="1979" spans="3:6" ht="15.75" customHeight="1">
      <c r="C1979" s="12"/>
      <c r="D1979" s="12"/>
      <c r="E1979" s="12"/>
      <c r="F1979" s="12"/>
    </row>
    <row r="1980" spans="3:6" ht="15.75" customHeight="1">
      <c r="C1980" s="12"/>
      <c r="D1980" s="12"/>
      <c r="E1980" s="12"/>
      <c r="F1980" s="12"/>
    </row>
    <row r="1981" spans="3:6" ht="15.75" customHeight="1">
      <c r="C1981" s="12"/>
      <c r="D1981" s="12"/>
      <c r="E1981" s="12"/>
      <c r="F1981" s="12"/>
    </row>
    <row r="1982" spans="3:6" ht="15.75" customHeight="1">
      <c r="C1982" s="12"/>
      <c r="D1982" s="12"/>
      <c r="E1982" s="12"/>
      <c r="F1982" s="12"/>
    </row>
    <row r="1983" spans="3:6" ht="15.75" customHeight="1">
      <c r="C1983" s="12"/>
      <c r="D1983" s="12"/>
      <c r="E1983" s="12"/>
      <c r="F1983" s="12"/>
    </row>
    <row r="1984" spans="3:6" ht="15.75" customHeight="1">
      <c r="C1984" s="12"/>
      <c r="D1984" s="12"/>
      <c r="E1984" s="12"/>
      <c r="F1984" s="12"/>
    </row>
    <row r="1985" spans="3:6" ht="15.75" customHeight="1">
      <c r="C1985" s="12"/>
      <c r="D1985" s="12"/>
      <c r="E1985" s="12"/>
      <c r="F1985" s="12"/>
    </row>
    <row r="1986" spans="3:6" ht="15.75" customHeight="1">
      <c r="C1986" s="12"/>
      <c r="D1986" s="12"/>
      <c r="E1986" s="12"/>
      <c r="F1986" s="12"/>
    </row>
    <row r="1987" spans="3:6" ht="15.75" customHeight="1">
      <c r="C1987" s="12"/>
      <c r="D1987" s="12"/>
      <c r="E1987" s="12"/>
      <c r="F1987" s="12"/>
    </row>
    <row r="1988" spans="3:6" ht="15.75" customHeight="1">
      <c r="C1988" s="12"/>
      <c r="D1988" s="12"/>
      <c r="E1988" s="12"/>
      <c r="F1988" s="12"/>
    </row>
    <row r="1989" spans="3:6" ht="15.75" customHeight="1">
      <c r="C1989" s="12"/>
      <c r="D1989" s="12"/>
      <c r="E1989" s="12"/>
      <c r="F1989" s="12"/>
    </row>
    <row r="1990" spans="3:6" ht="15.75" customHeight="1">
      <c r="C1990" s="12"/>
      <c r="D1990" s="12"/>
      <c r="E1990" s="12"/>
      <c r="F1990" s="12"/>
    </row>
    <row r="1991" spans="3:6" ht="15.75" customHeight="1">
      <c r="C1991" s="12"/>
      <c r="D1991" s="12"/>
      <c r="E1991" s="12"/>
      <c r="F1991" s="12"/>
    </row>
    <row r="1992" spans="3:6" ht="15.75" customHeight="1">
      <c r="C1992" s="12"/>
      <c r="D1992" s="12"/>
      <c r="E1992" s="12"/>
      <c r="F1992" s="12"/>
    </row>
    <row r="1993" spans="3:6" ht="15.75" customHeight="1">
      <c r="C1993" s="12"/>
      <c r="D1993" s="12"/>
      <c r="E1993" s="12"/>
      <c r="F1993" s="12"/>
    </row>
    <row r="1994" spans="3:6" ht="15.75" customHeight="1">
      <c r="C1994" s="12"/>
      <c r="D1994" s="12"/>
      <c r="E1994" s="12"/>
      <c r="F1994" s="12"/>
    </row>
    <row r="1995" spans="3:6" ht="15.75" customHeight="1">
      <c r="C1995" s="12"/>
      <c r="D1995" s="12"/>
      <c r="E1995" s="12"/>
      <c r="F1995" s="12"/>
    </row>
    <row r="1996" spans="3:6" ht="15.75" customHeight="1">
      <c r="C1996" s="12"/>
      <c r="D1996" s="12"/>
      <c r="E1996" s="12"/>
      <c r="F1996" s="12"/>
    </row>
    <row r="1997" spans="3:6" ht="15.75" customHeight="1">
      <c r="C1997" s="12"/>
      <c r="D1997" s="12"/>
      <c r="E1997" s="12"/>
      <c r="F1997" s="12"/>
    </row>
    <row r="1998" spans="3:6" ht="15.75" customHeight="1">
      <c r="C1998" s="12"/>
      <c r="D1998" s="12"/>
      <c r="E1998" s="12"/>
      <c r="F1998" s="12"/>
    </row>
    <row r="1999" spans="3:6" ht="15.75" customHeight="1">
      <c r="C1999" s="12"/>
      <c r="D1999" s="12"/>
      <c r="E1999" s="12"/>
      <c r="F1999" s="12"/>
    </row>
    <row r="2000" spans="3:6" ht="15.75" customHeight="1">
      <c r="C2000" s="12"/>
      <c r="D2000" s="12"/>
      <c r="E2000" s="12"/>
      <c r="F2000" s="12"/>
    </row>
    <row r="2001" spans="3:6" ht="15.75" customHeight="1">
      <c r="C2001" s="12"/>
      <c r="D2001" s="12"/>
      <c r="E2001" s="12"/>
      <c r="F2001" s="12"/>
    </row>
    <row r="2002" spans="3:6" ht="15.75" customHeight="1">
      <c r="C2002" s="12"/>
      <c r="D2002" s="12"/>
      <c r="E2002" s="12"/>
      <c r="F2002" s="12"/>
    </row>
    <row r="2003" spans="3:6" ht="15.75" customHeight="1">
      <c r="C2003" s="12"/>
      <c r="D2003" s="12"/>
      <c r="E2003" s="12"/>
      <c r="F2003" s="12"/>
    </row>
    <row r="2004" spans="3:6" ht="15.75" customHeight="1">
      <c r="C2004" s="12"/>
      <c r="D2004" s="12"/>
      <c r="E2004" s="12"/>
      <c r="F2004" s="12"/>
    </row>
    <row r="2005" spans="3:6" ht="15.75" customHeight="1">
      <c r="C2005" s="12"/>
      <c r="D2005" s="12"/>
      <c r="E2005" s="12"/>
      <c r="F2005" s="12"/>
    </row>
    <row r="2006" spans="3:6" ht="15.75" customHeight="1">
      <c r="C2006" s="12"/>
      <c r="D2006" s="12"/>
      <c r="E2006" s="12"/>
      <c r="F2006" s="12"/>
    </row>
    <row r="2007" spans="3:6" ht="15.75" customHeight="1">
      <c r="C2007" s="12"/>
      <c r="D2007" s="12"/>
      <c r="E2007" s="12"/>
      <c r="F2007" s="12"/>
    </row>
    <row r="2008" spans="3:6" ht="15.75" customHeight="1">
      <c r="C2008" s="12"/>
      <c r="D2008" s="12"/>
      <c r="E2008" s="12"/>
      <c r="F2008" s="12"/>
    </row>
    <row r="2009" spans="3:6" ht="15.75" customHeight="1">
      <c r="C2009" s="12"/>
      <c r="D2009" s="12"/>
      <c r="E2009" s="12"/>
      <c r="F2009" s="12"/>
    </row>
    <row r="2010" spans="3:6" ht="15.75" customHeight="1">
      <c r="C2010" s="12"/>
      <c r="D2010" s="12"/>
      <c r="E2010" s="12"/>
      <c r="F2010" s="12"/>
    </row>
    <row r="2011" spans="3:6" ht="15.75" customHeight="1">
      <c r="C2011" s="12"/>
      <c r="D2011" s="12"/>
      <c r="E2011" s="12"/>
      <c r="F2011" s="12"/>
    </row>
    <row r="2012" spans="3:6" ht="15.75" customHeight="1">
      <c r="C2012" s="12"/>
      <c r="D2012" s="12"/>
      <c r="E2012" s="12"/>
      <c r="F2012" s="12"/>
    </row>
    <row r="2013" spans="3:6" ht="15.75" customHeight="1">
      <c r="C2013" s="12"/>
      <c r="D2013" s="12"/>
      <c r="E2013" s="12"/>
      <c r="F2013" s="12"/>
    </row>
    <row r="2014" spans="3:6" ht="15.75" customHeight="1">
      <c r="C2014" s="12"/>
      <c r="D2014" s="12"/>
      <c r="E2014" s="12"/>
      <c r="F2014" s="12"/>
    </row>
    <row r="2015" spans="3:6" ht="15.75" customHeight="1">
      <c r="C2015" s="12"/>
      <c r="D2015" s="12"/>
      <c r="E2015" s="12"/>
      <c r="F2015" s="12"/>
    </row>
    <row r="2016" spans="3:6" ht="15.75" customHeight="1">
      <c r="C2016" s="12"/>
      <c r="D2016" s="12"/>
      <c r="E2016" s="12"/>
      <c r="F2016" s="12"/>
    </row>
    <row r="2017" spans="3:6" ht="15.75" customHeight="1">
      <c r="C2017" s="12"/>
      <c r="D2017" s="12"/>
      <c r="E2017" s="12"/>
      <c r="F2017" s="12"/>
    </row>
    <row r="2018" spans="3:6" ht="15.75" customHeight="1">
      <c r="C2018" s="12"/>
      <c r="D2018" s="12"/>
      <c r="E2018" s="12"/>
      <c r="F2018" s="12"/>
    </row>
    <row r="2019" spans="3:6" ht="15.75" customHeight="1">
      <c r="C2019" s="12"/>
      <c r="D2019" s="12"/>
      <c r="E2019" s="12"/>
      <c r="F2019" s="12"/>
    </row>
    <row r="2020" spans="3:6" ht="15.75" customHeight="1">
      <c r="C2020" s="12"/>
      <c r="D2020" s="12"/>
      <c r="E2020" s="12"/>
      <c r="F2020" s="12"/>
    </row>
    <row r="2021" spans="3:6" ht="15.75" customHeight="1">
      <c r="C2021" s="12"/>
      <c r="D2021" s="12"/>
      <c r="E2021" s="12"/>
      <c r="F2021" s="12"/>
    </row>
    <row r="2022" spans="3:6" ht="15.75" customHeight="1">
      <c r="C2022" s="12"/>
      <c r="D2022" s="12"/>
      <c r="E2022" s="12"/>
      <c r="F2022" s="12"/>
    </row>
    <row r="2023" spans="3:6" ht="15.75" customHeight="1">
      <c r="C2023" s="12"/>
      <c r="D2023" s="12"/>
      <c r="E2023" s="12"/>
      <c r="F2023" s="12"/>
    </row>
    <row r="2024" spans="3:6" ht="15.75" customHeight="1">
      <c r="C2024" s="12"/>
      <c r="D2024" s="12"/>
      <c r="E2024" s="12"/>
      <c r="F2024" s="12"/>
    </row>
    <row r="2025" spans="3:6" ht="15.75" customHeight="1">
      <c r="C2025" s="12"/>
      <c r="D2025" s="12"/>
      <c r="E2025" s="12"/>
      <c r="F2025" s="12"/>
    </row>
    <row r="2026" spans="3:6" ht="15.75" customHeight="1">
      <c r="C2026" s="12"/>
      <c r="D2026" s="12"/>
      <c r="E2026" s="12"/>
      <c r="F2026" s="12"/>
    </row>
    <row r="2027" spans="3:6" ht="15.75" customHeight="1">
      <c r="C2027" s="12"/>
      <c r="D2027" s="12"/>
      <c r="E2027" s="12"/>
      <c r="F2027" s="12"/>
    </row>
    <row r="2028" spans="3:6" ht="15.75" customHeight="1">
      <c r="C2028" s="12"/>
      <c r="D2028" s="12"/>
      <c r="E2028" s="12"/>
      <c r="F2028" s="12"/>
    </row>
    <row r="2029" spans="3:6" ht="15.75" customHeight="1">
      <c r="C2029" s="12"/>
      <c r="D2029" s="12"/>
      <c r="E2029" s="12"/>
      <c r="F2029" s="12"/>
    </row>
    <row r="2030" spans="3:6" ht="15.75" customHeight="1">
      <c r="C2030" s="12"/>
      <c r="D2030" s="12"/>
      <c r="E2030" s="12"/>
      <c r="F2030" s="12"/>
    </row>
    <row r="2031" spans="3:6" ht="15.75" customHeight="1">
      <c r="C2031" s="12"/>
      <c r="D2031" s="12"/>
      <c r="E2031" s="12"/>
      <c r="F2031" s="12"/>
    </row>
    <row r="2032" spans="3:6" ht="15.75" customHeight="1">
      <c r="C2032" s="12"/>
      <c r="D2032" s="12"/>
      <c r="E2032" s="12"/>
      <c r="F2032" s="12"/>
    </row>
    <row r="2033" spans="3:6" ht="15.75" customHeight="1">
      <c r="C2033" s="12"/>
      <c r="D2033" s="12"/>
      <c r="E2033" s="12"/>
      <c r="F2033" s="12"/>
    </row>
    <row r="2034" spans="3:6" ht="15.75" customHeight="1">
      <c r="C2034" s="12"/>
      <c r="D2034" s="12"/>
      <c r="E2034" s="12"/>
      <c r="F2034" s="12"/>
    </row>
    <row r="2035" spans="3:6" ht="15.75" customHeight="1">
      <c r="C2035" s="12"/>
      <c r="D2035" s="12"/>
      <c r="E2035" s="12"/>
      <c r="F2035" s="12"/>
    </row>
    <row r="2036" spans="3:6" ht="15.75" customHeight="1">
      <c r="C2036" s="12"/>
      <c r="D2036" s="12"/>
      <c r="E2036" s="12"/>
      <c r="F2036" s="12"/>
    </row>
    <row r="2037" spans="3:6" ht="15.75" customHeight="1">
      <c r="C2037" s="12"/>
      <c r="D2037" s="12"/>
      <c r="E2037" s="12"/>
      <c r="F2037" s="12"/>
    </row>
    <row r="2038" spans="3:6" ht="15.75" customHeight="1">
      <c r="C2038" s="12"/>
      <c r="D2038" s="12"/>
      <c r="E2038" s="12"/>
      <c r="F2038" s="12"/>
    </row>
    <row r="2039" spans="3:6" ht="15.75" customHeight="1">
      <c r="C2039" s="12"/>
      <c r="D2039" s="12"/>
      <c r="E2039" s="12"/>
      <c r="F2039" s="12"/>
    </row>
    <row r="2040" spans="3:6" ht="15.75" customHeight="1">
      <c r="C2040" s="12"/>
      <c r="D2040" s="12"/>
      <c r="E2040" s="12"/>
      <c r="F2040" s="12"/>
    </row>
    <row r="2041" spans="3:6" ht="15.75" customHeight="1">
      <c r="C2041" s="12"/>
      <c r="D2041" s="12"/>
      <c r="E2041" s="12"/>
      <c r="F2041" s="12"/>
    </row>
    <row r="2042" spans="3:6" ht="15.75" customHeight="1">
      <c r="C2042" s="12"/>
      <c r="D2042" s="12"/>
      <c r="E2042" s="12"/>
      <c r="F2042" s="12"/>
    </row>
    <row r="2043" spans="3:6" ht="15.75" customHeight="1">
      <c r="C2043" s="12"/>
      <c r="D2043" s="12"/>
      <c r="E2043" s="12"/>
      <c r="F2043" s="12"/>
    </row>
    <row r="2044" spans="3:6" ht="15.75" customHeight="1">
      <c r="C2044" s="12"/>
      <c r="D2044" s="12"/>
      <c r="E2044" s="12"/>
      <c r="F2044" s="12"/>
    </row>
    <row r="2045" spans="3:6" ht="15.75" customHeight="1">
      <c r="C2045" s="12"/>
      <c r="D2045" s="12"/>
      <c r="E2045" s="12"/>
      <c r="F2045" s="12"/>
    </row>
    <row r="2046" spans="3:6" ht="15.75" customHeight="1">
      <c r="C2046" s="12"/>
      <c r="D2046" s="12"/>
      <c r="E2046" s="12"/>
      <c r="F2046" s="12"/>
    </row>
    <row r="2047" spans="3:6" ht="15.75" customHeight="1">
      <c r="C2047" s="12"/>
      <c r="D2047" s="12"/>
      <c r="E2047" s="12"/>
      <c r="F2047" s="12"/>
    </row>
    <row r="2048" spans="3:6" ht="15.75" customHeight="1">
      <c r="C2048" s="12"/>
      <c r="D2048" s="12"/>
      <c r="E2048" s="12"/>
      <c r="F2048" s="12"/>
    </row>
    <row r="2049" spans="3:6" ht="15.75" customHeight="1">
      <c r="C2049" s="12"/>
      <c r="D2049" s="12"/>
      <c r="E2049" s="12"/>
      <c r="F2049" s="12"/>
    </row>
    <row r="2050" spans="3:6" ht="15.75" customHeight="1">
      <c r="C2050" s="12"/>
      <c r="D2050" s="12"/>
      <c r="E2050" s="12"/>
      <c r="F2050" s="12"/>
    </row>
    <row r="2051" spans="3:6" ht="15.75" customHeight="1">
      <c r="C2051" s="12"/>
      <c r="D2051" s="12"/>
      <c r="E2051" s="12"/>
      <c r="F2051" s="12"/>
    </row>
    <row r="2052" spans="3:6" ht="15.75" customHeight="1">
      <c r="C2052" s="12"/>
      <c r="D2052" s="12"/>
      <c r="E2052" s="12"/>
      <c r="F2052" s="12"/>
    </row>
    <row r="2053" spans="3:6" ht="15.75" customHeight="1">
      <c r="C2053" s="12"/>
      <c r="D2053" s="12"/>
      <c r="E2053" s="12"/>
      <c r="F2053" s="12"/>
    </row>
    <row r="2054" spans="3:6" ht="15.75" customHeight="1">
      <c r="C2054" s="12"/>
      <c r="D2054" s="12"/>
      <c r="E2054" s="12"/>
      <c r="F2054" s="12"/>
    </row>
    <row r="2055" spans="3:6" ht="15.75" customHeight="1">
      <c r="C2055" s="12"/>
      <c r="D2055" s="12"/>
      <c r="E2055" s="12"/>
      <c r="F2055" s="12"/>
    </row>
    <row r="2056" spans="3:6" ht="15.75" customHeight="1">
      <c r="C2056" s="12"/>
      <c r="D2056" s="12"/>
      <c r="E2056" s="12"/>
      <c r="F2056" s="12"/>
    </row>
    <row r="2057" spans="3:6" ht="15.75" customHeight="1">
      <c r="C2057" s="12"/>
      <c r="D2057" s="12"/>
      <c r="E2057" s="12"/>
      <c r="F2057" s="12"/>
    </row>
    <row r="2058" spans="3:6" ht="15.75" customHeight="1">
      <c r="C2058" s="12"/>
      <c r="D2058" s="12"/>
      <c r="E2058" s="12"/>
      <c r="F2058" s="12"/>
    </row>
    <row r="2059" spans="3:6" ht="15.75" customHeight="1">
      <c r="C2059" s="12"/>
      <c r="D2059" s="12"/>
      <c r="E2059" s="12"/>
      <c r="F2059" s="12"/>
    </row>
    <row r="2060" spans="3:6" ht="15.75" customHeight="1">
      <c r="C2060" s="12"/>
      <c r="D2060" s="12"/>
      <c r="E2060" s="12"/>
      <c r="F2060" s="12"/>
    </row>
    <row r="2061" spans="3:6" ht="15.75" customHeight="1">
      <c r="C2061" s="12"/>
      <c r="D2061" s="12"/>
      <c r="E2061" s="12"/>
      <c r="F2061" s="12"/>
    </row>
    <row r="2062" spans="3:6" ht="15.75" customHeight="1">
      <c r="C2062" s="12"/>
      <c r="D2062" s="12"/>
      <c r="E2062" s="12"/>
      <c r="F2062" s="12"/>
    </row>
    <row r="2063" spans="3:6" ht="15.75" customHeight="1">
      <c r="C2063" s="12"/>
      <c r="D2063" s="12"/>
      <c r="E2063" s="12"/>
      <c r="F2063" s="12"/>
    </row>
    <row r="2064" spans="3:6" ht="15.75" customHeight="1">
      <c r="C2064" s="12"/>
      <c r="D2064" s="12"/>
      <c r="E2064" s="12"/>
      <c r="F2064" s="12"/>
    </row>
    <row r="2065" spans="3:6" ht="15.75" customHeight="1">
      <c r="C2065" s="12"/>
      <c r="D2065" s="12"/>
      <c r="E2065" s="12"/>
      <c r="F2065" s="12"/>
    </row>
    <row r="2066" spans="3:6" ht="15.75" customHeight="1">
      <c r="C2066" s="12"/>
      <c r="D2066" s="12"/>
      <c r="E2066" s="12"/>
      <c r="F2066" s="12"/>
    </row>
    <row r="2067" spans="3:6" ht="15.75" customHeight="1">
      <c r="C2067" s="12"/>
      <c r="D2067" s="12"/>
      <c r="E2067" s="12"/>
      <c r="F2067" s="12"/>
    </row>
    <row r="2068" spans="3:6" ht="15.75" customHeight="1">
      <c r="C2068" s="12"/>
      <c r="D2068" s="12"/>
      <c r="E2068" s="12"/>
      <c r="F2068" s="12"/>
    </row>
    <row r="2069" spans="3:6" ht="15.75" customHeight="1">
      <c r="C2069" s="12"/>
      <c r="D2069" s="12"/>
      <c r="E2069" s="12"/>
      <c r="F2069" s="12"/>
    </row>
    <row r="2070" spans="3:6" ht="15.75" customHeight="1">
      <c r="C2070" s="12"/>
      <c r="D2070" s="12"/>
      <c r="E2070" s="12"/>
      <c r="F2070" s="12"/>
    </row>
    <row r="2071" spans="3:6" ht="15.75" customHeight="1">
      <c r="C2071" s="12"/>
      <c r="D2071" s="12"/>
      <c r="E2071" s="12"/>
      <c r="F2071" s="12"/>
    </row>
    <row r="2072" spans="3:6" ht="15.75" customHeight="1">
      <c r="C2072" s="12"/>
      <c r="D2072" s="12"/>
      <c r="E2072" s="12"/>
      <c r="F2072" s="12"/>
    </row>
    <row r="2073" spans="3:6" ht="15.75" customHeight="1">
      <c r="C2073" s="12"/>
      <c r="D2073" s="12"/>
      <c r="E2073" s="12"/>
      <c r="F2073" s="12"/>
    </row>
    <row r="2074" spans="3:6" ht="15.75" customHeight="1">
      <c r="C2074" s="12"/>
      <c r="D2074" s="12"/>
      <c r="E2074" s="12"/>
      <c r="F2074" s="12"/>
    </row>
    <row r="2075" spans="3:6" ht="15.75" customHeight="1">
      <c r="C2075" s="12"/>
      <c r="D2075" s="12"/>
      <c r="E2075" s="12"/>
      <c r="F2075" s="12"/>
    </row>
    <row r="2076" spans="3:6" ht="15.75" customHeight="1">
      <c r="C2076" s="12"/>
      <c r="D2076" s="12"/>
      <c r="E2076" s="12"/>
      <c r="F2076" s="12"/>
    </row>
    <row r="2077" spans="3:6" ht="15.75" customHeight="1">
      <c r="C2077" s="12"/>
      <c r="D2077" s="12"/>
      <c r="E2077" s="12"/>
      <c r="F2077" s="12"/>
    </row>
    <row r="2078" spans="3:6" ht="15.75" customHeight="1">
      <c r="C2078" s="12"/>
      <c r="D2078" s="12"/>
      <c r="E2078" s="12"/>
      <c r="F2078" s="12"/>
    </row>
    <row r="2079" spans="3:6" ht="15.75" customHeight="1">
      <c r="C2079" s="12"/>
      <c r="D2079" s="12"/>
      <c r="E2079" s="12"/>
      <c r="F2079" s="12"/>
    </row>
    <row r="2080" spans="3:6" ht="15.75" customHeight="1">
      <c r="C2080" s="12"/>
      <c r="D2080" s="12"/>
      <c r="E2080" s="12"/>
      <c r="F2080" s="12"/>
    </row>
    <row r="2081" spans="3:6" ht="15.75" customHeight="1">
      <c r="C2081" s="12"/>
      <c r="D2081" s="12"/>
      <c r="E2081" s="12"/>
      <c r="F2081" s="12"/>
    </row>
    <row r="2082" spans="3:6" ht="15.75" customHeight="1">
      <c r="C2082" s="12"/>
      <c r="D2082" s="12"/>
      <c r="E2082" s="12"/>
      <c r="F2082" s="12"/>
    </row>
    <row r="2083" spans="3:6" ht="15.75" customHeight="1">
      <c r="C2083" s="12"/>
      <c r="D2083" s="12"/>
      <c r="E2083" s="12"/>
      <c r="F2083" s="12"/>
    </row>
    <row r="2084" spans="3:6" ht="15.75" customHeight="1">
      <c r="C2084" s="12"/>
      <c r="D2084" s="12"/>
      <c r="E2084" s="12"/>
      <c r="F2084" s="12"/>
    </row>
    <row r="2085" spans="3:6" ht="15.75" customHeight="1">
      <c r="C2085" s="12"/>
      <c r="D2085" s="12"/>
      <c r="E2085" s="12"/>
      <c r="F2085" s="12"/>
    </row>
    <row r="2086" spans="3:6" ht="15.75" customHeight="1">
      <c r="C2086" s="12"/>
      <c r="D2086" s="12"/>
      <c r="E2086" s="12"/>
      <c r="F2086" s="12"/>
    </row>
    <row r="2087" spans="3:6" ht="15.75" customHeight="1">
      <c r="C2087" s="12"/>
      <c r="D2087" s="12"/>
      <c r="E2087" s="12"/>
      <c r="F2087" s="12"/>
    </row>
    <row r="2088" spans="3:6" ht="15.75" customHeight="1">
      <c r="C2088" s="12"/>
      <c r="D2088" s="12"/>
      <c r="E2088" s="12"/>
      <c r="F2088" s="12"/>
    </row>
    <row r="2089" spans="3:6" ht="15.75" customHeight="1">
      <c r="C2089" s="12"/>
      <c r="D2089" s="12"/>
      <c r="E2089" s="12"/>
      <c r="F2089" s="12"/>
    </row>
    <row r="2090" spans="3:6" ht="15.75" customHeight="1">
      <c r="C2090" s="12"/>
      <c r="D2090" s="12"/>
      <c r="E2090" s="12"/>
      <c r="F2090" s="12"/>
    </row>
    <row r="2091" spans="3:6" ht="15.75" customHeight="1">
      <c r="C2091" s="12"/>
      <c r="D2091" s="12"/>
      <c r="E2091" s="12"/>
      <c r="F2091" s="12"/>
    </row>
    <row r="2092" spans="3:6" ht="15.75" customHeight="1">
      <c r="C2092" s="12"/>
      <c r="D2092" s="12"/>
      <c r="E2092" s="12"/>
      <c r="F2092" s="12"/>
    </row>
    <row r="2093" spans="3:6" ht="15.75" customHeight="1">
      <c r="C2093" s="12"/>
      <c r="D2093" s="12"/>
      <c r="E2093" s="12"/>
      <c r="F2093" s="12"/>
    </row>
    <row r="2094" spans="3:6" ht="15.75" customHeight="1">
      <c r="C2094" s="12"/>
      <c r="D2094" s="12"/>
      <c r="E2094" s="12"/>
      <c r="F2094" s="12"/>
    </row>
    <row r="2095" spans="3:6" ht="15.75" customHeight="1">
      <c r="C2095" s="12"/>
      <c r="D2095" s="12"/>
      <c r="E2095" s="12"/>
      <c r="F2095" s="12"/>
    </row>
    <row r="2096" spans="3:6" ht="15.75" customHeight="1">
      <c r="C2096" s="12"/>
      <c r="D2096" s="12"/>
      <c r="E2096" s="12"/>
      <c r="F2096" s="12"/>
    </row>
    <row r="2097" spans="3:6" ht="15.75" customHeight="1">
      <c r="C2097" s="12"/>
      <c r="D2097" s="12"/>
      <c r="E2097" s="12"/>
      <c r="F2097" s="12"/>
    </row>
    <row r="2098" spans="3:6" ht="15.75" customHeight="1">
      <c r="C2098" s="12"/>
      <c r="D2098" s="12"/>
      <c r="E2098" s="12"/>
      <c r="F2098" s="12"/>
    </row>
    <row r="2099" spans="3:6" ht="15.75" customHeight="1">
      <c r="C2099" s="12"/>
      <c r="D2099" s="12"/>
      <c r="E2099" s="12"/>
      <c r="F2099" s="12"/>
    </row>
    <row r="2100" spans="3:6" ht="15.75" customHeight="1">
      <c r="C2100" s="12"/>
      <c r="D2100" s="12"/>
      <c r="E2100" s="12"/>
      <c r="F2100" s="12"/>
    </row>
    <row r="2101" spans="3:6" ht="15.75" customHeight="1">
      <c r="C2101" s="12"/>
      <c r="D2101" s="12"/>
      <c r="E2101" s="12"/>
      <c r="F2101" s="12"/>
    </row>
    <row r="2102" spans="3:6" ht="15.75" customHeight="1">
      <c r="C2102" s="12"/>
      <c r="D2102" s="12"/>
      <c r="E2102" s="12"/>
      <c r="F2102" s="12"/>
    </row>
    <row r="2103" spans="3:6" ht="15.75" customHeight="1">
      <c r="C2103" s="12"/>
      <c r="D2103" s="12"/>
      <c r="E2103" s="12"/>
      <c r="F2103" s="12"/>
    </row>
    <row r="2104" spans="3:6" ht="15.75" customHeight="1">
      <c r="C2104" s="12"/>
      <c r="D2104" s="12"/>
      <c r="E2104" s="12"/>
      <c r="F2104" s="12"/>
    </row>
    <row r="2105" spans="3:6" ht="15.75" customHeight="1">
      <c r="C2105" s="12"/>
      <c r="D2105" s="12"/>
      <c r="E2105" s="12"/>
      <c r="F2105" s="12"/>
    </row>
    <row r="2106" spans="3:6" ht="15.75" customHeight="1">
      <c r="C2106" s="12"/>
      <c r="D2106" s="12"/>
      <c r="E2106" s="12"/>
      <c r="F2106" s="12"/>
    </row>
    <row r="2107" spans="3:6" ht="15.75" customHeight="1">
      <c r="C2107" s="12"/>
      <c r="D2107" s="12"/>
      <c r="E2107" s="12"/>
      <c r="F2107" s="12"/>
    </row>
    <row r="2108" spans="3:6" ht="15.75" customHeight="1">
      <c r="C2108" s="12"/>
      <c r="D2108" s="12"/>
      <c r="E2108" s="12"/>
      <c r="F2108" s="12"/>
    </row>
    <row r="2109" spans="3:6" ht="15.75" customHeight="1">
      <c r="C2109" s="12"/>
      <c r="D2109" s="12"/>
      <c r="E2109" s="12"/>
      <c r="F2109" s="12"/>
    </row>
    <row r="2110" spans="3:6" ht="15.75" customHeight="1">
      <c r="C2110" s="12"/>
      <c r="D2110" s="12"/>
      <c r="E2110" s="12"/>
      <c r="F2110" s="12"/>
    </row>
    <row r="2111" spans="3:6" ht="15.75" customHeight="1">
      <c r="C2111" s="12"/>
      <c r="D2111" s="12"/>
      <c r="E2111" s="12"/>
      <c r="F2111" s="12"/>
    </row>
    <row r="2112" spans="3:6" ht="15.75" customHeight="1">
      <c r="C2112" s="12"/>
      <c r="D2112" s="12"/>
      <c r="E2112" s="12"/>
      <c r="F2112" s="12"/>
    </row>
    <row r="2113" spans="3:6" ht="15.75" customHeight="1">
      <c r="C2113" s="12"/>
      <c r="D2113" s="12"/>
      <c r="E2113" s="12"/>
      <c r="F2113" s="12"/>
    </row>
    <row r="2114" spans="3:6" ht="15.75" customHeight="1">
      <c r="C2114" s="12"/>
      <c r="D2114" s="12"/>
      <c r="E2114" s="12"/>
      <c r="F2114" s="12"/>
    </row>
    <row r="2115" spans="3:6" ht="15.75" customHeight="1">
      <c r="C2115" s="12"/>
      <c r="D2115" s="12"/>
      <c r="E2115" s="12"/>
      <c r="F2115" s="12"/>
    </row>
    <row r="2116" spans="3:6" ht="15.75" customHeight="1">
      <c r="C2116" s="12"/>
      <c r="D2116" s="12"/>
      <c r="E2116" s="12"/>
      <c r="F2116" s="12"/>
    </row>
    <row r="2117" spans="3:6" ht="15.75" customHeight="1">
      <c r="C2117" s="12"/>
      <c r="D2117" s="12"/>
      <c r="E2117" s="12"/>
      <c r="F2117" s="12"/>
    </row>
    <row r="2118" spans="3:6" ht="15.75" customHeight="1">
      <c r="C2118" s="12"/>
      <c r="D2118" s="12"/>
      <c r="E2118" s="12"/>
      <c r="F2118" s="12"/>
    </row>
    <row r="2119" spans="3:6" ht="15.75" customHeight="1">
      <c r="C2119" s="12"/>
      <c r="D2119" s="12"/>
      <c r="E2119" s="12"/>
      <c r="F2119" s="12"/>
    </row>
    <row r="2120" spans="3:6" ht="15.75" customHeight="1">
      <c r="C2120" s="12"/>
      <c r="D2120" s="12"/>
      <c r="E2120" s="12"/>
      <c r="F2120" s="12"/>
    </row>
    <row r="2121" spans="3:6" ht="15.75" customHeight="1">
      <c r="C2121" s="12"/>
      <c r="D2121" s="12"/>
      <c r="E2121" s="12"/>
      <c r="F2121" s="12"/>
    </row>
    <row r="2122" spans="3:6" ht="15.75" customHeight="1">
      <c r="C2122" s="12"/>
      <c r="D2122" s="12"/>
      <c r="E2122" s="12"/>
      <c r="F2122" s="12"/>
    </row>
    <row r="2123" spans="3:6" ht="15.75" customHeight="1">
      <c r="C2123" s="12"/>
      <c r="D2123" s="12"/>
      <c r="E2123" s="12"/>
      <c r="F2123" s="12"/>
    </row>
    <row r="2124" spans="3:6" ht="15.75" customHeight="1">
      <c r="C2124" s="12"/>
      <c r="D2124" s="12"/>
      <c r="E2124" s="12"/>
      <c r="F2124" s="12"/>
    </row>
    <row r="2125" spans="3:6" ht="15.75" customHeight="1">
      <c r="C2125" s="12"/>
      <c r="D2125" s="12"/>
      <c r="E2125" s="12"/>
      <c r="F2125" s="12"/>
    </row>
    <row r="2126" spans="3:6" ht="15.75" customHeight="1">
      <c r="C2126" s="12"/>
      <c r="D2126" s="12"/>
      <c r="E2126" s="12"/>
      <c r="F2126" s="12"/>
    </row>
    <row r="2127" spans="3:6" ht="15.75" customHeight="1">
      <c r="C2127" s="12"/>
      <c r="D2127" s="12"/>
      <c r="E2127" s="12"/>
      <c r="F2127" s="12"/>
    </row>
    <row r="2128" spans="3:6" ht="15.75" customHeight="1">
      <c r="C2128" s="12"/>
      <c r="D2128" s="12"/>
      <c r="E2128" s="12"/>
      <c r="F2128" s="12"/>
    </row>
    <row r="2129" spans="3:6" ht="15.75" customHeight="1">
      <c r="C2129" s="12"/>
      <c r="D2129" s="12"/>
      <c r="E2129" s="12"/>
      <c r="F2129" s="12"/>
    </row>
    <row r="2130" spans="3:6" ht="15.75" customHeight="1">
      <c r="C2130" s="12"/>
      <c r="D2130" s="12"/>
      <c r="E2130" s="12"/>
      <c r="F2130" s="12"/>
    </row>
    <row r="2131" spans="3:6" ht="15.75" customHeight="1">
      <c r="C2131" s="12"/>
      <c r="D2131" s="12"/>
      <c r="E2131" s="12"/>
      <c r="F2131" s="12"/>
    </row>
    <row r="2132" spans="3:6" ht="15.75" customHeight="1">
      <c r="C2132" s="12"/>
      <c r="D2132" s="12"/>
      <c r="E2132" s="12"/>
      <c r="F2132" s="12"/>
    </row>
    <row r="2133" spans="3:6" ht="15.75" customHeight="1">
      <c r="C2133" s="12"/>
      <c r="D2133" s="12"/>
      <c r="E2133" s="12"/>
      <c r="F2133" s="12"/>
    </row>
    <row r="2134" spans="3:6" ht="15.75" customHeight="1">
      <c r="C2134" s="12"/>
      <c r="D2134" s="12"/>
      <c r="E2134" s="12"/>
      <c r="F2134" s="12"/>
    </row>
    <row r="2135" spans="3:6" ht="15.75" customHeight="1">
      <c r="C2135" s="12"/>
      <c r="D2135" s="12"/>
      <c r="E2135" s="12"/>
      <c r="F2135" s="12"/>
    </row>
    <row r="2136" spans="3:6" ht="15.75" customHeight="1">
      <c r="C2136" s="12"/>
      <c r="D2136" s="12"/>
      <c r="E2136" s="12"/>
      <c r="F2136" s="12"/>
    </row>
    <row r="2137" spans="3:6" ht="15.75" customHeight="1">
      <c r="C2137" s="12"/>
      <c r="D2137" s="12"/>
      <c r="E2137" s="12"/>
      <c r="F2137" s="12"/>
    </row>
    <row r="2138" spans="3:6" ht="15.75" customHeight="1">
      <c r="C2138" s="12"/>
      <c r="D2138" s="12"/>
      <c r="E2138" s="12"/>
      <c r="F2138" s="12"/>
    </row>
    <row r="2139" spans="3:6" ht="15.75" customHeight="1">
      <c r="C2139" s="12"/>
      <c r="D2139" s="12"/>
      <c r="E2139" s="12"/>
      <c r="F2139" s="12"/>
    </row>
    <row r="2140" spans="3:6" ht="15.75" customHeight="1">
      <c r="C2140" s="12"/>
      <c r="D2140" s="12"/>
      <c r="E2140" s="12"/>
      <c r="F2140" s="12"/>
    </row>
    <row r="2141" spans="3:6" ht="15.75" customHeight="1">
      <c r="C2141" s="12"/>
      <c r="D2141" s="12"/>
      <c r="E2141" s="12"/>
      <c r="F2141" s="12"/>
    </row>
    <row r="2142" spans="3:6" ht="15.75" customHeight="1">
      <c r="C2142" s="12"/>
      <c r="D2142" s="12"/>
      <c r="E2142" s="12"/>
      <c r="F2142" s="12"/>
    </row>
    <row r="2143" spans="3:6" ht="15.75" customHeight="1">
      <c r="C2143" s="12"/>
      <c r="D2143" s="12"/>
      <c r="E2143" s="12"/>
      <c r="F2143" s="12"/>
    </row>
    <row r="2144" spans="3:6" ht="15.75" customHeight="1">
      <c r="C2144" s="12"/>
      <c r="D2144" s="12"/>
      <c r="E2144" s="12"/>
      <c r="F2144" s="12"/>
    </row>
    <row r="2145" spans="3:6" ht="15.75" customHeight="1">
      <c r="C2145" s="12"/>
      <c r="D2145" s="12"/>
      <c r="E2145" s="12"/>
      <c r="F2145" s="12"/>
    </row>
    <row r="2146" spans="3:6" ht="15.75" customHeight="1">
      <c r="C2146" s="12"/>
      <c r="D2146" s="12"/>
      <c r="E2146" s="12"/>
      <c r="F2146" s="12"/>
    </row>
    <row r="2147" spans="3:6" ht="15.75" customHeight="1">
      <c r="C2147" s="12"/>
      <c r="D2147" s="12"/>
      <c r="E2147" s="12"/>
      <c r="F2147" s="12"/>
    </row>
    <row r="2148" spans="3:6" ht="15.75" customHeight="1">
      <c r="C2148" s="12"/>
      <c r="D2148" s="12"/>
      <c r="E2148" s="12"/>
      <c r="F2148" s="12"/>
    </row>
    <row r="2149" spans="3:6" ht="15.75" customHeight="1">
      <c r="C2149" s="12"/>
      <c r="D2149" s="12"/>
      <c r="E2149" s="12"/>
      <c r="F2149" s="12"/>
    </row>
    <row r="2150" spans="3:6" ht="15.75" customHeight="1">
      <c r="C2150" s="12"/>
      <c r="D2150" s="12"/>
      <c r="E2150" s="12"/>
      <c r="F2150" s="12"/>
    </row>
    <row r="2151" spans="3:6" ht="15.75" customHeight="1">
      <c r="C2151" s="12"/>
      <c r="D2151" s="12"/>
      <c r="E2151" s="12"/>
      <c r="F2151" s="12"/>
    </row>
    <row r="2152" spans="3:6" ht="15.75" customHeight="1">
      <c r="C2152" s="12"/>
      <c r="D2152" s="12"/>
      <c r="E2152" s="12"/>
      <c r="F2152" s="12"/>
    </row>
    <row r="2153" spans="3:6" ht="15.75" customHeight="1">
      <c r="C2153" s="12"/>
      <c r="D2153" s="12"/>
      <c r="E2153" s="12"/>
      <c r="F2153" s="12"/>
    </row>
    <row r="2154" spans="3:6" ht="15.75" customHeight="1">
      <c r="C2154" s="12"/>
      <c r="D2154" s="12"/>
      <c r="E2154" s="12"/>
      <c r="F2154" s="12"/>
    </row>
    <row r="2155" spans="3:6" ht="15.75" customHeight="1">
      <c r="C2155" s="12"/>
      <c r="D2155" s="12"/>
      <c r="E2155" s="12"/>
      <c r="F2155" s="12"/>
    </row>
    <row r="2156" spans="3:6" ht="15.75" customHeight="1">
      <c r="C2156" s="12"/>
      <c r="D2156" s="12"/>
      <c r="E2156" s="12"/>
      <c r="F2156" s="12"/>
    </row>
    <row r="2157" spans="3:6" ht="15.75" customHeight="1">
      <c r="C2157" s="12"/>
      <c r="D2157" s="12"/>
      <c r="E2157" s="12"/>
      <c r="F2157" s="12"/>
    </row>
    <row r="2158" spans="3:6" ht="15.75" customHeight="1">
      <c r="C2158" s="12"/>
      <c r="D2158" s="12"/>
      <c r="E2158" s="12"/>
      <c r="F2158" s="12"/>
    </row>
    <row r="2159" spans="3:6" ht="15.75" customHeight="1">
      <c r="C2159" s="12"/>
      <c r="D2159" s="12"/>
      <c r="E2159" s="12"/>
      <c r="F2159" s="12"/>
    </row>
    <row r="2160" spans="3:6" ht="15.75" customHeight="1">
      <c r="C2160" s="12"/>
      <c r="D2160" s="12"/>
      <c r="E2160" s="12"/>
      <c r="F2160" s="12"/>
    </row>
    <row r="2161" spans="3:6" ht="15.75" customHeight="1">
      <c r="C2161" s="12"/>
      <c r="D2161" s="12"/>
      <c r="E2161" s="12"/>
      <c r="F2161" s="12"/>
    </row>
    <row r="2162" spans="3:6" ht="15.75" customHeight="1">
      <c r="C2162" s="12"/>
      <c r="D2162" s="12"/>
      <c r="E2162" s="12"/>
      <c r="F2162" s="12"/>
    </row>
    <row r="2163" spans="3:6" ht="15.75" customHeight="1">
      <c r="C2163" s="12"/>
      <c r="D2163" s="12"/>
      <c r="E2163" s="12"/>
      <c r="F2163" s="12"/>
    </row>
    <row r="2164" spans="3:6" ht="15.75" customHeight="1">
      <c r="C2164" s="12"/>
      <c r="D2164" s="12"/>
      <c r="E2164" s="12"/>
      <c r="F2164" s="12"/>
    </row>
    <row r="2165" spans="3:6" ht="15.75" customHeight="1">
      <c r="C2165" s="12"/>
      <c r="D2165" s="12"/>
      <c r="E2165" s="12"/>
      <c r="F2165" s="12"/>
    </row>
    <row r="2166" spans="3:6" ht="15.75" customHeight="1">
      <c r="C2166" s="12"/>
      <c r="D2166" s="12"/>
      <c r="E2166" s="12"/>
      <c r="F2166" s="12"/>
    </row>
    <row r="2167" spans="3:6" ht="15.75" customHeight="1">
      <c r="C2167" s="12"/>
      <c r="D2167" s="12"/>
      <c r="E2167" s="12"/>
      <c r="F2167" s="12"/>
    </row>
    <row r="2168" spans="3:6" ht="15.75" customHeight="1">
      <c r="C2168" s="12"/>
      <c r="D2168" s="12"/>
      <c r="E2168" s="12"/>
      <c r="F2168" s="12"/>
    </row>
    <row r="2169" spans="3:6" ht="15.75" customHeight="1">
      <c r="C2169" s="12"/>
      <c r="D2169" s="12"/>
      <c r="E2169" s="12"/>
      <c r="F2169" s="12"/>
    </row>
    <row r="2170" spans="3:6" ht="15.75" customHeight="1">
      <c r="C2170" s="12"/>
      <c r="D2170" s="12"/>
      <c r="E2170" s="12"/>
      <c r="F2170" s="12"/>
    </row>
    <row r="2171" spans="3:6" ht="15.75" customHeight="1">
      <c r="C2171" s="12"/>
      <c r="D2171" s="12"/>
      <c r="E2171" s="12"/>
      <c r="F2171" s="12"/>
    </row>
    <row r="2172" spans="3:6" ht="15.75" customHeight="1">
      <c r="C2172" s="12"/>
      <c r="D2172" s="12"/>
      <c r="E2172" s="12"/>
      <c r="F2172" s="12"/>
    </row>
    <row r="2173" spans="3:6" ht="15.75" customHeight="1">
      <c r="C2173" s="12"/>
      <c r="D2173" s="12"/>
      <c r="E2173" s="12"/>
      <c r="F2173" s="12"/>
    </row>
    <row r="2174" spans="3:6" ht="15.75" customHeight="1">
      <c r="C2174" s="12"/>
      <c r="D2174" s="12"/>
      <c r="E2174" s="12"/>
      <c r="F2174" s="12"/>
    </row>
    <row r="2175" spans="3:6" ht="15.75" customHeight="1">
      <c r="C2175" s="12"/>
      <c r="D2175" s="12"/>
      <c r="E2175" s="12"/>
      <c r="F2175" s="12"/>
    </row>
    <row r="2176" spans="3:6" ht="15.75" customHeight="1">
      <c r="C2176" s="12"/>
      <c r="D2176" s="12"/>
      <c r="E2176" s="12"/>
      <c r="F2176" s="12"/>
    </row>
    <row r="2177" spans="3:6" ht="15.75" customHeight="1">
      <c r="C2177" s="12"/>
      <c r="D2177" s="12"/>
      <c r="E2177" s="12"/>
      <c r="F2177" s="12"/>
    </row>
    <row r="2178" spans="3:6" ht="15.75" customHeight="1">
      <c r="C2178" s="12"/>
      <c r="D2178" s="12"/>
      <c r="E2178" s="12"/>
      <c r="F2178" s="12"/>
    </row>
    <row r="2179" spans="3:6" ht="15.75" customHeight="1">
      <c r="C2179" s="12"/>
      <c r="D2179" s="12"/>
      <c r="E2179" s="12"/>
      <c r="F2179" s="12"/>
    </row>
    <row r="2180" spans="3:6" ht="15.75" customHeight="1">
      <c r="C2180" s="12"/>
      <c r="D2180" s="12"/>
      <c r="E2180" s="12"/>
      <c r="F2180" s="12"/>
    </row>
    <row r="2181" spans="3:6" ht="15.75" customHeight="1">
      <c r="C2181" s="12"/>
      <c r="D2181" s="12"/>
      <c r="E2181" s="12"/>
      <c r="F2181" s="12"/>
    </row>
    <row r="2182" spans="3:6" ht="15.75" customHeight="1">
      <c r="C2182" s="12"/>
      <c r="D2182" s="12"/>
      <c r="E2182" s="12"/>
      <c r="F2182" s="12"/>
    </row>
    <row r="2183" spans="3:6" ht="15.75" customHeight="1">
      <c r="C2183" s="12"/>
      <c r="D2183" s="12"/>
      <c r="E2183" s="12"/>
      <c r="F2183" s="12"/>
    </row>
    <row r="2184" spans="3:6" ht="15.75" customHeight="1">
      <c r="C2184" s="12"/>
      <c r="D2184" s="12"/>
      <c r="E2184" s="12"/>
      <c r="F2184" s="12"/>
    </row>
    <row r="2185" spans="3:6" ht="15.75" customHeight="1">
      <c r="C2185" s="12"/>
      <c r="D2185" s="12"/>
      <c r="E2185" s="12"/>
      <c r="F2185" s="12"/>
    </row>
    <row r="2186" spans="3:6" ht="15.75" customHeight="1">
      <c r="C2186" s="12"/>
      <c r="D2186" s="12"/>
      <c r="E2186" s="12"/>
      <c r="F2186" s="12"/>
    </row>
    <row r="2187" spans="3:6" ht="15.75" customHeight="1">
      <c r="C2187" s="12"/>
      <c r="D2187" s="12"/>
      <c r="E2187" s="12"/>
      <c r="F2187" s="12"/>
    </row>
    <row r="2188" spans="3:6" ht="15.75" customHeight="1">
      <c r="C2188" s="12"/>
      <c r="D2188" s="12"/>
      <c r="E2188" s="12"/>
      <c r="F2188" s="12"/>
    </row>
    <row r="2189" spans="3:6" ht="15.75" customHeight="1">
      <c r="C2189" s="12"/>
      <c r="D2189" s="12"/>
      <c r="E2189" s="12"/>
      <c r="F2189" s="12"/>
    </row>
    <row r="2190" spans="3:6" ht="15.75" customHeight="1">
      <c r="C2190" s="12"/>
      <c r="D2190" s="12"/>
      <c r="E2190" s="12"/>
      <c r="F2190" s="12"/>
    </row>
    <row r="2191" spans="3:6" ht="15.75" customHeight="1">
      <c r="C2191" s="12"/>
      <c r="D2191" s="12"/>
      <c r="E2191" s="12"/>
      <c r="F2191" s="12"/>
    </row>
    <row r="2192" spans="3:6" ht="15.75" customHeight="1">
      <c r="C2192" s="12"/>
      <c r="D2192" s="12"/>
      <c r="E2192" s="12"/>
      <c r="F2192" s="12"/>
    </row>
    <row r="2193" spans="3:6" ht="15.75" customHeight="1">
      <c r="C2193" s="12"/>
      <c r="D2193" s="12"/>
      <c r="E2193" s="12"/>
      <c r="F2193" s="12"/>
    </row>
    <row r="2194" spans="3:6" ht="15.75" customHeight="1">
      <c r="C2194" s="12"/>
      <c r="D2194" s="12"/>
      <c r="E2194" s="12"/>
      <c r="F2194" s="12"/>
    </row>
    <row r="2195" spans="3:6" ht="15.75" customHeight="1">
      <c r="C2195" s="12"/>
      <c r="D2195" s="12"/>
      <c r="E2195" s="12"/>
      <c r="F2195" s="12"/>
    </row>
    <row r="2196" spans="3:6" ht="15.75" customHeight="1">
      <c r="C2196" s="12"/>
      <c r="D2196" s="12"/>
      <c r="E2196" s="12"/>
      <c r="F2196" s="12"/>
    </row>
    <row r="2197" spans="3:6" ht="15.75" customHeight="1">
      <c r="C2197" s="12"/>
      <c r="D2197" s="12"/>
      <c r="E2197" s="12"/>
      <c r="F2197" s="12"/>
    </row>
    <row r="2198" spans="3:6" ht="15.75" customHeight="1">
      <c r="C2198" s="12"/>
      <c r="D2198" s="12"/>
      <c r="E2198" s="12"/>
      <c r="F2198" s="12"/>
    </row>
    <row r="2199" spans="3:6" ht="15.75" customHeight="1">
      <c r="C2199" s="12"/>
      <c r="D2199" s="12"/>
      <c r="E2199" s="12"/>
      <c r="F2199" s="12"/>
    </row>
    <row r="2200" spans="3:6" ht="15.75" customHeight="1">
      <c r="C2200" s="12"/>
      <c r="D2200" s="12"/>
      <c r="E2200" s="12"/>
      <c r="F2200" s="12"/>
    </row>
    <row r="2201" spans="3:6" ht="15.75" customHeight="1">
      <c r="C2201" s="12"/>
      <c r="D2201" s="12"/>
      <c r="E2201" s="12"/>
      <c r="F2201" s="12"/>
    </row>
    <row r="2202" spans="3:6" ht="15.75" customHeight="1">
      <c r="C2202" s="12"/>
      <c r="D2202" s="12"/>
      <c r="E2202" s="12"/>
      <c r="F2202" s="12"/>
    </row>
    <row r="2203" spans="3:6" ht="15.75" customHeight="1">
      <c r="C2203" s="12"/>
      <c r="D2203" s="12"/>
      <c r="E2203" s="12"/>
      <c r="F2203" s="12"/>
    </row>
    <row r="2204" spans="3:6" ht="15.75" customHeight="1">
      <c r="C2204" s="12"/>
      <c r="D2204" s="12"/>
      <c r="E2204" s="12"/>
      <c r="F2204" s="12"/>
    </row>
    <row r="2205" spans="3:6" ht="15.75" customHeight="1">
      <c r="C2205" s="12"/>
      <c r="D2205" s="12"/>
      <c r="E2205" s="12"/>
      <c r="F2205" s="12"/>
    </row>
    <row r="2206" spans="3:6" ht="15.75" customHeight="1">
      <c r="C2206" s="12"/>
      <c r="D2206" s="12"/>
      <c r="E2206" s="12"/>
      <c r="F2206" s="12"/>
    </row>
    <row r="2207" spans="3:6" ht="15.75" customHeight="1">
      <c r="C2207" s="12"/>
      <c r="D2207" s="12"/>
      <c r="E2207" s="12"/>
      <c r="F2207" s="12"/>
    </row>
    <row r="2208" spans="3:6" ht="15.75" customHeight="1">
      <c r="C2208" s="12"/>
      <c r="D2208" s="12"/>
      <c r="E2208" s="12"/>
      <c r="F2208" s="12"/>
    </row>
    <row r="2209" spans="3:6" ht="15.75" customHeight="1">
      <c r="C2209" s="12"/>
      <c r="D2209" s="12"/>
      <c r="E2209" s="12"/>
      <c r="F2209" s="12"/>
    </row>
    <row r="2210" spans="3:6" ht="15.75" customHeight="1">
      <c r="C2210" s="12"/>
      <c r="D2210" s="12"/>
      <c r="E2210" s="12"/>
      <c r="F2210" s="12"/>
    </row>
    <row r="2211" spans="3:6" ht="15.75" customHeight="1">
      <c r="C2211" s="12"/>
      <c r="D2211" s="12"/>
      <c r="E2211" s="12"/>
      <c r="F2211" s="12"/>
    </row>
    <row r="2212" spans="3:6" ht="15.75" customHeight="1">
      <c r="C2212" s="12"/>
      <c r="D2212" s="12"/>
      <c r="E2212" s="12"/>
      <c r="F2212" s="12"/>
    </row>
    <row r="2213" spans="3:6" ht="15.75" customHeight="1">
      <c r="C2213" s="12"/>
      <c r="D2213" s="12"/>
      <c r="E2213" s="12"/>
      <c r="F2213" s="12"/>
    </row>
    <row r="2214" spans="3:6" ht="15.75" customHeight="1">
      <c r="C2214" s="12"/>
      <c r="D2214" s="12"/>
      <c r="E2214" s="12"/>
      <c r="F2214" s="12"/>
    </row>
    <row r="2215" spans="3:6" ht="15.75" customHeight="1">
      <c r="C2215" s="12"/>
      <c r="D2215" s="12"/>
      <c r="E2215" s="12"/>
      <c r="F2215" s="12"/>
    </row>
    <row r="2216" spans="3:6" ht="15.75" customHeight="1">
      <c r="C2216" s="12"/>
      <c r="D2216" s="12"/>
      <c r="E2216" s="12"/>
      <c r="F2216" s="12"/>
    </row>
    <row r="2217" spans="3:6" ht="15.75" customHeight="1">
      <c r="C2217" s="12"/>
      <c r="D2217" s="12"/>
      <c r="E2217" s="12"/>
      <c r="F2217" s="12"/>
    </row>
    <row r="2218" spans="3:6" ht="15.75" customHeight="1">
      <c r="C2218" s="12"/>
      <c r="D2218" s="12"/>
      <c r="E2218" s="12"/>
      <c r="F2218" s="12"/>
    </row>
    <row r="2219" spans="3:6" ht="15.75" customHeight="1">
      <c r="C2219" s="12"/>
      <c r="D2219" s="12"/>
      <c r="E2219" s="12"/>
      <c r="F2219" s="12"/>
    </row>
    <row r="2220" spans="3:6" ht="15.75" customHeight="1">
      <c r="C2220" s="12"/>
      <c r="D2220" s="12"/>
      <c r="E2220" s="12"/>
      <c r="F2220" s="12"/>
    </row>
    <row r="2221" spans="3:6" ht="15.75" customHeight="1">
      <c r="C2221" s="12"/>
      <c r="D2221" s="12"/>
      <c r="E2221" s="12"/>
      <c r="F2221" s="12"/>
    </row>
    <row r="2222" spans="3:6" ht="15.75" customHeight="1">
      <c r="C2222" s="12"/>
      <c r="D2222" s="12"/>
      <c r="E2222" s="12"/>
      <c r="F2222" s="12"/>
    </row>
    <row r="2223" spans="3:6" ht="15.75" customHeight="1">
      <c r="C2223" s="12"/>
      <c r="D2223" s="12"/>
      <c r="E2223" s="12"/>
      <c r="F2223" s="12"/>
    </row>
    <row r="2224" spans="3:6" ht="15.75" customHeight="1">
      <c r="C2224" s="12"/>
      <c r="D2224" s="12"/>
      <c r="E2224" s="12"/>
      <c r="F2224" s="12"/>
    </row>
    <row r="2225" spans="3:6" ht="15.75" customHeight="1">
      <c r="C2225" s="12"/>
      <c r="D2225" s="12"/>
      <c r="E2225" s="12"/>
      <c r="F2225" s="12"/>
    </row>
    <row r="2226" spans="3:6" ht="15.75" customHeight="1">
      <c r="C2226" s="12"/>
      <c r="D2226" s="12"/>
      <c r="E2226" s="12"/>
      <c r="F2226" s="12"/>
    </row>
    <row r="2227" spans="3:6" ht="15.75" customHeight="1">
      <c r="C2227" s="12"/>
      <c r="D2227" s="12"/>
      <c r="E2227" s="12"/>
      <c r="F2227" s="12"/>
    </row>
    <row r="2228" spans="3:6" ht="15.75" customHeight="1">
      <c r="C2228" s="12"/>
      <c r="D2228" s="12"/>
      <c r="E2228" s="12"/>
      <c r="F2228" s="12"/>
    </row>
    <row r="2229" spans="3:6" ht="15.75" customHeight="1">
      <c r="C2229" s="12"/>
      <c r="D2229" s="12"/>
      <c r="E2229" s="12"/>
      <c r="F2229" s="12"/>
    </row>
    <row r="2230" spans="3:6" ht="15.75" customHeight="1">
      <c r="C2230" s="12"/>
      <c r="D2230" s="12"/>
      <c r="E2230" s="12"/>
      <c r="F2230" s="12"/>
    </row>
    <row r="2231" spans="3:6" ht="15.75" customHeight="1">
      <c r="C2231" s="12"/>
      <c r="D2231" s="12"/>
      <c r="E2231" s="12"/>
      <c r="F2231" s="12"/>
    </row>
    <row r="2232" spans="3:6" ht="15.75" customHeight="1">
      <c r="C2232" s="12"/>
      <c r="D2232" s="12"/>
      <c r="E2232" s="12"/>
      <c r="F2232" s="12"/>
    </row>
    <row r="2233" spans="3:6" ht="15.75" customHeight="1">
      <c r="C2233" s="12"/>
      <c r="D2233" s="12"/>
      <c r="E2233" s="12"/>
      <c r="F2233" s="12"/>
    </row>
    <row r="2234" spans="3:6" ht="15.75" customHeight="1">
      <c r="C2234" s="12"/>
      <c r="D2234" s="12"/>
      <c r="E2234" s="12"/>
      <c r="F2234" s="12"/>
    </row>
    <row r="2235" spans="3:6" ht="15.75" customHeight="1">
      <c r="C2235" s="12"/>
      <c r="D2235" s="12"/>
      <c r="E2235" s="12"/>
      <c r="F2235" s="12"/>
    </row>
    <row r="2236" spans="3:6" ht="15.75" customHeight="1">
      <c r="C2236" s="12"/>
      <c r="D2236" s="12"/>
      <c r="E2236" s="12"/>
      <c r="F2236" s="12"/>
    </row>
    <row r="2237" spans="3:6" ht="15.75" customHeight="1">
      <c r="C2237" s="12"/>
      <c r="D2237" s="12"/>
      <c r="E2237" s="12"/>
      <c r="F2237" s="12"/>
    </row>
    <row r="2238" spans="3:6" ht="15.75" customHeight="1">
      <c r="C2238" s="12"/>
      <c r="D2238" s="12"/>
      <c r="E2238" s="12"/>
      <c r="F2238" s="12"/>
    </row>
    <row r="2239" spans="3:6" ht="15.75" customHeight="1">
      <c r="C2239" s="12"/>
      <c r="D2239" s="12"/>
      <c r="E2239" s="12"/>
      <c r="F2239" s="12"/>
    </row>
    <row r="2240" spans="3:6" ht="15.75" customHeight="1">
      <c r="C2240" s="12"/>
      <c r="D2240" s="12"/>
      <c r="E2240" s="12"/>
      <c r="F2240" s="12"/>
    </row>
    <row r="2241" spans="3:6" ht="15.75" customHeight="1">
      <c r="C2241" s="12"/>
      <c r="D2241" s="12"/>
      <c r="E2241" s="12"/>
      <c r="F2241" s="12"/>
    </row>
    <row r="2242" spans="3:6" ht="15.75" customHeight="1">
      <c r="C2242" s="12"/>
      <c r="D2242" s="12"/>
      <c r="E2242" s="12"/>
      <c r="F2242" s="12"/>
    </row>
    <row r="2243" spans="3:6" ht="15.75" customHeight="1">
      <c r="C2243" s="12"/>
      <c r="D2243" s="12"/>
      <c r="E2243" s="12"/>
      <c r="F2243" s="12"/>
    </row>
    <row r="2244" spans="3:6" ht="15.75" customHeight="1">
      <c r="C2244" s="12"/>
      <c r="D2244" s="12"/>
      <c r="E2244" s="12"/>
      <c r="F2244" s="12"/>
    </row>
    <row r="2245" spans="3:6" ht="15.75" customHeight="1">
      <c r="C2245" s="12"/>
      <c r="D2245" s="12"/>
      <c r="E2245" s="12"/>
      <c r="F2245" s="12"/>
    </row>
    <row r="2246" spans="3:6" ht="15.75" customHeight="1">
      <c r="C2246" s="12"/>
      <c r="D2246" s="12"/>
      <c r="E2246" s="12"/>
      <c r="F2246" s="12"/>
    </row>
    <row r="2247" spans="3:6" ht="15.75" customHeight="1">
      <c r="C2247" s="12"/>
      <c r="D2247" s="12"/>
      <c r="E2247" s="12"/>
      <c r="F2247" s="12"/>
    </row>
    <row r="2248" spans="3:6" ht="15.75" customHeight="1">
      <c r="C2248" s="12"/>
      <c r="D2248" s="12"/>
      <c r="E2248" s="12"/>
      <c r="F2248" s="12"/>
    </row>
    <row r="2249" spans="3:6" ht="15.75" customHeight="1">
      <c r="C2249" s="12"/>
      <c r="D2249" s="12"/>
      <c r="E2249" s="12"/>
      <c r="F2249" s="12"/>
    </row>
    <row r="2250" spans="3:6" ht="15.75" customHeight="1">
      <c r="C2250" s="12"/>
      <c r="D2250" s="12"/>
      <c r="E2250" s="12"/>
      <c r="F2250" s="12"/>
    </row>
    <row r="2251" spans="3:6" ht="15.75" customHeight="1">
      <c r="C2251" s="12"/>
      <c r="D2251" s="12"/>
      <c r="E2251" s="12"/>
      <c r="F2251" s="12"/>
    </row>
    <row r="2252" spans="3:6" ht="15.75" customHeight="1">
      <c r="C2252" s="12"/>
      <c r="D2252" s="12"/>
      <c r="E2252" s="12"/>
      <c r="F2252" s="12"/>
    </row>
    <row r="2253" spans="3:6" ht="15.75" customHeight="1">
      <c r="C2253" s="12"/>
      <c r="D2253" s="12"/>
      <c r="E2253" s="12"/>
      <c r="F2253" s="12"/>
    </row>
    <row r="2254" spans="3:6" ht="15.75" customHeight="1">
      <c r="C2254" s="12"/>
      <c r="D2254" s="12"/>
      <c r="E2254" s="12"/>
      <c r="F2254" s="12"/>
    </row>
    <row r="2255" spans="3:6" ht="15.75" customHeight="1">
      <c r="C2255" s="12"/>
      <c r="D2255" s="12"/>
      <c r="E2255" s="12"/>
      <c r="F2255" s="12"/>
    </row>
    <row r="2256" spans="3:6" ht="15.75" customHeight="1">
      <c r="C2256" s="12"/>
      <c r="D2256" s="12"/>
      <c r="E2256" s="12"/>
      <c r="F2256" s="12"/>
    </row>
    <row r="2257" spans="3:6" ht="15.75" customHeight="1">
      <c r="C2257" s="12"/>
      <c r="D2257" s="12"/>
      <c r="E2257" s="12"/>
      <c r="F2257" s="12"/>
    </row>
    <row r="2258" spans="3:6" ht="15.75" customHeight="1">
      <c r="C2258" s="12"/>
      <c r="D2258" s="12"/>
      <c r="E2258" s="12"/>
      <c r="F2258" s="12"/>
    </row>
    <row r="2259" spans="3:6" ht="15.75" customHeight="1">
      <c r="C2259" s="12"/>
      <c r="D2259" s="12"/>
      <c r="E2259" s="12"/>
      <c r="F2259" s="12"/>
    </row>
    <row r="2260" spans="3:6" ht="15.75" customHeight="1">
      <c r="C2260" s="12"/>
      <c r="D2260" s="12"/>
      <c r="E2260" s="12"/>
      <c r="F2260" s="12"/>
    </row>
    <row r="2261" spans="3:6" ht="15.75" customHeight="1">
      <c r="C2261" s="12"/>
      <c r="D2261" s="12"/>
      <c r="E2261" s="12"/>
      <c r="F2261" s="12"/>
    </row>
    <row r="2262" spans="3:6" ht="15.75" customHeight="1">
      <c r="C2262" s="12"/>
      <c r="D2262" s="12"/>
      <c r="E2262" s="12"/>
      <c r="F2262" s="12"/>
    </row>
    <row r="2263" spans="3:6" ht="15.75" customHeight="1">
      <c r="C2263" s="12"/>
      <c r="D2263" s="12"/>
      <c r="E2263" s="12"/>
      <c r="F2263" s="12"/>
    </row>
    <row r="2264" spans="3:6" ht="15.75" customHeight="1">
      <c r="C2264" s="12"/>
      <c r="D2264" s="12"/>
      <c r="E2264" s="12"/>
      <c r="F2264" s="12"/>
    </row>
    <row r="2265" spans="3:6" ht="15.75" customHeight="1">
      <c r="C2265" s="12"/>
      <c r="D2265" s="12"/>
      <c r="E2265" s="12"/>
      <c r="F2265" s="12"/>
    </row>
    <row r="2266" spans="3:6" ht="15.75" customHeight="1">
      <c r="C2266" s="12"/>
      <c r="D2266" s="12"/>
      <c r="E2266" s="12"/>
      <c r="F2266" s="12"/>
    </row>
    <row r="2267" spans="3:6" ht="15.75" customHeight="1">
      <c r="C2267" s="12"/>
      <c r="D2267" s="12"/>
      <c r="E2267" s="12"/>
      <c r="F2267" s="12"/>
    </row>
    <row r="2268" spans="3:6" ht="15.75" customHeight="1">
      <c r="C2268" s="12"/>
      <c r="D2268" s="12"/>
      <c r="E2268" s="12"/>
      <c r="F2268" s="12"/>
    </row>
    <row r="2269" spans="3:6" ht="15.75" customHeight="1">
      <c r="C2269" s="12"/>
      <c r="D2269" s="12"/>
      <c r="E2269" s="12"/>
      <c r="F2269" s="12"/>
    </row>
    <row r="2270" spans="3:6" ht="15.75" customHeight="1">
      <c r="C2270" s="12"/>
      <c r="D2270" s="12"/>
      <c r="E2270" s="12"/>
      <c r="F2270" s="12"/>
    </row>
    <row r="2271" spans="3:6" ht="15.75" customHeight="1">
      <c r="C2271" s="12"/>
      <c r="D2271" s="12"/>
      <c r="E2271" s="12"/>
      <c r="F2271" s="12"/>
    </row>
    <row r="2272" spans="3:6" ht="15.75" customHeight="1">
      <c r="C2272" s="12"/>
      <c r="D2272" s="12"/>
      <c r="E2272" s="12"/>
      <c r="F2272" s="12"/>
    </row>
    <row r="2273" spans="3:6" ht="15.75" customHeight="1">
      <c r="C2273" s="12"/>
      <c r="D2273" s="12"/>
      <c r="E2273" s="12"/>
      <c r="F2273" s="12"/>
    </row>
    <row r="2274" spans="3:6" ht="15.75" customHeight="1">
      <c r="C2274" s="12"/>
      <c r="D2274" s="12"/>
      <c r="E2274" s="12"/>
      <c r="F2274" s="12"/>
    </row>
    <row r="2275" spans="3:6" ht="15.75" customHeight="1">
      <c r="C2275" s="12"/>
      <c r="D2275" s="12"/>
      <c r="E2275" s="12"/>
      <c r="F2275" s="12"/>
    </row>
    <row r="2276" spans="3:6" ht="15.75" customHeight="1">
      <c r="C2276" s="12"/>
      <c r="D2276" s="12"/>
      <c r="E2276" s="12"/>
      <c r="F2276" s="12"/>
    </row>
    <row r="2277" spans="3:6" ht="15.75" customHeight="1">
      <c r="C2277" s="12"/>
      <c r="D2277" s="12"/>
      <c r="E2277" s="12"/>
      <c r="F2277" s="12"/>
    </row>
    <row r="2278" spans="3:6" ht="15.75" customHeight="1">
      <c r="C2278" s="12"/>
      <c r="D2278" s="12"/>
      <c r="E2278" s="12"/>
      <c r="F2278" s="12"/>
    </row>
    <row r="2279" spans="3:6" ht="15.75" customHeight="1">
      <c r="C2279" s="12"/>
      <c r="D2279" s="12"/>
      <c r="E2279" s="12"/>
      <c r="F2279" s="12"/>
    </row>
    <row r="2280" spans="3:6" ht="15.75" customHeight="1">
      <c r="C2280" s="12"/>
      <c r="D2280" s="12"/>
      <c r="E2280" s="12"/>
      <c r="F2280" s="12"/>
    </row>
    <row r="2281" spans="3:6" ht="15.75" customHeight="1">
      <c r="C2281" s="12"/>
      <c r="D2281" s="12"/>
      <c r="E2281" s="12"/>
      <c r="F2281" s="12"/>
    </row>
    <row r="2282" spans="3:6" ht="15.75" customHeight="1">
      <c r="C2282" s="12"/>
      <c r="D2282" s="12"/>
      <c r="E2282" s="12"/>
      <c r="F2282" s="12"/>
    </row>
    <row r="2283" spans="3:6" ht="15.75" customHeight="1">
      <c r="C2283" s="12"/>
      <c r="D2283" s="12"/>
      <c r="E2283" s="12"/>
      <c r="F2283" s="12"/>
    </row>
    <row r="2284" spans="3:6" ht="15.75" customHeight="1">
      <c r="C2284" s="12"/>
      <c r="D2284" s="12"/>
      <c r="E2284" s="12"/>
      <c r="F2284" s="12"/>
    </row>
    <row r="2285" spans="3:6" ht="15.75" customHeight="1">
      <c r="C2285" s="12"/>
      <c r="D2285" s="12"/>
      <c r="E2285" s="12"/>
      <c r="F2285" s="12"/>
    </row>
    <row r="2286" spans="3:6" ht="15.75" customHeight="1">
      <c r="C2286" s="12"/>
      <c r="D2286" s="12"/>
      <c r="E2286" s="12"/>
      <c r="F2286" s="12"/>
    </row>
    <row r="2287" spans="3:6" ht="15.75" customHeight="1">
      <c r="C2287" s="12"/>
      <c r="D2287" s="12"/>
      <c r="E2287" s="12"/>
      <c r="F2287" s="12"/>
    </row>
    <row r="2288" spans="3:6" ht="15.75" customHeight="1">
      <c r="C2288" s="12"/>
      <c r="D2288" s="12"/>
      <c r="E2288" s="12"/>
      <c r="F2288" s="12"/>
    </row>
    <row r="2289" spans="3:6" ht="15.75" customHeight="1">
      <c r="C2289" s="12"/>
      <c r="D2289" s="12"/>
      <c r="E2289" s="12"/>
      <c r="F2289" s="12"/>
    </row>
    <row r="2290" spans="3:6" ht="15.75" customHeight="1">
      <c r="C2290" s="12"/>
      <c r="D2290" s="12"/>
      <c r="E2290" s="12"/>
      <c r="F2290" s="12"/>
    </row>
    <row r="2291" spans="3:6" ht="15.75" customHeight="1">
      <c r="C2291" s="12"/>
      <c r="D2291" s="12"/>
      <c r="E2291" s="12"/>
      <c r="F2291" s="12"/>
    </row>
    <row r="2292" spans="3:6" ht="15.75" customHeight="1">
      <c r="C2292" s="12"/>
      <c r="D2292" s="12"/>
      <c r="E2292" s="12"/>
      <c r="F2292" s="12"/>
    </row>
    <row r="2293" spans="3:6" ht="15.75" customHeight="1">
      <c r="C2293" s="12"/>
      <c r="D2293" s="12"/>
      <c r="E2293" s="12"/>
      <c r="F2293" s="12"/>
    </row>
    <row r="2294" spans="3:6" ht="15.75" customHeight="1">
      <c r="C2294" s="12"/>
      <c r="D2294" s="12"/>
      <c r="E2294" s="12"/>
      <c r="F2294" s="12"/>
    </row>
    <row r="2295" spans="3:6" ht="15.75" customHeight="1">
      <c r="C2295" s="12"/>
      <c r="D2295" s="12"/>
      <c r="E2295" s="12"/>
      <c r="F2295" s="12"/>
    </row>
    <row r="2296" spans="3:6" ht="15.75" customHeight="1">
      <c r="C2296" s="12"/>
      <c r="D2296" s="12"/>
      <c r="E2296" s="12"/>
      <c r="F2296" s="12"/>
    </row>
    <row r="2297" spans="3:6" ht="15.75" customHeight="1">
      <c r="C2297" s="12"/>
      <c r="D2297" s="12"/>
      <c r="E2297" s="12"/>
      <c r="F2297" s="12"/>
    </row>
    <row r="2298" spans="3:6" ht="15.75" customHeight="1">
      <c r="C2298" s="12"/>
      <c r="D2298" s="12"/>
      <c r="E2298" s="12"/>
      <c r="F2298" s="12"/>
    </row>
    <row r="2299" spans="3:6" ht="15.75" customHeight="1">
      <c r="C2299" s="12"/>
      <c r="D2299" s="12"/>
      <c r="E2299" s="12"/>
      <c r="F2299" s="12"/>
    </row>
    <row r="2300" spans="3:6" ht="15.75" customHeight="1">
      <c r="C2300" s="12"/>
      <c r="D2300" s="12"/>
      <c r="E2300" s="12"/>
      <c r="F2300" s="12"/>
    </row>
    <row r="2301" spans="3:6" ht="15.75" customHeight="1">
      <c r="C2301" s="12"/>
      <c r="D2301" s="12"/>
      <c r="E2301" s="12"/>
      <c r="F2301" s="12"/>
    </row>
    <row r="2302" spans="3:6" ht="15.75" customHeight="1">
      <c r="C2302" s="12"/>
      <c r="D2302" s="12"/>
      <c r="E2302" s="12"/>
      <c r="F2302" s="12"/>
    </row>
    <row r="2303" spans="3:6" ht="15.75" customHeight="1">
      <c r="C2303" s="12"/>
      <c r="D2303" s="12"/>
      <c r="E2303" s="12"/>
      <c r="F2303" s="12"/>
    </row>
    <row r="2304" spans="3:6" ht="15.75" customHeight="1">
      <c r="C2304" s="12"/>
      <c r="D2304" s="12"/>
      <c r="E2304" s="12"/>
      <c r="F2304" s="12"/>
    </row>
    <row r="2305" spans="3:6" ht="15.75" customHeight="1">
      <c r="C2305" s="12"/>
      <c r="D2305" s="12"/>
      <c r="E2305" s="12"/>
      <c r="F2305" s="12"/>
    </row>
    <row r="2306" spans="3:6" ht="15.75" customHeight="1">
      <c r="C2306" s="12"/>
      <c r="D2306" s="12"/>
      <c r="E2306" s="12"/>
      <c r="F2306" s="12"/>
    </row>
    <row r="2307" spans="3:6" ht="15.75" customHeight="1">
      <c r="C2307" s="12"/>
      <c r="D2307" s="12"/>
      <c r="E2307" s="12"/>
      <c r="F2307" s="12"/>
    </row>
    <row r="2308" spans="3:6" ht="15.75" customHeight="1">
      <c r="C2308" s="12"/>
      <c r="D2308" s="12"/>
      <c r="E2308" s="12"/>
      <c r="F2308" s="12"/>
    </row>
    <row r="2309" spans="3:6" ht="15.75" customHeight="1">
      <c r="C2309" s="12"/>
      <c r="D2309" s="12"/>
      <c r="E2309" s="12"/>
      <c r="F2309" s="12"/>
    </row>
    <row r="2310" spans="3:6" ht="15.75" customHeight="1">
      <c r="C2310" s="12"/>
      <c r="D2310" s="12"/>
      <c r="E2310" s="12"/>
      <c r="F2310" s="12"/>
    </row>
    <row r="2311" spans="3:6" ht="15.75" customHeight="1">
      <c r="C2311" s="12"/>
      <c r="D2311" s="12"/>
      <c r="E2311" s="12"/>
      <c r="F2311" s="12"/>
    </row>
    <row r="2312" spans="3:6" ht="15.75" customHeight="1">
      <c r="C2312" s="12"/>
      <c r="D2312" s="12"/>
      <c r="E2312" s="12"/>
      <c r="F2312" s="12"/>
    </row>
    <row r="2313" spans="3:6" ht="15.75" customHeight="1">
      <c r="C2313" s="12"/>
      <c r="D2313" s="12"/>
      <c r="E2313" s="12"/>
      <c r="F2313" s="12"/>
    </row>
    <row r="2314" spans="3:6" ht="15.75" customHeight="1">
      <c r="C2314" s="12"/>
      <c r="D2314" s="12"/>
      <c r="E2314" s="12"/>
      <c r="F2314" s="12"/>
    </row>
    <row r="2315" spans="3:6" ht="15.75" customHeight="1">
      <c r="C2315" s="12"/>
      <c r="D2315" s="12"/>
      <c r="E2315" s="12"/>
      <c r="F2315" s="12"/>
    </row>
    <row r="2316" spans="3:6" ht="15.75" customHeight="1">
      <c r="C2316" s="12"/>
      <c r="D2316" s="12"/>
      <c r="E2316" s="12"/>
      <c r="F2316" s="12"/>
    </row>
    <row r="2317" spans="3:6" ht="15.75" customHeight="1">
      <c r="C2317" s="12"/>
      <c r="D2317" s="12"/>
      <c r="E2317" s="12"/>
      <c r="F2317" s="12"/>
    </row>
    <row r="2318" spans="3:6" ht="15.75" customHeight="1">
      <c r="C2318" s="12"/>
      <c r="D2318" s="12"/>
      <c r="E2318" s="12"/>
      <c r="F2318" s="12"/>
    </row>
    <row r="2319" spans="3:6" ht="15.75" customHeight="1">
      <c r="C2319" s="12"/>
      <c r="D2319" s="12"/>
      <c r="E2319" s="12"/>
      <c r="F2319" s="12"/>
    </row>
    <row r="2320" spans="3:6" ht="15.75" customHeight="1">
      <c r="C2320" s="12"/>
      <c r="D2320" s="12"/>
      <c r="E2320" s="12"/>
      <c r="F2320" s="12"/>
    </row>
    <row r="2321" spans="3:6" ht="15.75" customHeight="1">
      <c r="C2321" s="12"/>
      <c r="D2321" s="12"/>
      <c r="E2321" s="12"/>
      <c r="F2321" s="12"/>
    </row>
    <row r="2322" spans="3:6" ht="15.75" customHeight="1">
      <c r="C2322" s="12"/>
      <c r="D2322" s="12"/>
      <c r="E2322" s="12"/>
      <c r="F2322" s="12"/>
    </row>
    <row r="2323" spans="3:6" ht="15.75" customHeight="1">
      <c r="C2323" s="12"/>
      <c r="D2323" s="12"/>
      <c r="E2323" s="12"/>
      <c r="F2323" s="12"/>
    </row>
    <row r="2324" spans="3:6" ht="15.75" customHeight="1">
      <c r="C2324" s="12"/>
      <c r="D2324" s="12"/>
      <c r="E2324" s="12"/>
      <c r="F2324" s="12"/>
    </row>
    <row r="2325" spans="3:6" ht="15.75" customHeight="1">
      <c r="C2325" s="12"/>
      <c r="D2325" s="12"/>
      <c r="E2325" s="12"/>
      <c r="F2325" s="12"/>
    </row>
    <row r="2326" spans="3:6" ht="15.75" customHeight="1">
      <c r="C2326" s="12"/>
      <c r="D2326" s="12"/>
      <c r="E2326" s="12"/>
      <c r="F2326" s="12"/>
    </row>
    <row r="2327" spans="3:6" ht="15.75" customHeight="1">
      <c r="C2327" s="12"/>
      <c r="D2327" s="12"/>
      <c r="E2327" s="12"/>
      <c r="F2327" s="12"/>
    </row>
    <row r="2328" spans="3:6" ht="15.75" customHeight="1">
      <c r="C2328" s="12"/>
      <c r="D2328" s="12"/>
      <c r="E2328" s="12"/>
      <c r="F2328" s="12"/>
    </row>
    <row r="2329" spans="3:6" ht="15.75" customHeight="1">
      <c r="C2329" s="12"/>
      <c r="D2329" s="12"/>
      <c r="E2329" s="12"/>
      <c r="F2329" s="12"/>
    </row>
    <row r="2330" spans="3:6" ht="15.75" customHeight="1">
      <c r="C2330" s="12"/>
      <c r="D2330" s="12"/>
      <c r="E2330" s="12"/>
      <c r="F2330" s="12"/>
    </row>
    <row r="2331" spans="3:6" ht="15.75" customHeight="1">
      <c r="C2331" s="12"/>
      <c r="D2331" s="12"/>
      <c r="E2331" s="12"/>
      <c r="F2331" s="12"/>
    </row>
    <row r="2332" spans="3:6" ht="15.75" customHeight="1">
      <c r="C2332" s="12"/>
      <c r="D2332" s="12"/>
      <c r="E2332" s="12"/>
      <c r="F2332" s="12"/>
    </row>
    <row r="2333" spans="3:6" ht="15.75" customHeight="1">
      <c r="C2333" s="12"/>
      <c r="D2333" s="12"/>
      <c r="E2333" s="12"/>
      <c r="F2333" s="12"/>
    </row>
    <row r="2334" spans="3:6" ht="15.75" customHeight="1">
      <c r="C2334" s="12"/>
      <c r="D2334" s="12"/>
      <c r="E2334" s="12"/>
      <c r="F2334" s="12"/>
    </row>
    <row r="2335" spans="3:6" ht="15.75" customHeight="1">
      <c r="C2335" s="12"/>
      <c r="D2335" s="12"/>
      <c r="E2335" s="12"/>
      <c r="F2335" s="12"/>
    </row>
    <row r="2336" spans="3:6" ht="15.75" customHeight="1">
      <c r="C2336" s="12"/>
      <c r="D2336" s="12"/>
      <c r="E2336" s="12"/>
      <c r="F2336" s="12"/>
    </row>
    <row r="2337" spans="3:6" ht="15.75" customHeight="1">
      <c r="C2337" s="12"/>
      <c r="D2337" s="12"/>
      <c r="E2337" s="12"/>
      <c r="F2337" s="12"/>
    </row>
    <row r="2338" spans="3:6" ht="15.75" customHeight="1">
      <c r="C2338" s="12"/>
      <c r="D2338" s="12"/>
      <c r="E2338" s="12"/>
      <c r="F2338" s="12"/>
    </row>
    <row r="2339" spans="3:6" ht="15.75" customHeight="1">
      <c r="C2339" s="12"/>
      <c r="D2339" s="12"/>
      <c r="E2339" s="12"/>
      <c r="F2339" s="12"/>
    </row>
    <row r="2340" spans="3:6" ht="15.75" customHeight="1">
      <c r="C2340" s="12"/>
      <c r="D2340" s="12"/>
      <c r="E2340" s="12"/>
      <c r="F2340" s="12"/>
    </row>
    <row r="2341" spans="3:6" ht="15.75" customHeight="1">
      <c r="C2341" s="12"/>
      <c r="D2341" s="12"/>
      <c r="E2341" s="12"/>
      <c r="F2341" s="12"/>
    </row>
    <row r="2342" spans="3:6" ht="15.75" customHeight="1">
      <c r="C2342" s="12"/>
      <c r="D2342" s="12"/>
      <c r="E2342" s="12"/>
      <c r="F2342" s="12"/>
    </row>
    <row r="2343" spans="3:6" ht="15.75" customHeight="1">
      <c r="C2343" s="12"/>
      <c r="D2343" s="12"/>
      <c r="E2343" s="12"/>
      <c r="F2343" s="12"/>
    </row>
    <row r="2344" spans="3:6" ht="15.75" customHeight="1">
      <c r="C2344" s="12"/>
      <c r="D2344" s="12"/>
      <c r="E2344" s="12"/>
      <c r="F2344" s="12"/>
    </row>
    <row r="2345" spans="3:6" ht="15.75" customHeight="1">
      <c r="C2345" s="12"/>
      <c r="D2345" s="12"/>
      <c r="E2345" s="12"/>
      <c r="F2345" s="12"/>
    </row>
    <row r="2346" spans="3:6" ht="15.75" customHeight="1">
      <c r="C2346" s="12"/>
      <c r="D2346" s="12"/>
      <c r="E2346" s="12"/>
      <c r="F2346" s="12"/>
    </row>
    <row r="2347" spans="3:6" ht="15.75" customHeight="1">
      <c r="C2347" s="12"/>
      <c r="D2347" s="12"/>
      <c r="E2347" s="12"/>
      <c r="F2347" s="12"/>
    </row>
    <row r="2348" spans="3:6" ht="15.75" customHeight="1">
      <c r="C2348" s="12"/>
      <c r="D2348" s="12"/>
      <c r="E2348" s="12"/>
      <c r="F2348" s="12"/>
    </row>
    <row r="2349" spans="3:6" ht="15.75" customHeight="1">
      <c r="C2349" s="12"/>
      <c r="D2349" s="12"/>
      <c r="E2349" s="12"/>
      <c r="F2349" s="12"/>
    </row>
    <row r="2350" spans="3:6" ht="15.75" customHeight="1">
      <c r="C2350" s="12"/>
      <c r="D2350" s="12"/>
      <c r="E2350" s="12"/>
      <c r="F2350" s="12"/>
    </row>
    <row r="2351" spans="3:6" ht="15.75" customHeight="1">
      <c r="C2351" s="12"/>
      <c r="D2351" s="12"/>
      <c r="E2351" s="12"/>
      <c r="F2351" s="12"/>
    </row>
    <row r="2352" spans="3:6" ht="15.75" customHeight="1">
      <c r="C2352" s="12"/>
      <c r="D2352" s="12"/>
      <c r="E2352" s="12"/>
      <c r="F2352" s="12"/>
    </row>
    <row r="2353" spans="3:6" ht="15.75" customHeight="1">
      <c r="C2353" s="12"/>
      <c r="D2353" s="12"/>
      <c r="E2353" s="12"/>
      <c r="F2353" s="12"/>
    </row>
    <row r="2354" spans="3:6" ht="15.75" customHeight="1">
      <c r="C2354" s="12"/>
      <c r="D2354" s="12"/>
      <c r="E2354" s="12"/>
      <c r="F2354" s="12"/>
    </row>
    <row r="2355" spans="3:6" ht="15.75" customHeight="1">
      <c r="C2355" s="12"/>
      <c r="D2355" s="12"/>
      <c r="E2355" s="12"/>
      <c r="F2355" s="12"/>
    </row>
    <row r="2356" spans="3:6" ht="15.75" customHeight="1">
      <c r="C2356" s="12"/>
      <c r="D2356" s="12"/>
      <c r="E2356" s="12"/>
      <c r="F2356" s="12"/>
    </row>
    <row r="2357" spans="3:6" ht="15.75" customHeight="1">
      <c r="C2357" s="12"/>
      <c r="D2357" s="12"/>
      <c r="E2357" s="12"/>
      <c r="F2357" s="12"/>
    </row>
    <row r="2358" spans="3:6" ht="15.75" customHeight="1">
      <c r="C2358" s="12"/>
      <c r="D2358" s="12"/>
      <c r="E2358" s="12"/>
      <c r="F2358" s="12"/>
    </row>
    <row r="2359" spans="3:6" ht="15.75" customHeight="1">
      <c r="C2359" s="12"/>
      <c r="D2359" s="12"/>
      <c r="E2359" s="12"/>
      <c r="F2359" s="12"/>
    </row>
    <row r="2360" spans="3:6" ht="15.75" customHeight="1">
      <c r="C2360" s="12"/>
      <c r="D2360" s="12"/>
      <c r="E2360" s="12"/>
      <c r="F2360" s="12"/>
    </row>
    <row r="2361" spans="3:6" ht="15.75" customHeight="1">
      <c r="C2361" s="12"/>
      <c r="D2361" s="12"/>
      <c r="E2361" s="12"/>
      <c r="F2361" s="12"/>
    </row>
    <row r="2362" spans="3:6" ht="15.75" customHeight="1">
      <c r="C2362" s="12"/>
      <c r="D2362" s="12"/>
      <c r="E2362" s="12"/>
      <c r="F2362" s="12"/>
    </row>
    <row r="2363" spans="3:6" ht="15.75" customHeight="1">
      <c r="C2363" s="12"/>
      <c r="D2363" s="12"/>
      <c r="E2363" s="12"/>
      <c r="F2363" s="12"/>
    </row>
    <row r="2364" spans="3:6" ht="15.75" customHeight="1">
      <c r="C2364" s="12"/>
      <c r="D2364" s="12"/>
      <c r="E2364" s="12"/>
      <c r="F2364" s="12"/>
    </row>
    <row r="2365" spans="3:6" ht="15.75" customHeight="1">
      <c r="C2365" s="12"/>
      <c r="D2365" s="12"/>
      <c r="E2365" s="12"/>
      <c r="F2365" s="12"/>
    </row>
    <row r="2366" spans="3:6" ht="15.75" customHeight="1">
      <c r="C2366" s="12"/>
      <c r="D2366" s="12"/>
      <c r="E2366" s="12"/>
      <c r="F2366" s="12"/>
    </row>
    <row r="2367" spans="3:6" ht="15.75" customHeight="1">
      <c r="C2367" s="12"/>
      <c r="D2367" s="12"/>
      <c r="E2367" s="12"/>
      <c r="F2367" s="12"/>
    </row>
    <row r="2368" spans="3:6" ht="15.75" customHeight="1">
      <c r="C2368" s="12"/>
      <c r="D2368" s="12"/>
      <c r="E2368" s="12"/>
      <c r="F2368" s="12"/>
    </row>
    <row r="2369" spans="3:6" ht="15.75" customHeight="1">
      <c r="C2369" s="12"/>
      <c r="D2369" s="12"/>
      <c r="E2369" s="12"/>
      <c r="F2369" s="12"/>
    </row>
    <row r="2370" spans="3:6" ht="15.75" customHeight="1">
      <c r="C2370" s="12"/>
      <c r="D2370" s="12"/>
      <c r="E2370" s="12"/>
      <c r="F2370" s="12"/>
    </row>
    <row r="2371" spans="3:6" ht="15.75" customHeight="1">
      <c r="C2371" s="12"/>
      <c r="D2371" s="12"/>
      <c r="E2371" s="12"/>
      <c r="F2371" s="12"/>
    </row>
    <row r="2372" spans="3:6" ht="15.75" customHeight="1">
      <c r="C2372" s="12"/>
      <c r="D2372" s="12"/>
      <c r="E2372" s="12"/>
      <c r="F2372" s="12"/>
    </row>
    <row r="2373" spans="3:6" ht="15.75" customHeight="1">
      <c r="C2373" s="12"/>
      <c r="D2373" s="12"/>
      <c r="E2373" s="12"/>
      <c r="F2373" s="12"/>
    </row>
    <row r="2374" spans="3:6" ht="15.75" customHeight="1">
      <c r="C2374" s="12"/>
      <c r="D2374" s="12"/>
      <c r="E2374" s="12"/>
      <c r="F2374" s="12"/>
    </row>
    <row r="2375" spans="3:6" ht="15.75" customHeight="1">
      <c r="C2375" s="12"/>
      <c r="D2375" s="12"/>
      <c r="E2375" s="12"/>
      <c r="F2375" s="12"/>
    </row>
    <row r="2376" spans="3:6" ht="15.75" customHeight="1">
      <c r="C2376" s="12"/>
      <c r="D2376" s="12"/>
      <c r="E2376" s="12"/>
      <c r="F2376" s="12"/>
    </row>
    <row r="2377" spans="3:6" ht="15.75" customHeight="1">
      <c r="C2377" s="12"/>
      <c r="D2377" s="12"/>
      <c r="E2377" s="12"/>
      <c r="F2377" s="12"/>
    </row>
    <row r="2378" spans="3:6" ht="15.75" customHeight="1">
      <c r="C2378" s="12"/>
      <c r="D2378" s="12"/>
      <c r="E2378" s="12"/>
      <c r="F2378" s="12"/>
    </row>
    <row r="2379" spans="3:6" ht="15.75" customHeight="1">
      <c r="C2379" s="12"/>
      <c r="D2379" s="12"/>
      <c r="E2379" s="12"/>
      <c r="F2379" s="12"/>
    </row>
    <row r="2380" spans="3:6" ht="15.75" customHeight="1">
      <c r="C2380" s="12"/>
      <c r="D2380" s="12"/>
      <c r="E2380" s="12"/>
      <c r="F2380" s="12"/>
    </row>
    <row r="2381" spans="3:6" ht="15.75" customHeight="1">
      <c r="C2381" s="12"/>
      <c r="D2381" s="12"/>
      <c r="E2381" s="12"/>
      <c r="F2381" s="12"/>
    </row>
    <row r="2382" spans="3:6" ht="15.75" customHeight="1">
      <c r="C2382" s="12"/>
      <c r="D2382" s="12"/>
      <c r="E2382" s="12"/>
      <c r="F2382" s="12"/>
    </row>
    <row r="2383" spans="3:6" ht="15.75" customHeight="1">
      <c r="C2383" s="12"/>
      <c r="D2383" s="12"/>
      <c r="E2383" s="12"/>
      <c r="F2383" s="12"/>
    </row>
    <row r="2384" spans="3:6" ht="15.75" customHeight="1">
      <c r="C2384" s="12"/>
      <c r="D2384" s="12"/>
      <c r="E2384" s="12"/>
      <c r="F2384" s="12"/>
    </row>
    <row r="2385" spans="3:6" ht="15.75" customHeight="1">
      <c r="C2385" s="12"/>
      <c r="D2385" s="12"/>
      <c r="E2385" s="12"/>
      <c r="F2385" s="12"/>
    </row>
    <row r="2386" spans="3:6" ht="15.75" customHeight="1">
      <c r="C2386" s="12"/>
      <c r="D2386" s="12"/>
      <c r="E2386" s="12"/>
      <c r="F2386" s="12"/>
    </row>
    <row r="2387" spans="3:6" ht="15.75" customHeight="1">
      <c r="C2387" s="12"/>
      <c r="D2387" s="12"/>
      <c r="E2387" s="12"/>
      <c r="F2387" s="12"/>
    </row>
    <row r="2388" spans="3:6" ht="15.75" customHeight="1">
      <c r="C2388" s="12"/>
      <c r="D2388" s="12"/>
      <c r="E2388" s="12"/>
      <c r="F2388" s="12"/>
    </row>
    <row r="2389" spans="3:6" ht="15.75" customHeight="1">
      <c r="C2389" s="12"/>
      <c r="D2389" s="12"/>
      <c r="E2389" s="12"/>
      <c r="F2389" s="12"/>
    </row>
    <row r="2390" spans="3:6" ht="15.75" customHeight="1">
      <c r="C2390" s="12"/>
      <c r="D2390" s="12"/>
      <c r="E2390" s="12"/>
      <c r="F2390" s="12"/>
    </row>
    <row r="2391" spans="3:6" ht="15.75" customHeight="1">
      <c r="C2391" s="12"/>
      <c r="D2391" s="12"/>
      <c r="E2391" s="12"/>
      <c r="F2391" s="12"/>
    </row>
    <row r="2392" spans="3:6" ht="15.75" customHeight="1">
      <c r="C2392" s="12"/>
      <c r="D2392" s="12"/>
      <c r="E2392" s="12"/>
      <c r="F2392" s="12"/>
    </row>
    <row r="2393" spans="3:6" ht="15.75" customHeight="1">
      <c r="C2393" s="12"/>
      <c r="D2393" s="12"/>
      <c r="E2393" s="12"/>
      <c r="F2393" s="12"/>
    </row>
    <row r="2394" spans="3:6" ht="15.75" customHeight="1">
      <c r="C2394" s="12"/>
      <c r="D2394" s="12"/>
      <c r="E2394" s="12"/>
      <c r="F2394" s="12"/>
    </row>
    <row r="2395" spans="3:6" ht="15.75" customHeight="1">
      <c r="C2395" s="12"/>
      <c r="D2395" s="12"/>
      <c r="E2395" s="12"/>
      <c r="F2395" s="12"/>
    </row>
    <row r="2396" spans="3:6" ht="15.75" customHeight="1">
      <c r="C2396" s="12"/>
      <c r="D2396" s="12"/>
      <c r="E2396" s="12"/>
      <c r="F2396" s="12"/>
    </row>
    <row r="2397" spans="3:6" ht="15.75" customHeight="1">
      <c r="C2397" s="12"/>
      <c r="D2397" s="12"/>
      <c r="E2397" s="12"/>
      <c r="F2397" s="12"/>
    </row>
    <row r="2398" spans="3:6" ht="15.75" customHeight="1">
      <c r="C2398" s="12"/>
      <c r="D2398" s="12"/>
      <c r="E2398" s="12"/>
      <c r="F2398" s="12"/>
    </row>
    <row r="2399" spans="3:6" ht="15.75" customHeight="1">
      <c r="C2399" s="12"/>
      <c r="D2399" s="12"/>
      <c r="E2399" s="12"/>
      <c r="F2399" s="12"/>
    </row>
    <row r="2400" spans="3:6" ht="15.75" customHeight="1">
      <c r="C2400" s="12"/>
      <c r="D2400" s="12"/>
      <c r="E2400" s="12"/>
      <c r="F2400" s="12"/>
    </row>
    <row r="2401" spans="3:6" ht="15.75" customHeight="1">
      <c r="C2401" s="12"/>
      <c r="D2401" s="12"/>
      <c r="E2401" s="12"/>
      <c r="F2401" s="12"/>
    </row>
    <row r="2402" spans="3:6" ht="15.75" customHeight="1">
      <c r="C2402" s="12"/>
      <c r="D2402" s="12"/>
      <c r="E2402" s="12"/>
      <c r="F2402" s="12"/>
    </row>
    <row r="2403" spans="3:6" ht="15.75" customHeight="1">
      <c r="C2403" s="12"/>
      <c r="D2403" s="12"/>
      <c r="E2403" s="12"/>
      <c r="F2403" s="12"/>
    </row>
    <row r="2404" spans="3:6" ht="15.75" customHeight="1">
      <c r="C2404" s="12"/>
      <c r="D2404" s="12"/>
      <c r="E2404" s="12"/>
      <c r="F2404" s="12"/>
    </row>
    <row r="2405" spans="3:6" ht="15.75" customHeight="1">
      <c r="C2405" s="12"/>
      <c r="D2405" s="12"/>
      <c r="E2405" s="12"/>
      <c r="F2405" s="12"/>
    </row>
    <row r="2406" spans="3:6" ht="15.75" customHeight="1">
      <c r="C2406" s="12"/>
      <c r="D2406" s="12"/>
      <c r="E2406" s="12"/>
      <c r="F2406" s="12"/>
    </row>
    <row r="2407" spans="3:6" ht="15.75" customHeight="1">
      <c r="C2407" s="12"/>
      <c r="D2407" s="12"/>
      <c r="E2407" s="12"/>
      <c r="F2407" s="12"/>
    </row>
    <row r="2408" spans="3:6" ht="15.75" customHeight="1">
      <c r="C2408" s="12"/>
      <c r="D2408" s="12"/>
      <c r="E2408" s="12"/>
      <c r="F2408" s="12"/>
    </row>
    <row r="2409" spans="3:6" ht="15.75" customHeight="1">
      <c r="C2409" s="12"/>
      <c r="D2409" s="12"/>
      <c r="E2409" s="12"/>
      <c r="F2409" s="12"/>
    </row>
    <row r="2410" spans="3:6" ht="15.75" customHeight="1">
      <c r="C2410" s="12"/>
      <c r="D2410" s="12"/>
      <c r="E2410" s="12"/>
      <c r="F2410" s="12"/>
    </row>
    <row r="2411" spans="3:6" ht="15.75" customHeight="1">
      <c r="C2411" s="12"/>
      <c r="D2411" s="12"/>
      <c r="E2411" s="12"/>
      <c r="F2411" s="12"/>
    </row>
    <row r="2412" spans="3:6" ht="15.75" customHeight="1">
      <c r="C2412" s="12"/>
      <c r="D2412" s="12"/>
      <c r="E2412" s="12"/>
      <c r="F2412" s="12"/>
    </row>
    <row r="2413" spans="3:6" ht="15.75" customHeight="1">
      <c r="C2413" s="12"/>
      <c r="D2413" s="12"/>
      <c r="E2413" s="12"/>
      <c r="F2413" s="12"/>
    </row>
    <row r="2414" spans="3:6" ht="15.75" customHeight="1">
      <c r="C2414" s="12"/>
      <c r="D2414" s="12"/>
      <c r="E2414" s="12"/>
      <c r="F2414" s="12"/>
    </row>
    <row r="2415" spans="3:6" ht="15.75" customHeight="1">
      <c r="C2415" s="12"/>
      <c r="D2415" s="12"/>
      <c r="E2415" s="12"/>
      <c r="F2415" s="12"/>
    </row>
    <row r="2416" spans="3:6" ht="15.75" customHeight="1">
      <c r="C2416" s="12"/>
      <c r="D2416" s="12"/>
      <c r="E2416" s="12"/>
      <c r="F2416" s="12"/>
    </row>
    <row r="2417" spans="3:6" ht="15.75" customHeight="1">
      <c r="C2417" s="12"/>
      <c r="D2417" s="12"/>
      <c r="E2417" s="12"/>
      <c r="F2417" s="12"/>
    </row>
    <row r="2418" spans="3:6" ht="15.75" customHeight="1">
      <c r="C2418" s="12"/>
      <c r="D2418" s="12"/>
      <c r="E2418" s="12"/>
      <c r="F2418" s="12"/>
    </row>
    <row r="2419" spans="3:6" ht="15.75" customHeight="1">
      <c r="C2419" s="12"/>
      <c r="D2419" s="12"/>
      <c r="E2419" s="12"/>
      <c r="F2419" s="12"/>
    </row>
    <row r="2420" spans="3:6" ht="15.75" customHeight="1">
      <c r="C2420" s="12"/>
      <c r="D2420" s="12"/>
      <c r="E2420" s="12"/>
      <c r="F2420" s="12"/>
    </row>
    <row r="2421" spans="3:6" ht="15.75" customHeight="1">
      <c r="C2421" s="12"/>
      <c r="D2421" s="12"/>
      <c r="E2421" s="12"/>
      <c r="F2421" s="12"/>
    </row>
    <row r="2422" spans="3:6" ht="15.75" customHeight="1">
      <c r="C2422" s="12"/>
      <c r="D2422" s="12"/>
      <c r="E2422" s="12"/>
      <c r="F2422" s="12"/>
    </row>
    <row r="2423" spans="3:6" ht="15.75" customHeight="1">
      <c r="C2423" s="12"/>
      <c r="D2423" s="12"/>
      <c r="E2423" s="12"/>
      <c r="F2423" s="12"/>
    </row>
    <row r="2424" spans="3:6" ht="15.75" customHeight="1">
      <c r="C2424" s="12"/>
      <c r="D2424" s="12"/>
      <c r="E2424" s="12"/>
      <c r="F2424" s="12"/>
    </row>
    <row r="2425" spans="3:6" ht="15.75" customHeight="1">
      <c r="C2425" s="12"/>
      <c r="D2425" s="12"/>
      <c r="E2425" s="12"/>
      <c r="F2425" s="12"/>
    </row>
    <row r="2426" spans="3:6" ht="15.75" customHeight="1">
      <c r="C2426" s="12"/>
      <c r="D2426" s="12"/>
      <c r="E2426" s="12"/>
      <c r="F2426" s="12"/>
    </row>
    <row r="2427" spans="3:6" ht="15.75" customHeight="1">
      <c r="C2427" s="12"/>
      <c r="D2427" s="12"/>
      <c r="E2427" s="12"/>
      <c r="F2427" s="12"/>
    </row>
    <row r="2428" spans="3:6" ht="15.75" customHeight="1">
      <c r="C2428" s="12"/>
      <c r="D2428" s="12"/>
      <c r="E2428" s="12"/>
      <c r="F2428" s="12"/>
    </row>
    <row r="2429" spans="3:6" ht="15.75" customHeight="1">
      <c r="C2429" s="12"/>
      <c r="D2429" s="12"/>
      <c r="E2429" s="12"/>
      <c r="F2429" s="12"/>
    </row>
    <row r="2430" spans="3:6" ht="15.75" customHeight="1">
      <c r="C2430" s="12"/>
      <c r="D2430" s="12"/>
      <c r="E2430" s="12"/>
      <c r="F2430" s="12"/>
    </row>
    <row r="2431" spans="3:6" ht="15.75" customHeight="1">
      <c r="C2431" s="12"/>
      <c r="D2431" s="12"/>
      <c r="E2431" s="12"/>
      <c r="F2431" s="12"/>
    </row>
    <row r="2432" spans="3:6" ht="15.75" customHeight="1">
      <c r="C2432" s="12"/>
      <c r="D2432" s="12"/>
      <c r="E2432" s="12"/>
      <c r="F2432" s="12"/>
    </row>
    <row r="2433" spans="3:6" ht="15.75" customHeight="1">
      <c r="C2433" s="12"/>
      <c r="D2433" s="12"/>
      <c r="E2433" s="12"/>
      <c r="F2433" s="12"/>
    </row>
    <row r="2434" spans="3:6" ht="15.75" customHeight="1">
      <c r="C2434" s="12"/>
      <c r="D2434" s="12"/>
      <c r="E2434" s="12"/>
      <c r="F2434" s="12"/>
    </row>
    <row r="2435" spans="3:6" ht="15.75" customHeight="1">
      <c r="C2435" s="12"/>
      <c r="D2435" s="12"/>
      <c r="E2435" s="12"/>
      <c r="F2435" s="12"/>
    </row>
    <row r="2436" spans="3:6" ht="15.75" customHeight="1">
      <c r="C2436" s="12"/>
      <c r="D2436" s="12"/>
      <c r="E2436" s="12"/>
      <c r="F2436" s="12"/>
    </row>
    <row r="2437" spans="3:6" ht="15.75" customHeight="1">
      <c r="C2437" s="12"/>
      <c r="D2437" s="12"/>
      <c r="E2437" s="12"/>
      <c r="F2437" s="12"/>
    </row>
    <row r="2438" spans="3:6" ht="15.75" customHeight="1">
      <c r="C2438" s="12"/>
      <c r="D2438" s="12"/>
      <c r="E2438" s="12"/>
      <c r="F2438" s="12"/>
    </row>
    <row r="2439" spans="3:6" ht="15.75" customHeight="1">
      <c r="C2439" s="12"/>
      <c r="D2439" s="12"/>
      <c r="E2439" s="12"/>
      <c r="F2439" s="12"/>
    </row>
    <row r="2440" spans="3:6" ht="15.75" customHeight="1">
      <c r="C2440" s="12"/>
      <c r="D2440" s="12"/>
      <c r="E2440" s="12"/>
      <c r="F2440" s="12"/>
    </row>
    <row r="2441" spans="3:6" ht="15.75" customHeight="1">
      <c r="C2441" s="12"/>
      <c r="D2441" s="12"/>
      <c r="E2441" s="12"/>
      <c r="F2441" s="12"/>
    </row>
    <row r="2442" spans="3:6" ht="15.75" customHeight="1">
      <c r="C2442" s="12"/>
      <c r="D2442" s="12"/>
      <c r="E2442" s="12"/>
      <c r="F2442" s="12"/>
    </row>
    <row r="2443" spans="3:6" ht="15.75" customHeight="1">
      <c r="C2443" s="12"/>
      <c r="D2443" s="12"/>
      <c r="E2443" s="12"/>
      <c r="F2443" s="12"/>
    </row>
    <row r="2444" spans="3:6" ht="15.75" customHeight="1">
      <c r="C2444" s="12"/>
      <c r="D2444" s="12"/>
      <c r="E2444" s="12"/>
      <c r="F2444" s="12"/>
    </row>
    <row r="2445" spans="3:6" ht="15.75" customHeight="1">
      <c r="C2445" s="12"/>
      <c r="D2445" s="12"/>
      <c r="E2445" s="12"/>
      <c r="F2445" s="12"/>
    </row>
    <row r="2446" spans="3:6" ht="15.75" customHeight="1">
      <c r="C2446" s="12"/>
      <c r="D2446" s="12"/>
      <c r="E2446" s="12"/>
      <c r="F2446" s="12"/>
    </row>
    <row r="2447" spans="3:6" ht="15.75" customHeight="1">
      <c r="C2447" s="12"/>
      <c r="D2447" s="12"/>
      <c r="E2447" s="12"/>
      <c r="F2447" s="12"/>
    </row>
    <row r="2448" spans="3:6" ht="15.75" customHeight="1">
      <c r="C2448" s="12"/>
      <c r="D2448" s="12"/>
      <c r="E2448" s="12"/>
      <c r="F2448" s="12"/>
    </row>
    <row r="2449" spans="3:6" ht="15.75" customHeight="1">
      <c r="C2449" s="12"/>
      <c r="D2449" s="12"/>
      <c r="E2449" s="12"/>
      <c r="F2449" s="12"/>
    </row>
    <row r="2450" spans="3:6" ht="15.75" customHeight="1">
      <c r="C2450" s="12"/>
      <c r="D2450" s="12"/>
      <c r="E2450" s="12"/>
      <c r="F2450" s="12"/>
    </row>
    <row r="2451" spans="3:6" ht="15.75" customHeight="1">
      <c r="C2451" s="12"/>
      <c r="D2451" s="12"/>
      <c r="E2451" s="12"/>
      <c r="F2451" s="12"/>
    </row>
    <row r="2452" spans="3:6" ht="15.75" customHeight="1">
      <c r="C2452" s="12"/>
      <c r="D2452" s="12"/>
      <c r="E2452" s="12"/>
      <c r="F2452" s="12"/>
    </row>
    <row r="2453" spans="3:6" ht="15.75" customHeight="1">
      <c r="C2453" s="12"/>
      <c r="D2453" s="12"/>
      <c r="E2453" s="12"/>
      <c r="F2453" s="12"/>
    </row>
    <row r="2454" spans="3:6" ht="15.75" customHeight="1">
      <c r="C2454" s="12"/>
      <c r="D2454" s="12"/>
      <c r="E2454" s="12"/>
      <c r="F2454" s="12"/>
    </row>
    <row r="2455" spans="3:6" ht="15.75" customHeight="1">
      <c r="C2455" s="12"/>
      <c r="D2455" s="12"/>
      <c r="E2455" s="12"/>
      <c r="F2455" s="12"/>
    </row>
    <row r="2456" spans="3:6" ht="15.75" customHeight="1">
      <c r="C2456" s="12"/>
      <c r="D2456" s="12"/>
      <c r="E2456" s="12"/>
      <c r="F2456" s="12"/>
    </row>
    <row r="2457" spans="3:6" ht="15.75" customHeight="1">
      <c r="C2457" s="12"/>
      <c r="D2457" s="12"/>
      <c r="E2457" s="12"/>
      <c r="F2457" s="12"/>
    </row>
    <row r="2458" spans="3:6" ht="15.75" customHeight="1">
      <c r="C2458" s="12"/>
      <c r="D2458" s="12"/>
      <c r="E2458" s="12"/>
      <c r="F2458" s="12"/>
    </row>
    <row r="2459" spans="3:6" ht="15.75" customHeight="1">
      <c r="C2459" s="12"/>
      <c r="D2459" s="12"/>
      <c r="E2459" s="12"/>
      <c r="F2459" s="12"/>
    </row>
    <row r="2460" spans="3:6" ht="15.75" customHeight="1">
      <c r="C2460" s="12"/>
      <c r="D2460" s="12"/>
      <c r="E2460" s="12"/>
      <c r="F2460" s="12"/>
    </row>
    <row r="2461" spans="3:6" ht="15.75" customHeight="1">
      <c r="C2461" s="12"/>
      <c r="D2461" s="12"/>
      <c r="E2461" s="12"/>
      <c r="F2461" s="12"/>
    </row>
    <row r="2462" spans="3:6" ht="15.75" customHeight="1">
      <c r="C2462" s="12"/>
      <c r="D2462" s="12"/>
      <c r="E2462" s="12"/>
      <c r="F2462" s="12"/>
    </row>
    <row r="2463" spans="3:6" ht="15.75" customHeight="1">
      <c r="C2463" s="12"/>
      <c r="D2463" s="12"/>
      <c r="E2463" s="12"/>
      <c r="F2463" s="12"/>
    </row>
    <row r="2464" spans="3:6" ht="15.75" customHeight="1">
      <c r="C2464" s="12"/>
      <c r="D2464" s="12"/>
      <c r="E2464" s="12"/>
      <c r="F2464" s="12"/>
    </row>
    <row r="2465" spans="3:6" ht="15.75" customHeight="1">
      <c r="C2465" s="12"/>
      <c r="D2465" s="12"/>
      <c r="E2465" s="12"/>
      <c r="F2465" s="12"/>
    </row>
    <row r="2466" spans="3:6" ht="15.75" customHeight="1">
      <c r="C2466" s="12"/>
      <c r="D2466" s="12"/>
      <c r="E2466" s="12"/>
      <c r="F2466" s="12"/>
    </row>
    <row r="2467" spans="3:6" ht="15.75" customHeight="1">
      <c r="C2467" s="12"/>
      <c r="D2467" s="12"/>
      <c r="E2467" s="12"/>
      <c r="F2467" s="12"/>
    </row>
    <row r="2468" spans="3:6" ht="15.75" customHeight="1">
      <c r="C2468" s="12"/>
      <c r="D2468" s="12"/>
      <c r="E2468" s="12"/>
      <c r="F2468" s="12"/>
    </row>
    <row r="2469" spans="3:6" ht="15.75" customHeight="1">
      <c r="C2469" s="12"/>
      <c r="D2469" s="12"/>
      <c r="E2469" s="12"/>
      <c r="F2469" s="12"/>
    </row>
    <row r="2470" spans="3:6" ht="15.75" customHeight="1">
      <c r="C2470" s="12"/>
      <c r="D2470" s="12"/>
      <c r="E2470" s="12"/>
      <c r="F2470" s="12"/>
    </row>
    <row r="2471" spans="3:6" ht="15.75" customHeight="1">
      <c r="C2471" s="12"/>
      <c r="D2471" s="12"/>
      <c r="E2471" s="12"/>
      <c r="F2471" s="12"/>
    </row>
    <row r="2472" spans="3:6" ht="15.75" customHeight="1">
      <c r="C2472" s="12"/>
      <c r="D2472" s="12"/>
      <c r="E2472" s="12"/>
      <c r="F2472" s="12"/>
    </row>
    <row r="2473" spans="3:6" ht="15.75" customHeight="1">
      <c r="C2473" s="12"/>
      <c r="D2473" s="12"/>
      <c r="E2473" s="12"/>
      <c r="F2473" s="12"/>
    </row>
    <row r="2474" spans="3:6" ht="15.75" customHeight="1">
      <c r="C2474" s="12"/>
      <c r="D2474" s="12"/>
      <c r="E2474" s="12"/>
      <c r="F2474" s="12"/>
    </row>
    <row r="2475" spans="3:6" ht="15.75" customHeight="1">
      <c r="C2475" s="12"/>
      <c r="D2475" s="12"/>
      <c r="E2475" s="12"/>
      <c r="F2475" s="12"/>
    </row>
    <row r="2476" spans="3:6" ht="15.75" customHeight="1">
      <c r="C2476" s="12"/>
      <c r="D2476" s="12"/>
      <c r="E2476" s="12"/>
      <c r="F2476" s="12"/>
    </row>
    <row r="2477" spans="3:6" ht="15.75" customHeight="1">
      <c r="C2477" s="12"/>
      <c r="D2477" s="12"/>
      <c r="E2477" s="12"/>
      <c r="F2477" s="12"/>
    </row>
    <row r="2478" spans="3:6" ht="15.75" customHeight="1">
      <c r="C2478" s="12"/>
      <c r="D2478" s="12"/>
      <c r="E2478" s="12"/>
      <c r="F2478" s="12"/>
    </row>
    <row r="2479" spans="3:6" ht="15.75" customHeight="1">
      <c r="C2479" s="12"/>
      <c r="D2479" s="12"/>
      <c r="E2479" s="12"/>
      <c r="F2479" s="12"/>
    </row>
    <row r="2480" spans="3:6" ht="15.75" customHeight="1">
      <c r="C2480" s="12"/>
      <c r="D2480" s="12"/>
      <c r="E2480" s="12"/>
      <c r="F2480" s="12"/>
    </row>
    <row r="2481" spans="3:6" ht="15.75" customHeight="1">
      <c r="C2481" s="12"/>
      <c r="D2481" s="12"/>
      <c r="E2481" s="12"/>
      <c r="F2481" s="12"/>
    </row>
    <row r="2482" spans="3:6" ht="15.75" customHeight="1">
      <c r="C2482" s="12"/>
      <c r="D2482" s="12"/>
      <c r="E2482" s="12"/>
      <c r="F2482" s="12"/>
    </row>
    <row r="2483" spans="3:6" ht="15.75" customHeight="1">
      <c r="C2483" s="12"/>
      <c r="D2483" s="12"/>
      <c r="E2483" s="12"/>
      <c r="F2483" s="12"/>
    </row>
    <row r="2484" spans="3:6" ht="15.75" customHeight="1">
      <c r="C2484" s="12"/>
      <c r="D2484" s="12"/>
      <c r="E2484" s="12"/>
      <c r="F2484" s="12"/>
    </row>
    <row r="2485" spans="3:6" ht="15.75" customHeight="1">
      <c r="C2485" s="12"/>
      <c r="D2485" s="12"/>
      <c r="E2485" s="12"/>
      <c r="F2485" s="12"/>
    </row>
    <row r="2486" spans="3:6" ht="15.75" customHeight="1">
      <c r="C2486" s="12"/>
      <c r="D2486" s="12"/>
      <c r="E2486" s="12"/>
      <c r="F2486" s="12"/>
    </row>
    <row r="2487" spans="3:6" ht="15.75" customHeight="1">
      <c r="C2487" s="12"/>
      <c r="D2487" s="12"/>
      <c r="E2487" s="12"/>
      <c r="F2487" s="12"/>
    </row>
    <row r="2488" spans="3:6" ht="15.75" customHeight="1">
      <c r="C2488" s="12"/>
      <c r="D2488" s="12"/>
      <c r="E2488" s="12"/>
      <c r="F2488" s="12"/>
    </row>
    <row r="2489" spans="3:6" ht="15.75" customHeight="1">
      <c r="C2489" s="12"/>
      <c r="D2489" s="12"/>
      <c r="E2489" s="12"/>
      <c r="F2489" s="12"/>
    </row>
    <row r="2490" spans="3:6" ht="15.75" customHeight="1">
      <c r="C2490" s="12"/>
      <c r="D2490" s="12"/>
      <c r="E2490" s="12"/>
      <c r="F2490" s="12"/>
    </row>
    <row r="2491" spans="3:6" ht="15.75" customHeight="1">
      <c r="C2491" s="12"/>
      <c r="D2491" s="12"/>
      <c r="E2491" s="12"/>
      <c r="F2491" s="12"/>
    </row>
    <row r="2492" spans="3:6" ht="15.75" customHeight="1">
      <c r="C2492" s="12"/>
      <c r="D2492" s="12"/>
      <c r="E2492" s="12"/>
      <c r="F2492" s="12"/>
    </row>
    <row r="2493" spans="3:6" ht="15.75" customHeight="1">
      <c r="C2493" s="12"/>
      <c r="D2493" s="12"/>
      <c r="E2493" s="12"/>
      <c r="F2493" s="12"/>
    </row>
    <row r="2494" spans="3:6" ht="15.75" customHeight="1">
      <c r="C2494" s="12"/>
      <c r="D2494" s="12"/>
      <c r="E2494" s="12"/>
      <c r="F2494" s="12"/>
    </row>
    <row r="2495" spans="3:6" ht="15.75" customHeight="1">
      <c r="C2495" s="12"/>
      <c r="D2495" s="12"/>
      <c r="E2495" s="12"/>
      <c r="F2495" s="12"/>
    </row>
    <row r="2496" spans="3:6" ht="15.75" customHeight="1">
      <c r="C2496" s="12"/>
      <c r="D2496" s="12"/>
      <c r="E2496" s="12"/>
      <c r="F2496" s="12"/>
    </row>
    <row r="2497" spans="3:6" ht="15.75" customHeight="1">
      <c r="C2497" s="12"/>
      <c r="D2497" s="12"/>
      <c r="E2497" s="12"/>
      <c r="F2497" s="12"/>
    </row>
    <row r="2498" spans="3:6" ht="15.75" customHeight="1">
      <c r="C2498" s="12"/>
      <c r="D2498" s="12"/>
      <c r="E2498" s="12"/>
      <c r="F2498" s="12"/>
    </row>
    <row r="2499" spans="3:6" ht="15.75" customHeight="1">
      <c r="C2499" s="12"/>
      <c r="D2499" s="12"/>
      <c r="E2499" s="12"/>
      <c r="F2499" s="12"/>
    </row>
    <row r="2500" spans="3:6" ht="15.75" customHeight="1">
      <c r="C2500" s="12"/>
      <c r="D2500" s="12"/>
      <c r="E2500" s="12"/>
      <c r="F2500" s="12"/>
    </row>
    <row r="2501" spans="3:6" ht="15.75" customHeight="1">
      <c r="C2501" s="12"/>
      <c r="D2501" s="12"/>
      <c r="E2501" s="12"/>
      <c r="F2501" s="12"/>
    </row>
    <row r="2502" spans="3:6" ht="15.75" customHeight="1">
      <c r="C2502" s="12"/>
      <c r="D2502" s="12"/>
      <c r="E2502" s="12"/>
      <c r="F2502" s="12"/>
    </row>
    <row r="2503" spans="3:6" ht="15.75" customHeight="1">
      <c r="C2503" s="12"/>
      <c r="D2503" s="12"/>
      <c r="E2503" s="12"/>
      <c r="F2503" s="12"/>
    </row>
    <row r="2504" spans="3:6" ht="15.75" customHeight="1">
      <c r="C2504" s="12"/>
      <c r="D2504" s="12"/>
      <c r="E2504" s="12"/>
      <c r="F2504" s="12"/>
    </row>
    <row r="2505" spans="3:6" ht="15.75" customHeight="1">
      <c r="C2505" s="12"/>
      <c r="D2505" s="12"/>
      <c r="E2505" s="12"/>
      <c r="F2505" s="12"/>
    </row>
    <row r="2506" spans="3:6" ht="15.75" customHeight="1">
      <c r="C2506" s="12"/>
      <c r="D2506" s="12"/>
      <c r="E2506" s="12"/>
      <c r="F2506" s="12"/>
    </row>
    <row r="2507" spans="3:6" ht="15.75" customHeight="1">
      <c r="C2507" s="12"/>
      <c r="D2507" s="12"/>
      <c r="E2507" s="12"/>
      <c r="F2507" s="12"/>
    </row>
    <row r="2508" spans="3:6" ht="15.75" customHeight="1">
      <c r="C2508" s="12"/>
      <c r="D2508" s="12"/>
      <c r="E2508" s="12"/>
      <c r="F2508" s="12"/>
    </row>
    <row r="2509" spans="3:6" ht="15.75" customHeight="1">
      <c r="C2509" s="12"/>
      <c r="D2509" s="12"/>
      <c r="E2509" s="12"/>
      <c r="F2509" s="12"/>
    </row>
    <row r="2510" spans="3:6" ht="15.75" customHeight="1">
      <c r="C2510" s="12"/>
      <c r="D2510" s="12"/>
      <c r="E2510" s="12"/>
      <c r="F2510" s="12"/>
    </row>
    <row r="2511" spans="3:6" ht="15.75" customHeight="1">
      <c r="C2511" s="12"/>
      <c r="D2511" s="12"/>
      <c r="E2511" s="12"/>
      <c r="F2511" s="12"/>
    </row>
    <row r="2512" spans="3:6" ht="15.75" customHeight="1">
      <c r="C2512" s="12"/>
      <c r="D2512" s="12"/>
      <c r="E2512" s="12"/>
      <c r="F2512" s="12"/>
    </row>
    <row r="2513" spans="3:6" ht="15.75" customHeight="1">
      <c r="C2513" s="12"/>
      <c r="D2513" s="12"/>
      <c r="E2513" s="12"/>
      <c r="F2513" s="12"/>
    </row>
    <row r="2514" spans="3:6" ht="15.75" customHeight="1">
      <c r="C2514" s="12"/>
      <c r="D2514" s="12"/>
      <c r="E2514" s="12"/>
      <c r="F2514" s="12"/>
    </row>
    <row r="2515" spans="3:6" ht="15.75" customHeight="1">
      <c r="C2515" s="12"/>
      <c r="D2515" s="12"/>
      <c r="E2515" s="12"/>
      <c r="F2515" s="12"/>
    </row>
    <row r="2516" spans="3:6" ht="15.75" customHeight="1">
      <c r="C2516" s="12"/>
      <c r="D2516" s="12"/>
      <c r="E2516" s="12"/>
      <c r="F2516" s="12"/>
    </row>
    <row r="2517" spans="3:6" ht="15.75" customHeight="1">
      <c r="C2517" s="12"/>
      <c r="D2517" s="12"/>
      <c r="E2517" s="12"/>
      <c r="F2517" s="12"/>
    </row>
    <row r="2518" spans="3:6" ht="15.75" customHeight="1">
      <c r="C2518" s="12"/>
      <c r="D2518" s="12"/>
      <c r="E2518" s="12"/>
      <c r="F2518" s="12"/>
    </row>
    <row r="2519" spans="3:6" ht="15.75" customHeight="1">
      <c r="C2519" s="12"/>
      <c r="D2519" s="12"/>
      <c r="E2519" s="12"/>
      <c r="F2519" s="12"/>
    </row>
    <row r="2520" spans="3:6" ht="15.75" customHeight="1">
      <c r="C2520" s="12"/>
      <c r="D2520" s="12"/>
      <c r="E2520" s="12"/>
      <c r="F2520" s="12"/>
    </row>
    <row r="2521" spans="3:6" ht="15.75" customHeight="1">
      <c r="C2521" s="12"/>
      <c r="D2521" s="12"/>
      <c r="E2521" s="12"/>
      <c r="F2521" s="12"/>
    </row>
    <row r="2522" spans="3:6" ht="15.75" customHeight="1">
      <c r="C2522" s="12"/>
      <c r="D2522" s="12"/>
      <c r="E2522" s="12"/>
      <c r="F2522" s="12"/>
    </row>
    <row r="2523" spans="3:6" ht="15.75" customHeight="1">
      <c r="C2523" s="12"/>
      <c r="D2523" s="12"/>
      <c r="E2523" s="12"/>
      <c r="F2523" s="12"/>
    </row>
    <row r="2524" spans="3:6" ht="15.75" customHeight="1">
      <c r="C2524" s="12"/>
      <c r="D2524" s="12"/>
      <c r="E2524" s="12"/>
      <c r="F2524" s="12"/>
    </row>
    <row r="2525" spans="3:6" ht="15.75" customHeight="1">
      <c r="C2525" s="12"/>
      <c r="D2525" s="12"/>
      <c r="E2525" s="12"/>
      <c r="F2525" s="12"/>
    </row>
    <row r="2526" spans="3:6" ht="15.75" customHeight="1">
      <c r="C2526" s="12"/>
      <c r="D2526" s="12"/>
      <c r="E2526" s="12"/>
      <c r="F2526" s="12"/>
    </row>
    <row r="2527" spans="3:6" ht="15.75" customHeight="1">
      <c r="C2527" s="12"/>
      <c r="D2527" s="12"/>
      <c r="E2527" s="12"/>
      <c r="F2527" s="12"/>
    </row>
    <row r="2528" spans="3:6" ht="15.75" customHeight="1">
      <c r="C2528" s="12"/>
      <c r="D2528" s="12"/>
      <c r="E2528" s="12"/>
      <c r="F2528" s="12"/>
    </row>
    <row r="2529" spans="3:6" ht="15.75" customHeight="1">
      <c r="C2529" s="12"/>
      <c r="D2529" s="12"/>
      <c r="E2529" s="12"/>
      <c r="F2529" s="12"/>
    </row>
    <row r="2530" spans="3:6" ht="15.75" customHeight="1">
      <c r="C2530" s="12"/>
      <c r="D2530" s="12"/>
      <c r="E2530" s="12"/>
      <c r="F2530" s="12"/>
    </row>
    <row r="2531" spans="3:6" ht="15.75" customHeight="1">
      <c r="C2531" s="12"/>
      <c r="D2531" s="12"/>
      <c r="E2531" s="12"/>
      <c r="F2531" s="12"/>
    </row>
    <row r="2532" spans="3:6" ht="15.75" customHeight="1">
      <c r="C2532" s="12"/>
      <c r="D2532" s="12"/>
      <c r="E2532" s="12"/>
      <c r="F2532" s="12"/>
    </row>
    <row r="2533" spans="3:6" ht="15.75" customHeight="1">
      <c r="C2533" s="12"/>
      <c r="D2533" s="12"/>
      <c r="E2533" s="12"/>
      <c r="F2533" s="12"/>
    </row>
    <row r="2534" spans="3:6" ht="15.75" customHeight="1">
      <c r="C2534" s="12"/>
      <c r="D2534" s="12"/>
      <c r="E2534" s="12"/>
      <c r="F2534" s="12"/>
    </row>
    <row r="2535" spans="3:6" ht="15.75" customHeight="1">
      <c r="C2535" s="12"/>
      <c r="D2535" s="12"/>
      <c r="E2535" s="12"/>
      <c r="F2535" s="12"/>
    </row>
    <row r="2536" spans="3:6" ht="15.75" customHeight="1">
      <c r="C2536" s="12"/>
      <c r="D2536" s="12"/>
      <c r="E2536" s="12"/>
      <c r="F2536" s="12"/>
    </row>
    <row r="2537" spans="3:6" ht="15.75" customHeight="1">
      <c r="C2537" s="12"/>
      <c r="D2537" s="12"/>
      <c r="E2537" s="12"/>
      <c r="F2537" s="12"/>
    </row>
    <row r="2538" spans="3:6" ht="15.75" customHeight="1">
      <c r="C2538" s="12"/>
      <c r="D2538" s="12"/>
      <c r="E2538" s="12"/>
      <c r="F2538" s="12"/>
    </row>
    <row r="2539" spans="3:6" ht="15.75" customHeight="1">
      <c r="C2539" s="12"/>
      <c r="D2539" s="12"/>
      <c r="E2539" s="12"/>
      <c r="F2539" s="12"/>
    </row>
    <row r="2540" spans="3:6" ht="15.75" customHeight="1">
      <c r="C2540" s="12"/>
      <c r="D2540" s="12"/>
      <c r="E2540" s="12"/>
      <c r="F2540" s="12"/>
    </row>
    <row r="2541" spans="3:6" ht="15.75" customHeight="1">
      <c r="C2541" s="12"/>
      <c r="D2541" s="12"/>
      <c r="E2541" s="12"/>
      <c r="F2541" s="12"/>
    </row>
    <row r="2542" spans="3:6" ht="15.75" customHeight="1">
      <c r="C2542" s="12"/>
      <c r="D2542" s="12"/>
      <c r="E2542" s="12"/>
      <c r="F2542" s="12"/>
    </row>
    <row r="2543" spans="3:6" ht="15.75" customHeight="1">
      <c r="C2543" s="12"/>
      <c r="D2543" s="12"/>
      <c r="E2543" s="12"/>
      <c r="F2543" s="12"/>
    </row>
    <row r="2544" spans="3:6" ht="15.75" customHeight="1">
      <c r="C2544" s="12"/>
      <c r="D2544" s="12"/>
      <c r="E2544" s="12"/>
      <c r="F2544" s="12"/>
    </row>
    <row r="2545" spans="3:6" ht="15.75" customHeight="1">
      <c r="C2545" s="12"/>
      <c r="D2545" s="12"/>
      <c r="E2545" s="12"/>
      <c r="F2545" s="12"/>
    </row>
    <row r="2546" spans="3:6" ht="15.75" customHeight="1">
      <c r="C2546" s="12"/>
      <c r="D2546" s="12"/>
      <c r="E2546" s="12"/>
      <c r="F2546" s="12"/>
    </row>
    <row r="2547" spans="3:6" ht="15.75" customHeight="1">
      <c r="C2547" s="12"/>
      <c r="D2547" s="12"/>
      <c r="E2547" s="12"/>
      <c r="F2547" s="12"/>
    </row>
    <row r="2548" spans="3:6" ht="15.75" customHeight="1">
      <c r="C2548" s="12"/>
      <c r="D2548" s="12"/>
      <c r="E2548" s="12"/>
      <c r="F2548" s="12"/>
    </row>
    <row r="2549" spans="3:6" ht="15.75" customHeight="1">
      <c r="C2549" s="12"/>
      <c r="D2549" s="12"/>
      <c r="E2549" s="12"/>
      <c r="F2549" s="12"/>
    </row>
    <row r="2550" spans="3:6" ht="15.75" customHeight="1">
      <c r="C2550" s="12"/>
      <c r="D2550" s="12"/>
      <c r="E2550" s="12"/>
      <c r="F2550" s="12"/>
    </row>
    <row r="2551" spans="3:6" ht="15.75" customHeight="1">
      <c r="C2551" s="12"/>
      <c r="D2551" s="12"/>
      <c r="E2551" s="12"/>
      <c r="F2551" s="12"/>
    </row>
    <row r="2552" spans="3:6" ht="15.75" customHeight="1">
      <c r="C2552" s="12"/>
      <c r="D2552" s="12"/>
      <c r="E2552" s="12"/>
      <c r="F2552" s="12"/>
    </row>
    <row r="2553" spans="3:6" ht="15.75" customHeight="1">
      <c r="C2553" s="12"/>
      <c r="D2553" s="12"/>
      <c r="E2553" s="12"/>
      <c r="F2553" s="12"/>
    </row>
    <row r="2554" spans="3:6" ht="15.75" customHeight="1">
      <c r="C2554" s="12"/>
      <c r="D2554" s="12"/>
      <c r="E2554" s="12"/>
      <c r="F2554" s="12"/>
    </row>
    <row r="2555" spans="3:6" ht="15.75" customHeight="1">
      <c r="C2555" s="12"/>
      <c r="D2555" s="12"/>
      <c r="E2555" s="12"/>
      <c r="F2555" s="12"/>
    </row>
    <row r="2556" spans="3:6" ht="15.75" customHeight="1">
      <c r="C2556" s="12"/>
      <c r="D2556" s="12"/>
      <c r="E2556" s="12"/>
      <c r="F2556" s="12"/>
    </row>
    <row r="2557" spans="3:6" ht="15.75" customHeight="1">
      <c r="C2557" s="12"/>
      <c r="D2557" s="12"/>
      <c r="E2557" s="12"/>
      <c r="F2557" s="12"/>
    </row>
    <row r="2558" spans="3:6" ht="15.75" customHeight="1">
      <c r="C2558" s="12"/>
      <c r="D2558" s="12"/>
      <c r="E2558" s="12"/>
      <c r="F2558" s="12"/>
    </row>
    <row r="2559" spans="3:6" ht="15.75" customHeight="1">
      <c r="C2559" s="12"/>
      <c r="D2559" s="12"/>
      <c r="E2559" s="12"/>
      <c r="F2559" s="12"/>
    </row>
    <row r="2560" spans="3:6" ht="15.75" customHeight="1">
      <c r="C2560" s="12"/>
      <c r="D2560" s="12"/>
      <c r="E2560" s="12"/>
      <c r="F2560" s="12"/>
    </row>
    <row r="2561" spans="3:6" ht="15.75" customHeight="1">
      <c r="C2561" s="12"/>
      <c r="D2561" s="12"/>
      <c r="E2561" s="12"/>
      <c r="F2561" s="12"/>
    </row>
    <row r="2562" spans="3:6" ht="15.75" customHeight="1">
      <c r="C2562" s="12"/>
      <c r="D2562" s="12"/>
      <c r="E2562" s="12"/>
      <c r="F2562" s="12"/>
    </row>
    <row r="2563" spans="3:6" ht="15.75" customHeight="1">
      <c r="C2563" s="12"/>
      <c r="D2563" s="12"/>
      <c r="E2563" s="12"/>
      <c r="F2563" s="12"/>
    </row>
    <row r="2564" spans="3:6" ht="15.75" customHeight="1">
      <c r="C2564" s="12"/>
      <c r="D2564" s="12"/>
      <c r="E2564" s="12"/>
      <c r="F2564" s="12"/>
    </row>
    <row r="2565" spans="3:6" ht="15.75" customHeight="1">
      <c r="C2565" s="12"/>
      <c r="D2565" s="12"/>
      <c r="E2565" s="12"/>
      <c r="F2565" s="12"/>
    </row>
    <row r="2566" spans="3:6" ht="15.75" customHeight="1">
      <c r="C2566" s="12"/>
      <c r="D2566" s="12"/>
      <c r="E2566" s="12"/>
      <c r="F2566" s="12"/>
    </row>
    <row r="2567" spans="3:6" ht="15.75" customHeight="1">
      <c r="C2567" s="12"/>
      <c r="D2567" s="12"/>
      <c r="E2567" s="12"/>
      <c r="F2567" s="12"/>
    </row>
    <row r="2568" spans="3:6" ht="15.75" customHeight="1">
      <c r="C2568" s="12"/>
      <c r="D2568" s="12"/>
      <c r="E2568" s="12"/>
      <c r="F2568" s="12"/>
    </row>
    <row r="2569" spans="3:6" ht="15.75" customHeight="1">
      <c r="C2569" s="12"/>
      <c r="D2569" s="12"/>
      <c r="E2569" s="12"/>
      <c r="F2569" s="12"/>
    </row>
    <row r="2570" spans="3:6" ht="15.75" customHeight="1">
      <c r="C2570" s="12"/>
      <c r="D2570" s="12"/>
      <c r="E2570" s="12"/>
      <c r="F2570" s="12"/>
    </row>
    <row r="2571" spans="3:6" ht="15.75" customHeight="1">
      <c r="C2571" s="12"/>
      <c r="D2571" s="12"/>
      <c r="E2571" s="12"/>
      <c r="F2571" s="12"/>
    </row>
    <row r="2572" spans="3:6" ht="15.75" customHeight="1">
      <c r="C2572" s="12"/>
      <c r="D2572" s="12"/>
      <c r="E2572" s="12"/>
      <c r="F2572" s="12"/>
    </row>
    <row r="2573" spans="3:6" ht="15.75" customHeight="1">
      <c r="C2573" s="12"/>
      <c r="D2573" s="12"/>
      <c r="E2573" s="12"/>
      <c r="F2573" s="12"/>
    </row>
    <row r="2574" spans="3:6" ht="15.75" customHeight="1">
      <c r="C2574" s="12"/>
      <c r="D2574" s="12"/>
      <c r="E2574" s="12"/>
      <c r="F2574" s="12"/>
    </row>
    <row r="2575" spans="3:6" ht="15.75" customHeight="1">
      <c r="C2575" s="12"/>
      <c r="D2575" s="12"/>
      <c r="E2575" s="12"/>
      <c r="F2575" s="12"/>
    </row>
    <row r="2576" spans="3:6" ht="15.75" customHeight="1">
      <c r="C2576" s="12"/>
      <c r="D2576" s="12"/>
      <c r="E2576" s="12"/>
      <c r="F2576" s="12"/>
    </row>
    <row r="2577" spans="3:6" ht="15.75" customHeight="1">
      <c r="C2577" s="12"/>
      <c r="D2577" s="12"/>
      <c r="E2577" s="12"/>
      <c r="F2577" s="12"/>
    </row>
    <row r="2578" spans="3:6" ht="15.75" customHeight="1">
      <c r="C2578" s="12"/>
      <c r="D2578" s="12"/>
      <c r="E2578" s="12"/>
      <c r="F2578" s="12"/>
    </row>
    <row r="2579" spans="3:6" ht="15.75" customHeight="1">
      <c r="C2579" s="12"/>
      <c r="D2579" s="12"/>
      <c r="E2579" s="12"/>
      <c r="F2579" s="12"/>
    </row>
    <row r="2580" spans="3:6" ht="15.75" customHeight="1">
      <c r="C2580" s="12"/>
      <c r="D2580" s="12"/>
      <c r="E2580" s="12"/>
      <c r="F2580" s="12"/>
    </row>
    <row r="2581" spans="3:6" ht="15.75" customHeight="1">
      <c r="C2581" s="12"/>
      <c r="D2581" s="12"/>
      <c r="E2581" s="12"/>
      <c r="F2581" s="12"/>
    </row>
    <row r="2582" spans="3:6" ht="15.75" customHeight="1">
      <c r="C2582" s="12"/>
      <c r="D2582" s="12"/>
      <c r="E2582" s="12"/>
      <c r="F2582" s="12"/>
    </row>
    <row r="2583" spans="3:6" ht="15.75" customHeight="1">
      <c r="C2583" s="12"/>
      <c r="D2583" s="12"/>
      <c r="E2583" s="12"/>
      <c r="F2583" s="12"/>
    </row>
    <row r="2584" spans="3:6" ht="15.75" customHeight="1">
      <c r="C2584" s="12"/>
      <c r="D2584" s="12"/>
      <c r="E2584" s="12"/>
      <c r="F2584" s="12"/>
    </row>
    <row r="2585" spans="3:6" ht="15.75" customHeight="1">
      <c r="C2585" s="12"/>
      <c r="D2585" s="12"/>
      <c r="E2585" s="12"/>
      <c r="F2585" s="12"/>
    </row>
    <row r="2586" spans="3:6" ht="15.75" customHeight="1">
      <c r="C2586" s="12"/>
      <c r="D2586" s="12"/>
      <c r="E2586" s="12"/>
      <c r="F2586" s="12"/>
    </row>
    <row r="2587" spans="3:6" ht="15.75" customHeight="1">
      <c r="C2587" s="12"/>
      <c r="D2587" s="12"/>
      <c r="E2587" s="12"/>
      <c r="F2587" s="12"/>
    </row>
    <row r="2588" spans="3:6" ht="15.75" customHeight="1">
      <c r="C2588" s="12"/>
      <c r="D2588" s="12"/>
      <c r="E2588" s="12"/>
      <c r="F2588" s="12"/>
    </row>
    <row r="2589" spans="3:6" ht="15.75" customHeight="1">
      <c r="C2589" s="12"/>
      <c r="D2589" s="12"/>
      <c r="E2589" s="12"/>
      <c r="F2589" s="12"/>
    </row>
    <row r="2590" spans="3:6" ht="15.75" customHeight="1">
      <c r="C2590" s="12"/>
      <c r="D2590" s="12"/>
      <c r="E2590" s="12"/>
      <c r="F2590" s="12"/>
    </row>
    <row r="2591" spans="3:6" ht="15.75" customHeight="1">
      <c r="C2591" s="12"/>
      <c r="D2591" s="12"/>
      <c r="E2591" s="12"/>
      <c r="F2591" s="12"/>
    </row>
    <row r="2592" spans="3:6" ht="15.75" customHeight="1">
      <c r="C2592" s="12"/>
      <c r="D2592" s="12"/>
      <c r="E2592" s="12"/>
      <c r="F2592" s="12"/>
    </row>
    <row r="2593" spans="3:6" ht="15.75" customHeight="1">
      <c r="C2593" s="12"/>
      <c r="D2593" s="12"/>
      <c r="E2593" s="12"/>
      <c r="F2593" s="12"/>
    </row>
    <row r="2594" spans="3:6" ht="15.75" customHeight="1">
      <c r="C2594" s="12"/>
      <c r="D2594" s="12"/>
      <c r="E2594" s="12"/>
      <c r="F2594" s="12"/>
    </row>
    <row r="2595" spans="3:6" ht="15.75" customHeight="1">
      <c r="C2595" s="12"/>
      <c r="D2595" s="12"/>
      <c r="E2595" s="12"/>
      <c r="F2595" s="12"/>
    </row>
    <row r="2596" spans="3:6" ht="15.75" customHeight="1">
      <c r="C2596" s="12"/>
      <c r="D2596" s="12"/>
      <c r="E2596" s="12"/>
      <c r="F2596" s="12"/>
    </row>
    <row r="2597" spans="3:6" ht="15.75" customHeight="1">
      <c r="C2597" s="12"/>
      <c r="D2597" s="12"/>
      <c r="E2597" s="12"/>
      <c r="F2597" s="12"/>
    </row>
    <row r="2598" spans="3:6" ht="15.75" customHeight="1">
      <c r="C2598" s="12"/>
      <c r="D2598" s="12"/>
      <c r="E2598" s="12"/>
      <c r="F2598" s="12"/>
    </row>
    <row r="2599" spans="3:6" ht="15.75" customHeight="1">
      <c r="C2599" s="12"/>
      <c r="D2599" s="12"/>
      <c r="E2599" s="12"/>
      <c r="F2599" s="12"/>
    </row>
    <row r="2600" spans="3:6" ht="15.75" customHeight="1">
      <c r="C2600" s="12"/>
      <c r="D2600" s="12"/>
      <c r="E2600" s="12"/>
      <c r="F2600" s="12"/>
    </row>
    <row r="2601" spans="3:6" ht="15.75" customHeight="1">
      <c r="C2601" s="12"/>
      <c r="D2601" s="12"/>
      <c r="E2601" s="12"/>
      <c r="F2601" s="12"/>
    </row>
    <row r="2602" spans="3:6" ht="15.75" customHeight="1">
      <c r="C2602" s="12"/>
      <c r="D2602" s="12"/>
      <c r="E2602" s="12"/>
      <c r="F2602" s="12"/>
    </row>
    <row r="2603" spans="3:6" ht="15.75" customHeight="1">
      <c r="C2603" s="12"/>
      <c r="D2603" s="12"/>
      <c r="E2603" s="12"/>
      <c r="F2603" s="12"/>
    </row>
    <row r="2604" spans="3:6" ht="15.75" customHeight="1">
      <c r="C2604" s="12"/>
      <c r="D2604" s="12"/>
      <c r="E2604" s="12"/>
      <c r="F2604" s="12"/>
    </row>
    <row r="2605" spans="3:6" ht="15.75" customHeight="1">
      <c r="C2605" s="12"/>
      <c r="D2605" s="12"/>
      <c r="E2605" s="12"/>
      <c r="F2605" s="12"/>
    </row>
    <row r="2606" spans="3:6" ht="15.75" customHeight="1">
      <c r="C2606" s="12"/>
      <c r="D2606" s="12"/>
      <c r="E2606" s="12"/>
      <c r="F2606" s="12"/>
    </row>
    <row r="2607" spans="3:6" ht="15.75" customHeight="1">
      <c r="C2607" s="12"/>
      <c r="D2607" s="12"/>
      <c r="E2607" s="12"/>
      <c r="F2607" s="12"/>
    </row>
    <row r="2608" spans="3:6" ht="15.75" customHeight="1">
      <c r="C2608" s="12"/>
      <c r="D2608" s="12"/>
      <c r="E2608" s="12"/>
      <c r="F2608" s="12"/>
    </row>
    <row r="2609" spans="3:6" ht="15.75" customHeight="1">
      <c r="C2609" s="12"/>
      <c r="D2609" s="12"/>
      <c r="E2609" s="12"/>
      <c r="F2609" s="12"/>
    </row>
    <row r="2610" spans="3:6" ht="15.75" customHeight="1">
      <c r="C2610" s="12"/>
      <c r="D2610" s="12"/>
      <c r="E2610" s="12"/>
      <c r="F2610" s="12"/>
    </row>
    <row r="2611" spans="3:6" ht="15.75" customHeight="1">
      <c r="C2611" s="12"/>
      <c r="D2611" s="12"/>
      <c r="E2611" s="12"/>
      <c r="F2611" s="12"/>
    </row>
    <row r="2612" spans="3:6" ht="15.75" customHeight="1">
      <c r="C2612" s="12"/>
      <c r="D2612" s="12"/>
      <c r="E2612" s="12"/>
      <c r="F2612" s="12"/>
    </row>
    <row r="2613" spans="3:6" ht="15.75" customHeight="1">
      <c r="C2613" s="12"/>
      <c r="D2613" s="12"/>
      <c r="E2613" s="12"/>
      <c r="F2613" s="12"/>
    </row>
    <row r="2614" spans="3:6" ht="15.75" customHeight="1">
      <c r="C2614" s="12"/>
      <c r="D2614" s="12"/>
      <c r="E2614" s="12"/>
      <c r="F2614" s="12"/>
    </row>
    <row r="2615" spans="3:6" ht="15.75" customHeight="1">
      <c r="C2615" s="12"/>
      <c r="D2615" s="12"/>
      <c r="E2615" s="12"/>
      <c r="F2615" s="12"/>
    </row>
    <row r="2616" spans="3:6" ht="15.75" customHeight="1">
      <c r="C2616" s="12"/>
      <c r="D2616" s="12"/>
      <c r="E2616" s="12"/>
      <c r="F2616" s="12"/>
    </row>
    <row r="2617" spans="3:6" ht="15.75" customHeight="1">
      <c r="C2617" s="12"/>
      <c r="D2617" s="12"/>
      <c r="E2617" s="12"/>
      <c r="F2617" s="12"/>
    </row>
    <row r="2618" spans="3:6" ht="15.75" customHeight="1">
      <c r="C2618" s="12"/>
      <c r="D2618" s="12"/>
      <c r="E2618" s="12"/>
      <c r="F2618" s="12"/>
    </row>
    <row r="2619" spans="3:6" ht="15.75" customHeight="1">
      <c r="C2619" s="12"/>
      <c r="D2619" s="12"/>
      <c r="E2619" s="12"/>
      <c r="F2619" s="12"/>
    </row>
    <row r="2620" spans="3:6" ht="15.75" customHeight="1">
      <c r="C2620" s="12"/>
      <c r="D2620" s="12"/>
      <c r="E2620" s="12"/>
      <c r="F2620" s="12"/>
    </row>
    <row r="2621" spans="3:6" ht="15.75" customHeight="1">
      <c r="C2621" s="12"/>
      <c r="D2621" s="12"/>
      <c r="E2621" s="12"/>
      <c r="F2621" s="12"/>
    </row>
    <row r="2622" spans="3:6" ht="15.75" customHeight="1">
      <c r="C2622" s="12"/>
      <c r="D2622" s="12"/>
      <c r="E2622" s="12"/>
      <c r="F2622" s="12"/>
    </row>
    <row r="2623" spans="3:6" ht="15.75" customHeight="1">
      <c r="C2623" s="12"/>
      <c r="D2623" s="12"/>
      <c r="E2623" s="12"/>
      <c r="F2623" s="12"/>
    </row>
    <row r="2624" spans="3:6" ht="15.75" customHeight="1">
      <c r="C2624" s="12"/>
      <c r="D2624" s="12"/>
      <c r="E2624" s="12"/>
      <c r="F2624" s="12"/>
    </row>
    <row r="2625" spans="3:6" ht="15.75" customHeight="1">
      <c r="C2625" s="12"/>
      <c r="D2625" s="12"/>
      <c r="E2625" s="12"/>
      <c r="F2625" s="12"/>
    </row>
    <row r="2626" spans="3:6" ht="15.75" customHeight="1">
      <c r="C2626" s="12"/>
      <c r="D2626" s="12"/>
      <c r="E2626" s="12"/>
      <c r="F2626" s="12"/>
    </row>
    <row r="2627" spans="3:6" ht="15.75" customHeight="1">
      <c r="C2627" s="12"/>
      <c r="D2627" s="12"/>
      <c r="E2627" s="12"/>
      <c r="F2627" s="12"/>
    </row>
    <row r="2628" spans="3:6" ht="15.75" customHeight="1">
      <c r="C2628" s="12"/>
      <c r="D2628" s="12"/>
      <c r="E2628" s="12"/>
      <c r="F2628" s="12"/>
    </row>
    <row r="2629" spans="3:6" ht="15.75" customHeight="1">
      <c r="C2629" s="12"/>
      <c r="D2629" s="12"/>
      <c r="E2629" s="12"/>
      <c r="F2629" s="12"/>
    </row>
    <row r="2630" spans="3:6" ht="15.75" customHeight="1">
      <c r="C2630" s="12"/>
      <c r="D2630" s="12"/>
      <c r="E2630" s="12"/>
      <c r="F2630" s="12"/>
    </row>
    <row r="2631" spans="3:6" ht="15.75" customHeight="1">
      <c r="C2631" s="12"/>
      <c r="D2631" s="12"/>
      <c r="E2631" s="12"/>
      <c r="F2631" s="12"/>
    </row>
    <row r="2632" spans="3:6" ht="15.75" customHeight="1">
      <c r="C2632" s="12"/>
      <c r="D2632" s="12"/>
      <c r="E2632" s="12"/>
      <c r="F2632" s="12"/>
    </row>
    <row r="2633" spans="3:6" ht="15.75" customHeight="1">
      <c r="C2633" s="12"/>
      <c r="D2633" s="12"/>
      <c r="E2633" s="12"/>
      <c r="F2633" s="12"/>
    </row>
    <row r="2634" spans="3:6" ht="15.75" customHeight="1">
      <c r="C2634" s="12"/>
      <c r="D2634" s="12"/>
      <c r="E2634" s="12"/>
      <c r="F2634" s="12"/>
    </row>
    <row r="2635" spans="3:6" ht="15.75" customHeight="1">
      <c r="C2635" s="12"/>
      <c r="D2635" s="12"/>
      <c r="E2635" s="12"/>
      <c r="F2635" s="12"/>
    </row>
    <row r="2636" spans="3:6" ht="15.75" customHeight="1">
      <c r="C2636" s="12"/>
      <c r="D2636" s="12"/>
      <c r="E2636" s="12"/>
      <c r="F2636" s="12"/>
    </row>
    <row r="2637" spans="3:6" ht="15.75" customHeight="1">
      <c r="C2637" s="12"/>
      <c r="D2637" s="12"/>
      <c r="E2637" s="12"/>
      <c r="F2637" s="12"/>
    </row>
    <row r="2638" spans="3:6" ht="15.75" customHeight="1">
      <c r="C2638" s="12"/>
      <c r="D2638" s="12"/>
      <c r="E2638" s="12"/>
      <c r="F2638" s="12"/>
    </row>
    <row r="2639" spans="3:6" ht="15.75" customHeight="1">
      <c r="C2639" s="12"/>
      <c r="D2639" s="12"/>
      <c r="E2639" s="12"/>
      <c r="F2639" s="12"/>
    </row>
    <row r="2640" spans="3:6" ht="15.75" customHeight="1">
      <c r="C2640" s="12"/>
      <c r="D2640" s="12"/>
      <c r="E2640" s="12"/>
      <c r="F2640" s="12"/>
    </row>
    <row r="2641" spans="3:6" ht="15.75" customHeight="1">
      <c r="C2641" s="12"/>
      <c r="D2641" s="12"/>
      <c r="E2641" s="12"/>
      <c r="F2641" s="12"/>
    </row>
    <row r="2642" spans="3:6" ht="15.75" customHeight="1">
      <c r="C2642" s="12"/>
      <c r="D2642" s="12"/>
      <c r="E2642" s="12"/>
      <c r="F2642" s="12"/>
    </row>
    <row r="2643" spans="3:6" ht="15.75" customHeight="1">
      <c r="C2643" s="12"/>
      <c r="D2643" s="12"/>
      <c r="E2643" s="12"/>
      <c r="F2643" s="12"/>
    </row>
    <row r="2644" spans="3:6" ht="15.75" customHeight="1">
      <c r="C2644" s="12"/>
      <c r="D2644" s="12"/>
      <c r="E2644" s="12"/>
      <c r="F2644" s="12"/>
    </row>
    <row r="2645" spans="3:6" ht="15.75" customHeight="1">
      <c r="C2645" s="12"/>
      <c r="D2645" s="12"/>
      <c r="E2645" s="12"/>
      <c r="F2645" s="12"/>
    </row>
    <row r="2646" spans="3:6" ht="15.75" customHeight="1">
      <c r="C2646" s="12"/>
      <c r="D2646" s="12"/>
      <c r="E2646" s="12"/>
      <c r="F2646" s="12"/>
    </row>
    <row r="2647" spans="3:6" ht="15.75" customHeight="1">
      <c r="C2647" s="12"/>
      <c r="D2647" s="12"/>
      <c r="E2647" s="12"/>
      <c r="F2647" s="12"/>
    </row>
    <row r="2648" spans="3:6" ht="15.75" customHeight="1">
      <c r="C2648" s="12"/>
      <c r="D2648" s="12"/>
      <c r="E2648" s="12"/>
      <c r="F2648" s="12"/>
    </row>
    <row r="2649" spans="3:6" ht="15.75" customHeight="1">
      <c r="C2649" s="12"/>
      <c r="D2649" s="12"/>
      <c r="E2649" s="12"/>
      <c r="F2649" s="12"/>
    </row>
    <row r="2650" spans="3:6" ht="15.75" customHeight="1">
      <c r="C2650" s="12"/>
      <c r="D2650" s="12"/>
      <c r="E2650" s="12"/>
      <c r="F2650" s="12"/>
    </row>
    <row r="2651" spans="3:6" ht="15.75" customHeight="1">
      <c r="C2651" s="12"/>
      <c r="D2651" s="12"/>
      <c r="E2651" s="12"/>
      <c r="F2651" s="12"/>
    </row>
    <row r="2652" spans="3:6" ht="15.75" customHeight="1">
      <c r="C2652" s="12"/>
      <c r="D2652" s="12"/>
      <c r="E2652" s="12"/>
      <c r="F2652" s="12"/>
    </row>
    <row r="2653" spans="3:6" ht="15.75" customHeight="1">
      <c r="C2653" s="12"/>
      <c r="D2653" s="12"/>
      <c r="E2653" s="12"/>
      <c r="F2653" s="12"/>
    </row>
    <row r="2654" spans="3:6" ht="15.75" customHeight="1">
      <c r="C2654" s="12"/>
      <c r="D2654" s="12"/>
      <c r="E2654" s="12"/>
      <c r="F2654" s="12"/>
    </row>
    <row r="2655" spans="3:6" ht="15.75" customHeight="1">
      <c r="C2655" s="12"/>
      <c r="D2655" s="12"/>
      <c r="E2655" s="12"/>
      <c r="F2655" s="12"/>
    </row>
    <row r="2656" spans="3:6" ht="15.75" customHeight="1">
      <c r="C2656" s="12"/>
      <c r="D2656" s="12"/>
      <c r="E2656" s="12"/>
      <c r="F2656" s="12"/>
    </row>
    <row r="2657" spans="3:6" ht="15.75" customHeight="1">
      <c r="C2657" s="12"/>
      <c r="D2657" s="12"/>
      <c r="E2657" s="12"/>
      <c r="F2657" s="12"/>
    </row>
    <row r="2658" spans="3:6" ht="15.75" customHeight="1">
      <c r="C2658" s="12"/>
      <c r="D2658" s="12"/>
      <c r="E2658" s="12"/>
      <c r="F2658" s="12"/>
    </row>
    <row r="2659" spans="3:6" ht="15.75" customHeight="1">
      <c r="C2659" s="12"/>
      <c r="D2659" s="12"/>
      <c r="E2659" s="12"/>
      <c r="F2659" s="12"/>
    </row>
    <row r="2660" spans="3:6" ht="15.75" customHeight="1">
      <c r="C2660" s="12"/>
      <c r="D2660" s="12"/>
      <c r="E2660" s="12"/>
      <c r="F2660" s="12"/>
    </row>
    <row r="2661" spans="3:6" ht="15.75" customHeight="1">
      <c r="C2661" s="12"/>
      <c r="D2661" s="12"/>
      <c r="E2661" s="12"/>
      <c r="F2661" s="12"/>
    </row>
    <row r="2662" spans="3:6" ht="15.75" customHeight="1">
      <c r="C2662" s="12"/>
      <c r="D2662" s="12"/>
      <c r="E2662" s="12"/>
      <c r="F2662" s="12"/>
    </row>
    <row r="2663" spans="3:6" ht="15.75" customHeight="1">
      <c r="C2663" s="12"/>
      <c r="D2663" s="12"/>
      <c r="E2663" s="12"/>
      <c r="F2663" s="12"/>
    </row>
    <row r="2664" spans="3:6" ht="15.75" customHeight="1">
      <c r="C2664" s="12"/>
      <c r="D2664" s="12"/>
      <c r="E2664" s="12"/>
      <c r="F2664" s="12"/>
    </row>
    <row r="2665" spans="3:6" ht="15.75" customHeight="1">
      <c r="C2665" s="12"/>
      <c r="D2665" s="12"/>
      <c r="E2665" s="12"/>
      <c r="F2665" s="12"/>
    </row>
    <row r="2666" spans="3:6" ht="15.75" customHeight="1">
      <c r="C2666" s="12"/>
      <c r="D2666" s="12"/>
      <c r="E2666" s="12"/>
      <c r="F2666" s="12"/>
    </row>
    <row r="2667" spans="3:6" ht="15.75" customHeight="1">
      <c r="C2667" s="12"/>
      <c r="D2667" s="12"/>
      <c r="E2667" s="12"/>
      <c r="F2667" s="12"/>
    </row>
    <row r="2668" spans="3:6" ht="15.75" customHeight="1">
      <c r="C2668" s="12"/>
      <c r="D2668" s="12"/>
      <c r="E2668" s="12"/>
      <c r="F2668" s="12"/>
    </row>
    <row r="2669" spans="3:6" ht="15.75" customHeight="1">
      <c r="C2669" s="12"/>
      <c r="D2669" s="12"/>
      <c r="E2669" s="12"/>
      <c r="F2669" s="12"/>
    </row>
    <row r="2670" spans="3:6" ht="15.75" customHeight="1">
      <c r="C2670" s="12"/>
      <c r="D2670" s="12"/>
      <c r="E2670" s="12"/>
      <c r="F2670" s="12"/>
    </row>
    <row r="2671" spans="3:6" ht="15.75" customHeight="1">
      <c r="C2671" s="12"/>
      <c r="D2671" s="12"/>
      <c r="E2671" s="12"/>
      <c r="F2671" s="12"/>
    </row>
    <row r="2672" spans="3:6" ht="15.75" customHeight="1">
      <c r="C2672" s="12"/>
      <c r="D2672" s="12"/>
      <c r="E2672" s="12"/>
      <c r="F2672" s="12"/>
    </row>
    <row r="2673" spans="3:6" ht="15.75" customHeight="1">
      <c r="C2673" s="12"/>
      <c r="D2673" s="12"/>
      <c r="E2673" s="12"/>
      <c r="F2673" s="12"/>
    </row>
    <row r="2674" spans="3:6" ht="15.75" customHeight="1">
      <c r="C2674" s="12"/>
      <c r="D2674" s="12"/>
      <c r="E2674" s="12"/>
      <c r="F2674" s="12"/>
    </row>
    <row r="2675" spans="3:6" ht="15.75" customHeight="1">
      <c r="C2675" s="12"/>
      <c r="D2675" s="12"/>
      <c r="E2675" s="12"/>
      <c r="F2675" s="12"/>
    </row>
    <row r="2676" spans="3:6" ht="15.75" customHeight="1">
      <c r="C2676" s="12"/>
      <c r="D2676" s="12"/>
      <c r="E2676" s="12"/>
      <c r="F2676" s="12"/>
    </row>
    <row r="2677" spans="3:6" ht="15.75" customHeight="1">
      <c r="C2677" s="12"/>
      <c r="D2677" s="12"/>
      <c r="E2677" s="12"/>
      <c r="F2677" s="12"/>
    </row>
    <row r="2678" spans="3:6" ht="15.75" customHeight="1">
      <c r="C2678" s="12"/>
      <c r="D2678" s="12"/>
      <c r="E2678" s="12"/>
      <c r="F2678" s="12"/>
    </row>
    <row r="2679" spans="3:6" ht="15.75" customHeight="1">
      <c r="C2679" s="12"/>
      <c r="D2679" s="12"/>
      <c r="E2679" s="12"/>
      <c r="F2679" s="12"/>
    </row>
    <row r="2680" spans="3:6" ht="15.75" customHeight="1">
      <c r="C2680" s="12"/>
      <c r="D2680" s="12"/>
      <c r="E2680" s="12"/>
      <c r="F2680" s="12"/>
    </row>
    <row r="2681" spans="3:6" ht="15.75" customHeight="1">
      <c r="C2681" s="12"/>
      <c r="D2681" s="12"/>
      <c r="E2681" s="12"/>
      <c r="F2681" s="12"/>
    </row>
    <row r="2682" spans="3:6" ht="15.75" customHeight="1">
      <c r="C2682" s="12"/>
      <c r="D2682" s="12"/>
      <c r="E2682" s="12"/>
      <c r="F2682" s="12"/>
    </row>
    <row r="2683" spans="3:6" ht="15.75" customHeight="1">
      <c r="C2683" s="12"/>
      <c r="D2683" s="12"/>
      <c r="E2683" s="12"/>
      <c r="F2683" s="12"/>
    </row>
    <row r="2684" spans="3:6" ht="15.75" customHeight="1">
      <c r="C2684" s="12"/>
      <c r="D2684" s="12"/>
      <c r="E2684" s="12"/>
      <c r="F2684" s="12"/>
    </row>
    <row r="2685" spans="3:6" ht="15.75" customHeight="1">
      <c r="C2685" s="12"/>
      <c r="D2685" s="12"/>
      <c r="E2685" s="12"/>
      <c r="F2685" s="12"/>
    </row>
    <row r="2686" spans="3:6" ht="15.75" customHeight="1">
      <c r="C2686" s="12"/>
      <c r="D2686" s="12"/>
      <c r="E2686" s="12"/>
      <c r="F2686" s="12"/>
    </row>
    <row r="2687" spans="3:6" ht="15.75" customHeight="1">
      <c r="C2687" s="12"/>
      <c r="D2687" s="12"/>
      <c r="E2687" s="12"/>
      <c r="F2687" s="12"/>
    </row>
    <row r="2688" spans="3:6" ht="15.75" customHeight="1">
      <c r="C2688" s="12"/>
      <c r="D2688" s="12"/>
      <c r="E2688" s="12"/>
      <c r="F2688" s="12"/>
    </row>
    <row r="2689" spans="3:6" ht="15.75" customHeight="1">
      <c r="C2689" s="12"/>
      <c r="D2689" s="12"/>
      <c r="E2689" s="12"/>
      <c r="F2689" s="12"/>
    </row>
    <row r="2690" spans="3:6" ht="15.75" customHeight="1">
      <c r="C2690" s="12"/>
      <c r="D2690" s="12"/>
      <c r="E2690" s="12"/>
      <c r="F2690" s="12"/>
    </row>
    <row r="2691" spans="3:6" ht="15.75" customHeight="1">
      <c r="C2691" s="12"/>
      <c r="D2691" s="12"/>
      <c r="E2691" s="12"/>
      <c r="F2691" s="12"/>
    </row>
    <row r="2692" spans="3:6" ht="15.75" customHeight="1">
      <c r="C2692" s="12"/>
      <c r="D2692" s="12"/>
      <c r="E2692" s="12"/>
      <c r="F2692" s="12"/>
    </row>
    <row r="2693" spans="3:6" ht="15.75" customHeight="1">
      <c r="C2693" s="12"/>
      <c r="D2693" s="12"/>
      <c r="E2693" s="12"/>
      <c r="F2693" s="12"/>
    </row>
    <row r="2694" spans="3:6" ht="15.75" customHeight="1">
      <c r="C2694" s="12"/>
      <c r="D2694" s="12"/>
      <c r="E2694" s="12"/>
      <c r="F2694" s="12"/>
    </row>
    <row r="2695" spans="3:6" ht="15.75" customHeight="1">
      <c r="C2695" s="12"/>
      <c r="D2695" s="12"/>
      <c r="E2695" s="12"/>
      <c r="F2695" s="12"/>
    </row>
    <row r="2696" spans="3:6" ht="15.75" customHeight="1">
      <c r="C2696" s="12"/>
      <c r="D2696" s="12"/>
      <c r="E2696" s="12"/>
      <c r="F2696" s="12"/>
    </row>
    <row r="2697" spans="3:6" ht="15.75" customHeight="1">
      <c r="C2697" s="12"/>
      <c r="D2697" s="12"/>
      <c r="E2697" s="12"/>
      <c r="F2697" s="12"/>
    </row>
    <row r="2698" spans="3:6" ht="15.75" customHeight="1">
      <c r="C2698" s="12"/>
      <c r="D2698" s="12"/>
      <c r="E2698" s="12"/>
      <c r="F2698" s="12"/>
    </row>
    <row r="2699" spans="3:6" ht="15.75" customHeight="1">
      <c r="C2699" s="12"/>
      <c r="D2699" s="12"/>
      <c r="E2699" s="12"/>
      <c r="F2699" s="12"/>
    </row>
    <row r="2700" spans="3:6" ht="15.75" customHeight="1">
      <c r="C2700" s="12"/>
      <c r="D2700" s="12"/>
      <c r="E2700" s="12"/>
      <c r="F2700" s="12"/>
    </row>
    <row r="2701" spans="3:6" ht="15.75" customHeight="1">
      <c r="C2701" s="12"/>
      <c r="D2701" s="12"/>
      <c r="E2701" s="12"/>
      <c r="F2701" s="12"/>
    </row>
    <row r="2702" spans="3:6" ht="15.75" customHeight="1">
      <c r="C2702" s="12"/>
      <c r="D2702" s="12"/>
      <c r="E2702" s="12"/>
      <c r="F2702" s="12"/>
    </row>
    <row r="2703" spans="3:6" ht="15.75" customHeight="1">
      <c r="C2703" s="12"/>
      <c r="D2703" s="12"/>
      <c r="E2703" s="12"/>
      <c r="F2703" s="12"/>
    </row>
    <row r="2704" spans="3:6" ht="15.75" customHeight="1">
      <c r="C2704" s="12"/>
      <c r="D2704" s="12"/>
      <c r="E2704" s="12"/>
      <c r="F2704" s="12"/>
    </row>
    <row r="2705" spans="3:6" ht="15.75" customHeight="1">
      <c r="C2705" s="12"/>
      <c r="D2705" s="12"/>
      <c r="E2705" s="12"/>
      <c r="F2705" s="12"/>
    </row>
    <row r="2706" spans="3:6" ht="15.75" customHeight="1">
      <c r="C2706" s="12"/>
      <c r="D2706" s="12"/>
      <c r="E2706" s="12"/>
      <c r="F2706" s="12"/>
    </row>
    <row r="2707" spans="3:6" ht="15.75" customHeight="1">
      <c r="C2707" s="12"/>
      <c r="D2707" s="12"/>
      <c r="E2707" s="12"/>
      <c r="F2707" s="12"/>
    </row>
    <row r="2708" spans="3:6" ht="15.75" customHeight="1">
      <c r="C2708" s="12"/>
      <c r="D2708" s="12"/>
      <c r="E2708" s="12"/>
      <c r="F2708" s="12"/>
    </row>
    <row r="2709" spans="3:6" ht="15.75" customHeight="1">
      <c r="C2709" s="12"/>
      <c r="D2709" s="12"/>
      <c r="E2709" s="12"/>
      <c r="F2709" s="12"/>
    </row>
    <row r="2710" spans="3:6" ht="15.75" customHeight="1">
      <c r="C2710" s="12"/>
      <c r="D2710" s="12"/>
      <c r="E2710" s="12"/>
      <c r="F2710" s="12"/>
    </row>
    <row r="2711" spans="3:6" ht="15.75" customHeight="1">
      <c r="C2711" s="12"/>
      <c r="D2711" s="12"/>
      <c r="E2711" s="12"/>
      <c r="F2711" s="12"/>
    </row>
    <row r="2712" spans="3:6" ht="15.75" customHeight="1">
      <c r="C2712" s="12"/>
      <c r="D2712" s="12"/>
      <c r="E2712" s="12"/>
      <c r="F2712" s="12"/>
    </row>
    <row r="2713" spans="3:6" ht="15.75" customHeight="1">
      <c r="C2713" s="12"/>
      <c r="D2713" s="12"/>
      <c r="E2713" s="12"/>
      <c r="F2713" s="12"/>
    </row>
    <row r="2714" spans="3:6" ht="15.75" customHeight="1">
      <c r="C2714" s="12"/>
      <c r="D2714" s="12"/>
      <c r="E2714" s="12"/>
      <c r="F2714" s="12"/>
    </row>
    <row r="2715" spans="3:6" ht="15.75" customHeight="1">
      <c r="C2715" s="12"/>
      <c r="D2715" s="12"/>
      <c r="E2715" s="12"/>
      <c r="F2715" s="12"/>
    </row>
    <row r="2716" spans="3:6" ht="15.75" customHeight="1">
      <c r="C2716" s="12"/>
      <c r="D2716" s="12"/>
      <c r="E2716" s="12"/>
      <c r="F2716" s="12"/>
    </row>
    <row r="2717" spans="3:6" ht="15.75" customHeight="1">
      <c r="C2717" s="12"/>
      <c r="D2717" s="12"/>
      <c r="E2717" s="12"/>
      <c r="F2717" s="12"/>
    </row>
    <row r="2718" spans="3:6" ht="15.75" customHeight="1">
      <c r="C2718" s="12"/>
      <c r="D2718" s="12"/>
      <c r="E2718" s="12"/>
      <c r="F2718" s="12"/>
    </row>
    <row r="2719" spans="3:6" ht="15.75" customHeight="1">
      <c r="C2719" s="12"/>
      <c r="D2719" s="12"/>
      <c r="E2719" s="12"/>
      <c r="F2719" s="12"/>
    </row>
    <row r="2720" spans="3:6" ht="15.75" customHeight="1">
      <c r="C2720" s="12"/>
      <c r="D2720" s="12"/>
      <c r="E2720" s="12"/>
      <c r="F2720" s="12"/>
    </row>
    <row r="2721" spans="3:6" ht="15.75" customHeight="1">
      <c r="C2721" s="12"/>
      <c r="D2721" s="12"/>
      <c r="E2721" s="12"/>
      <c r="F2721" s="12"/>
    </row>
    <row r="2722" spans="3:6" ht="15.75" customHeight="1">
      <c r="C2722" s="12"/>
      <c r="D2722" s="12"/>
      <c r="E2722" s="12"/>
      <c r="F2722" s="12"/>
    </row>
    <row r="2723" spans="3:6" ht="15.75" customHeight="1">
      <c r="C2723" s="12"/>
      <c r="D2723" s="12"/>
      <c r="E2723" s="12"/>
      <c r="F2723" s="12"/>
    </row>
    <row r="2724" spans="3:6" ht="15.75" customHeight="1">
      <c r="C2724" s="12"/>
      <c r="D2724" s="12"/>
      <c r="E2724" s="12"/>
      <c r="F2724" s="12"/>
    </row>
    <row r="2725" spans="3:6" ht="15.75" customHeight="1">
      <c r="C2725" s="12"/>
      <c r="D2725" s="12"/>
      <c r="E2725" s="12"/>
      <c r="F2725" s="12"/>
    </row>
    <row r="2726" spans="3:6" ht="15.75" customHeight="1">
      <c r="C2726" s="12"/>
      <c r="D2726" s="12"/>
      <c r="E2726" s="12"/>
      <c r="F2726" s="12"/>
    </row>
    <row r="2727" spans="3:6" ht="15.75" customHeight="1">
      <c r="C2727" s="12"/>
      <c r="D2727" s="12"/>
      <c r="E2727" s="12"/>
      <c r="F2727" s="12"/>
    </row>
    <row r="2728" spans="3:6" ht="15.75" customHeight="1">
      <c r="C2728" s="12"/>
      <c r="D2728" s="12"/>
      <c r="E2728" s="12"/>
      <c r="F2728" s="12"/>
    </row>
    <row r="2729" spans="3:6" ht="15.75" customHeight="1">
      <c r="C2729" s="12"/>
      <c r="D2729" s="12"/>
      <c r="E2729" s="12"/>
      <c r="F2729" s="12"/>
    </row>
    <row r="2730" spans="3:6" ht="15.75" customHeight="1">
      <c r="C2730" s="12"/>
      <c r="D2730" s="12"/>
      <c r="E2730" s="12"/>
      <c r="F2730" s="12"/>
    </row>
    <row r="2731" spans="3:6" ht="15.75" customHeight="1">
      <c r="C2731" s="12"/>
      <c r="D2731" s="12"/>
      <c r="E2731" s="12"/>
      <c r="F2731" s="12"/>
    </row>
    <row r="2732" spans="3:6" ht="15.75" customHeight="1">
      <c r="C2732" s="12"/>
      <c r="D2732" s="12"/>
      <c r="E2732" s="12"/>
      <c r="F2732" s="12"/>
    </row>
    <row r="2733" spans="3:6" ht="15.75" customHeight="1">
      <c r="C2733" s="12"/>
      <c r="D2733" s="12"/>
      <c r="E2733" s="12"/>
      <c r="F2733" s="12"/>
    </row>
    <row r="2734" spans="3:6" ht="15.75" customHeight="1">
      <c r="C2734" s="12"/>
      <c r="D2734" s="12"/>
      <c r="E2734" s="12"/>
      <c r="F2734" s="12"/>
    </row>
    <row r="2735" spans="3:6" ht="15.75" customHeight="1">
      <c r="C2735" s="12"/>
      <c r="D2735" s="12"/>
      <c r="E2735" s="12"/>
      <c r="F2735" s="12"/>
    </row>
    <row r="2736" spans="3:6" ht="15.75" customHeight="1">
      <c r="C2736" s="12"/>
      <c r="D2736" s="12"/>
      <c r="E2736" s="12"/>
      <c r="F2736" s="12"/>
    </row>
    <row r="2737" spans="3:6" ht="15.75" customHeight="1">
      <c r="C2737" s="12"/>
      <c r="D2737" s="12"/>
      <c r="E2737" s="12"/>
      <c r="F2737" s="12"/>
    </row>
    <row r="2738" spans="3:6" ht="15.75" customHeight="1">
      <c r="C2738" s="12"/>
      <c r="D2738" s="12"/>
      <c r="E2738" s="12"/>
      <c r="F2738" s="12"/>
    </row>
    <row r="2739" spans="3:6" ht="15.75" customHeight="1">
      <c r="C2739" s="12"/>
      <c r="D2739" s="12"/>
      <c r="E2739" s="12"/>
      <c r="F2739" s="12"/>
    </row>
    <row r="2740" spans="3:6" ht="15.75" customHeight="1">
      <c r="C2740" s="12"/>
      <c r="D2740" s="12"/>
      <c r="E2740" s="12"/>
      <c r="F2740" s="12"/>
    </row>
    <row r="2741" spans="3:6" ht="15.75" customHeight="1">
      <c r="C2741" s="12"/>
      <c r="D2741" s="12"/>
      <c r="E2741" s="12"/>
      <c r="F2741" s="12"/>
    </row>
    <row r="2742" spans="3:6" ht="15.75" customHeight="1">
      <c r="C2742" s="12"/>
      <c r="D2742" s="12"/>
      <c r="E2742" s="12"/>
      <c r="F2742" s="12"/>
    </row>
    <row r="2743" spans="3:6" ht="15.75" customHeight="1">
      <c r="C2743" s="12"/>
      <c r="D2743" s="12"/>
      <c r="E2743" s="12"/>
      <c r="F2743" s="12"/>
    </row>
    <row r="2744" spans="3:6" ht="15.75" customHeight="1">
      <c r="C2744" s="12"/>
      <c r="D2744" s="12"/>
      <c r="E2744" s="12"/>
      <c r="F2744" s="12"/>
    </row>
    <row r="2745" spans="3:6" ht="15.75" customHeight="1">
      <c r="C2745" s="12"/>
      <c r="D2745" s="12"/>
      <c r="E2745" s="12"/>
      <c r="F2745" s="12"/>
    </row>
    <row r="2746" spans="3:6" ht="15.75" customHeight="1">
      <c r="C2746" s="12"/>
      <c r="D2746" s="12"/>
      <c r="E2746" s="12"/>
      <c r="F2746" s="12"/>
    </row>
    <row r="2747" spans="3:6" ht="15.75" customHeight="1">
      <c r="C2747" s="12"/>
      <c r="D2747" s="12"/>
      <c r="E2747" s="12"/>
      <c r="F2747" s="12"/>
    </row>
    <row r="2748" spans="3:6" ht="15.75" customHeight="1">
      <c r="C2748" s="12"/>
      <c r="D2748" s="12"/>
      <c r="E2748" s="12"/>
      <c r="F2748" s="12"/>
    </row>
    <row r="2749" spans="3:6" ht="15.75" customHeight="1">
      <c r="C2749" s="12"/>
      <c r="D2749" s="12"/>
      <c r="E2749" s="12"/>
      <c r="F2749" s="12"/>
    </row>
    <row r="2750" spans="3:6" ht="15.75" customHeight="1">
      <c r="C2750" s="12"/>
      <c r="D2750" s="12"/>
      <c r="E2750" s="12"/>
      <c r="F2750" s="12"/>
    </row>
    <row r="2751" spans="3:6" ht="15.75" customHeight="1">
      <c r="C2751" s="12"/>
      <c r="D2751" s="12"/>
      <c r="E2751" s="12"/>
      <c r="F2751" s="12"/>
    </row>
    <row r="2752" spans="3:6" ht="15.75" customHeight="1">
      <c r="C2752" s="12"/>
      <c r="D2752" s="12"/>
      <c r="E2752" s="12"/>
      <c r="F2752" s="12"/>
    </row>
    <row r="2753" spans="3:6" ht="15.75" customHeight="1">
      <c r="C2753" s="12"/>
      <c r="D2753" s="12"/>
      <c r="E2753" s="12"/>
      <c r="F2753" s="12"/>
    </row>
    <row r="2754" spans="3:6" ht="15.75" customHeight="1">
      <c r="C2754" s="12"/>
      <c r="D2754" s="12"/>
      <c r="E2754" s="12"/>
      <c r="F2754" s="12"/>
    </row>
    <row r="2755" spans="3:6" ht="15.75" customHeight="1">
      <c r="C2755" s="12"/>
      <c r="D2755" s="12"/>
      <c r="E2755" s="12"/>
      <c r="F2755" s="12"/>
    </row>
    <row r="2756" spans="3:6" ht="15.75" customHeight="1">
      <c r="C2756" s="12"/>
      <c r="D2756" s="12"/>
      <c r="E2756" s="12"/>
      <c r="F2756" s="12"/>
    </row>
    <row r="2757" spans="3:6" ht="15.75" customHeight="1">
      <c r="C2757" s="12"/>
      <c r="D2757" s="12"/>
      <c r="E2757" s="12"/>
      <c r="F2757" s="12"/>
    </row>
    <row r="2758" spans="3:6" ht="15.75" customHeight="1">
      <c r="C2758" s="12"/>
      <c r="D2758" s="12"/>
      <c r="E2758" s="12"/>
      <c r="F2758" s="12"/>
    </row>
    <row r="2759" spans="3:6" ht="15.75" customHeight="1">
      <c r="C2759" s="12"/>
      <c r="D2759" s="12"/>
      <c r="E2759" s="12"/>
      <c r="F2759" s="12"/>
    </row>
    <row r="2760" spans="3:6" ht="15.75" customHeight="1">
      <c r="C2760" s="12"/>
      <c r="D2760" s="12"/>
      <c r="E2760" s="12"/>
      <c r="F2760" s="12"/>
    </row>
    <row r="2761" spans="3:6" ht="15.75" customHeight="1">
      <c r="C2761" s="12"/>
      <c r="D2761" s="12"/>
      <c r="E2761" s="12"/>
      <c r="F2761" s="12"/>
    </row>
    <row r="2762" spans="3:6" ht="15.75" customHeight="1">
      <c r="C2762" s="12"/>
      <c r="D2762" s="12"/>
      <c r="E2762" s="12"/>
      <c r="F2762" s="12"/>
    </row>
    <row r="2763" spans="3:6" ht="15.75" customHeight="1">
      <c r="C2763" s="12"/>
      <c r="D2763" s="12"/>
      <c r="E2763" s="12"/>
      <c r="F2763" s="12"/>
    </row>
    <row r="2764" spans="3:6" ht="15.75" customHeight="1">
      <c r="C2764" s="12"/>
      <c r="D2764" s="12"/>
      <c r="E2764" s="12"/>
      <c r="F2764" s="12"/>
    </row>
    <row r="2765" spans="3:6" ht="15.75" customHeight="1">
      <c r="C2765" s="12"/>
      <c r="D2765" s="12"/>
      <c r="E2765" s="12"/>
      <c r="F2765" s="12"/>
    </row>
    <row r="2766" spans="3:6" ht="15.75" customHeight="1">
      <c r="C2766" s="12"/>
      <c r="D2766" s="12"/>
      <c r="E2766" s="12"/>
      <c r="F2766" s="12"/>
    </row>
    <row r="2767" spans="3:6" ht="15.75" customHeight="1">
      <c r="C2767" s="12"/>
      <c r="D2767" s="12"/>
      <c r="E2767" s="12"/>
      <c r="F2767" s="12"/>
    </row>
    <row r="2768" spans="3:6" ht="15.75" customHeight="1">
      <c r="C2768" s="12"/>
      <c r="D2768" s="12"/>
      <c r="E2768" s="12"/>
      <c r="F2768" s="12"/>
    </row>
    <row r="2769" spans="3:6" ht="15.75" customHeight="1">
      <c r="C2769" s="12"/>
      <c r="D2769" s="12"/>
      <c r="E2769" s="12"/>
      <c r="F2769" s="12"/>
    </row>
    <row r="2770" spans="3:6" ht="15.75" customHeight="1">
      <c r="C2770" s="12"/>
      <c r="D2770" s="12"/>
      <c r="E2770" s="12"/>
      <c r="F2770" s="12"/>
    </row>
    <row r="2771" spans="3:6" ht="15.75" customHeight="1">
      <c r="C2771" s="12"/>
      <c r="D2771" s="12"/>
      <c r="E2771" s="12"/>
      <c r="F2771" s="12"/>
    </row>
    <row r="2772" spans="3:6" ht="15.75" customHeight="1">
      <c r="C2772" s="12"/>
      <c r="D2772" s="12"/>
      <c r="E2772" s="12"/>
      <c r="F2772" s="12"/>
    </row>
    <row r="2773" spans="3:6" ht="15.75" customHeight="1">
      <c r="C2773" s="12"/>
      <c r="D2773" s="12"/>
      <c r="E2773" s="12"/>
      <c r="F2773" s="12"/>
    </row>
    <row r="2774" spans="3:6" ht="15.75" customHeight="1">
      <c r="C2774" s="12"/>
      <c r="D2774" s="12"/>
      <c r="E2774" s="12"/>
      <c r="F2774" s="12"/>
    </row>
    <row r="2775" spans="3:6" ht="15.75" customHeight="1">
      <c r="C2775" s="12"/>
      <c r="D2775" s="12"/>
      <c r="E2775" s="12"/>
      <c r="F2775" s="12"/>
    </row>
    <row r="2776" spans="3:6" ht="15.75" customHeight="1">
      <c r="C2776" s="12"/>
      <c r="D2776" s="12"/>
      <c r="E2776" s="12"/>
      <c r="F2776" s="12"/>
    </row>
    <row r="2777" spans="3:6" ht="15.75" customHeight="1">
      <c r="C2777" s="12"/>
      <c r="D2777" s="12"/>
      <c r="E2777" s="12"/>
      <c r="F2777" s="12"/>
    </row>
    <row r="2778" spans="3:6" ht="15.75" customHeight="1">
      <c r="C2778" s="12"/>
      <c r="D2778" s="12"/>
      <c r="E2778" s="12"/>
      <c r="F2778" s="12"/>
    </row>
    <row r="2779" spans="3:6" ht="15.75" customHeight="1">
      <c r="C2779" s="12"/>
      <c r="D2779" s="12"/>
      <c r="E2779" s="12"/>
      <c r="F2779" s="12"/>
    </row>
    <row r="2780" spans="3:6" ht="15.75" customHeight="1">
      <c r="C2780" s="12"/>
      <c r="D2780" s="12"/>
      <c r="E2780" s="12"/>
      <c r="F2780" s="12"/>
    </row>
    <row r="2781" spans="3:6" ht="15.75" customHeight="1">
      <c r="C2781" s="12"/>
      <c r="D2781" s="12"/>
      <c r="E2781" s="12"/>
      <c r="F2781" s="12"/>
    </row>
    <row r="2782" spans="3:6" ht="15.75" customHeight="1">
      <c r="C2782" s="12"/>
      <c r="D2782" s="12"/>
      <c r="E2782" s="12"/>
      <c r="F2782" s="12"/>
    </row>
    <row r="2783" spans="3:6" ht="15.75" customHeight="1">
      <c r="C2783" s="12"/>
      <c r="D2783" s="12"/>
      <c r="E2783" s="12"/>
      <c r="F2783" s="12"/>
    </row>
    <row r="2784" spans="3:6" ht="15.75" customHeight="1">
      <c r="C2784" s="12"/>
      <c r="D2784" s="12"/>
      <c r="E2784" s="12"/>
      <c r="F2784" s="12"/>
    </row>
    <row r="2785" spans="3:6" ht="15.75" customHeight="1">
      <c r="C2785" s="12"/>
      <c r="D2785" s="12"/>
      <c r="E2785" s="12"/>
      <c r="F2785" s="12"/>
    </row>
    <row r="2786" spans="3:6" ht="15.75" customHeight="1">
      <c r="C2786" s="12"/>
      <c r="D2786" s="12"/>
      <c r="E2786" s="12"/>
      <c r="F2786" s="12"/>
    </row>
    <row r="2787" spans="3:6" ht="15.75" customHeight="1">
      <c r="C2787" s="12"/>
      <c r="D2787" s="12"/>
      <c r="E2787" s="12"/>
      <c r="F2787" s="12"/>
    </row>
    <row r="2788" spans="3:6" ht="15.75" customHeight="1">
      <c r="C2788" s="12"/>
      <c r="D2788" s="12"/>
      <c r="E2788" s="12"/>
      <c r="F2788" s="12"/>
    </row>
    <row r="2789" spans="3:6" ht="15.75" customHeight="1">
      <c r="C2789" s="12"/>
      <c r="D2789" s="12"/>
      <c r="E2789" s="12"/>
      <c r="F2789" s="12"/>
    </row>
    <row r="2790" spans="3:6" ht="15.75" customHeight="1">
      <c r="C2790" s="12"/>
      <c r="D2790" s="12"/>
      <c r="E2790" s="12"/>
      <c r="F2790" s="12"/>
    </row>
    <row r="2791" spans="3:6" ht="15.75" customHeight="1">
      <c r="C2791" s="12"/>
      <c r="D2791" s="12"/>
      <c r="E2791" s="12"/>
      <c r="F2791" s="12"/>
    </row>
    <row r="2792" spans="3:6" ht="15.75" customHeight="1">
      <c r="C2792" s="12"/>
      <c r="D2792" s="12"/>
      <c r="E2792" s="12"/>
      <c r="F2792" s="12"/>
    </row>
    <row r="2793" spans="3:6" ht="15.75" customHeight="1">
      <c r="C2793" s="12"/>
      <c r="D2793" s="12"/>
      <c r="E2793" s="12"/>
      <c r="F2793" s="12"/>
    </row>
    <row r="2794" spans="3:6" ht="15.75" customHeight="1">
      <c r="C2794" s="12"/>
      <c r="D2794" s="12"/>
      <c r="E2794" s="12"/>
      <c r="F2794" s="12"/>
    </row>
    <row r="2795" spans="3:6" ht="15.75" customHeight="1">
      <c r="C2795" s="12"/>
      <c r="D2795" s="12"/>
      <c r="E2795" s="12"/>
      <c r="F2795" s="12"/>
    </row>
    <row r="2796" spans="3:6" ht="15.75" customHeight="1">
      <c r="C2796" s="12"/>
      <c r="D2796" s="12"/>
      <c r="E2796" s="12"/>
      <c r="F2796" s="12"/>
    </row>
    <row r="2797" spans="3:6" ht="15.75" customHeight="1">
      <c r="C2797" s="12"/>
      <c r="D2797" s="12"/>
      <c r="E2797" s="12"/>
      <c r="F2797" s="12"/>
    </row>
    <row r="2798" spans="3:6" ht="15.75" customHeight="1">
      <c r="C2798" s="12"/>
      <c r="D2798" s="12"/>
      <c r="E2798" s="12"/>
      <c r="F2798" s="12"/>
    </row>
    <row r="2799" spans="3:6" ht="15.75" customHeight="1">
      <c r="C2799" s="12"/>
      <c r="D2799" s="12"/>
      <c r="E2799" s="12"/>
      <c r="F2799" s="12"/>
    </row>
    <row r="2800" spans="3:6" ht="15.75" customHeight="1">
      <c r="C2800" s="12"/>
      <c r="D2800" s="12"/>
      <c r="E2800" s="12"/>
      <c r="F2800" s="12"/>
    </row>
    <row r="2801" spans="3:6" ht="15.75" customHeight="1">
      <c r="C2801" s="12"/>
      <c r="D2801" s="12"/>
      <c r="E2801" s="12"/>
      <c r="F2801" s="12"/>
    </row>
    <row r="2802" spans="3:6" ht="15.75" customHeight="1">
      <c r="C2802" s="12"/>
      <c r="D2802" s="12"/>
      <c r="E2802" s="12"/>
      <c r="F2802" s="12"/>
    </row>
    <row r="2803" spans="3:6" ht="15.75" customHeight="1">
      <c r="C2803" s="12"/>
      <c r="D2803" s="12"/>
      <c r="E2803" s="12"/>
      <c r="F2803" s="12"/>
    </row>
    <row r="2804" spans="3:6" ht="15.75" customHeight="1">
      <c r="C2804" s="12"/>
      <c r="D2804" s="12"/>
      <c r="E2804" s="12"/>
      <c r="F2804" s="12"/>
    </row>
    <row r="2805" spans="3:6" ht="15.75" customHeight="1">
      <c r="C2805" s="12"/>
      <c r="D2805" s="12"/>
      <c r="E2805" s="12"/>
      <c r="F2805" s="12"/>
    </row>
    <row r="2806" spans="3:6" ht="15.75" customHeight="1">
      <c r="C2806" s="12"/>
      <c r="D2806" s="12"/>
      <c r="E2806" s="12"/>
      <c r="F2806" s="12"/>
    </row>
    <row r="2807" spans="3:6" ht="15.75" customHeight="1">
      <c r="C2807" s="12"/>
      <c r="D2807" s="12"/>
      <c r="E2807" s="12"/>
      <c r="F2807" s="12"/>
    </row>
    <row r="2808" spans="3:6" ht="15.75" customHeight="1">
      <c r="C2808" s="12"/>
      <c r="D2808" s="12"/>
      <c r="E2808" s="12"/>
      <c r="F2808" s="12"/>
    </row>
    <row r="2809" spans="3:6" ht="15.75" customHeight="1">
      <c r="C2809" s="12"/>
      <c r="D2809" s="12"/>
      <c r="E2809" s="12"/>
      <c r="F2809" s="12"/>
    </row>
    <row r="2810" spans="3:6" ht="15.75" customHeight="1">
      <c r="C2810" s="12"/>
      <c r="D2810" s="12"/>
      <c r="E2810" s="12"/>
      <c r="F2810" s="12"/>
    </row>
    <row r="2811" spans="3:6" ht="15.75" customHeight="1">
      <c r="C2811" s="12"/>
      <c r="D2811" s="12"/>
      <c r="E2811" s="12"/>
      <c r="F2811" s="12"/>
    </row>
    <row r="2812" spans="3:6" ht="15.75" customHeight="1">
      <c r="C2812" s="12"/>
      <c r="D2812" s="12"/>
      <c r="E2812" s="12"/>
      <c r="F2812" s="12"/>
    </row>
    <row r="2813" spans="3:6" ht="15.75" customHeight="1">
      <c r="C2813" s="12"/>
      <c r="D2813" s="12"/>
      <c r="E2813" s="12"/>
      <c r="F2813" s="12"/>
    </row>
    <row r="2814" spans="3:6" ht="15.75" customHeight="1">
      <c r="C2814" s="12"/>
      <c r="D2814" s="12"/>
      <c r="E2814" s="12"/>
      <c r="F2814" s="12"/>
    </row>
    <row r="2815" spans="3:6" ht="15.75" customHeight="1">
      <c r="C2815" s="12"/>
      <c r="D2815" s="12"/>
      <c r="E2815" s="12"/>
      <c r="F2815" s="12"/>
    </row>
    <row r="2816" spans="3:6" ht="15.75" customHeight="1">
      <c r="C2816" s="12"/>
      <c r="D2816" s="12"/>
      <c r="E2816" s="12"/>
      <c r="F2816" s="12"/>
    </row>
    <row r="2817" spans="3:6" ht="15.75" customHeight="1">
      <c r="C2817" s="12"/>
      <c r="D2817" s="12"/>
      <c r="E2817" s="12"/>
      <c r="F2817" s="12"/>
    </row>
    <row r="2818" spans="3:6" ht="15.75" customHeight="1">
      <c r="C2818" s="12"/>
      <c r="D2818" s="12"/>
      <c r="E2818" s="12"/>
      <c r="F2818" s="12"/>
    </row>
    <row r="2819" spans="3:6" ht="15.75" customHeight="1">
      <c r="C2819" s="12"/>
      <c r="D2819" s="12"/>
      <c r="E2819" s="12"/>
      <c r="F2819" s="12"/>
    </row>
    <row r="2820" spans="3:6" ht="15.75" customHeight="1">
      <c r="C2820" s="12"/>
      <c r="D2820" s="12"/>
      <c r="E2820" s="12"/>
      <c r="F2820" s="12"/>
    </row>
    <row r="2821" spans="3:6" ht="15.75" customHeight="1">
      <c r="C2821" s="12"/>
      <c r="D2821" s="12"/>
      <c r="E2821" s="12"/>
      <c r="F2821" s="12"/>
    </row>
    <row r="2822" spans="3:6" ht="15.75" customHeight="1">
      <c r="C2822" s="12"/>
      <c r="D2822" s="12"/>
      <c r="E2822" s="12"/>
      <c r="F2822" s="12"/>
    </row>
    <row r="2823" spans="3:6" ht="15.75" customHeight="1">
      <c r="C2823" s="12"/>
      <c r="D2823" s="12"/>
      <c r="E2823" s="12"/>
      <c r="F2823" s="12"/>
    </row>
    <row r="2824" spans="3:6" ht="15.75" customHeight="1">
      <c r="C2824" s="12"/>
      <c r="D2824" s="12"/>
      <c r="E2824" s="12"/>
      <c r="F2824" s="12"/>
    </row>
    <row r="2825" spans="3:6" ht="15.75" customHeight="1">
      <c r="C2825" s="12"/>
      <c r="D2825" s="12"/>
      <c r="E2825" s="12"/>
      <c r="F2825" s="12"/>
    </row>
    <row r="2826" spans="3:6" ht="15.75" customHeight="1">
      <c r="C2826" s="12"/>
      <c r="D2826" s="12"/>
      <c r="E2826" s="12"/>
      <c r="F2826" s="12"/>
    </row>
    <row r="2827" spans="3:6" ht="15.75" customHeight="1">
      <c r="C2827" s="12"/>
      <c r="D2827" s="12"/>
      <c r="E2827" s="12"/>
      <c r="F2827" s="12"/>
    </row>
    <row r="2828" spans="3:6" ht="15.75" customHeight="1">
      <c r="C2828" s="12"/>
      <c r="D2828" s="12"/>
      <c r="E2828" s="12"/>
      <c r="F2828" s="12"/>
    </row>
    <row r="2829" spans="3:6" ht="15.75" customHeight="1">
      <c r="C2829" s="12"/>
      <c r="D2829" s="12"/>
      <c r="E2829" s="12"/>
      <c r="F2829" s="12"/>
    </row>
    <row r="2830" spans="3:6" ht="15.75" customHeight="1">
      <c r="C2830" s="12"/>
      <c r="D2830" s="12"/>
      <c r="E2830" s="12"/>
      <c r="F2830" s="12"/>
    </row>
    <row r="2831" spans="3:6" ht="15.75" customHeight="1">
      <c r="C2831" s="12"/>
      <c r="D2831" s="12"/>
      <c r="E2831" s="12"/>
      <c r="F2831" s="12"/>
    </row>
    <row r="2832" spans="3:6" ht="15.75" customHeight="1">
      <c r="C2832" s="12"/>
      <c r="D2832" s="12"/>
      <c r="E2832" s="12"/>
      <c r="F2832" s="12"/>
    </row>
    <row r="2833" spans="3:6" ht="15.75" customHeight="1">
      <c r="C2833" s="12"/>
      <c r="D2833" s="12"/>
      <c r="E2833" s="12"/>
      <c r="F2833" s="12"/>
    </row>
    <row r="2834" spans="3:6" ht="15.75" customHeight="1">
      <c r="C2834" s="12"/>
      <c r="D2834" s="12"/>
      <c r="E2834" s="12"/>
      <c r="F2834" s="12"/>
    </row>
    <row r="2835" spans="3:6" ht="15.75" customHeight="1">
      <c r="C2835" s="12"/>
      <c r="D2835" s="12"/>
      <c r="E2835" s="12"/>
      <c r="F2835" s="12"/>
    </row>
    <row r="2836" spans="3:6" ht="15.75" customHeight="1">
      <c r="C2836" s="12"/>
      <c r="D2836" s="12"/>
      <c r="E2836" s="12"/>
      <c r="F2836" s="12"/>
    </row>
    <row r="2837" spans="3:6" ht="15.75" customHeight="1">
      <c r="C2837" s="12"/>
      <c r="D2837" s="12"/>
      <c r="E2837" s="12"/>
      <c r="F2837" s="12"/>
    </row>
    <row r="2838" spans="3:6" ht="15.75" customHeight="1">
      <c r="C2838" s="12"/>
      <c r="D2838" s="12"/>
      <c r="E2838" s="12"/>
      <c r="F2838" s="12"/>
    </row>
    <row r="2839" spans="3:6" ht="15.75" customHeight="1">
      <c r="C2839" s="12"/>
      <c r="D2839" s="12"/>
      <c r="E2839" s="12"/>
      <c r="F2839" s="12"/>
    </row>
    <row r="2840" spans="3:6" ht="15.75" customHeight="1">
      <c r="C2840" s="12"/>
      <c r="D2840" s="12"/>
      <c r="E2840" s="12"/>
      <c r="F2840" s="12"/>
    </row>
    <row r="2841" spans="3:6" ht="15.75" customHeight="1">
      <c r="C2841" s="12"/>
      <c r="D2841" s="12"/>
      <c r="E2841" s="12"/>
      <c r="F2841" s="12"/>
    </row>
    <row r="2842" spans="3:6" ht="15.75" customHeight="1">
      <c r="C2842" s="12"/>
      <c r="D2842" s="12"/>
      <c r="E2842" s="12"/>
      <c r="F2842" s="12"/>
    </row>
    <row r="2843" spans="3:6" ht="15.75" customHeight="1">
      <c r="C2843" s="12"/>
      <c r="D2843" s="12"/>
      <c r="E2843" s="12"/>
      <c r="F2843" s="12"/>
    </row>
    <row r="2844" spans="3:6" ht="15.75" customHeight="1">
      <c r="C2844" s="12"/>
      <c r="D2844" s="12"/>
      <c r="E2844" s="12"/>
      <c r="F2844" s="12"/>
    </row>
    <row r="2845" spans="3:6" ht="15.75" customHeight="1">
      <c r="C2845" s="12"/>
      <c r="D2845" s="12"/>
      <c r="E2845" s="12"/>
      <c r="F2845" s="12"/>
    </row>
    <row r="2846" spans="3:6" ht="15.75" customHeight="1">
      <c r="C2846" s="12"/>
      <c r="D2846" s="12"/>
      <c r="E2846" s="12"/>
      <c r="F2846" s="12"/>
    </row>
    <row r="2847" spans="3:6" ht="15.75" customHeight="1">
      <c r="C2847" s="12"/>
      <c r="D2847" s="12"/>
      <c r="E2847" s="12"/>
      <c r="F2847" s="12"/>
    </row>
    <row r="2848" spans="3:6" ht="15.75" customHeight="1">
      <c r="C2848" s="12"/>
      <c r="D2848" s="12"/>
      <c r="E2848" s="12"/>
      <c r="F2848" s="12"/>
    </row>
    <row r="2849" spans="3:6" ht="15.75" customHeight="1">
      <c r="C2849" s="12"/>
      <c r="D2849" s="12"/>
      <c r="E2849" s="12"/>
      <c r="F2849" s="12"/>
    </row>
    <row r="2850" spans="3:6" ht="15.75" customHeight="1">
      <c r="C2850" s="12"/>
      <c r="D2850" s="12"/>
      <c r="E2850" s="12"/>
      <c r="F2850" s="12"/>
    </row>
    <row r="2851" spans="3:6" ht="15.75" customHeight="1">
      <c r="C2851" s="12"/>
      <c r="D2851" s="12"/>
      <c r="E2851" s="12"/>
      <c r="F2851" s="12"/>
    </row>
    <row r="2852" spans="3:6" ht="15.75" customHeight="1">
      <c r="C2852" s="12"/>
      <c r="D2852" s="12"/>
      <c r="E2852" s="12"/>
      <c r="F2852" s="12"/>
    </row>
    <row r="2853" spans="3:6" ht="15.75" customHeight="1">
      <c r="C2853" s="12"/>
      <c r="D2853" s="12"/>
      <c r="E2853" s="12"/>
      <c r="F2853" s="12"/>
    </row>
    <row r="2854" spans="3:6" ht="15.75" customHeight="1">
      <c r="C2854" s="12"/>
      <c r="D2854" s="12"/>
      <c r="E2854" s="12"/>
      <c r="F2854" s="12"/>
    </row>
    <row r="2855" spans="3:6" ht="15.75" customHeight="1">
      <c r="C2855" s="12"/>
      <c r="D2855" s="12"/>
      <c r="E2855" s="12"/>
      <c r="F2855" s="12"/>
    </row>
    <row r="2856" spans="3:6" ht="15.75" customHeight="1">
      <c r="C2856" s="12"/>
      <c r="D2856" s="12"/>
      <c r="E2856" s="12"/>
      <c r="F2856" s="12"/>
    </row>
    <row r="2857" spans="3:6" ht="15.75" customHeight="1">
      <c r="C2857" s="12"/>
      <c r="D2857" s="12"/>
      <c r="E2857" s="12"/>
      <c r="F2857" s="12"/>
    </row>
    <row r="2858" spans="3:6" ht="15.75" customHeight="1">
      <c r="C2858" s="12"/>
      <c r="D2858" s="12"/>
      <c r="E2858" s="12"/>
      <c r="F2858" s="12"/>
    </row>
    <row r="2859" spans="3:6" ht="15.75" customHeight="1">
      <c r="C2859" s="12"/>
      <c r="D2859" s="12"/>
      <c r="E2859" s="12"/>
      <c r="F2859" s="12"/>
    </row>
    <row r="2860" spans="3:6" ht="15.75" customHeight="1">
      <c r="C2860" s="12"/>
      <c r="D2860" s="12"/>
      <c r="E2860" s="12"/>
      <c r="F2860" s="12"/>
    </row>
    <row r="2861" spans="3:6" ht="15.75" customHeight="1">
      <c r="C2861" s="12"/>
      <c r="D2861" s="12"/>
      <c r="E2861" s="12"/>
      <c r="F2861" s="12"/>
    </row>
    <row r="2862" spans="3:6" ht="15.75" customHeight="1">
      <c r="C2862" s="12"/>
      <c r="D2862" s="12"/>
      <c r="E2862" s="12"/>
      <c r="F2862" s="12"/>
    </row>
    <row r="2863" spans="3:6" ht="15.75" customHeight="1">
      <c r="C2863" s="12"/>
      <c r="D2863" s="12"/>
      <c r="E2863" s="12"/>
      <c r="F2863" s="12"/>
    </row>
    <row r="2864" spans="3:6" ht="15.75" customHeight="1">
      <c r="C2864" s="12"/>
      <c r="D2864" s="12"/>
      <c r="E2864" s="12"/>
      <c r="F2864" s="12"/>
    </row>
    <row r="2865" spans="3:6" ht="15.75" customHeight="1">
      <c r="C2865" s="12"/>
      <c r="D2865" s="12"/>
      <c r="E2865" s="12"/>
      <c r="F2865" s="12"/>
    </row>
    <row r="2866" spans="3:6" ht="15.75" customHeight="1">
      <c r="C2866" s="12"/>
      <c r="D2866" s="12"/>
      <c r="E2866" s="12"/>
      <c r="F2866" s="12"/>
    </row>
    <row r="2867" spans="3:6" ht="15.75" customHeight="1">
      <c r="C2867" s="12"/>
      <c r="D2867" s="12"/>
      <c r="E2867" s="12"/>
      <c r="F2867" s="12"/>
    </row>
    <row r="2868" spans="3:6" ht="15.75" customHeight="1">
      <c r="C2868" s="12"/>
      <c r="D2868" s="12"/>
      <c r="E2868" s="12"/>
      <c r="F2868" s="12"/>
    </row>
    <row r="2869" spans="3:6" ht="15.75" customHeight="1">
      <c r="C2869" s="12"/>
      <c r="D2869" s="12"/>
      <c r="E2869" s="12"/>
      <c r="F2869" s="12"/>
    </row>
    <row r="2870" spans="3:6" ht="15.75" customHeight="1">
      <c r="C2870" s="12"/>
      <c r="D2870" s="12"/>
      <c r="E2870" s="12"/>
      <c r="F2870" s="12"/>
    </row>
    <row r="2871" spans="3:6" ht="15.75" customHeight="1">
      <c r="C2871" s="12"/>
      <c r="D2871" s="12"/>
      <c r="E2871" s="12"/>
      <c r="F2871" s="12"/>
    </row>
    <row r="2872" spans="3:6" ht="15.75" customHeight="1">
      <c r="C2872" s="12"/>
      <c r="D2872" s="12"/>
      <c r="E2872" s="12"/>
      <c r="F2872" s="12"/>
    </row>
    <row r="2873" spans="3:6" ht="15.75" customHeight="1">
      <c r="C2873" s="12"/>
      <c r="D2873" s="12"/>
      <c r="E2873" s="12"/>
      <c r="F2873" s="12"/>
    </row>
    <row r="2874" spans="3:6" ht="15.75" customHeight="1">
      <c r="C2874" s="12"/>
      <c r="D2874" s="12"/>
      <c r="E2874" s="12"/>
      <c r="F2874" s="12"/>
    </row>
    <row r="2875" spans="3:6" ht="15.75" customHeight="1">
      <c r="C2875" s="12"/>
      <c r="D2875" s="12"/>
      <c r="E2875" s="12"/>
      <c r="F2875" s="12"/>
    </row>
    <row r="2876" spans="3:6" ht="15.75" customHeight="1">
      <c r="C2876" s="12"/>
      <c r="D2876" s="12"/>
      <c r="E2876" s="12"/>
      <c r="F2876" s="12"/>
    </row>
    <row r="2877" spans="3:6" ht="15.75" customHeight="1">
      <c r="C2877" s="12"/>
      <c r="D2877" s="12"/>
      <c r="E2877" s="12"/>
      <c r="F2877" s="12"/>
    </row>
    <row r="2878" spans="3:6" ht="15.75" customHeight="1">
      <c r="C2878" s="12"/>
      <c r="D2878" s="12"/>
      <c r="E2878" s="12"/>
      <c r="F2878" s="12"/>
    </row>
    <row r="2879" spans="3:6" ht="15.75" customHeight="1">
      <c r="C2879" s="12"/>
      <c r="D2879" s="12"/>
      <c r="E2879" s="12"/>
      <c r="F2879" s="12"/>
    </row>
    <row r="2880" spans="3:6" ht="15.75" customHeight="1">
      <c r="C2880" s="12"/>
      <c r="D2880" s="12"/>
      <c r="E2880" s="12"/>
      <c r="F2880" s="12"/>
    </row>
    <row r="2881" spans="3:6" ht="15.75" customHeight="1">
      <c r="C2881" s="12"/>
      <c r="D2881" s="12"/>
      <c r="E2881" s="12"/>
      <c r="F2881" s="12"/>
    </row>
    <row r="2882" spans="3:6" ht="15.75" customHeight="1">
      <c r="C2882" s="12"/>
      <c r="D2882" s="12"/>
      <c r="E2882" s="12"/>
      <c r="F2882" s="12"/>
    </row>
    <row r="2883" spans="3:6" ht="15.75" customHeight="1">
      <c r="C2883" s="12"/>
      <c r="D2883" s="12"/>
      <c r="E2883" s="12"/>
      <c r="F2883" s="12"/>
    </row>
    <row r="2884" spans="3:6" ht="15.75" customHeight="1">
      <c r="C2884" s="12"/>
      <c r="D2884" s="12"/>
      <c r="E2884" s="12"/>
      <c r="F2884" s="12"/>
    </row>
    <row r="2885" spans="3:6" ht="15.75" customHeight="1">
      <c r="C2885" s="12"/>
      <c r="D2885" s="12"/>
      <c r="E2885" s="12"/>
      <c r="F2885" s="12"/>
    </row>
    <row r="2886" spans="3:6" ht="15.75" customHeight="1">
      <c r="C2886" s="12"/>
      <c r="D2886" s="12"/>
      <c r="E2886" s="12"/>
      <c r="F2886" s="12"/>
    </row>
    <row r="2887" spans="3:6" ht="15.75" customHeight="1">
      <c r="C2887" s="12"/>
      <c r="D2887" s="12"/>
      <c r="E2887" s="12"/>
      <c r="F2887" s="12"/>
    </row>
    <row r="2888" spans="3:6" ht="15.75" customHeight="1">
      <c r="C2888" s="12"/>
      <c r="D2888" s="12"/>
      <c r="E2888" s="12"/>
      <c r="F2888" s="12"/>
    </row>
    <row r="2889" spans="3:6" ht="15.75" customHeight="1">
      <c r="C2889" s="12"/>
      <c r="D2889" s="12"/>
      <c r="E2889" s="12"/>
      <c r="F2889" s="12"/>
    </row>
    <row r="2890" spans="3:6" ht="15.75" customHeight="1">
      <c r="C2890" s="12"/>
      <c r="D2890" s="12"/>
      <c r="E2890" s="12"/>
      <c r="F2890" s="12"/>
    </row>
    <row r="2891" spans="3:6" ht="15.75" customHeight="1">
      <c r="C2891" s="12"/>
      <c r="D2891" s="12"/>
      <c r="E2891" s="12"/>
      <c r="F2891" s="12"/>
    </row>
    <row r="2892" spans="3:6" ht="15.75" customHeight="1">
      <c r="C2892" s="12"/>
      <c r="D2892" s="12"/>
      <c r="E2892" s="12"/>
      <c r="F2892" s="12"/>
    </row>
    <row r="2893" spans="3:6" ht="15.75" customHeight="1">
      <c r="C2893" s="12"/>
      <c r="D2893" s="12"/>
      <c r="E2893" s="12"/>
      <c r="F2893" s="12"/>
    </row>
    <row r="2894" spans="3:6" ht="15.75" customHeight="1">
      <c r="C2894" s="12"/>
      <c r="D2894" s="12"/>
      <c r="E2894" s="12"/>
      <c r="F2894" s="12"/>
    </row>
    <row r="2895" spans="3:6" ht="15.75" customHeight="1">
      <c r="C2895" s="12"/>
      <c r="D2895" s="12"/>
      <c r="E2895" s="12"/>
      <c r="F2895" s="12"/>
    </row>
    <row r="2896" spans="3:6" ht="15.75" customHeight="1">
      <c r="C2896" s="12"/>
      <c r="D2896" s="12"/>
      <c r="E2896" s="12"/>
      <c r="F2896" s="12"/>
    </row>
    <row r="2897" spans="3:6" ht="15.75" customHeight="1">
      <c r="C2897" s="12"/>
      <c r="D2897" s="12"/>
      <c r="E2897" s="12"/>
      <c r="F2897" s="12"/>
    </row>
    <row r="2898" spans="3:6" ht="15.75" customHeight="1">
      <c r="C2898" s="12"/>
      <c r="D2898" s="12"/>
      <c r="E2898" s="12"/>
      <c r="F2898" s="12"/>
    </row>
    <row r="2899" spans="3:6" ht="15.75" customHeight="1">
      <c r="C2899" s="12"/>
      <c r="D2899" s="12"/>
      <c r="E2899" s="12"/>
      <c r="F2899" s="12"/>
    </row>
    <row r="2900" spans="3:6" ht="15.75" customHeight="1">
      <c r="C2900" s="12"/>
      <c r="D2900" s="12"/>
      <c r="E2900" s="12"/>
      <c r="F2900" s="12"/>
    </row>
    <row r="2901" spans="3:6" ht="15.75" customHeight="1">
      <c r="C2901" s="12"/>
      <c r="D2901" s="12"/>
      <c r="E2901" s="12"/>
      <c r="F2901" s="12"/>
    </row>
    <row r="2902" spans="3:6" ht="15.75" customHeight="1">
      <c r="C2902" s="12"/>
      <c r="D2902" s="12"/>
      <c r="E2902" s="12"/>
      <c r="F2902" s="12"/>
    </row>
    <row r="2903" spans="3:6" ht="15.75" customHeight="1">
      <c r="C2903" s="12"/>
      <c r="D2903" s="12"/>
      <c r="E2903" s="12"/>
      <c r="F2903" s="12"/>
    </row>
    <row r="2904" spans="3:6" ht="15.75" customHeight="1">
      <c r="C2904" s="12"/>
      <c r="D2904" s="12"/>
      <c r="E2904" s="12"/>
      <c r="F2904" s="12"/>
    </row>
    <row r="2905" spans="3:6" ht="15.75" customHeight="1">
      <c r="C2905" s="12"/>
      <c r="D2905" s="12"/>
      <c r="E2905" s="12"/>
      <c r="F2905" s="12"/>
    </row>
    <row r="2906" spans="3:6" ht="15.75" customHeight="1">
      <c r="C2906" s="12"/>
      <c r="D2906" s="12"/>
      <c r="E2906" s="12"/>
      <c r="F2906" s="12"/>
    </row>
    <row r="2907" spans="3:6" ht="15.75" customHeight="1">
      <c r="C2907" s="12"/>
      <c r="D2907" s="12"/>
      <c r="E2907" s="12"/>
      <c r="F2907" s="12"/>
    </row>
    <row r="2908" spans="3:6" ht="15.75" customHeight="1">
      <c r="C2908" s="12"/>
      <c r="D2908" s="12"/>
      <c r="E2908" s="12"/>
      <c r="F2908" s="12"/>
    </row>
    <row r="2909" spans="3:6" ht="15.75" customHeight="1">
      <c r="C2909" s="12"/>
      <c r="D2909" s="12"/>
      <c r="E2909" s="12"/>
      <c r="F2909" s="12"/>
    </row>
    <row r="2910" spans="3:6" ht="15.75" customHeight="1">
      <c r="C2910" s="12"/>
      <c r="D2910" s="12"/>
      <c r="E2910" s="12"/>
      <c r="F2910" s="12"/>
    </row>
    <row r="2911" spans="3:6" ht="15.75" customHeight="1">
      <c r="C2911" s="12"/>
      <c r="D2911" s="12"/>
      <c r="E2911" s="12"/>
      <c r="F2911" s="12"/>
    </row>
    <row r="2912" spans="3:6" ht="15.75" customHeight="1">
      <c r="C2912" s="12"/>
      <c r="D2912" s="12"/>
      <c r="E2912" s="12"/>
      <c r="F2912" s="12"/>
    </row>
    <row r="2913" spans="3:6" ht="15.75" customHeight="1">
      <c r="C2913" s="12"/>
      <c r="D2913" s="12"/>
      <c r="E2913" s="12"/>
      <c r="F2913" s="12"/>
    </row>
    <row r="2914" spans="3:6" ht="15.75" customHeight="1">
      <c r="C2914" s="12"/>
      <c r="D2914" s="12"/>
      <c r="E2914" s="12"/>
      <c r="F2914" s="12"/>
    </row>
    <row r="2915" spans="3:6" ht="15.75" customHeight="1">
      <c r="C2915" s="12"/>
      <c r="D2915" s="12"/>
      <c r="E2915" s="12"/>
      <c r="F2915" s="12"/>
    </row>
    <row r="2916" spans="3:6" ht="15.75" customHeight="1">
      <c r="C2916" s="12"/>
      <c r="D2916" s="12"/>
      <c r="E2916" s="12"/>
      <c r="F2916" s="12"/>
    </row>
    <row r="2917" spans="3:6" ht="15.75" customHeight="1">
      <c r="C2917" s="12"/>
      <c r="D2917" s="12"/>
      <c r="E2917" s="12"/>
      <c r="F2917" s="12"/>
    </row>
    <row r="2918" spans="3:6" ht="15.75" customHeight="1">
      <c r="C2918" s="12"/>
      <c r="D2918" s="12"/>
      <c r="E2918" s="12"/>
      <c r="F2918" s="12"/>
    </row>
    <row r="2919" spans="3:6" ht="15.75" customHeight="1">
      <c r="C2919" s="12"/>
      <c r="D2919" s="12"/>
      <c r="E2919" s="12"/>
      <c r="F2919" s="12"/>
    </row>
    <row r="2920" spans="3:6" ht="15.75" customHeight="1">
      <c r="C2920" s="12"/>
      <c r="D2920" s="12"/>
      <c r="E2920" s="12"/>
      <c r="F2920" s="12"/>
    </row>
    <row r="2921" spans="3:6" ht="15.75" customHeight="1">
      <c r="C2921" s="12"/>
      <c r="D2921" s="12"/>
      <c r="E2921" s="12"/>
      <c r="F2921" s="12"/>
    </row>
    <row r="2922" spans="3:6" ht="15.75" customHeight="1">
      <c r="C2922" s="12"/>
      <c r="D2922" s="12"/>
      <c r="E2922" s="12"/>
      <c r="F2922" s="12"/>
    </row>
    <row r="2923" spans="3:6" ht="15.75" customHeight="1">
      <c r="C2923" s="12"/>
      <c r="D2923" s="12"/>
      <c r="E2923" s="12"/>
      <c r="F2923" s="12"/>
    </row>
    <row r="2924" spans="3:6" ht="15.75" customHeight="1">
      <c r="C2924" s="12"/>
      <c r="D2924" s="12"/>
      <c r="E2924" s="12"/>
      <c r="F2924" s="12"/>
    </row>
    <row r="2925" spans="3:6" ht="15.75" customHeight="1">
      <c r="C2925" s="12"/>
      <c r="D2925" s="12"/>
      <c r="E2925" s="12"/>
      <c r="F2925" s="12"/>
    </row>
    <row r="2926" spans="3:6" ht="15.75" customHeight="1">
      <c r="C2926" s="12"/>
      <c r="D2926" s="12"/>
      <c r="E2926" s="12"/>
      <c r="F2926" s="12"/>
    </row>
    <row r="2927" spans="3:6" ht="15.75" customHeight="1">
      <c r="C2927" s="12"/>
      <c r="D2927" s="12"/>
      <c r="E2927" s="12"/>
      <c r="F2927" s="12"/>
    </row>
    <row r="2928" spans="3:6" ht="15.75" customHeight="1">
      <c r="C2928" s="12"/>
      <c r="D2928" s="12"/>
      <c r="E2928" s="12"/>
      <c r="F2928" s="12"/>
    </row>
    <row r="2929" spans="3:6" ht="15.75" customHeight="1">
      <c r="C2929" s="12"/>
      <c r="D2929" s="12"/>
      <c r="E2929" s="12"/>
      <c r="F2929" s="12"/>
    </row>
    <row r="2930" spans="3:6" ht="15.75" customHeight="1">
      <c r="C2930" s="12"/>
      <c r="D2930" s="12"/>
      <c r="E2930" s="12"/>
      <c r="F2930" s="12"/>
    </row>
    <row r="2931" spans="3:6" ht="15.75" customHeight="1">
      <c r="C2931" s="12"/>
      <c r="D2931" s="12"/>
      <c r="E2931" s="12"/>
      <c r="F2931" s="12"/>
    </row>
    <row r="2932" spans="3:6" ht="15.75" customHeight="1">
      <c r="C2932" s="12"/>
      <c r="D2932" s="12"/>
      <c r="E2932" s="12"/>
      <c r="F2932" s="12"/>
    </row>
    <row r="2933" spans="3:6" ht="15.75" customHeight="1">
      <c r="C2933" s="12"/>
      <c r="D2933" s="12"/>
      <c r="E2933" s="12"/>
      <c r="F2933" s="12"/>
    </row>
    <row r="2934" spans="3:6" ht="15.75" customHeight="1">
      <c r="C2934" s="12"/>
      <c r="D2934" s="12"/>
      <c r="E2934" s="12"/>
      <c r="F2934" s="12"/>
    </row>
    <row r="2935" spans="3:6" ht="15.75" customHeight="1">
      <c r="C2935" s="12"/>
      <c r="D2935" s="12"/>
      <c r="E2935" s="12"/>
      <c r="F2935" s="12"/>
    </row>
    <row r="2936" spans="3:6" ht="15.75" customHeight="1">
      <c r="C2936" s="12"/>
      <c r="D2936" s="12"/>
      <c r="E2936" s="12"/>
      <c r="F2936" s="12"/>
    </row>
    <row r="2937" spans="3:6" ht="15.75" customHeight="1">
      <c r="C2937" s="12"/>
      <c r="D2937" s="12"/>
      <c r="E2937" s="12"/>
      <c r="F2937" s="12"/>
    </row>
    <row r="2938" spans="3:6" ht="15.75" customHeight="1">
      <c r="C2938" s="12"/>
      <c r="D2938" s="12"/>
      <c r="E2938" s="12"/>
      <c r="F2938" s="12"/>
    </row>
    <row r="2939" spans="3:6" ht="15.75" customHeight="1">
      <c r="C2939" s="12"/>
      <c r="D2939" s="12"/>
      <c r="E2939" s="12"/>
      <c r="F2939" s="12"/>
    </row>
    <row r="2940" spans="3:6" ht="15.75" customHeight="1">
      <c r="C2940" s="12"/>
      <c r="D2940" s="12"/>
      <c r="E2940" s="12"/>
      <c r="F2940" s="12"/>
    </row>
    <row r="2941" spans="3:6" ht="15.75" customHeight="1">
      <c r="C2941" s="12"/>
      <c r="D2941" s="12"/>
      <c r="E2941" s="12"/>
      <c r="F2941" s="12"/>
    </row>
    <row r="2942" spans="3:6" ht="15.75" customHeight="1">
      <c r="C2942" s="12"/>
      <c r="D2942" s="12"/>
      <c r="E2942" s="12"/>
      <c r="F2942" s="12"/>
    </row>
    <row r="2943" spans="3:6" ht="15.75" customHeight="1">
      <c r="C2943" s="12"/>
      <c r="D2943" s="12"/>
      <c r="E2943" s="12"/>
      <c r="F2943" s="12"/>
    </row>
    <row r="2944" spans="3:6" ht="15.75" customHeight="1">
      <c r="C2944" s="12"/>
      <c r="D2944" s="12"/>
      <c r="E2944" s="12"/>
      <c r="F2944" s="12"/>
    </row>
    <row r="2945" spans="3:6" ht="15.75" customHeight="1">
      <c r="C2945" s="12"/>
      <c r="D2945" s="12"/>
      <c r="E2945" s="12"/>
      <c r="F2945" s="12"/>
    </row>
    <row r="2946" spans="3:6" ht="15.75" customHeight="1">
      <c r="C2946" s="12"/>
      <c r="D2946" s="12"/>
      <c r="E2946" s="12"/>
      <c r="F2946" s="12"/>
    </row>
    <row r="2947" spans="3:6" ht="15.75" customHeight="1">
      <c r="C2947" s="12"/>
      <c r="D2947" s="12"/>
      <c r="E2947" s="12"/>
      <c r="F2947" s="12"/>
    </row>
    <row r="2948" spans="3:6" ht="15.75" customHeight="1">
      <c r="C2948" s="12"/>
      <c r="D2948" s="12"/>
      <c r="E2948" s="12"/>
      <c r="F2948" s="12"/>
    </row>
    <row r="2949" spans="3:6" ht="15.75" customHeight="1">
      <c r="C2949" s="12"/>
      <c r="D2949" s="12"/>
      <c r="E2949" s="12"/>
      <c r="F2949" s="12"/>
    </row>
    <row r="2950" spans="3:6" ht="15.75" customHeight="1">
      <c r="C2950" s="12"/>
      <c r="D2950" s="12"/>
      <c r="E2950" s="12"/>
      <c r="F2950" s="12"/>
    </row>
    <row r="2951" spans="3:6" ht="15.75" customHeight="1">
      <c r="C2951" s="12"/>
      <c r="D2951" s="12"/>
      <c r="E2951" s="12"/>
      <c r="F2951" s="12"/>
    </row>
    <row r="2952" spans="3:6" ht="15.75" customHeight="1">
      <c r="C2952" s="12"/>
      <c r="D2952" s="12"/>
      <c r="E2952" s="12"/>
      <c r="F2952" s="12"/>
    </row>
    <row r="2953" spans="3:6" ht="15.75" customHeight="1">
      <c r="C2953" s="12"/>
      <c r="D2953" s="12"/>
      <c r="E2953" s="12"/>
      <c r="F2953" s="12"/>
    </row>
    <row r="2954" spans="3:6" ht="15.75" customHeight="1">
      <c r="C2954" s="12"/>
      <c r="D2954" s="12"/>
      <c r="E2954" s="12"/>
      <c r="F2954" s="12"/>
    </row>
    <row r="2955" spans="3:6" ht="15.75" customHeight="1">
      <c r="C2955" s="12"/>
      <c r="D2955" s="12"/>
      <c r="E2955" s="12"/>
      <c r="F2955" s="12"/>
    </row>
    <row r="2956" spans="3:6" ht="15.75" customHeight="1">
      <c r="C2956" s="12"/>
      <c r="D2956" s="12"/>
      <c r="E2956" s="12"/>
      <c r="F2956" s="12"/>
    </row>
    <row r="2957" spans="3:6" ht="15.75" customHeight="1">
      <c r="C2957" s="12"/>
      <c r="D2957" s="12"/>
      <c r="E2957" s="12"/>
      <c r="F2957" s="12"/>
    </row>
    <row r="2958" spans="3:6" ht="15.75" customHeight="1">
      <c r="C2958" s="12"/>
      <c r="D2958" s="12"/>
      <c r="E2958" s="12"/>
      <c r="F2958" s="12"/>
    </row>
    <row r="2959" spans="3:6" ht="15.75" customHeight="1">
      <c r="C2959" s="12"/>
      <c r="D2959" s="12"/>
      <c r="E2959" s="12"/>
      <c r="F2959" s="12"/>
    </row>
    <row r="2960" spans="3:6" ht="15.75" customHeight="1">
      <c r="C2960" s="12"/>
      <c r="D2960" s="12"/>
      <c r="E2960" s="12"/>
      <c r="F2960" s="12"/>
    </row>
    <row r="2961" spans="3:6" ht="15.75" customHeight="1">
      <c r="C2961" s="12"/>
      <c r="D2961" s="12"/>
      <c r="E2961" s="12"/>
      <c r="F2961" s="12"/>
    </row>
    <row r="2962" spans="3:6" ht="15.75" customHeight="1">
      <c r="C2962" s="12"/>
      <c r="D2962" s="12"/>
      <c r="E2962" s="12"/>
      <c r="F2962" s="12"/>
    </row>
    <row r="2963" spans="3:6" ht="15.75" customHeight="1">
      <c r="C2963" s="12"/>
      <c r="D2963" s="12"/>
      <c r="E2963" s="12"/>
      <c r="F2963" s="12"/>
    </row>
    <row r="2964" spans="3:6" ht="15.75" customHeight="1">
      <c r="C2964" s="12"/>
      <c r="D2964" s="12"/>
      <c r="E2964" s="12"/>
      <c r="F2964" s="12"/>
    </row>
    <row r="2965" spans="3:6" ht="15.75" customHeight="1">
      <c r="C2965" s="12"/>
      <c r="D2965" s="12"/>
      <c r="E2965" s="12"/>
      <c r="F2965" s="12"/>
    </row>
    <row r="2966" spans="3:6" ht="15.75" customHeight="1">
      <c r="C2966" s="12"/>
      <c r="D2966" s="12"/>
      <c r="E2966" s="12"/>
      <c r="F2966" s="12"/>
    </row>
    <row r="2967" spans="3:6" ht="15.75" customHeight="1">
      <c r="C2967" s="12"/>
      <c r="D2967" s="12"/>
      <c r="E2967" s="12"/>
      <c r="F2967" s="12"/>
    </row>
    <row r="2968" spans="3:6" ht="15.75" customHeight="1">
      <c r="C2968" s="12"/>
      <c r="D2968" s="12"/>
      <c r="E2968" s="12"/>
      <c r="F2968" s="12"/>
    </row>
    <row r="2969" spans="3:6" ht="15.75" customHeight="1">
      <c r="C2969" s="12"/>
      <c r="D2969" s="12"/>
      <c r="E2969" s="12"/>
      <c r="F2969" s="12"/>
    </row>
    <row r="2970" spans="3:6" ht="15.75" customHeight="1">
      <c r="C2970" s="12"/>
      <c r="D2970" s="12"/>
      <c r="E2970" s="12"/>
      <c r="F2970" s="12"/>
    </row>
    <row r="2971" spans="3:6" ht="15.75" customHeight="1">
      <c r="C2971" s="12"/>
      <c r="D2971" s="12"/>
      <c r="E2971" s="12"/>
      <c r="F2971" s="12"/>
    </row>
    <row r="2972" spans="3:6" ht="15.75" customHeight="1">
      <c r="C2972" s="12"/>
      <c r="D2972" s="12"/>
      <c r="E2972" s="12"/>
      <c r="F2972" s="12"/>
    </row>
    <row r="2973" spans="3:6" ht="15.75" customHeight="1">
      <c r="C2973" s="12"/>
      <c r="D2973" s="12"/>
      <c r="E2973" s="12"/>
      <c r="F2973" s="12"/>
    </row>
    <row r="2974" spans="3:6" ht="15.75" customHeight="1">
      <c r="C2974" s="12"/>
      <c r="D2974" s="12"/>
      <c r="E2974" s="12"/>
      <c r="F2974" s="12"/>
    </row>
    <row r="2975" spans="3:6" ht="15.75" customHeight="1">
      <c r="C2975" s="12"/>
      <c r="D2975" s="12"/>
      <c r="E2975" s="12"/>
      <c r="F2975" s="12"/>
    </row>
    <row r="2976" spans="3:6" ht="15.75" customHeight="1">
      <c r="C2976" s="12"/>
      <c r="D2976" s="12"/>
      <c r="E2976" s="12"/>
      <c r="F2976" s="12"/>
    </row>
    <row r="2977" spans="3:6" ht="15.75" customHeight="1">
      <c r="C2977" s="12"/>
      <c r="D2977" s="12"/>
      <c r="E2977" s="12"/>
      <c r="F2977" s="12"/>
    </row>
    <row r="2978" spans="3:6" ht="15.75" customHeight="1">
      <c r="C2978" s="12"/>
      <c r="D2978" s="12"/>
      <c r="E2978" s="12"/>
      <c r="F2978" s="12"/>
    </row>
    <row r="2979" spans="3:6" ht="15.75" customHeight="1">
      <c r="C2979" s="12"/>
      <c r="D2979" s="12"/>
      <c r="E2979" s="12"/>
      <c r="F2979" s="12"/>
    </row>
    <row r="2980" spans="3:6" ht="15.75" customHeight="1">
      <c r="C2980" s="12"/>
      <c r="D2980" s="12"/>
      <c r="E2980" s="12"/>
      <c r="F2980" s="12"/>
    </row>
    <row r="2981" spans="3:6" ht="15.75" customHeight="1">
      <c r="C2981" s="12"/>
      <c r="D2981" s="12"/>
      <c r="E2981" s="12"/>
      <c r="F2981" s="12"/>
    </row>
    <row r="2982" spans="3:6" ht="15.75" customHeight="1">
      <c r="C2982" s="12"/>
      <c r="D2982" s="12"/>
      <c r="E2982" s="12"/>
      <c r="F2982" s="12"/>
    </row>
    <row r="2983" spans="3:6" ht="15.75" customHeight="1">
      <c r="C2983" s="12"/>
      <c r="D2983" s="12"/>
      <c r="E2983" s="12"/>
      <c r="F2983" s="12"/>
    </row>
    <row r="2984" spans="3:6" ht="15.75" customHeight="1">
      <c r="C2984" s="12"/>
      <c r="D2984" s="12"/>
      <c r="E2984" s="12"/>
      <c r="F2984" s="12"/>
    </row>
    <row r="2985" spans="3:6" ht="15.75" customHeight="1">
      <c r="C2985" s="12"/>
      <c r="D2985" s="12"/>
      <c r="E2985" s="12"/>
      <c r="F2985" s="12"/>
    </row>
    <row r="2986" spans="3:6" ht="15.75" customHeight="1">
      <c r="C2986" s="12"/>
      <c r="D2986" s="12"/>
      <c r="E2986" s="12"/>
      <c r="F2986" s="12"/>
    </row>
    <row r="2987" spans="3:6" ht="15.75" customHeight="1">
      <c r="C2987" s="12"/>
      <c r="D2987" s="12"/>
      <c r="E2987" s="12"/>
      <c r="F2987" s="12"/>
    </row>
    <row r="2988" spans="3:6" ht="15.75" customHeight="1">
      <c r="C2988" s="12"/>
      <c r="D2988" s="12"/>
      <c r="E2988" s="12"/>
      <c r="F2988" s="12"/>
    </row>
    <row r="2989" spans="3:6" ht="15.75" customHeight="1">
      <c r="C2989" s="12"/>
      <c r="D2989" s="12"/>
      <c r="E2989" s="12"/>
      <c r="F2989" s="12"/>
    </row>
    <row r="2990" spans="3:6" ht="15.75" customHeight="1">
      <c r="C2990" s="12"/>
      <c r="D2990" s="12"/>
      <c r="E2990" s="12"/>
      <c r="F2990" s="12"/>
    </row>
    <row r="2991" spans="3:6" ht="15.75" customHeight="1">
      <c r="C2991" s="12"/>
      <c r="D2991" s="12"/>
      <c r="E2991" s="12"/>
      <c r="F2991" s="12"/>
    </row>
    <row r="2992" spans="3:6" ht="15.75" customHeight="1">
      <c r="C2992" s="12"/>
      <c r="D2992" s="12"/>
      <c r="E2992" s="12"/>
      <c r="F2992" s="12"/>
    </row>
    <row r="2993" spans="3:6" ht="15.75" customHeight="1">
      <c r="C2993" s="12"/>
      <c r="D2993" s="12"/>
      <c r="E2993" s="12"/>
      <c r="F2993" s="12"/>
    </row>
    <row r="2994" spans="3:6" ht="15.75" customHeight="1">
      <c r="C2994" s="12"/>
      <c r="D2994" s="12"/>
      <c r="E2994" s="12"/>
      <c r="F2994" s="12"/>
    </row>
    <row r="2995" spans="3:6" ht="15.75" customHeight="1">
      <c r="C2995" s="12"/>
      <c r="D2995" s="12"/>
      <c r="E2995" s="12"/>
      <c r="F2995" s="12"/>
    </row>
    <row r="2996" spans="3:6" ht="15.75" customHeight="1">
      <c r="C2996" s="12"/>
      <c r="D2996" s="12"/>
      <c r="E2996" s="12"/>
      <c r="F2996" s="12"/>
    </row>
    <row r="2997" spans="3:6" ht="15.75" customHeight="1">
      <c r="C2997" s="12"/>
      <c r="D2997" s="12"/>
      <c r="E2997" s="12"/>
      <c r="F2997" s="12"/>
    </row>
    <row r="2998" spans="3:6" ht="15.75" customHeight="1">
      <c r="C2998" s="12"/>
      <c r="D2998" s="12"/>
      <c r="E2998" s="12"/>
      <c r="F2998" s="12"/>
    </row>
    <row r="2999" spans="3:6" ht="15.75" customHeight="1">
      <c r="C2999" s="12"/>
      <c r="D2999" s="12"/>
      <c r="E2999" s="12"/>
      <c r="F2999" s="12"/>
    </row>
    <row r="3000" spans="3:6" ht="15.75" customHeight="1">
      <c r="C3000" s="12"/>
      <c r="D3000" s="12"/>
      <c r="E3000" s="12"/>
      <c r="F3000" s="12"/>
    </row>
    <row r="3001" spans="3:6" ht="15.75" customHeight="1">
      <c r="C3001" s="12"/>
      <c r="D3001" s="12"/>
      <c r="E3001" s="12"/>
      <c r="F3001" s="12"/>
    </row>
    <row r="3002" spans="3:6" ht="15.75" customHeight="1">
      <c r="C3002" s="12"/>
      <c r="D3002" s="12"/>
      <c r="E3002" s="12"/>
      <c r="F3002" s="12"/>
    </row>
    <row r="3003" spans="3:6" ht="15.75" customHeight="1">
      <c r="C3003" s="12"/>
      <c r="D3003" s="12"/>
      <c r="E3003" s="12"/>
      <c r="F3003" s="12"/>
    </row>
    <row r="3004" spans="3:6" ht="15.75" customHeight="1">
      <c r="C3004" s="12"/>
      <c r="D3004" s="12"/>
      <c r="E3004" s="12"/>
      <c r="F3004" s="12"/>
    </row>
    <row r="3005" spans="3:6" ht="15.75" customHeight="1">
      <c r="C3005" s="12"/>
      <c r="D3005" s="12"/>
      <c r="E3005" s="12"/>
      <c r="F3005" s="12"/>
    </row>
    <row r="3006" spans="3:6" ht="15.75" customHeight="1">
      <c r="C3006" s="12"/>
      <c r="D3006" s="12"/>
      <c r="E3006" s="12"/>
      <c r="F3006" s="12"/>
    </row>
    <row r="3007" spans="3:6" ht="15.75" customHeight="1">
      <c r="C3007" s="12"/>
      <c r="D3007" s="12"/>
      <c r="E3007" s="12"/>
      <c r="F3007" s="12"/>
    </row>
    <row r="3008" spans="3:6" ht="15.75" customHeight="1">
      <c r="C3008" s="12"/>
      <c r="D3008" s="12"/>
      <c r="E3008" s="12"/>
      <c r="F3008" s="12"/>
    </row>
    <row r="3009" spans="3:6" ht="15.75" customHeight="1">
      <c r="C3009" s="12"/>
      <c r="D3009" s="12"/>
      <c r="E3009" s="12"/>
      <c r="F3009" s="12"/>
    </row>
    <row r="3010" spans="3:6" ht="15.75" customHeight="1">
      <c r="C3010" s="12"/>
      <c r="D3010" s="12"/>
      <c r="E3010" s="12"/>
      <c r="F3010" s="12"/>
    </row>
    <row r="3011" spans="3:6" ht="15.75" customHeight="1">
      <c r="C3011" s="12"/>
      <c r="D3011" s="12"/>
      <c r="E3011" s="12"/>
      <c r="F3011" s="12"/>
    </row>
    <row r="3012" spans="3:6" ht="15.75" customHeight="1">
      <c r="C3012" s="12"/>
      <c r="D3012" s="12"/>
      <c r="E3012" s="12"/>
      <c r="F3012" s="12"/>
    </row>
    <row r="3013" spans="3:6" ht="15.75" customHeight="1">
      <c r="C3013" s="12"/>
      <c r="D3013" s="12"/>
      <c r="E3013" s="12"/>
      <c r="F3013" s="12"/>
    </row>
    <row r="3014" spans="3:6" ht="15.75" customHeight="1">
      <c r="C3014" s="12"/>
      <c r="D3014" s="12"/>
      <c r="E3014" s="12"/>
      <c r="F3014" s="12"/>
    </row>
    <row r="3015" spans="3:6" ht="15.75" customHeight="1">
      <c r="C3015" s="12"/>
      <c r="D3015" s="12"/>
      <c r="E3015" s="12"/>
      <c r="F3015" s="12"/>
    </row>
    <row r="3016" spans="3:6" ht="15.75" customHeight="1">
      <c r="C3016" s="12"/>
      <c r="D3016" s="12"/>
      <c r="E3016" s="12"/>
      <c r="F3016" s="12"/>
    </row>
    <row r="3017" spans="3:6" ht="15.75" customHeight="1">
      <c r="C3017" s="12"/>
      <c r="D3017" s="12"/>
      <c r="E3017" s="12"/>
      <c r="F3017" s="12"/>
    </row>
    <row r="3018" spans="3:6" ht="15.75" customHeight="1">
      <c r="C3018" s="12"/>
      <c r="D3018" s="12"/>
      <c r="E3018" s="12"/>
      <c r="F3018" s="12"/>
    </row>
    <row r="3019" spans="3:6" ht="15.75" customHeight="1">
      <c r="C3019" s="12"/>
      <c r="D3019" s="12"/>
      <c r="E3019" s="12"/>
      <c r="F3019" s="12"/>
    </row>
    <row r="3020" spans="3:6" ht="15.75" customHeight="1">
      <c r="C3020" s="12"/>
      <c r="D3020" s="12"/>
      <c r="E3020" s="12"/>
      <c r="F3020" s="12"/>
    </row>
    <row r="3021" spans="3:6" ht="15.75" customHeight="1">
      <c r="C3021" s="12"/>
      <c r="D3021" s="12"/>
      <c r="E3021" s="12"/>
      <c r="F3021" s="12"/>
    </row>
    <row r="3022" spans="3:6" ht="15.75" customHeight="1">
      <c r="C3022" s="12"/>
      <c r="D3022" s="12"/>
      <c r="E3022" s="12"/>
      <c r="F3022" s="12"/>
    </row>
    <row r="3023" spans="3:6" ht="15.75" customHeight="1">
      <c r="C3023" s="12"/>
      <c r="D3023" s="12"/>
      <c r="E3023" s="12"/>
      <c r="F3023" s="12"/>
    </row>
    <row r="3024" spans="3:6" ht="15.75" customHeight="1">
      <c r="C3024" s="12"/>
      <c r="D3024" s="12"/>
      <c r="E3024" s="12"/>
      <c r="F3024" s="12"/>
    </row>
    <row r="3025" spans="3:6" ht="15.75" customHeight="1">
      <c r="C3025" s="12"/>
      <c r="D3025" s="12"/>
      <c r="E3025" s="12"/>
      <c r="F3025" s="12"/>
    </row>
    <row r="3026" spans="3:6" ht="15.75" customHeight="1">
      <c r="C3026" s="12"/>
      <c r="D3026" s="12"/>
      <c r="E3026" s="12"/>
      <c r="F3026" s="12"/>
    </row>
    <row r="3027" spans="3:6" ht="15.75" customHeight="1">
      <c r="C3027" s="12"/>
      <c r="D3027" s="12"/>
      <c r="E3027" s="12"/>
      <c r="F3027" s="12"/>
    </row>
    <row r="3028" spans="3:6" ht="15.75" customHeight="1">
      <c r="C3028" s="12"/>
      <c r="D3028" s="12"/>
      <c r="E3028" s="12"/>
      <c r="F3028" s="12"/>
    </row>
    <row r="3029" spans="3:6" ht="15.75" customHeight="1">
      <c r="C3029" s="12"/>
      <c r="D3029" s="12"/>
      <c r="E3029" s="12"/>
      <c r="F3029" s="12"/>
    </row>
    <row r="3030" spans="3:6" ht="15.75" customHeight="1">
      <c r="C3030" s="12"/>
      <c r="D3030" s="12"/>
      <c r="E3030" s="12"/>
      <c r="F3030" s="12"/>
    </row>
    <row r="3031" spans="3:6" ht="15.75" customHeight="1">
      <c r="C3031" s="12"/>
      <c r="D3031" s="12"/>
      <c r="E3031" s="12"/>
      <c r="F3031" s="12"/>
    </row>
    <row r="3032" spans="3:6" ht="15.75" customHeight="1">
      <c r="C3032" s="12"/>
      <c r="D3032" s="12"/>
      <c r="E3032" s="12"/>
      <c r="F3032" s="12"/>
    </row>
    <row r="3033" spans="3:6" ht="15.75" customHeight="1">
      <c r="C3033" s="12"/>
      <c r="D3033" s="12"/>
      <c r="E3033" s="12"/>
      <c r="F3033" s="12"/>
    </row>
    <row r="3034" spans="3:6" ht="15.75" customHeight="1">
      <c r="C3034" s="12"/>
      <c r="D3034" s="12"/>
      <c r="E3034" s="12"/>
      <c r="F3034" s="12"/>
    </row>
    <row r="3035" spans="3:6" ht="15.75" customHeight="1">
      <c r="C3035" s="12"/>
      <c r="D3035" s="12"/>
      <c r="E3035" s="12"/>
      <c r="F3035" s="12"/>
    </row>
    <row r="3036" spans="3:6" ht="15.75" customHeight="1">
      <c r="C3036" s="12"/>
      <c r="D3036" s="12"/>
      <c r="E3036" s="12"/>
      <c r="F3036" s="12"/>
    </row>
    <row r="3037" spans="3:6" ht="15.75" customHeight="1">
      <c r="C3037" s="12"/>
      <c r="D3037" s="12"/>
      <c r="E3037" s="12"/>
      <c r="F3037" s="12"/>
    </row>
    <row r="3038" spans="3:6" ht="15.75" customHeight="1">
      <c r="C3038" s="12"/>
      <c r="D3038" s="12"/>
      <c r="E3038" s="12"/>
      <c r="F3038" s="12"/>
    </row>
    <row r="3039" spans="3:6" ht="15.75" customHeight="1">
      <c r="C3039" s="12"/>
      <c r="D3039" s="12"/>
      <c r="E3039" s="12"/>
      <c r="F3039" s="12"/>
    </row>
    <row r="3040" spans="3:6" ht="15.75" customHeight="1">
      <c r="C3040" s="12"/>
      <c r="D3040" s="12"/>
      <c r="E3040" s="12"/>
      <c r="F3040" s="12"/>
    </row>
    <row r="3041" spans="3:6" ht="15.75" customHeight="1">
      <c r="C3041" s="12"/>
      <c r="D3041" s="12"/>
      <c r="E3041" s="12"/>
      <c r="F3041" s="12"/>
    </row>
    <row r="3042" spans="3:6" ht="15.75" customHeight="1">
      <c r="C3042" s="12"/>
      <c r="D3042" s="12"/>
      <c r="E3042" s="12"/>
      <c r="F3042" s="12"/>
    </row>
    <row r="3043" spans="3:6" ht="15.75" customHeight="1">
      <c r="C3043" s="12"/>
      <c r="D3043" s="12"/>
      <c r="E3043" s="12"/>
      <c r="F3043" s="12"/>
    </row>
    <row r="3044" spans="3:6" ht="15.75" customHeight="1">
      <c r="C3044" s="12"/>
      <c r="D3044" s="12"/>
      <c r="E3044" s="12"/>
      <c r="F3044" s="12"/>
    </row>
    <row r="3045" spans="3:6" ht="15.75" customHeight="1">
      <c r="C3045" s="12"/>
      <c r="D3045" s="12"/>
      <c r="E3045" s="12"/>
      <c r="F3045" s="12"/>
    </row>
    <row r="3046" spans="3:6" ht="15.75" customHeight="1">
      <c r="C3046" s="12"/>
      <c r="D3046" s="12"/>
      <c r="E3046" s="12"/>
      <c r="F3046" s="12"/>
    </row>
    <row r="3047" spans="3:6" ht="15.75" customHeight="1">
      <c r="C3047" s="12"/>
      <c r="D3047" s="12"/>
      <c r="E3047" s="12"/>
      <c r="F3047" s="12"/>
    </row>
    <row r="3048" spans="3:6" ht="15.75" customHeight="1">
      <c r="C3048" s="12"/>
      <c r="D3048" s="12"/>
      <c r="E3048" s="12"/>
      <c r="F3048" s="12"/>
    </row>
    <row r="3049" spans="3:6" ht="15.75" customHeight="1">
      <c r="C3049" s="12"/>
      <c r="D3049" s="12"/>
      <c r="E3049" s="12"/>
      <c r="F3049" s="12"/>
    </row>
    <row r="3050" spans="3:6" ht="15.75" customHeight="1">
      <c r="C3050" s="12"/>
      <c r="D3050" s="12"/>
      <c r="E3050" s="12"/>
      <c r="F3050" s="12"/>
    </row>
    <row r="3051" spans="3:6" ht="15.75" customHeight="1">
      <c r="C3051" s="12"/>
      <c r="D3051" s="12"/>
      <c r="E3051" s="12"/>
      <c r="F3051" s="12"/>
    </row>
    <row r="3052" spans="3:6" ht="15.75" customHeight="1">
      <c r="C3052" s="12"/>
      <c r="D3052" s="12"/>
      <c r="E3052" s="12"/>
      <c r="F3052" s="12"/>
    </row>
    <row r="3053" spans="3:6" ht="15.75" customHeight="1">
      <c r="C3053" s="12"/>
      <c r="D3053" s="12"/>
      <c r="E3053" s="12"/>
      <c r="F3053" s="12"/>
    </row>
    <row r="3054" spans="3:6" ht="15.75" customHeight="1">
      <c r="C3054" s="12"/>
      <c r="D3054" s="12"/>
      <c r="E3054" s="12"/>
      <c r="F3054" s="12"/>
    </row>
    <row r="3055" spans="3:6" ht="15.75" customHeight="1">
      <c r="C3055" s="12"/>
      <c r="D3055" s="12"/>
      <c r="E3055" s="12"/>
      <c r="F3055" s="12"/>
    </row>
    <row r="3056" spans="3:6" ht="15.75" customHeight="1">
      <c r="C3056" s="12"/>
      <c r="D3056" s="12"/>
      <c r="E3056" s="12"/>
      <c r="F3056" s="12"/>
    </row>
    <row r="3057" spans="3:6" ht="15.75" customHeight="1">
      <c r="C3057" s="12"/>
      <c r="D3057" s="12"/>
      <c r="E3057" s="12"/>
      <c r="F3057" s="12"/>
    </row>
    <row r="3058" spans="3:6" ht="15.75" customHeight="1">
      <c r="C3058" s="12"/>
      <c r="D3058" s="12"/>
      <c r="E3058" s="12"/>
      <c r="F3058" s="12"/>
    </row>
    <row r="3059" spans="3:6" ht="15.75" customHeight="1">
      <c r="C3059" s="12"/>
      <c r="D3059" s="12"/>
      <c r="E3059" s="12"/>
      <c r="F3059" s="12"/>
    </row>
    <row r="3060" spans="3:6" ht="15.75" customHeight="1">
      <c r="C3060" s="12"/>
      <c r="D3060" s="12"/>
      <c r="E3060" s="12"/>
      <c r="F3060" s="12"/>
    </row>
    <row r="3061" spans="3:6" ht="15.75" customHeight="1">
      <c r="C3061" s="12"/>
      <c r="D3061" s="12"/>
      <c r="E3061" s="12"/>
      <c r="F3061" s="12"/>
    </row>
    <row r="3062" spans="3:6" ht="15.75" customHeight="1">
      <c r="C3062" s="12"/>
      <c r="D3062" s="12"/>
      <c r="E3062" s="12"/>
      <c r="F3062" s="12"/>
    </row>
    <row r="3063" spans="3:6" ht="15.75" customHeight="1">
      <c r="C3063" s="12"/>
      <c r="D3063" s="12"/>
      <c r="E3063" s="12"/>
      <c r="F3063" s="12"/>
    </row>
    <row r="3064" spans="3:6" ht="15.75" customHeight="1">
      <c r="C3064" s="12"/>
      <c r="D3064" s="12"/>
      <c r="E3064" s="12"/>
      <c r="F3064" s="12"/>
    </row>
    <row r="3065" spans="3:6" ht="15.75" customHeight="1">
      <c r="C3065" s="12"/>
      <c r="D3065" s="12"/>
      <c r="E3065" s="12"/>
      <c r="F3065" s="12"/>
    </row>
    <row r="3066" spans="3:6" ht="15.75" customHeight="1">
      <c r="C3066" s="12"/>
      <c r="D3066" s="12"/>
      <c r="E3066" s="12"/>
      <c r="F3066" s="12"/>
    </row>
    <row r="3067" spans="3:6" ht="15.75" customHeight="1">
      <c r="C3067" s="12"/>
      <c r="D3067" s="12"/>
      <c r="E3067" s="12"/>
      <c r="F3067" s="12"/>
    </row>
    <row r="3068" spans="3:6" ht="15.75" customHeight="1">
      <c r="C3068" s="12"/>
      <c r="D3068" s="12"/>
      <c r="E3068" s="12"/>
      <c r="F3068" s="12"/>
    </row>
    <row r="3069" spans="3:6" ht="15.75" customHeight="1">
      <c r="C3069" s="12"/>
      <c r="D3069" s="12"/>
      <c r="E3069" s="12"/>
      <c r="F3069" s="12"/>
    </row>
    <row r="3070" spans="3:6" ht="15.75" customHeight="1">
      <c r="C3070" s="12"/>
      <c r="D3070" s="12"/>
      <c r="E3070" s="12"/>
      <c r="F3070" s="12"/>
    </row>
    <row r="3071" spans="3:6" ht="15.75" customHeight="1">
      <c r="C3071" s="12"/>
      <c r="D3071" s="12"/>
      <c r="E3071" s="12"/>
      <c r="F3071" s="12"/>
    </row>
    <row r="3072" spans="3:6" ht="15.75" customHeight="1">
      <c r="C3072" s="12"/>
      <c r="D3072" s="12"/>
      <c r="E3072" s="12"/>
      <c r="F3072" s="12"/>
    </row>
    <row r="3073" spans="3:6" ht="15.75" customHeight="1">
      <c r="C3073" s="12"/>
      <c r="D3073" s="12"/>
      <c r="E3073" s="12"/>
      <c r="F3073" s="12"/>
    </row>
    <row r="3074" spans="3:6" ht="15.75" customHeight="1">
      <c r="C3074" s="12"/>
      <c r="D3074" s="12"/>
      <c r="E3074" s="12"/>
      <c r="F3074" s="12"/>
    </row>
    <row r="3075" spans="3:6" ht="15.75" customHeight="1">
      <c r="C3075" s="12"/>
      <c r="D3075" s="12"/>
      <c r="E3075" s="12"/>
      <c r="F3075" s="12"/>
    </row>
    <row r="3076" spans="3:6" ht="15.75" customHeight="1">
      <c r="C3076" s="12"/>
      <c r="D3076" s="12"/>
      <c r="E3076" s="12"/>
      <c r="F3076" s="12"/>
    </row>
    <row r="3077" spans="3:6" ht="15.75" customHeight="1">
      <c r="C3077" s="12"/>
      <c r="D3077" s="12"/>
      <c r="E3077" s="12"/>
      <c r="F3077" s="12"/>
    </row>
    <row r="3078" spans="3:6" ht="15.75" customHeight="1">
      <c r="C3078" s="12"/>
      <c r="D3078" s="12"/>
      <c r="E3078" s="12"/>
      <c r="F3078" s="12"/>
    </row>
    <row r="3079" spans="3:6" ht="15.75" customHeight="1">
      <c r="C3079" s="12"/>
      <c r="D3079" s="12"/>
      <c r="E3079" s="12"/>
      <c r="F3079" s="12"/>
    </row>
    <row r="3080" spans="3:6" ht="15.75" customHeight="1">
      <c r="C3080" s="12"/>
      <c r="D3080" s="12"/>
      <c r="E3080" s="12"/>
      <c r="F3080" s="12"/>
    </row>
    <row r="3081" spans="3:6" ht="15.75" customHeight="1">
      <c r="C3081" s="12"/>
      <c r="D3081" s="12"/>
      <c r="E3081" s="12"/>
      <c r="F3081" s="12"/>
    </row>
    <row r="3082" spans="3:6" ht="15.75" customHeight="1">
      <c r="C3082" s="12"/>
      <c r="D3082" s="12"/>
      <c r="E3082" s="12"/>
      <c r="F3082" s="12"/>
    </row>
    <row r="3083" spans="3:6" ht="15.75" customHeight="1">
      <c r="C3083" s="12"/>
      <c r="D3083" s="12"/>
      <c r="E3083" s="12"/>
      <c r="F3083" s="12"/>
    </row>
    <row r="3084" spans="3:6" ht="15.75" customHeight="1">
      <c r="C3084" s="12"/>
      <c r="D3084" s="12"/>
      <c r="E3084" s="12"/>
      <c r="F3084" s="12"/>
    </row>
    <row r="3085" spans="3:6" ht="15.75" customHeight="1">
      <c r="C3085" s="12"/>
      <c r="D3085" s="12"/>
      <c r="E3085" s="12"/>
      <c r="F3085" s="12"/>
    </row>
    <row r="3086" spans="3:6" ht="15.75" customHeight="1">
      <c r="C3086" s="12"/>
      <c r="D3086" s="12"/>
      <c r="E3086" s="12"/>
      <c r="F3086" s="12"/>
    </row>
    <row r="3087" spans="3:6" ht="15.75" customHeight="1">
      <c r="C3087" s="12"/>
      <c r="D3087" s="12"/>
      <c r="E3087" s="12"/>
      <c r="F3087" s="12"/>
    </row>
    <row r="3088" spans="3:6" ht="15.75" customHeight="1">
      <c r="C3088" s="12"/>
      <c r="D3088" s="12"/>
      <c r="E3088" s="12"/>
      <c r="F3088" s="12"/>
    </row>
    <row r="3089" spans="3:6" ht="15.75" customHeight="1">
      <c r="C3089" s="12"/>
      <c r="D3089" s="12"/>
      <c r="E3089" s="12"/>
      <c r="F3089" s="12"/>
    </row>
    <row r="3090" spans="3:6" ht="15.75" customHeight="1">
      <c r="C3090" s="12"/>
      <c r="D3090" s="12"/>
      <c r="E3090" s="12"/>
      <c r="F3090" s="12"/>
    </row>
    <row r="3091" spans="3:6" ht="15.75" customHeight="1">
      <c r="C3091" s="12"/>
      <c r="D3091" s="12"/>
      <c r="E3091" s="12"/>
      <c r="F3091" s="12"/>
    </row>
    <row r="3092" spans="3:6" ht="15.75" customHeight="1">
      <c r="C3092" s="12"/>
      <c r="D3092" s="12"/>
      <c r="E3092" s="12"/>
      <c r="F3092" s="12"/>
    </row>
    <row r="3093" spans="3:6" ht="15.75" customHeight="1">
      <c r="C3093" s="12"/>
      <c r="D3093" s="12"/>
      <c r="E3093" s="12"/>
      <c r="F3093" s="12"/>
    </row>
    <row r="3094" spans="3:6" ht="15.75" customHeight="1">
      <c r="C3094" s="12"/>
      <c r="D3094" s="12"/>
      <c r="E3094" s="12"/>
      <c r="F3094" s="12"/>
    </row>
    <row r="3095" spans="3:6" ht="15.75" customHeight="1">
      <c r="C3095" s="12"/>
      <c r="D3095" s="12"/>
      <c r="E3095" s="12"/>
      <c r="F3095" s="12"/>
    </row>
    <row r="3096" spans="3:6" ht="15.75" customHeight="1">
      <c r="C3096" s="12"/>
      <c r="D3096" s="12"/>
      <c r="E3096" s="12"/>
      <c r="F3096" s="12"/>
    </row>
    <row r="3097" spans="3:6" ht="15.75" customHeight="1">
      <c r="C3097" s="12"/>
      <c r="D3097" s="12"/>
      <c r="E3097" s="12"/>
      <c r="F3097" s="12"/>
    </row>
    <row r="3098" spans="3:6" ht="15.75" customHeight="1">
      <c r="C3098" s="12"/>
      <c r="D3098" s="12"/>
      <c r="E3098" s="12"/>
      <c r="F3098" s="12"/>
    </row>
    <row r="3099" spans="3:6" ht="15.75" customHeight="1">
      <c r="C3099" s="12"/>
      <c r="D3099" s="12"/>
      <c r="E3099" s="12"/>
      <c r="F3099" s="12"/>
    </row>
    <row r="3100" spans="3:6" ht="15.75" customHeight="1">
      <c r="C3100" s="12"/>
      <c r="D3100" s="12"/>
      <c r="E3100" s="12"/>
      <c r="F3100" s="12"/>
    </row>
    <row r="3101" spans="3:6" ht="15.75" customHeight="1">
      <c r="C3101" s="12"/>
      <c r="D3101" s="12"/>
      <c r="E3101" s="12"/>
      <c r="F3101" s="12"/>
    </row>
    <row r="3102" spans="3:6" ht="15.75" customHeight="1">
      <c r="C3102" s="12"/>
      <c r="D3102" s="12"/>
      <c r="E3102" s="12"/>
      <c r="F3102" s="12"/>
    </row>
    <row r="3103" spans="3:6" ht="15.75" customHeight="1">
      <c r="C3103" s="12"/>
      <c r="D3103" s="12"/>
      <c r="E3103" s="12"/>
      <c r="F3103" s="12"/>
    </row>
    <row r="3104" spans="3:6" ht="15.75" customHeight="1">
      <c r="C3104" s="12"/>
      <c r="D3104" s="12"/>
      <c r="E3104" s="12"/>
      <c r="F3104" s="12"/>
    </row>
    <row r="3105" spans="3:6" ht="15.75" customHeight="1">
      <c r="C3105" s="12"/>
      <c r="D3105" s="12"/>
      <c r="E3105" s="12"/>
      <c r="F3105" s="12"/>
    </row>
    <row r="3106" spans="3:6" ht="15.75" customHeight="1">
      <c r="C3106" s="12"/>
      <c r="D3106" s="12"/>
      <c r="E3106" s="12"/>
      <c r="F3106" s="12"/>
    </row>
    <row r="3107" spans="3:6" ht="15.75" customHeight="1">
      <c r="C3107" s="12"/>
      <c r="D3107" s="12"/>
      <c r="E3107" s="12"/>
      <c r="F3107" s="12"/>
    </row>
    <row r="3108" spans="3:6" ht="15.75" customHeight="1">
      <c r="C3108" s="12"/>
      <c r="D3108" s="12"/>
      <c r="E3108" s="12"/>
      <c r="F3108" s="12"/>
    </row>
    <row r="3109" spans="3:6" ht="15.75" customHeight="1">
      <c r="C3109" s="12"/>
      <c r="D3109" s="12"/>
      <c r="E3109" s="12"/>
      <c r="F3109" s="12"/>
    </row>
    <row r="3110" spans="3:6" ht="15.75" customHeight="1">
      <c r="C3110" s="12"/>
      <c r="D3110" s="12"/>
      <c r="E3110" s="12"/>
      <c r="F3110" s="12"/>
    </row>
    <row r="3111" spans="3:6" ht="15.75" customHeight="1">
      <c r="C3111" s="12"/>
      <c r="D3111" s="12"/>
      <c r="E3111" s="12"/>
      <c r="F3111" s="12"/>
    </row>
    <row r="3112" spans="3:6" ht="15.75" customHeight="1">
      <c r="C3112" s="12"/>
      <c r="D3112" s="12"/>
      <c r="E3112" s="12"/>
      <c r="F3112" s="12"/>
    </row>
    <row r="3113" spans="3:6" ht="15.75" customHeight="1">
      <c r="C3113" s="12"/>
      <c r="D3113" s="12"/>
      <c r="E3113" s="12"/>
      <c r="F3113" s="12"/>
    </row>
    <row r="3114" spans="3:6" ht="15.75" customHeight="1">
      <c r="C3114" s="12"/>
      <c r="D3114" s="12"/>
      <c r="E3114" s="12"/>
      <c r="F3114" s="12"/>
    </row>
    <row r="3115" spans="3:6" ht="15.75" customHeight="1">
      <c r="C3115" s="12"/>
      <c r="D3115" s="12"/>
      <c r="E3115" s="12"/>
      <c r="F3115" s="12"/>
    </row>
    <row r="3116" spans="3:6" ht="15.75" customHeight="1">
      <c r="C3116" s="12"/>
      <c r="D3116" s="12"/>
      <c r="E3116" s="12"/>
      <c r="F3116" s="12"/>
    </row>
    <row r="3117" spans="3:6" ht="15.75" customHeight="1">
      <c r="C3117" s="12"/>
      <c r="D3117" s="12"/>
      <c r="E3117" s="12"/>
      <c r="F3117" s="12"/>
    </row>
    <row r="3118" spans="3:6" ht="15.75" customHeight="1">
      <c r="C3118" s="12"/>
      <c r="D3118" s="12"/>
      <c r="E3118" s="12"/>
      <c r="F3118" s="12"/>
    </row>
    <row r="3119" spans="3:6" ht="15.75" customHeight="1">
      <c r="C3119" s="12"/>
      <c r="D3119" s="12"/>
      <c r="E3119" s="12"/>
      <c r="F3119" s="12"/>
    </row>
    <row r="3120" spans="3:6" ht="15.75" customHeight="1">
      <c r="C3120" s="12"/>
      <c r="D3120" s="12"/>
      <c r="E3120" s="12"/>
      <c r="F3120" s="12"/>
    </row>
    <row r="3121" spans="3:6" ht="15.75" customHeight="1">
      <c r="C3121" s="12"/>
      <c r="D3121" s="12"/>
      <c r="E3121" s="12"/>
      <c r="F3121" s="12"/>
    </row>
    <row r="3122" spans="3:6" ht="15.75" customHeight="1">
      <c r="C3122" s="12"/>
      <c r="D3122" s="12"/>
      <c r="E3122" s="12"/>
      <c r="F3122" s="12"/>
    </row>
    <row r="3123" spans="3:6" ht="15.75" customHeight="1">
      <c r="C3123" s="12"/>
      <c r="D3123" s="12"/>
      <c r="E3123" s="12"/>
      <c r="F3123" s="12"/>
    </row>
    <row r="3124" spans="3:6" ht="15.75" customHeight="1">
      <c r="C3124" s="12"/>
      <c r="D3124" s="12"/>
      <c r="E3124" s="12"/>
      <c r="F3124" s="12"/>
    </row>
    <row r="3125" spans="3:6" ht="15.75" customHeight="1">
      <c r="C3125" s="12"/>
      <c r="D3125" s="12"/>
      <c r="E3125" s="12"/>
      <c r="F3125" s="12"/>
    </row>
    <row r="3126" spans="3:6" ht="15.75" customHeight="1">
      <c r="C3126" s="12"/>
      <c r="D3126" s="12"/>
      <c r="E3126" s="12"/>
      <c r="F3126" s="12"/>
    </row>
    <row r="3127" spans="3:6" ht="15.75" customHeight="1">
      <c r="C3127" s="12"/>
      <c r="D3127" s="12"/>
      <c r="E3127" s="12"/>
      <c r="F3127" s="12"/>
    </row>
    <row r="3128" spans="3:6" ht="15.75" customHeight="1">
      <c r="C3128" s="12"/>
      <c r="D3128" s="12"/>
      <c r="E3128" s="12"/>
      <c r="F3128" s="12"/>
    </row>
    <row r="3129" spans="3:6" ht="15.75" customHeight="1">
      <c r="C3129" s="12"/>
      <c r="D3129" s="12"/>
      <c r="E3129" s="12"/>
      <c r="F3129" s="12"/>
    </row>
    <row r="3130" spans="3:6" ht="15.75" customHeight="1">
      <c r="C3130" s="12"/>
      <c r="D3130" s="12"/>
      <c r="E3130" s="12"/>
      <c r="F3130" s="12"/>
    </row>
    <row r="3131" spans="3:6" ht="15.75" customHeight="1">
      <c r="C3131" s="12"/>
      <c r="D3131" s="12"/>
      <c r="E3131" s="12"/>
      <c r="F3131" s="12"/>
    </row>
    <row r="3132" spans="3:6" ht="15.75" customHeight="1">
      <c r="C3132" s="12"/>
      <c r="D3132" s="12"/>
      <c r="E3132" s="12"/>
      <c r="F3132" s="12"/>
    </row>
    <row r="3133" spans="3:6" ht="15.75" customHeight="1">
      <c r="C3133" s="12"/>
      <c r="D3133" s="12"/>
      <c r="E3133" s="12"/>
      <c r="F3133" s="12"/>
    </row>
    <row r="3134" spans="3:6" ht="15.75" customHeight="1">
      <c r="C3134" s="12"/>
      <c r="D3134" s="12"/>
      <c r="E3134" s="12"/>
      <c r="F3134" s="12"/>
    </row>
    <row r="3135" spans="3:6" ht="15.75" customHeight="1">
      <c r="C3135" s="12"/>
      <c r="D3135" s="12"/>
      <c r="E3135" s="12"/>
      <c r="F3135" s="12"/>
    </row>
    <row r="3136" spans="3:6" ht="15.75" customHeight="1">
      <c r="C3136" s="12"/>
      <c r="D3136" s="12"/>
      <c r="E3136" s="12"/>
      <c r="F3136" s="12"/>
    </row>
    <row r="3137" spans="3:6" ht="15.75" customHeight="1">
      <c r="C3137" s="12"/>
      <c r="D3137" s="12"/>
      <c r="E3137" s="12"/>
      <c r="F3137" s="12"/>
    </row>
    <row r="3138" spans="3:6" ht="15.75" customHeight="1">
      <c r="C3138" s="12"/>
      <c r="D3138" s="12"/>
      <c r="E3138" s="12"/>
      <c r="F3138" s="12"/>
    </row>
    <row r="3139" spans="3:6" ht="15.75" customHeight="1">
      <c r="C3139" s="12"/>
      <c r="D3139" s="12"/>
      <c r="E3139" s="12"/>
      <c r="F3139" s="12"/>
    </row>
    <row r="3140" spans="3:6" ht="15.75" customHeight="1">
      <c r="C3140" s="12"/>
      <c r="D3140" s="12"/>
      <c r="E3140" s="12"/>
      <c r="F3140" s="12"/>
    </row>
    <row r="3141" spans="3:6" ht="15.75" customHeight="1">
      <c r="C3141" s="12"/>
      <c r="D3141" s="12"/>
      <c r="E3141" s="12"/>
      <c r="F3141" s="12"/>
    </row>
    <row r="3142" spans="3:6" ht="15.75" customHeight="1">
      <c r="C3142" s="12"/>
      <c r="D3142" s="12"/>
      <c r="E3142" s="12"/>
      <c r="F3142" s="12"/>
    </row>
    <row r="3143" spans="3:6" ht="15.75" customHeight="1">
      <c r="C3143" s="12"/>
      <c r="D3143" s="12"/>
      <c r="E3143" s="12"/>
      <c r="F3143" s="12"/>
    </row>
    <row r="3144" spans="3:6" ht="15.75" customHeight="1">
      <c r="C3144" s="12"/>
      <c r="D3144" s="12"/>
      <c r="E3144" s="12"/>
      <c r="F3144" s="12"/>
    </row>
    <row r="3145" spans="3:6" ht="15.75" customHeight="1">
      <c r="C3145" s="12"/>
      <c r="D3145" s="12"/>
      <c r="E3145" s="12"/>
      <c r="F3145" s="12"/>
    </row>
    <row r="3146" spans="3:6" ht="15.75" customHeight="1">
      <c r="C3146" s="12"/>
      <c r="D3146" s="12"/>
      <c r="E3146" s="12"/>
      <c r="F3146" s="12"/>
    </row>
    <row r="3147" spans="3:6" ht="15.75" customHeight="1">
      <c r="C3147" s="12"/>
      <c r="D3147" s="12"/>
      <c r="E3147" s="12"/>
      <c r="F3147" s="12"/>
    </row>
    <row r="3148" spans="3:6" ht="15.75" customHeight="1">
      <c r="C3148" s="12"/>
      <c r="D3148" s="12"/>
      <c r="E3148" s="12"/>
      <c r="F3148" s="12"/>
    </row>
    <row r="3149" spans="3:6" ht="15.75" customHeight="1">
      <c r="C3149" s="12"/>
      <c r="D3149" s="12"/>
      <c r="E3149" s="12"/>
      <c r="F3149" s="12"/>
    </row>
    <row r="3150" spans="3:6" ht="15.75" customHeight="1">
      <c r="C3150" s="12"/>
      <c r="D3150" s="12"/>
      <c r="E3150" s="12"/>
      <c r="F3150" s="12"/>
    </row>
    <row r="3151" spans="3:6" ht="15.75" customHeight="1">
      <c r="C3151" s="12"/>
      <c r="D3151" s="12"/>
      <c r="E3151" s="12"/>
      <c r="F3151" s="12"/>
    </row>
    <row r="3152" spans="3:6" ht="15.75" customHeight="1">
      <c r="C3152" s="12"/>
      <c r="D3152" s="12"/>
      <c r="E3152" s="12"/>
      <c r="F3152" s="12"/>
    </row>
    <row r="3153" spans="3:6" ht="15.75" customHeight="1">
      <c r="C3153" s="12"/>
      <c r="D3153" s="12"/>
      <c r="E3153" s="12"/>
      <c r="F3153" s="12"/>
    </row>
    <row r="3154" spans="3:6" ht="15.75" customHeight="1">
      <c r="C3154" s="12"/>
      <c r="D3154" s="12"/>
      <c r="E3154" s="12"/>
      <c r="F3154" s="12"/>
    </row>
    <row r="3155" spans="3:6" ht="15.75" customHeight="1">
      <c r="C3155" s="12"/>
      <c r="D3155" s="12"/>
      <c r="E3155" s="12"/>
      <c r="F3155" s="12"/>
    </row>
    <row r="3156" spans="3:6" ht="15.75" customHeight="1">
      <c r="C3156" s="12"/>
      <c r="D3156" s="12"/>
      <c r="E3156" s="12"/>
      <c r="F3156" s="12"/>
    </row>
    <row r="3157" spans="3:6" ht="15.75" customHeight="1">
      <c r="C3157" s="12"/>
      <c r="D3157" s="12"/>
      <c r="E3157" s="12"/>
      <c r="F3157" s="12"/>
    </row>
    <row r="3158" spans="3:6" ht="15.75" customHeight="1">
      <c r="C3158" s="12"/>
      <c r="D3158" s="12"/>
      <c r="E3158" s="12"/>
      <c r="F3158" s="12"/>
    </row>
    <row r="3159" spans="3:6" ht="15.75" customHeight="1">
      <c r="C3159" s="12"/>
      <c r="D3159" s="12"/>
      <c r="E3159" s="12"/>
      <c r="F3159" s="12"/>
    </row>
    <row r="3160" spans="3:6" ht="15.75" customHeight="1">
      <c r="C3160" s="12"/>
      <c r="D3160" s="12"/>
      <c r="E3160" s="12"/>
      <c r="F3160" s="12"/>
    </row>
    <row r="3161" spans="3:6" ht="15.75" customHeight="1">
      <c r="C3161" s="12"/>
      <c r="D3161" s="12"/>
      <c r="E3161" s="12"/>
      <c r="F3161" s="12"/>
    </row>
    <row r="3162" spans="3:6" ht="15.75" customHeight="1">
      <c r="C3162" s="12"/>
      <c r="D3162" s="12"/>
      <c r="E3162" s="12"/>
      <c r="F3162" s="12"/>
    </row>
    <row r="3163" spans="3:6" ht="15.75" customHeight="1">
      <c r="C3163" s="12"/>
      <c r="D3163" s="12"/>
      <c r="E3163" s="12"/>
      <c r="F3163" s="12"/>
    </row>
    <row r="3164" spans="3:6" ht="15.75" customHeight="1">
      <c r="C3164" s="12"/>
      <c r="D3164" s="12"/>
      <c r="E3164" s="12"/>
      <c r="F3164" s="12"/>
    </row>
    <row r="3165" spans="3:6" ht="15.75" customHeight="1">
      <c r="C3165" s="12"/>
      <c r="D3165" s="12"/>
      <c r="E3165" s="12"/>
      <c r="F3165" s="12"/>
    </row>
    <row r="3166" spans="3:6" ht="15.75" customHeight="1">
      <c r="C3166" s="12"/>
      <c r="D3166" s="12"/>
      <c r="E3166" s="12"/>
      <c r="F3166" s="12"/>
    </row>
    <row r="3167" spans="3:6" ht="15.75" customHeight="1">
      <c r="C3167" s="12"/>
      <c r="D3167" s="12"/>
      <c r="E3167" s="12"/>
      <c r="F3167" s="12"/>
    </row>
    <row r="3168" spans="3:6" ht="15.75" customHeight="1">
      <c r="C3168" s="12"/>
      <c r="D3168" s="12"/>
      <c r="E3168" s="12"/>
      <c r="F3168" s="12"/>
    </row>
    <row r="3169" spans="3:6" ht="15.75" customHeight="1">
      <c r="C3169" s="12"/>
      <c r="D3169" s="12"/>
      <c r="E3169" s="12"/>
      <c r="F3169" s="12"/>
    </row>
    <row r="3170" spans="3:6" ht="15.75" customHeight="1">
      <c r="C3170" s="12"/>
      <c r="D3170" s="12"/>
      <c r="E3170" s="12"/>
      <c r="F3170" s="12"/>
    </row>
    <row r="3171" spans="3:6" ht="15.75" customHeight="1">
      <c r="C3171" s="12"/>
      <c r="D3171" s="12"/>
      <c r="E3171" s="12"/>
      <c r="F3171" s="12"/>
    </row>
    <row r="3172" spans="3:6" ht="15.75" customHeight="1">
      <c r="C3172" s="12"/>
      <c r="D3172" s="12"/>
      <c r="E3172" s="12"/>
      <c r="F3172" s="12"/>
    </row>
    <row r="3173" spans="3:6" ht="15.75" customHeight="1">
      <c r="C3173" s="12"/>
      <c r="D3173" s="12"/>
      <c r="E3173" s="12"/>
      <c r="F3173" s="12"/>
    </row>
    <row r="3174" spans="3:6" ht="15.75" customHeight="1">
      <c r="C3174" s="12"/>
      <c r="D3174" s="12"/>
      <c r="E3174" s="12"/>
      <c r="F3174" s="12"/>
    </row>
    <row r="3175" spans="3:6" ht="15.75" customHeight="1">
      <c r="C3175" s="12"/>
      <c r="D3175" s="12"/>
      <c r="E3175" s="12"/>
      <c r="F3175" s="12"/>
    </row>
    <row r="3176" spans="3:6" ht="15.75" customHeight="1">
      <c r="C3176" s="12"/>
      <c r="D3176" s="12"/>
      <c r="E3176" s="12"/>
      <c r="F3176" s="12"/>
    </row>
    <row r="3177" spans="3:6" ht="15.75" customHeight="1">
      <c r="C3177" s="12"/>
      <c r="D3177" s="12"/>
      <c r="E3177" s="12"/>
      <c r="F3177" s="12"/>
    </row>
    <row r="3178" spans="3:6" ht="15.75" customHeight="1">
      <c r="C3178" s="12"/>
      <c r="D3178" s="12"/>
      <c r="E3178" s="12"/>
      <c r="F3178" s="12"/>
    </row>
    <row r="3179" spans="3:6" ht="15.75" customHeight="1">
      <c r="C3179" s="12"/>
      <c r="D3179" s="12"/>
      <c r="E3179" s="12"/>
      <c r="F3179" s="12"/>
    </row>
    <row r="3180" spans="3:6" ht="15.75" customHeight="1">
      <c r="C3180" s="12"/>
      <c r="D3180" s="12"/>
      <c r="E3180" s="12"/>
      <c r="F3180" s="12"/>
    </row>
    <row r="3181" spans="3:6" ht="15.75" customHeight="1">
      <c r="C3181" s="12"/>
      <c r="D3181" s="12"/>
      <c r="E3181" s="12"/>
      <c r="F3181" s="12"/>
    </row>
    <row r="3182" spans="3:6" ht="15.75" customHeight="1">
      <c r="C3182" s="12"/>
      <c r="D3182" s="12"/>
      <c r="E3182" s="12"/>
      <c r="F3182" s="12"/>
    </row>
    <row r="3183" spans="3:6" ht="15.75" customHeight="1">
      <c r="C3183" s="12"/>
      <c r="D3183" s="12"/>
      <c r="E3183" s="12"/>
      <c r="F3183" s="12"/>
    </row>
    <row r="3184" spans="3:6" ht="15.75" customHeight="1">
      <c r="C3184" s="12"/>
      <c r="D3184" s="12"/>
      <c r="E3184" s="12"/>
      <c r="F3184" s="12"/>
    </row>
    <row r="3185" spans="3:6" ht="15.75" customHeight="1">
      <c r="C3185" s="12"/>
      <c r="D3185" s="12"/>
      <c r="E3185" s="12"/>
      <c r="F3185" s="12"/>
    </row>
    <row r="3186" spans="3:6" ht="15.75" customHeight="1">
      <c r="C3186" s="12"/>
      <c r="D3186" s="12"/>
      <c r="E3186" s="12"/>
      <c r="F3186" s="12"/>
    </row>
    <row r="3187" spans="3:6" ht="15.75" customHeight="1">
      <c r="C3187" s="12"/>
      <c r="D3187" s="12"/>
      <c r="E3187" s="12"/>
      <c r="F3187" s="12"/>
    </row>
    <row r="3188" spans="3:6" ht="15.75" customHeight="1">
      <c r="C3188" s="12"/>
      <c r="D3188" s="12"/>
      <c r="E3188" s="12"/>
      <c r="F3188" s="12"/>
    </row>
    <row r="3189" spans="3:6" ht="15.75" customHeight="1">
      <c r="C3189" s="12"/>
      <c r="D3189" s="12"/>
      <c r="E3189" s="12"/>
      <c r="F3189" s="12"/>
    </row>
    <row r="3190" spans="3:6" ht="15.75" customHeight="1">
      <c r="C3190" s="12"/>
      <c r="D3190" s="12"/>
      <c r="E3190" s="12"/>
      <c r="F3190" s="12"/>
    </row>
    <row r="3191" spans="3:6" ht="15.75" customHeight="1">
      <c r="C3191" s="12"/>
      <c r="D3191" s="12"/>
      <c r="E3191" s="12"/>
      <c r="F3191" s="12"/>
    </row>
    <row r="3192" spans="3:6" ht="15.75" customHeight="1">
      <c r="C3192" s="12"/>
      <c r="D3192" s="12"/>
      <c r="E3192" s="12"/>
      <c r="F3192" s="12"/>
    </row>
    <row r="3193" spans="3:6" ht="15.75" customHeight="1">
      <c r="C3193" s="12"/>
      <c r="D3193" s="12"/>
      <c r="E3193" s="12"/>
      <c r="F3193" s="12"/>
    </row>
    <row r="3194" spans="3:6" ht="15.75" customHeight="1">
      <c r="C3194" s="12"/>
      <c r="D3194" s="12"/>
      <c r="E3194" s="12"/>
      <c r="F3194" s="12"/>
    </row>
    <row r="3195" spans="3:6" ht="15.75" customHeight="1">
      <c r="C3195" s="12"/>
      <c r="D3195" s="12"/>
      <c r="E3195" s="12"/>
      <c r="F3195" s="12"/>
    </row>
    <row r="3196" spans="3:6" ht="15.75" customHeight="1">
      <c r="C3196" s="12"/>
      <c r="D3196" s="12"/>
      <c r="E3196" s="12"/>
      <c r="F3196" s="12"/>
    </row>
    <row r="3197" spans="3:6" ht="15.75" customHeight="1">
      <c r="C3197" s="12"/>
      <c r="D3197" s="12"/>
      <c r="E3197" s="12"/>
      <c r="F3197" s="12"/>
    </row>
    <row r="3198" spans="3:6" ht="15.75" customHeight="1">
      <c r="C3198" s="12"/>
      <c r="D3198" s="12"/>
      <c r="E3198" s="12"/>
      <c r="F3198" s="12"/>
    </row>
    <row r="3199" spans="3:6" ht="15.75" customHeight="1">
      <c r="C3199" s="12"/>
      <c r="D3199" s="12"/>
      <c r="E3199" s="12"/>
      <c r="F3199" s="12"/>
    </row>
    <row r="3200" spans="3:6" ht="15.75" customHeight="1">
      <c r="C3200" s="12"/>
      <c r="D3200" s="12"/>
      <c r="E3200" s="12"/>
      <c r="F3200" s="12"/>
    </row>
    <row r="3201" spans="3:6" ht="15.75" customHeight="1">
      <c r="C3201" s="12"/>
      <c r="D3201" s="12"/>
      <c r="E3201" s="12"/>
      <c r="F3201" s="12"/>
    </row>
    <row r="3202" spans="3:6" ht="15.75" customHeight="1">
      <c r="C3202" s="12"/>
      <c r="D3202" s="12"/>
      <c r="E3202" s="12"/>
      <c r="F3202" s="12"/>
    </row>
    <row r="3203" spans="3:6" ht="15.75" customHeight="1">
      <c r="C3203" s="12"/>
      <c r="D3203" s="12"/>
      <c r="E3203" s="12"/>
      <c r="F3203" s="12"/>
    </row>
    <row r="3204" spans="3:6" ht="15.75" customHeight="1">
      <c r="C3204" s="12"/>
      <c r="D3204" s="12"/>
      <c r="E3204" s="12"/>
      <c r="F3204" s="12"/>
    </row>
    <row r="3205" spans="3:6" ht="15.75" customHeight="1">
      <c r="C3205" s="12"/>
      <c r="D3205" s="12"/>
      <c r="E3205" s="12"/>
      <c r="F3205" s="12"/>
    </row>
    <row r="3206" spans="3:6" ht="15.75" customHeight="1">
      <c r="C3206" s="12"/>
      <c r="D3206" s="12"/>
      <c r="E3206" s="12"/>
      <c r="F3206" s="12"/>
    </row>
    <row r="3207" spans="3:6" ht="15.75" customHeight="1">
      <c r="C3207" s="12"/>
      <c r="D3207" s="12"/>
      <c r="E3207" s="12"/>
      <c r="F3207" s="12"/>
    </row>
    <row r="3208" spans="3:6" ht="15.75" customHeight="1">
      <c r="C3208" s="12"/>
      <c r="D3208" s="12"/>
      <c r="E3208" s="12"/>
      <c r="F3208" s="12"/>
    </row>
    <row r="3209" spans="3:6" ht="15.75" customHeight="1">
      <c r="C3209" s="12"/>
      <c r="D3209" s="12"/>
      <c r="E3209" s="12"/>
      <c r="F3209" s="12"/>
    </row>
    <row r="3210" spans="3:6" ht="15.75" customHeight="1">
      <c r="C3210" s="12"/>
      <c r="D3210" s="12"/>
      <c r="E3210" s="12"/>
      <c r="F3210" s="12"/>
    </row>
    <row r="3211" spans="3:6" ht="15.75" customHeight="1">
      <c r="C3211" s="12"/>
      <c r="D3211" s="12"/>
      <c r="E3211" s="12"/>
      <c r="F3211" s="12"/>
    </row>
    <row r="3212" spans="3:6" ht="15.75" customHeight="1">
      <c r="C3212" s="12"/>
      <c r="D3212" s="12"/>
      <c r="E3212" s="12"/>
      <c r="F3212" s="12"/>
    </row>
    <row r="3213" spans="3:6" ht="15.75" customHeight="1">
      <c r="C3213" s="12"/>
      <c r="D3213" s="12"/>
      <c r="E3213" s="12"/>
      <c r="F3213" s="12"/>
    </row>
    <row r="3214" spans="3:6" ht="15.75" customHeight="1">
      <c r="C3214" s="12"/>
      <c r="D3214" s="12"/>
      <c r="E3214" s="12"/>
      <c r="F3214" s="12"/>
    </row>
    <row r="3215" spans="3:6" ht="15.75" customHeight="1">
      <c r="C3215" s="12"/>
      <c r="D3215" s="12"/>
      <c r="E3215" s="12"/>
      <c r="F3215" s="12"/>
    </row>
    <row r="3216" spans="3:6" ht="15.75" customHeight="1">
      <c r="C3216" s="12"/>
      <c r="D3216" s="12"/>
      <c r="E3216" s="12"/>
      <c r="F3216" s="12"/>
    </row>
    <row r="3217" spans="3:6" ht="15.75" customHeight="1">
      <c r="C3217" s="12"/>
      <c r="D3217" s="12"/>
      <c r="E3217" s="12"/>
      <c r="F3217" s="12"/>
    </row>
    <row r="3218" spans="3:6" ht="15.75" customHeight="1">
      <c r="C3218" s="12"/>
      <c r="D3218" s="12"/>
      <c r="E3218" s="12"/>
      <c r="F3218" s="12"/>
    </row>
    <row r="3219" spans="3:6" ht="15.75" customHeight="1">
      <c r="C3219" s="12"/>
      <c r="D3219" s="12"/>
      <c r="E3219" s="12"/>
      <c r="F3219" s="12"/>
    </row>
    <row r="3220" spans="3:6" ht="15.75" customHeight="1">
      <c r="C3220" s="12"/>
      <c r="D3220" s="12"/>
      <c r="E3220" s="12"/>
      <c r="F3220" s="12"/>
    </row>
    <row r="3221" spans="3:6" ht="15.75" customHeight="1">
      <c r="C3221" s="12"/>
      <c r="D3221" s="12"/>
      <c r="E3221" s="12"/>
      <c r="F3221" s="12"/>
    </row>
    <row r="3222" spans="3:6" ht="15.75" customHeight="1">
      <c r="C3222" s="12"/>
      <c r="D3222" s="12"/>
      <c r="E3222" s="12"/>
      <c r="F3222" s="12"/>
    </row>
    <row r="3223" spans="3:6" ht="15.75" customHeight="1">
      <c r="C3223" s="12"/>
      <c r="D3223" s="12"/>
      <c r="E3223" s="12"/>
      <c r="F3223" s="12"/>
    </row>
    <row r="3224" spans="3:6" ht="15.75" customHeight="1">
      <c r="C3224" s="12"/>
      <c r="D3224" s="12"/>
      <c r="E3224" s="12"/>
      <c r="F3224" s="12"/>
    </row>
    <row r="3225" spans="3:6" ht="15.75" customHeight="1">
      <c r="C3225" s="12"/>
      <c r="D3225" s="12"/>
      <c r="E3225" s="12"/>
      <c r="F3225" s="12"/>
    </row>
    <row r="3226" spans="3:6" ht="15.75" customHeight="1">
      <c r="C3226" s="12"/>
      <c r="D3226" s="12"/>
      <c r="E3226" s="12"/>
      <c r="F3226" s="12"/>
    </row>
    <row r="3227" spans="3:6" ht="15.75" customHeight="1">
      <c r="C3227" s="12"/>
      <c r="D3227" s="12"/>
      <c r="E3227" s="12"/>
      <c r="F3227" s="12"/>
    </row>
    <row r="3228" spans="3:6" ht="15.75" customHeight="1">
      <c r="C3228" s="12"/>
      <c r="D3228" s="12"/>
      <c r="E3228" s="12"/>
      <c r="F3228" s="12"/>
    </row>
    <row r="3229" spans="3:6" ht="15.75" customHeight="1">
      <c r="C3229" s="12"/>
      <c r="D3229" s="12"/>
      <c r="E3229" s="12"/>
      <c r="F3229" s="12"/>
    </row>
    <row r="3230" spans="3:6" ht="15.75" customHeight="1">
      <c r="C3230" s="12"/>
      <c r="D3230" s="12"/>
      <c r="E3230" s="12"/>
      <c r="F3230" s="12"/>
    </row>
    <row r="3231" spans="3:6" ht="15.75" customHeight="1">
      <c r="C3231" s="12"/>
      <c r="D3231" s="12"/>
      <c r="E3231" s="12"/>
      <c r="F3231" s="12"/>
    </row>
    <row r="3232" spans="3:6" ht="15.75" customHeight="1">
      <c r="C3232" s="12"/>
      <c r="D3232" s="12"/>
      <c r="E3232" s="12"/>
      <c r="F3232" s="12"/>
    </row>
    <row r="3233" spans="3:6" ht="15.75" customHeight="1">
      <c r="C3233" s="12"/>
      <c r="D3233" s="12"/>
      <c r="E3233" s="12"/>
      <c r="F3233" s="12"/>
    </row>
    <row r="3234" spans="3:6" ht="15.75" customHeight="1">
      <c r="C3234" s="12"/>
      <c r="D3234" s="12"/>
      <c r="E3234" s="12"/>
      <c r="F3234" s="12"/>
    </row>
    <row r="3235" spans="3:6" ht="15.75" customHeight="1">
      <c r="C3235" s="12"/>
      <c r="D3235" s="12"/>
      <c r="E3235" s="12"/>
      <c r="F3235" s="12"/>
    </row>
    <row r="3236" spans="3:6" ht="15.75" customHeight="1">
      <c r="C3236" s="12"/>
      <c r="D3236" s="12"/>
      <c r="E3236" s="12"/>
      <c r="F3236" s="12"/>
    </row>
    <row r="3237" spans="3:6" ht="15.75" customHeight="1">
      <c r="C3237" s="12"/>
      <c r="D3237" s="12"/>
      <c r="E3237" s="12"/>
      <c r="F3237" s="12"/>
    </row>
    <row r="3238" spans="3:6" ht="15.75" customHeight="1">
      <c r="C3238" s="12"/>
      <c r="D3238" s="12"/>
      <c r="E3238" s="12"/>
      <c r="F3238" s="12"/>
    </row>
    <row r="3239" spans="3:6" ht="15.75" customHeight="1">
      <c r="C3239" s="12"/>
      <c r="D3239" s="12"/>
      <c r="E3239" s="12"/>
      <c r="F3239" s="12"/>
    </row>
    <row r="3240" spans="3:6" ht="15.75" customHeight="1">
      <c r="C3240" s="12"/>
      <c r="D3240" s="12"/>
      <c r="E3240" s="12"/>
      <c r="F3240" s="12"/>
    </row>
    <row r="3241" spans="3:6" ht="15.75" customHeight="1">
      <c r="C3241" s="12"/>
      <c r="D3241" s="12"/>
      <c r="E3241" s="12"/>
      <c r="F3241" s="12"/>
    </row>
    <row r="3242" spans="3:6" ht="15.75" customHeight="1">
      <c r="C3242" s="12"/>
      <c r="D3242" s="12"/>
      <c r="E3242" s="12"/>
      <c r="F3242" s="12"/>
    </row>
    <row r="3243" spans="3:6" ht="15.75" customHeight="1">
      <c r="C3243" s="12"/>
      <c r="D3243" s="12"/>
      <c r="E3243" s="12"/>
      <c r="F3243" s="12"/>
    </row>
    <row r="3244" spans="3:6" ht="15.75" customHeight="1">
      <c r="C3244" s="12"/>
      <c r="D3244" s="12"/>
      <c r="E3244" s="12"/>
      <c r="F3244" s="12"/>
    </row>
    <row r="3245" spans="3:6" ht="15.75" customHeight="1">
      <c r="C3245" s="12"/>
      <c r="D3245" s="12"/>
      <c r="E3245" s="12"/>
      <c r="F3245" s="12"/>
    </row>
    <row r="3246" spans="3:6" ht="15.75" customHeight="1">
      <c r="C3246" s="12"/>
      <c r="D3246" s="12"/>
      <c r="E3246" s="12"/>
      <c r="F3246" s="12"/>
    </row>
    <row r="3247" spans="3:6" ht="15.75" customHeight="1">
      <c r="C3247" s="12"/>
      <c r="D3247" s="12"/>
      <c r="E3247" s="12"/>
      <c r="F3247" s="12"/>
    </row>
    <row r="3248" spans="3:6" ht="15.75" customHeight="1">
      <c r="C3248" s="12"/>
      <c r="D3248" s="12"/>
      <c r="E3248" s="12"/>
      <c r="F3248" s="12"/>
    </row>
    <row r="3249" spans="3:6" ht="15.75" customHeight="1">
      <c r="C3249" s="12"/>
      <c r="D3249" s="12"/>
      <c r="E3249" s="12"/>
      <c r="F3249" s="12"/>
    </row>
    <row r="3250" spans="3:6" ht="15.75" customHeight="1">
      <c r="C3250" s="12"/>
      <c r="D3250" s="12"/>
      <c r="E3250" s="12"/>
      <c r="F3250" s="12"/>
    </row>
    <row r="3251" spans="3:6" ht="15.75" customHeight="1">
      <c r="C3251" s="12"/>
      <c r="D3251" s="12"/>
      <c r="E3251" s="12"/>
      <c r="F3251" s="12"/>
    </row>
    <row r="3252" spans="3:6" ht="15.75" customHeight="1">
      <c r="C3252" s="12"/>
      <c r="D3252" s="12"/>
      <c r="E3252" s="12"/>
      <c r="F3252" s="12"/>
    </row>
    <row r="3253" spans="3:6" ht="15.75" customHeight="1">
      <c r="C3253" s="12"/>
      <c r="D3253" s="12"/>
      <c r="E3253" s="12"/>
      <c r="F3253" s="12"/>
    </row>
    <row r="3254" spans="3:6" ht="15.75" customHeight="1">
      <c r="C3254" s="12"/>
      <c r="D3254" s="12"/>
      <c r="E3254" s="12"/>
      <c r="F3254" s="12"/>
    </row>
    <row r="3255" spans="3:6" ht="15.75" customHeight="1">
      <c r="C3255" s="12"/>
      <c r="D3255" s="12"/>
      <c r="E3255" s="12"/>
      <c r="F3255" s="12"/>
    </row>
    <row r="3256" spans="3:6" ht="15.75" customHeight="1">
      <c r="C3256" s="12"/>
      <c r="D3256" s="12"/>
      <c r="E3256" s="12"/>
      <c r="F3256" s="12"/>
    </row>
    <row r="3257" spans="3:6" ht="15.75" customHeight="1">
      <c r="C3257" s="12"/>
      <c r="D3257" s="12"/>
      <c r="E3257" s="12"/>
      <c r="F3257" s="12"/>
    </row>
    <row r="3258" spans="3:6" ht="15.75" customHeight="1">
      <c r="C3258" s="12"/>
      <c r="D3258" s="12"/>
      <c r="E3258" s="12"/>
      <c r="F3258" s="12"/>
    </row>
    <row r="3259" spans="3:6" ht="15.75" customHeight="1">
      <c r="C3259" s="12"/>
      <c r="D3259" s="12"/>
      <c r="E3259" s="12"/>
      <c r="F3259" s="12"/>
    </row>
    <row r="3260" spans="3:6" ht="15.75" customHeight="1">
      <c r="C3260" s="12"/>
      <c r="D3260" s="12"/>
      <c r="E3260" s="12"/>
      <c r="F3260" s="12"/>
    </row>
    <row r="3261" spans="3:6" ht="15.75" customHeight="1">
      <c r="C3261" s="12"/>
      <c r="D3261" s="12"/>
      <c r="E3261" s="12"/>
      <c r="F3261" s="12"/>
    </row>
    <row r="3262" spans="3:6" ht="15.75" customHeight="1">
      <c r="C3262" s="12"/>
      <c r="D3262" s="12"/>
      <c r="E3262" s="12"/>
      <c r="F3262" s="12"/>
    </row>
    <row r="3263" spans="3:6" ht="15.75" customHeight="1">
      <c r="C3263" s="12"/>
      <c r="D3263" s="12"/>
      <c r="E3263" s="12"/>
      <c r="F3263" s="12"/>
    </row>
    <row r="3264" spans="3:6" ht="15.75" customHeight="1">
      <c r="C3264" s="12"/>
      <c r="D3264" s="12"/>
      <c r="E3264" s="12"/>
      <c r="F3264" s="12"/>
    </row>
    <row r="3265" spans="3:6" ht="15.75" customHeight="1">
      <c r="C3265" s="12"/>
      <c r="D3265" s="12"/>
      <c r="E3265" s="12"/>
      <c r="F3265" s="12"/>
    </row>
    <row r="3266" spans="3:6" ht="15.75" customHeight="1">
      <c r="C3266" s="12"/>
      <c r="D3266" s="12"/>
      <c r="E3266" s="12"/>
      <c r="F3266" s="12"/>
    </row>
    <row r="3267" spans="3:6" ht="15.75" customHeight="1">
      <c r="C3267" s="12"/>
      <c r="D3267" s="12"/>
      <c r="E3267" s="12"/>
      <c r="F3267" s="12"/>
    </row>
    <row r="3268" spans="3:6" ht="15.75" customHeight="1">
      <c r="C3268" s="12"/>
      <c r="D3268" s="12"/>
      <c r="E3268" s="12"/>
      <c r="F3268" s="12"/>
    </row>
    <row r="3269" spans="3:6" ht="15.75" customHeight="1">
      <c r="C3269" s="12"/>
      <c r="D3269" s="12"/>
      <c r="E3269" s="12"/>
      <c r="F3269" s="12"/>
    </row>
    <row r="3270" spans="3:6" ht="15.75" customHeight="1">
      <c r="C3270" s="12"/>
      <c r="D3270" s="12"/>
      <c r="E3270" s="12"/>
      <c r="F3270" s="12"/>
    </row>
    <row r="3271" spans="3:6" ht="15.75" customHeight="1">
      <c r="C3271" s="12"/>
      <c r="D3271" s="12"/>
      <c r="E3271" s="12"/>
      <c r="F3271" s="12"/>
    </row>
    <row r="3272" spans="3:6" ht="15.75" customHeight="1">
      <c r="C3272" s="12"/>
      <c r="D3272" s="12"/>
      <c r="E3272" s="12"/>
      <c r="F3272" s="12"/>
    </row>
    <row r="3273" spans="3:6" ht="15.75" customHeight="1">
      <c r="C3273" s="12"/>
      <c r="D3273" s="12"/>
      <c r="E3273" s="12"/>
      <c r="F3273" s="12"/>
    </row>
    <row r="3274" spans="3:6" ht="15.75" customHeight="1">
      <c r="C3274" s="12"/>
      <c r="D3274" s="12"/>
      <c r="E3274" s="12"/>
      <c r="F3274" s="12"/>
    </row>
    <row r="3275" spans="3:6" ht="15.75" customHeight="1">
      <c r="C3275" s="12"/>
      <c r="D3275" s="12"/>
      <c r="E3275" s="12"/>
      <c r="F3275" s="12"/>
    </row>
    <row r="3276" spans="3:6" ht="15.75" customHeight="1">
      <c r="C3276" s="12"/>
      <c r="D3276" s="12"/>
      <c r="E3276" s="12"/>
      <c r="F3276" s="12"/>
    </row>
    <row r="3277" spans="3:6" ht="15.75" customHeight="1">
      <c r="C3277" s="12"/>
      <c r="D3277" s="12"/>
      <c r="E3277" s="12"/>
      <c r="F3277" s="12"/>
    </row>
    <row r="3278" spans="3:6" ht="15.75" customHeight="1">
      <c r="C3278" s="12"/>
      <c r="D3278" s="12"/>
      <c r="E3278" s="12"/>
      <c r="F3278" s="12"/>
    </row>
    <row r="3279" spans="3:6" ht="15.75" customHeight="1">
      <c r="C3279" s="12"/>
      <c r="D3279" s="12"/>
      <c r="E3279" s="12"/>
      <c r="F3279" s="12"/>
    </row>
    <row r="3280" spans="3:6" ht="15.75" customHeight="1">
      <c r="C3280" s="12"/>
      <c r="D3280" s="12"/>
      <c r="E3280" s="12"/>
      <c r="F3280" s="12"/>
    </row>
    <row r="3281" spans="3:6" ht="15.75" customHeight="1">
      <c r="C3281" s="12"/>
      <c r="D3281" s="12"/>
      <c r="E3281" s="12"/>
      <c r="F3281" s="12"/>
    </row>
    <row r="3282" spans="3:6" ht="15.75" customHeight="1">
      <c r="C3282" s="12"/>
      <c r="D3282" s="12"/>
      <c r="E3282" s="12"/>
      <c r="F3282" s="12"/>
    </row>
    <row r="3283" spans="3:6" ht="15.75" customHeight="1">
      <c r="C3283" s="12"/>
      <c r="D3283" s="12"/>
      <c r="E3283" s="12"/>
      <c r="F3283" s="12"/>
    </row>
    <row r="3284" spans="3:6" ht="15.75" customHeight="1">
      <c r="C3284" s="12"/>
      <c r="D3284" s="12"/>
      <c r="E3284" s="12"/>
      <c r="F3284" s="12"/>
    </row>
    <row r="3285" spans="3:6" ht="15.75" customHeight="1">
      <c r="C3285" s="12"/>
      <c r="D3285" s="12"/>
      <c r="E3285" s="12"/>
      <c r="F3285" s="12"/>
    </row>
    <row r="3286" spans="3:6" ht="15.75" customHeight="1">
      <c r="C3286" s="12"/>
      <c r="D3286" s="12"/>
      <c r="E3286" s="12"/>
      <c r="F3286" s="12"/>
    </row>
    <row r="3287" spans="3:6" ht="15.75" customHeight="1">
      <c r="C3287" s="12"/>
      <c r="D3287" s="12"/>
      <c r="E3287" s="12"/>
      <c r="F3287" s="12"/>
    </row>
    <row r="3288" spans="3:6" ht="15.75" customHeight="1">
      <c r="C3288" s="12"/>
      <c r="D3288" s="12"/>
      <c r="E3288" s="12"/>
      <c r="F3288" s="12"/>
    </row>
    <row r="3289" spans="3:6" ht="15.75" customHeight="1">
      <c r="C3289" s="12"/>
      <c r="D3289" s="12"/>
      <c r="E3289" s="12"/>
      <c r="F3289" s="12"/>
    </row>
    <row r="3290" spans="3:6" ht="15.75" customHeight="1">
      <c r="C3290" s="12"/>
      <c r="D3290" s="12"/>
      <c r="E3290" s="12"/>
      <c r="F3290" s="12"/>
    </row>
    <row r="3291" spans="3:6" ht="15.75" customHeight="1">
      <c r="C3291" s="12"/>
      <c r="D3291" s="12"/>
      <c r="E3291" s="12"/>
      <c r="F3291" s="12"/>
    </row>
    <row r="3292" spans="3:6" ht="15.75" customHeight="1">
      <c r="C3292" s="12"/>
      <c r="D3292" s="12"/>
      <c r="E3292" s="12"/>
      <c r="F3292" s="12"/>
    </row>
    <row r="3293" spans="3:6" ht="15.75" customHeight="1">
      <c r="C3293" s="12"/>
      <c r="D3293" s="12"/>
      <c r="E3293" s="12"/>
      <c r="F3293" s="12"/>
    </row>
    <row r="3294" spans="3:6" ht="15.75" customHeight="1">
      <c r="C3294" s="12"/>
      <c r="D3294" s="12"/>
      <c r="E3294" s="12"/>
      <c r="F3294" s="12"/>
    </row>
    <row r="3295" spans="3:6" ht="15.75" customHeight="1">
      <c r="C3295" s="12"/>
      <c r="D3295" s="12"/>
      <c r="E3295" s="12"/>
      <c r="F3295" s="12"/>
    </row>
    <row r="3296" spans="3:6" ht="15.75" customHeight="1">
      <c r="C3296" s="12"/>
      <c r="D3296" s="12"/>
      <c r="E3296" s="12"/>
      <c r="F3296" s="12"/>
    </row>
    <row r="3297" spans="3:6" ht="15.75" customHeight="1">
      <c r="C3297" s="12"/>
      <c r="D3297" s="12"/>
      <c r="E3297" s="12"/>
      <c r="F3297" s="12"/>
    </row>
    <row r="3298" spans="3:6" ht="15.75" customHeight="1">
      <c r="C3298" s="12"/>
      <c r="D3298" s="12"/>
      <c r="E3298" s="12"/>
      <c r="F3298" s="12"/>
    </row>
    <row r="3299" spans="3:6" ht="15.75" customHeight="1">
      <c r="C3299" s="12"/>
      <c r="D3299" s="12"/>
      <c r="E3299" s="12"/>
      <c r="F3299" s="12"/>
    </row>
    <row r="3300" spans="3:6" ht="15.75" customHeight="1">
      <c r="C3300" s="12"/>
      <c r="D3300" s="12"/>
      <c r="E3300" s="12"/>
      <c r="F3300" s="12"/>
    </row>
    <row r="3301" spans="3:6" ht="15.75" customHeight="1">
      <c r="C3301" s="12"/>
      <c r="D3301" s="12"/>
      <c r="E3301" s="12"/>
      <c r="F3301" s="12"/>
    </row>
    <row r="3302" spans="3:6" ht="15.75" customHeight="1">
      <c r="C3302" s="12"/>
      <c r="D3302" s="12"/>
      <c r="E3302" s="12"/>
      <c r="F3302" s="12"/>
    </row>
    <row r="3303" spans="3:6" ht="15.75" customHeight="1">
      <c r="C3303" s="12"/>
      <c r="D3303" s="12"/>
      <c r="E3303" s="12"/>
      <c r="F3303" s="12"/>
    </row>
    <row r="3304" spans="3:6" ht="15.75" customHeight="1">
      <c r="C3304" s="12"/>
      <c r="D3304" s="12"/>
      <c r="E3304" s="12"/>
      <c r="F3304" s="12"/>
    </row>
    <row r="3305" spans="3:6" ht="15.75" customHeight="1">
      <c r="C3305" s="12"/>
      <c r="D3305" s="12"/>
      <c r="E3305" s="12"/>
      <c r="F3305" s="12"/>
    </row>
    <row r="3306" spans="3:6" ht="15.75" customHeight="1">
      <c r="C3306" s="12"/>
      <c r="D3306" s="12"/>
      <c r="E3306" s="12"/>
      <c r="F3306" s="12"/>
    </row>
    <row r="3307" spans="3:6" ht="15.75" customHeight="1">
      <c r="C3307" s="12"/>
      <c r="D3307" s="12"/>
      <c r="E3307" s="12"/>
      <c r="F3307" s="12"/>
    </row>
    <row r="3308" spans="3:6" ht="15.75" customHeight="1">
      <c r="C3308" s="12"/>
      <c r="D3308" s="12"/>
      <c r="E3308" s="12"/>
      <c r="F3308" s="12"/>
    </row>
    <row r="3309" spans="3:6" ht="15.75" customHeight="1">
      <c r="C3309" s="12"/>
      <c r="D3309" s="12"/>
      <c r="E3309" s="12"/>
      <c r="F3309" s="12"/>
    </row>
    <row r="3310" spans="3:6" ht="15.75" customHeight="1">
      <c r="C3310" s="12"/>
      <c r="D3310" s="12"/>
      <c r="E3310" s="12"/>
      <c r="F3310" s="12"/>
    </row>
    <row r="3311" spans="3:6" ht="15.75" customHeight="1">
      <c r="C3311" s="12"/>
      <c r="D3311" s="12"/>
      <c r="E3311" s="12"/>
      <c r="F3311" s="12"/>
    </row>
    <row r="3312" spans="3:6" ht="15.75" customHeight="1">
      <c r="C3312" s="12"/>
      <c r="D3312" s="12"/>
      <c r="E3312" s="12"/>
      <c r="F3312" s="12"/>
    </row>
    <row r="3313" spans="3:6" ht="15.75" customHeight="1">
      <c r="C3313" s="12"/>
      <c r="D3313" s="12"/>
      <c r="E3313" s="12"/>
      <c r="F3313" s="12"/>
    </row>
    <row r="3314" spans="3:6" ht="15.75" customHeight="1">
      <c r="C3314" s="12"/>
      <c r="D3314" s="12"/>
      <c r="E3314" s="12"/>
      <c r="F3314" s="12"/>
    </row>
    <row r="3315" spans="3:6" ht="15.75" customHeight="1">
      <c r="C3315" s="12"/>
      <c r="D3315" s="12"/>
      <c r="E3315" s="12"/>
      <c r="F3315" s="12"/>
    </row>
    <row r="3316" spans="3:6" ht="15.75" customHeight="1">
      <c r="C3316" s="12"/>
      <c r="D3316" s="12"/>
      <c r="E3316" s="12"/>
      <c r="F3316" s="12"/>
    </row>
    <row r="3317" spans="3:6" ht="15.75" customHeight="1">
      <c r="C3317" s="12"/>
      <c r="D3317" s="12"/>
      <c r="E3317" s="12"/>
      <c r="F3317" s="12"/>
    </row>
    <row r="3318" spans="3:6" ht="15.75" customHeight="1">
      <c r="C3318" s="12"/>
      <c r="D3318" s="12"/>
      <c r="E3318" s="12"/>
      <c r="F3318" s="12"/>
    </row>
    <row r="3319" spans="3:6" ht="15.75" customHeight="1">
      <c r="C3319" s="12"/>
      <c r="D3319" s="12"/>
      <c r="E3319" s="12"/>
      <c r="F3319" s="12"/>
    </row>
    <row r="3320" spans="3:6" ht="15.75" customHeight="1">
      <c r="C3320" s="12"/>
      <c r="D3320" s="12"/>
      <c r="E3320" s="12"/>
      <c r="F3320" s="12"/>
    </row>
    <row r="3321" spans="3:6" ht="15.75" customHeight="1">
      <c r="C3321" s="12"/>
      <c r="D3321" s="12"/>
      <c r="E3321" s="12"/>
      <c r="F3321" s="12"/>
    </row>
    <row r="3322" spans="3:6" ht="15.75" customHeight="1">
      <c r="C3322" s="12"/>
      <c r="D3322" s="12"/>
      <c r="E3322" s="12"/>
      <c r="F3322" s="12"/>
    </row>
    <row r="3323" spans="3:6" ht="15.75" customHeight="1">
      <c r="C3323" s="12"/>
      <c r="D3323" s="12"/>
      <c r="E3323" s="12"/>
      <c r="F3323" s="12"/>
    </row>
    <row r="3324" spans="3:6" ht="15.75" customHeight="1">
      <c r="C3324" s="12"/>
      <c r="D3324" s="12"/>
      <c r="E3324" s="12"/>
      <c r="F3324" s="12"/>
    </row>
    <row r="3325" spans="3:6" ht="15.75" customHeight="1">
      <c r="C3325" s="12"/>
      <c r="D3325" s="12"/>
      <c r="E3325" s="12"/>
      <c r="F3325" s="12"/>
    </row>
    <row r="3326" spans="3:6" ht="15.75" customHeight="1">
      <c r="C3326" s="12"/>
      <c r="D3326" s="12"/>
      <c r="E3326" s="12"/>
      <c r="F3326" s="12"/>
    </row>
    <row r="3327" spans="3:6" ht="15.75" customHeight="1">
      <c r="C3327" s="12"/>
      <c r="D3327" s="12"/>
      <c r="E3327" s="12"/>
      <c r="F3327" s="12"/>
    </row>
    <row r="3328" spans="3:6" ht="15.75" customHeight="1">
      <c r="C3328" s="12"/>
      <c r="D3328" s="12"/>
      <c r="E3328" s="12"/>
      <c r="F3328" s="12"/>
    </row>
    <row r="3329" spans="3:6" ht="15.75" customHeight="1">
      <c r="C3329" s="12"/>
      <c r="D3329" s="12"/>
      <c r="E3329" s="12"/>
      <c r="F3329" s="12"/>
    </row>
    <row r="3330" spans="3:6" ht="15.75" customHeight="1">
      <c r="C3330" s="12"/>
      <c r="D3330" s="12"/>
      <c r="E3330" s="12"/>
      <c r="F3330" s="12"/>
    </row>
    <row r="3331" spans="3:6" ht="15.75" customHeight="1">
      <c r="C3331" s="12"/>
      <c r="D3331" s="12"/>
      <c r="E3331" s="12"/>
      <c r="F3331" s="12"/>
    </row>
    <row r="3332" spans="3:6" ht="15.75" customHeight="1">
      <c r="C3332" s="12"/>
      <c r="D3332" s="12"/>
      <c r="E3332" s="12"/>
      <c r="F3332" s="12"/>
    </row>
    <row r="3333" spans="3:6" ht="15.75" customHeight="1">
      <c r="C3333" s="12"/>
      <c r="D3333" s="12"/>
      <c r="E3333" s="12"/>
      <c r="F3333" s="12"/>
    </row>
    <row r="3334" spans="3:6" ht="15.75" customHeight="1">
      <c r="C3334" s="12"/>
      <c r="D3334" s="12"/>
      <c r="E3334" s="12"/>
      <c r="F3334" s="12"/>
    </row>
    <row r="3335" spans="3:6" ht="15.75" customHeight="1">
      <c r="C3335" s="12"/>
      <c r="D3335" s="12"/>
      <c r="E3335" s="12"/>
      <c r="F3335" s="12"/>
    </row>
    <row r="3336" spans="3:6" ht="15.75" customHeight="1">
      <c r="C3336" s="12"/>
      <c r="D3336" s="12"/>
      <c r="E3336" s="12"/>
      <c r="F3336" s="12"/>
    </row>
    <row r="3337" spans="3:6" ht="15.75" customHeight="1">
      <c r="C3337" s="12"/>
      <c r="D3337" s="12"/>
      <c r="E3337" s="12"/>
      <c r="F3337" s="12"/>
    </row>
    <row r="3338" spans="3:6" ht="15.75" customHeight="1">
      <c r="C3338" s="12"/>
      <c r="D3338" s="12"/>
      <c r="E3338" s="12"/>
      <c r="F3338" s="12"/>
    </row>
    <row r="3339" spans="3:6" ht="15.75" customHeight="1">
      <c r="C3339" s="12"/>
      <c r="D3339" s="12"/>
      <c r="E3339" s="12"/>
      <c r="F3339" s="12"/>
    </row>
    <row r="3340" spans="3:6" ht="15.75" customHeight="1">
      <c r="C3340" s="12"/>
      <c r="D3340" s="12"/>
      <c r="E3340" s="12"/>
      <c r="F3340" s="12"/>
    </row>
    <row r="3341" spans="3:6" ht="15.75" customHeight="1">
      <c r="C3341" s="12"/>
      <c r="D3341" s="12"/>
      <c r="E3341" s="12"/>
      <c r="F3341" s="12"/>
    </row>
    <row r="3342" spans="3:6" ht="15.75" customHeight="1">
      <c r="C3342" s="12"/>
      <c r="D3342" s="12"/>
      <c r="E3342" s="12"/>
      <c r="F3342" s="12"/>
    </row>
    <row r="3343" spans="3:6" ht="15.75" customHeight="1">
      <c r="C3343" s="12"/>
      <c r="D3343" s="12"/>
      <c r="E3343" s="12"/>
      <c r="F3343" s="12"/>
    </row>
    <row r="3344" spans="3:6" ht="15.75" customHeight="1">
      <c r="C3344" s="12"/>
      <c r="D3344" s="12"/>
      <c r="E3344" s="12"/>
      <c r="F3344" s="12"/>
    </row>
    <row r="3345" spans="3:6" ht="15.75" customHeight="1">
      <c r="C3345" s="12"/>
      <c r="D3345" s="12"/>
      <c r="E3345" s="12"/>
      <c r="F3345" s="12"/>
    </row>
    <row r="3346" spans="3:6" ht="15.75" customHeight="1">
      <c r="C3346" s="12"/>
      <c r="D3346" s="12"/>
      <c r="E3346" s="12"/>
      <c r="F3346" s="12"/>
    </row>
    <row r="3347" spans="3:6" ht="15.75" customHeight="1">
      <c r="C3347" s="12"/>
      <c r="D3347" s="12"/>
      <c r="E3347" s="12"/>
      <c r="F3347" s="12"/>
    </row>
    <row r="3348" spans="3:6" ht="15.75" customHeight="1">
      <c r="C3348" s="12"/>
      <c r="D3348" s="12"/>
      <c r="E3348" s="12"/>
      <c r="F3348" s="12"/>
    </row>
    <row r="3349" spans="3:6" ht="15.75" customHeight="1">
      <c r="C3349" s="12"/>
      <c r="D3349" s="12"/>
      <c r="E3349" s="12"/>
      <c r="F3349" s="12"/>
    </row>
    <row r="3350" spans="3:6" ht="15.75" customHeight="1">
      <c r="C3350" s="12"/>
      <c r="D3350" s="12"/>
      <c r="E3350" s="12"/>
      <c r="F3350" s="12"/>
    </row>
    <row r="3351" spans="3:6" ht="15.75" customHeight="1">
      <c r="C3351" s="12"/>
      <c r="D3351" s="12"/>
      <c r="E3351" s="12"/>
      <c r="F3351" s="12"/>
    </row>
    <row r="3352" spans="3:6" ht="15.75" customHeight="1">
      <c r="C3352" s="12"/>
      <c r="D3352" s="12"/>
      <c r="E3352" s="12"/>
      <c r="F3352" s="12"/>
    </row>
    <row r="3353" spans="3:6" ht="15.75" customHeight="1">
      <c r="C3353" s="12"/>
      <c r="D3353" s="12"/>
      <c r="E3353" s="12"/>
      <c r="F3353" s="12"/>
    </row>
    <row r="3354" spans="3:6" ht="15.75" customHeight="1">
      <c r="C3354" s="12"/>
      <c r="D3354" s="12"/>
      <c r="E3354" s="12"/>
      <c r="F3354" s="12"/>
    </row>
    <row r="3355" spans="3:6" ht="15.75" customHeight="1">
      <c r="C3355" s="12"/>
      <c r="D3355" s="12"/>
      <c r="E3355" s="12"/>
      <c r="F3355" s="12"/>
    </row>
    <row r="3356" spans="3:6" ht="15.75" customHeight="1">
      <c r="C3356" s="12"/>
      <c r="D3356" s="12"/>
      <c r="E3356" s="12"/>
      <c r="F3356" s="12"/>
    </row>
    <row r="3357" spans="3:6" ht="15.75" customHeight="1">
      <c r="C3357" s="12"/>
      <c r="D3357" s="12"/>
      <c r="E3357" s="12"/>
      <c r="F3357" s="12"/>
    </row>
    <row r="3358" spans="3:6" ht="15.75" customHeight="1">
      <c r="C3358" s="12"/>
      <c r="D3358" s="12"/>
      <c r="E3358" s="12"/>
      <c r="F3358" s="12"/>
    </row>
    <row r="3359" spans="3:6" ht="15.75" customHeight="1">
      <c r="C3359" s="12"/>
      <c r="D3359" s="12"/>
      <c r="E3359" s="12"/>
      <c r="F3359" s="12"/>
    </row>
    <row r="3360" spans="3:6" ht="15.75" customHeight="1">
      <c r="C3360" s="12"/>
      <c r="D3360" s="12"/>
      <c r="E3360" s="12"/>
      <c r="F3360" s="12"/>
    </row>
    <row r="3361" spans="3:6" ht="15.75" customHeight="1">
      <c r="C3361" s="12"/>
      <c r="D3361" s="12"/>
      <c r="E3361" s="12"/>
      <c r="F3361" s="12"/>
    </row>
    <row r="3362" spans="3:6" ht="15.75" customHeight="1">
      <c r="C3362" s="12"/>
      <c r="D3362" s="12"/>
      <c r="E3362" s="12"/>
      <c r="F3362" s="12"/>
    </row>
    <row r="3363" spans="3:6" ht="15.75" customHeight="1">
      <c r="C3363" s="12"/>
      <c r="D3363" s="12"/>
      <c r="E3363" s="12"/>
      <c r="F3363" s="12"/>
    </row>
    <row r="3364" spans="3:6" ht="15.75" customHeight="1">
      <c r="C3364" s="12"/>
      <c r="D3364" s="12"/>
      <c r="E3364" s="12"/>
      <c r="F3364" s="12"/>
    </row>
    <row r="3365" spans="3:6" ht="15.75" customHeight="1">
      <c r="C3365" s="12"/>
      <c r="D3365" s="12"/>
      <c r="E3365" s="12"/>
      <c r="F3365" s="12"/>
    </row>
    <row r="3366" spans="3:6" ht="15.75" customHeight="1">
      <c r="C3366" s="12"/>
      <c r="D3366" s="12"/>
      <c r="E3366" s="12"/>
      <c r="F3366" s="12"/>
    </row>
    <row r="3367" spans="3:6" ht="15.75" customHeight="1">
      <c r="C3367" s="12"/>
      <c r="D3367" s="12"/>
      <c r="E3367" s="12"/>
      <c r="F3367" s="12"/>
    </row>
    <row r="3368" spans="3:6" ht="15.75" customHeight="1">
      <c r="C3368" s="12"/>
      <c r="D3368" s="12"/>
      <c r="E3368" s="12"/>
      <c r="F3368" s="12"/>
    </row>
  </sheetData>
  <autoFilter ref="A1:H1434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20"/>
  <sheetViews>
    <sheetView topLeftCell="G1" workbookViewId="0">
      <selection activeCell="L9" sqref="L9"/>
    </sheetView>
  </sheetViews>
  <sheetFormatPr defaultColWidth="14.42578125" defaultRowHeight="15" customHeight="1"/>
  <cols>
    <col min="1" max="1" width="13.28515625" customWidth="1"/>
    <col min="2" max="2" width="12.5703125" customWidth="1"/>
    <col min="3" max="8" width="21.85546875" customWidth="1"/>
    <col min="9" max="11" width="8.7109375" customWidth="1"/>
    <col min="12" max="12" width="31.85546875" customWidth="1"/>
    <col min="13" max="14" width="9.85546875" customWidth="1"/>
    <col min="15" max="15" width="39.5703125" customWidth="1"/>
    <col min="16" max="16" width="9.85546875" customWidth="1"/>
    <col min="17" max="17" width="9.42578125" customWidth="1"/>
    <col min="18" max="19" width="8.7109375" customWidth="1"/>
    <col min="20" max="20" width="12.5703125" customWidth="1"/>
    <col min="21" max="21" width="12" customWidth="1"/>
    <col min="22" max="22" width="8.7109375" customWidth="1"/>
    <col min="23" max="23" width="10.42578125" customWidth="1"/>
    <col min="24" max="26" width="8.7109375" customWidth="1"/>
  </cols>
  <sheetData>
    <row r="1" spans="1:26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53</v>
      </c>
      <c r="H1" s="5" t="s">
        <v>54</v>
      </c>
      <c r="S1" s="20" t="s">
        <v>72</v>
      </c>
      <c r="T1" s="20" t="s">
        <v>53</v>
      </c>
      <c r="U1" s="21" t="s">
        <v>54</v>
      </c>
      <c r="V1" s="22"/>
      <c r="W1" s="22"/>
      <c r="X1" s="22"/>
      <c r="Y1" s="22"/>
      <c r="Z1" s="23"/>
    </row>
    <row r="2" spans="1:26">
      <c r="A2" s="5">
        <v>117390</v>
      </c>
      <c r="B2" s="5">
        <v>4088</v>
      </c>
      <c r="C2" s="14">
        <v>44412.704861111109</v>
      </c>
      <c r="D2" s="14">
        <v>44412.709722222222</v>
      </c>
      <c r="E2" s="14">
        <v>44412.716666666667</v>
      </c>
      <c r="F2" s="14">
        <v>44412.759027777778</v>
      </c>
      <c r="G2" s="5" t="s">
        <v>24</v>
      </c>
      <c r="H2" s="5" t="s">
        <v>29</v>
      </c>
      <c r="K2" s="5">
        <v>1</v>
      </c>
      <c r="L2" s="5" t="s">
        <v>26</v>
      </c>
      <c r="M2" s="11">
        <f>415/521</f>
        <v>0.79654510556621883</v>
      </c>
      <c r="O2" s="5" t="s">
        <v>27</v>
      </c>
      <c r="P2" s="11">
        <f>178/220</f>
        <v>0.80909090909090908</v>
      </c>
      <c r="S2" s="24"/>
      <c r="T2" s="25" t="s">
        <v>24</v>
      </c>
      <c r="U2" s="22"/>
      <c r="V2" s="25" t="s">
        <v>73</v>
      </c>
      <c r="W2" s="25" t="s">
        <v>28</v>
      </c>
      <c r="X2" s="22"/>
      <c r="Y2" s="25" t="s">
        <v>74</v>
      </c>
      <c r="Z2" s="26" t="s">
        <v>75</v>
      </c>
    </row>
    <row r="3" spans="1:26">
      <c r="A3" s="5">
        <v>117917</v>
      </c>
      <c r="B3" s="5">
        <v>2970</v>
      </c>
      <c r="C3" s="14">
        <v>44419.797916666663</v>
      </c>
      <c r="D3" s="14">
        <v>44419.806249999994</v>
      </c>
      <c r="E3" s="14">
        <v>44419.815277777772</v>
      </c>
      <c r="F3" s="14">
        <v>44419.856249999997</v>
      </c>
      <c r="G3" s="5" t="s">
        <v>24</v>
      </c>
      <c r="H3" s="5" t="s">
        <v>25</v>
      </c>
      <c r="S3" s="20" t="s">
        <v>16</v>
      </c>
      <c r="T3" s="25" t="s">
        <v>25</v>
      </c>
      <c r="U3" s="27" t="s">
        <v>29</v>
      </c>
      <c r="V3" s="24"/>
      <c r="W3" s="25" t="s">
        <v>25</v>
      </c>
      <c r="X3" s="27" t="s">
        <v>29</v>
      </c>
      <c r="Y3" s="24"/>
      <c r="Z3" s="28"/>
    </row>
    <row r="4" spans="1:26">
      <c r="A4" s="5">
        <v>118159</v>
      </c>
      <c r="B4" s="5">
        <v>2294</v>
      </c>
      <c r="C4" s="14">
        <v>44410.036111111112</v>
      </c>
      <c r="D4" s="14">
        <v>44410.047222222223</v>
      </c>
      <c r="E4" s="14">
        <v>44410.049305555556</v>
      </c>
      <c r="F4" s="14">
        <v>44410.089583333334</v>
      </c>
      <c r="G4" s="5" t="s">
        <v>24</v>
      </c>
      <c r="H4" s="5" t="s">
        <v>25</v>
      </c>
      <c r="L4" s="5" t="s">
        <v>30</v>
      </c>
      <c r="M4" s="11">
        <f>697/871</f>
        <v>0.80022962112514351</v>
      </c>
      <c r="O4" s="5" t="s">
        <v>31</v>
      </c>
      <c r="P4" s="11">
        <f>333/406</f>
        <v>0.82019704433497542</v>
      </c>
      <c r="S4" s="25">
        <v>116765</v>
      </c>
      <c r="T4" s="44"/>
      <c r="U4" s="45">
        <v>1</v>
      </c>
      <c r="V4" s="44">
        <v>1</v>
      </c>
      <c r="W4" s="44"/>
      <c r="X4" s="45"/>
      <c r="Y4" s="44"/>
      <c r="Z4" s="46">
        <v>1</v>
      </c>
    </row>
    <row r="5" spans="1:26">
      <c r="A5" s="5">
        <v>117128</v>
      </c>
      <c r="B5" s="5">
        <v>3638</v>
      </c>
      <c r="C5" s="14">
        <v>44438.781944444447</v>
      </c>
      <c r="D5" s="14">
        <v>44438.791666666672</v>
      </c>
      <c r="E5" s="14">
        <v>44438.798611111117</v>
      </c>
      <c r="F5" s="14">
        <v>44438.834027777782</v>
      </c>
      <c r="G5" s="5" t="s">
        <v>24</v>
      </c>
      <c r="H5" s="5" t="s">
        <v>25</v>
      </c>
      <c r="S5" s="29">
        <v>116766</v>
      </c>
      <c r="T5" s="47"/>
      <c r="U5" s="48">
        <v>1</v>
      </c>
      <c r="V5" s="47">
        <v>1</v>
      </c>
      <c r="W5" s="47"/>
      <c r="X5" s="48"/>
      <c r="Y5" s="47"/>
      <c r="Z5" s="49">
        <v>1</v>
      </c>
    </row>
    <row r="6" spans="1:26">
      <c r="A6" s="5">
        <v>118602</v>
      </c>
      <c r="B6" s="5">
        <v>3770</v>
      </c>
      <c r="C6" s="14">
        <v>44437.473611111112</v>
      </c>
      <c r="D6" s="14">
        <v>44437.477083333331</v>
      </c>
      <c r="E6" s="14">
        <v>44437.48055555555</v>
      </c>
      <c r="F6" s="14">
        <v>44437.510416666664</v>
      </c>
      <c r="G6" s="5" t="s">
        <v>24</v>
      </c>
      <c r="H6" s="5" t="s">
        <v>25</v>
      </c>
      <c r="L6" s="5" t="s">
        <v>32</v>
      </c>
      <c r="M6" s="11">
        <f>335/415</f>
        <v>0.80722891566265065</v>
      </c>
      <c r="O6" s="5" t="s">
        <v>33</v>
      </c>
      <c r="P6" s="11">
        <f>145/178</f>
        <v>0.8146067415730337</v>
      </c>
      <c r="S6" s="29">
        <v>116767</v>
      </c>
      <c r="T6" s="47"/>
      <c r="U6" s="48"/>
      <c r="V6" s="47"/>
      <c r="W6" s="47">
        <v>1</v>
      </c>
      <c r="X6" s="48"/>
      <c r="Y6" s="47">
        <v>1</v>
      </c>
      <c r="Z6" s="49">
        <v>1</v>
      </c>
    </row>
    <row r="7" spans="1:26">
      <c r="A7" s="5">
        <v>118541</v>
      </c>
      <c r="C7" s="14">
        <v>44435.635416666664</v>
      </c>
      <c r="G7" s="5" t="s">
        <v>24</v>
      </c>
      <c r="H7" s="5" t="s">
        <v>25</v>
      </c>
      <c r="S7" s="29">
        <v>116768</v>
      </c>
      <c r="T7" s="47"/>
      <c r="U7" s="48"/>
      <c r="V7" s="47"/>
      <c r="W7" s="47"/>
      <c r="X7" s="48">
        <v>1</v>
      </c>
      <c r="Y7" s="47">
        <v>1</v>
      </c>
      <c r="Z7" s="49">
        <v>1</v>
      </c>
    </row>
    <row r="8" spans="1:26">
      <c r="A8" s="5">
        <v>117214</v>
      </c>
      <c r="B8" s="5">
        <v>404</v>
      </c>
      <c r="C8" s="14">
        <v>44410.729861111111</v>
      </c>
      <c r="D8" s="14">
        <v>44410.738888888889</v>
      </c>
      <c r="E8" s="14"/>
      <c r="G8" s="5" t="s">
        <v>24</v>
      </c>
      <c r="H8" s="5" t="s">
        <v>29</v>
      </c>
      <c r="L8" s="5" t="s">
        <v>34</v>
      </c>
      <c r="M8" s="11">
        <f>674/697</f>
        <v>0.96700143472022959</v>
      </c>
      <c r="O8" s="5" t="s">
        <v>35</v>
      </c>
      <c r="P8" s="11">
        <f>326/333</f>
        <v>0.97897897897897901</v>
      </c>
      <c r="S8" s="29">
        <v>116769</v>
      </c>
      <c r="T8" s="47"/>
      <c r="U8" s="48"/>
      <c r="V8" s="47"/>
      <c r="W8" s="47"/>
      <c r="X8" s="48">
        <v>1</v>
      </c>
      <c r="Y8" s="47">
        <v>1</v>
      </c>
      <c r="Z8" s="49">
        <v>1</v>
      </c>
    </row>
    <row r="9" spans="1:26">
      <c r="A9" s="5">
        <v>117700</v>
      </c>
      <c r="B9" s="5">
        <v>1890</v>
      </c>
      <c r="C9" s="14">
        <v>44434.980555555558</v>
      </c>
      <c r="D9" s="14">
        <v>44434.990972222222</v>
      </c>
      <c r="E9" s="14">
        <v>44434.994444444441</v>
      </c>
      <c r="F9" s="14">
        <v>44435.006944444438</v>
      </c>
      <c r="G9" s="5" t="s">
        <v>24</v>
      </c>
      <c r="H9" s="5" t="s">
        <v>29</v>
      </c>
      <c r="S9" s="29">
        <v>116770</v>
      </c>
      <c r="T9" s="47"/>
      <c r="U9" s="48">
        <v>1</v>
      </c>
      <c r="V9" s="47">
        <v>1</v>
      </c>
      <c r="W9" s="47"/>
      <c r="X9" s="48"/>
      <c r="Y9" s="47"/>
      <c r="Z9" s="49">
        <v>1</v>
      </c>
    </row>
    <row r="10" spans="1:26">
      <c r="A10" s="5">
        <v>117036</v>
      </c>
      <c r="B10" s="5">
        <v>4704</v>
      </c>
      <c r="C10" s="14">
        <v>44438.950694444444</v>
      </c>
      <c r="D10" s="14">
        <v>44438.961805555555</v>
      </c>
      <c r="E10" s="14">
        <v>44438.969444444447</v>
      </c>
      <c r="F10" s="14">
        <v>44439.005555555559</v>
      </c>
      <c r="G10" s="5" t="s">
        <v>24</v>
      </c>
      <c r="H10" s="5" t="s">
        <v>25</v>
      </c>
      <c r="L10" s="5" t="s">
        <v>36</v>
      </c>
      <c r="M10" s="11">
        <f>281/335</f>
        <v>0.83880597014925373</v>
      </c>
      <c r="O10" s="5" t="s">
        <v>37</v>
      </c>
      <c r="P10" s="11">
        <f>121/145</f>
        <v>0.83448275862068966</v>
      </c>
      <c r="S10" s="29">
        <v>116771</v>
      </c>
      <c r="T10" s="47"/>
      <c r="U10" s="48">
        <v>1</v>
      </c>
      <c r="V10" s="47">
        <v>1</v>
      </c>
      <c r="W10" s="47"/>
      <c r="X10" s="48"/>
      <c r="Y10" s="47"/>
      <c r="Z10" s="49">
        <v>1</v>
      </c>
    </row>
    <row r="11" spans="1:26">
      <c r="A11" s="5">
        <v>117900</v>
      </c>
      <c r="C11" s="14">
        <v>44414.195833333331</v>
      </c>
      <c r="G11" s="5" t="s">
        <v>28</v>
      </c>
      <c r="H11" s="5" t="s">
        <v>25</v>
      </c>
      <c r="S11" s="29">
        <v>116772</v>
      </c>
      <c r="T11" s="47"/>
      <c r="U11" s="48">
        <v>1</v>
      </c>
      <c r="V11" s="47">
        <v>1</v>
      </c>
      <c r="W11" s="47"/>
      <c r="X11" s="48"/>
      <c r="Y11" s="47"/>
      <c r="Z11" s="49">
        <v>1</v>
      </c>
    </row>
    <row r="12" spans="1:26">
      <c r="A12" s="5">
        <v>117180</v>
      </c>
      <c r="B12" s="5">
        <v>3250</v>
      </c>
      <c r="C12" s="14">
        <v>44411.491666666669</v>
      </c>
      <c r="D12" s="14">
        <v>44411.499305555561</v>
      </c>
      <c r="E12" s="14">
        <v>44411.507638888892</v>
      </c>
      <c r="F12" s="14">
        <v>44411.533333333333</v>
      </c>
      <c r="G12" s="5" t="s">
        <v>24</v>
      </c>
      <c r="H12" s="5" t="s">
        <v>29</v>
      </c>
      <c r="L12" s="5" t="s">
        <v>38</v>
      </c>
      <c r="M12" s="11">
        <f>520/674</f>
        <v>0.771513353115727</v>
      </c>
      <c r="O12" s="5" t="s">
        <v>39</v>
      </c>
      <c r="P12" s="11">
        <f>262/326</f>
        <v>0.80368098159509205</v>
      </c>
      <c r="S12" s="29">
        <v>116773</v>
      </c>
      <c r="T12" s="47"/>
      <c r="U12" s="48"/>
      <c r="V12" s="47"/>
      <c r="W12" s="47"/>
      <c r="X12" s="48">
        <v>1</v>
      </c>
      <c r="Y12" s="47">
        <v>1</v>
      </c>
      <c r="Z12" s="49">
        <v>1</v>
      </c>
    </row>
    <row r="13" spans="1:26">
      <c r="A13" s="5">
        <v>118757</v>
      </c>
      <c r="C13" s="14">
        <v>44432.783333333333</v>
      </c>
      <c r="G13" s="5" t="s">
        <v>24</v>
      </c>
      <c r="H13" s="5" t="s">
        <v>29</v>
      </c>
      <c r="S13" s="29">
        <v>116774</v>
      </c>
      <c r="T13" s="47"/>
      <c r="U13" s="48"/>
      <c r="V13" s="47"/>
      <c r="W13" s="47"/>
      <c r="X13" s="48">
        <v>1</v>
      </c>
      <c r="Y13" s="47">
        <v>1</v>
      </c>
      <c r="Z13" s="49">
        <v>1</v>
      </c>
    </row>
    <row r="14" spans="1:26">
      <c r="A14" s="5">
        <v>118525</v>
      </c>
      <c r="B14" s="5">
        <v>2021</v>
      </c>
      <c r="C14" s="14">
        <v>44428.565972222219</v>
      </c>
      <c r="D14" s="14">
        <v>44428.570833333331</v>
      </c>
      <c r="E14" s="14"/>
      <c r="G14" s="5" t="s">
        <v>28</v>
      </c>
      <c r="H14" s="5" t="s">
        <v>29</v>
      </c>
      <c r="L14" s="5" t="s">
        <v>40</v>
      </c>
      <c r="M14" s="11">
        <f>258/281</f>
        <v>0.91814946619217086</v>
      </c>
      <c r="O14" s="5" t="s">
        <v>41</v>
      </c>
      <c r="P14" s="11">
        <f>112/121</f>
        <v>0.92561983471074383</v>
      </c>
      <c r="S14" s="29">
        <v>116775</v>
      </c>
      <c r="T14" s="47"/>
      <c r="U14" s="48">
        <v>1</v>
      </c>
      <c r="V14" s="47">
        <v>1</v>
      </c>
      <c r="W14" s="47"/>
      <c r="X14" s="48"/>
      <c r="Y14" s="47"/>
      <c r="Z14" s="49">
        <v>1</v>
      </c>
    </row>
    <row r="15" spans="1:26">
      <c r="A15" s="5">
        <v>117592</v>
      </c>
      <c r="B15" s="5">
        <v>4314</v>
      </c>
      <c r="C15" s="14">
        <v>44428.690277777772</v>
      </c>
      <c r="D15" s="14">
        <v>44428.692361111105</v>
      </c>
      <c r="E15" s="14">
        <v>44428.697222222218</v>
      </c>
      <c r="F15" s="14">
        <v>44428.734722222216</v>
      </c>
      <c r="G15" s="5" t="s">
        <v>24</v>
      </c>
      <c r="H15" s="5" t="s">
        <v>29</v>
      </c>
      <c r="S15" s="29">
        <v>116776</v>
      </c>
      <c r="T15" s="47"/>
      <c r="U15" s="48"/>
      <c r="V15" s="47"/>
      <c r="W15" s="47"/>
      <c r="X15" s="48"/>
      <c r="Y15" s="47"/>
      <c r="Z15" s="49"/>
    </row>
    <row r="16" spans="1:26">
      <c r="A16" s="5">
        <v>118042</v>
      </c>
      <c r="C16" s="14">
        <v>44412.179861111108</v>
      </c>
      <c r="G16" s="5" t="s">
        <v>24</v>
      </c>
      <c r="H16" s="5" t="s">
        <v>25</v>
      </c>
      <c r="L16" s="5" t="s">
        <v>42</v>
      </c>
      <c r="M16" s="11">
        <f>476/520</f>
        <v>0.91538461538461535</v>
      </c>
      <c r="O16" s="5" t="s">
        <v>43</v>
      </c>
      <c r="P16" s="11">
        <f>238/262</f>
        <v>0.90839694656488545</v>
      </c>
      <c r="S16" s="29">
        <v>116777</v>
      </c>
      <c r="T16" s="47">
        <v>1</v>
      </c>
      <c r="U16" s="48"/>
      <c r="V16" s="47">
        <v>1</v>
      </c>
      <c r="W16" s="47"/>
      <c r="X16" s="48"/>
      <c r="Y16" s="47"/>
      <c r="Z16" s="49">
        <v>1</v>
      </c>
    </row>
    <row r="17" spans="1:26">
      <c r="A17" s="5">
        <v>117511</v>
      </c>
      <c r="B17" s="5">
        <v>4815</v>
      </c>
      <c r="C17" s="14">
        <v>44438.055555555555</v>
      </c>
      <c r="D17" s="14">
        <v>44438.066666666666</v>
      </c>
      <c r="E17" s="14">
        <v>44438.07708333333</v>
      </c>
      <c r="F17" s="14">
        <v>44438.094444444439</v>
      </c>
      <c r="G17" s="5" t="s">
        <v>24</v>
      </c>
      <c r="H17" s="5" t="s">
        <v>29</v>
      </c>
      <c r="S17" s="29">
        <v>116778</v>
      </c>
      <c r="T17" s="47"/>
      <c r="U17" s="48"/>
      <c r="V17" s="47"/>
      <c r="W17" s="47"/>
      <c r="X17" s="48">
        <v>1</v>
      </c>
      <c r="Y17" s="47">
        <v>1</v>
      </c>
      <c r="Z17" s="49">
        <v>1</v>
      </c>
    </row>
    <row r="18" spans="1:26">
      <c r="A18" s="5">
        <v>118638</v>
      </c>
      <c r="B18" s="5">
        <v>3140</v>
      </c>
      <c r="C18" s="14">
        <v>44409.597916666666</v>
      </c>
      <c r="D18" s="14">
        <v>44409.609027777777</v>
      </c>
      <c r="E18" s="14">
        <v>44409.619444444441</v>
      </c>
      <c r="F18" s="14">
        <v>44409.63958333333</v>
      </c>
      <c r="G18" s="5" t="s">
        <v>24</v>
      </c>
      <c r="H18" s="5" t="s">
        <v>29</v>
      </c>
      <c r="L18" s="5" t="s">
        <v>44</v>
      </c>
      <c r="M18" s="11">
        <f>M2*M6*M10*M14</f>
        <v>0.49520153550863732</v>
      </c>
      <c r="N18" s="11">
        <f>258/521</f>
        <v>0.49520153550863721</v>
      </c>
      <c r="O18" s="5" t="s">
        <v>45</v>
      </c>
      <c r="P18" s="11">
        <f>P2*P6*P10*P14</f>
        <v>0.50909090909090904</v>
      </c>
      <c r="Q18" s="11">
        <f>112/220</f>
        <v>0.50909090909090904</v>
      </c>
      <c r="S18" s="29">
        <v>116779</v>
      </c>
      <c r="T18" s="47">
        <v>1</v>
      </c>
      <c r="U18" s="48"/>
      <c r="V18" s="47">
        <v>1</v>
      </c>
      <c r="W18" s="47"/>
      <c r="X18" s="48"/>
      <c r="Y18" s="47"/>
      <c r="Z18" s="49">
        <v>1</v>
      </c>
    </row>
    <row r="19" spans="1:26">
      <c r="A19" s="5">
        <v>118465</v>
      </c>
      <c r="B19" s="5">
        <v>325</v>
      </c>
      <c r="C19" s="14">
        <v>44438.999305555561</v>
      </c>
      <c r="D19" s="14">
        <v>44439.001388888893</v>
      </c>
      <c r="E19" s="14">
        <v>44439.003472222226</v>
      </c>
      <c r="F19" s="14">
        <v>44439.029861111114</v>
      </c>
      <c r="G19" s="5" t="s">
        <v>24</v>
      </c>
      <c r="H19" s="5" t="s">
        <v>29</v>
      </c>
      <c r="S19" s="29">
        <v>116780</v>
      </c>
      <c r="T19" s="47"/>
      <c r="U19" s="48">
        <v>1</v>
      </c>
      <c r="V19" s="47">
        <v>1</v>
      </c>
      <c r="W19" s="47"/>
      <c r="X19" s="48"/>
      <c r="Y19" s="47"/>
      <c r="Z19" s="49">
        <v>1</v>
      </c>
    </row>
    <row r="20" spans="1:26">
      <c r="A20" s="5">
        <v>118155</v>
      </c>
      <c r="B20" s="5">
        <v>4074</v>
      </c>
      <c r="C20" s="14">
        <v>44418.87777777778</v>
      </c>
      <c r="D20" s="14">
        <v>44418.888194444444</v>
      </c>
      <c r="E20" s="14">
        <v>44418.892361111109</v>
      </c>
      <c r="F20" s="14"/>
      <c r="G20" s="5" t="s">
        <v>24</v>
      </c>
      <c r="H20" s="5" t="s">
        <v>29</v>
      </c>
      <c r="L20" s="5" t="s">
        <v>46</v>
      </c>
      <c r="M20" s="11">
        <f>M4*M8*M12*M16</f>
        <v>0.54649827784156146</v>
      </c>
      <c r="N20" s="11">
        <f>476/871</f>
        <v>0.54649827784156146</v>
      </c>
      <c r="O20" s="5" t="s">
        <v>47</v>
      </c>
      <c r="P20" s="11">
        <f>P4*P8*P12*P16</f>
        <v>0.5862068965517242</v>
      </c>
      <c r="Q20" s="11">
        <f>238/406</f>
        <v>0.58620689655172409</v>
      </c>
      <c r="S20" s="29">
        <v>116781</v>
      </c>
      <c r="T20" s="47"/>
      <c r="U20" s="48">
        <v>1</v>
      </c>
      <c r="V20" s="47">
        <v>1</v>
      </c>
      <c r="W20" s="47"/>
      <c r="X20" s="48"/>
      <c r="Y20" s="47"/>
      <c r="Z20" s="49">
        <v>1</v>
      </c>
    </row>
    <row r="21" spans="1:26" ht="15.75" customHeight="1">
      <c r="A21" s="5">
        <v>117737</v>
      </c>
      <c r="B21" s="5">
        <v>4442</v>
      </c>
      <c r="C21" s="14">
        <v>44424.223611111112</v>
      </c>
      <c r="D21" s="14">
        <v>44424.229166666672</v>
      </c>
      <c r="E21" s="14"/>
      <c r="F21" s="14"/>
      <c r="G21" s="5" t="s">
        <v>24</v>
      </c>
      <c r="H21" s="5" t="s">
        <v>25</v>
      </c>
      <c r="S21" s="29">
        <v>116782</v>
      </c>
      <c r="T21" s="47"/>
      <c r="U21" s="48"/>
      <c r="V21" s="47"/>
      <c r="W21" s="47"/>
      <c r="X21" s="48"/>
      <c r="Y21" s="47"/>
      <c r="Z21" s="49"/>
    </row>
    <row r="22" spans="1:26" ht="15.75" customHeight="1">
      <c r="A22" s="5">
        <v>117099</v>
      </c>
      <c r="B22" s="5">
        <v>2665</v>
      </c>
      <c r="C22" s="14">
        <v>44421.863888888889</v>
      </c>
      <c r="D22" s="14">
        <v>44421.867361111108</v>
      </c>
      <c r="E22" s="14">
        <v>44421.873611111107</v>
      </c>
      <c r="F22" s="14">
        <v>44421.913888888885</v>
      </c>
      <c r="G22" s="5" t="s">
        <v>28</v>
      </c>
      <c r="H22" s="5" t="s">
        <v>29</v>
      </c>
      <c r="S22" s="29">
        <v>116783</v>
      </c>
      <c r="T22" s="47"/>
      <c r="U22" s="48"/>
      <c r="V22" s="47"/>
      <c r="W22" s="47"/>
      <c r="X22" s="48"/>
      <c r="Y22" s="47"/>
      <c r="Z22" s="49"/>
    </row>
    <row r="23" spans="1:26" ht="15.75" customHeight="1">
      <c r="A23" s="5">
        <v>118242</v>
      </c>
      <c r="B23" s="5">
        <v>1493</v>
      </c>
      <c r="C23" s="14">
        <v>44430.04305555555</v>
      </c>
      <c r="D23" s="14">
        <v>44430.050694444442</v>
      </c>
      <c r="E23" s="14">
        <v>44430.057638888888</v>
      </c>
      <c r="F23" s="14">
        <v>44430.082638888889</v>
      </c>
      <c r="G23" s="5" t="s">
        <v>24</v>
      </c>
      <c r="H23" s="5" t="s">
        <v>29</v>
      </c>
      <c r="K23" s="5">
        <v>2</v>
      </c>
      <c r="L23" s="13" t="s">
        <v>48</v>
      </c>
      <c r="M23" s="11">
        <f>1623/2018</f>
        <v>0.8042616451932606</v>
      </c>
      <c r="S23" s="29">
        <v>116784</v>
      </c>
      <c r="T23" s="47"/>
      <c r="U23" s="48"/>
      <c r="V23" s="47"/>
      <c r="W23" s="47"/>
      <c r="X23" s="48">
        <v>1</v>
      </c>
      <c r="Y23" s="47">
        <v>1</v>
      </c>
      <c r="Z23" s="49">
        <v>1</v>
      </c>
    </row>
    <row r="24" spans="1:26" ht="15.75" customHeight="1">
      <c r="A24" s="5">
        <v>118690</v>
      </c>
      <c r="B24" s="5">
        <v>164</v>
      </c>
      <c r="C24" s="14">
        <v>44423.743750000001</v>
      </c>
      <c r="D24" s="14">
        <v>44423.754166666666</v>
      </c>
      <c r="E24" s="14">
        <v>44423.763194444444</v>
      </c>
      <c r="F24" s="14">
        <v>44423.789583333331</v>
      </c>
      <c r="G24" s="5" t="s">
        <v>24</v>
      </c>
      <c r="H24" s="5" t="s">
        <v>25</v>
      </c>
      <c r="S24" s="29">
        <v>116785</v>
      </c>
      <c r="T24" s="47"/>
      <c r="U24" s="48"/>
      <c r="V24" s="47"/>
      <c r="W24" s="47"/>
      <c r="X24" s="48">
        <v>1</v>
      </c>
      <c r="Y24" s="47">
        <v>1</v>
      </c>
      <c r="Z24" s="49">
        <v>1</v>
      </c>
    </row>
    <row r="25" spans="1:26" ht="15.75" customHeight="1">
      <c r="A25" s="5">
        <v>117494</v>
      </c>
      <c r="B25" s="5">
        <v>4521</v>
      </c>
      <c r="C25" s="14">
        <v>44420.847222222226</v>
      </c>
      <c r="D25" s="14">
        <v>44420.850000000006</v>
      </c>
      <c r="E25" s="14">
        <v>44420.852777777785</v>
      </c>
      <c r="F25" s="14"/>
      <c r="G25" s="5" t="s">
        <v>24</v>
      </c>
      <c r="H25" s="5" t="s">
        <v>25</v>
      </c>
      <c r="L25" s="13" t="s">
        <v>49</v>
      </c>
      <c r="M25" s="11">
        <f>1480/1623</f>
        <v>0.9118915588416513</v>
      </c>
      <c r="S25" s="29">
        <v>116786</v>
      </c>
      <c r="T25" s="47"/>
      <c r="U25" s="48"/>
      <c r="V25" s="47"/>
      <c r="W25" s="47">
        <v>1</v>
      </c>
      <c r="X25" s="48"/>
      <c r="Y25" s="47">
        <v>1</v>
      </c>
      <c r="Z25" s="49">
        <v>1</v>
      </c>
    </row>
    <row r="26" spans="1:26" ht="15.75" customHeight="1">
      <c r="A26" s="5">
        <v>117191</v>
      </c>
      <c r="B26" s="5">
        <v>1056</v>
      </c>
      <c r="C26" s="14">
        <v>44436.770138888889</v>
      </c>
      <c r="D26" s="14">
        <v>44436.772916666669</v>
      </c>
      <c r="E26" s="14"/>
      <c r="F26" s="14"/>
      <c r="G26" s="5" t="s">
        <v>24</v>
      </c>
      <c r="H26" s="5" t="s">
        <v>29</v>
      </c>
      <c r="S26" s="29">
        <v>116787</v>
      </c>
      <c r="T26" s="47"/>
      <c r="U26" s="48"/>
      <c r="V26" s="47"/>
      <c r="W26" s="47"/>
      <c r="X26" s="48"/>
      <c r="Y26" s="47"/>
      <c r="Z26" s="49"/>
    </row>
    <row r="27" spans="1:26" ht="15.75" customHeight="1">
      <c r="A27" s="5">
        <v>117943</v>
      </c>
      <c r="B27" s="5">
        <v>3094</v>
      </c>
      <c r="C27" s="14">
        <v>44419.268055555556</v>
      </c>
      <c r="D27" s="14">
        <v>44419.270138888889</v>
      </c>
      <c r="E27" s="14">
        <v>44419.273611111108</v>
      </c>
      <c r="F27" s="14">
        <v>44419.292361111111</v>
      </c>
      <c r="G27" s="5" t="s">
        <v>24</v>
      </c>
      <c r="H27" s="5" t="s">
        <v>25</v>
      </c>
      <c r="L27" s="13" t="s">
        <v>50</v>
      </c>
      <c r="M27" s="11">
        <f>1184/1480</f>
        <v>0.8</v>
      </c>
      <c r="S27" s="29">
        <v>116788</v>
      </c>
      <c r="T27" s="47"/>
      <c r="U27" s="48">
        <v>1</v>
      </c>
      <c r="V27" s="47">
        <v>1</v>
      </c>
      <c r="W27" s="47"/>
      <c r="X27" s="48"/>
      <c r="Y27" s="47"/>
      <c r="Z27" s="49">
        <v>1</v>
      </c>
    </row>
    <row r="28" spans="1:26" ht="15.75" customHeight="1">
      <c r="A28" s="5">
        <v>117005</v>
      </c>
      <c r="B28" s="5">
        <v>3131</v>
      </c>
      <c r="C28" s="14">
        <v>44427.470833333333</v>
      </c>
      <c r="D28" s="14">
        <v>44427.478472222225</v>
      </c>
      <c r="E28" s="14">
        <v>44427.48819444445</v>
      </c>
      <c r="F28" s="14"/>
      <c r="G28" s="5" t="s">
        <v>24</v>
      </c>
      <c r="H28" s="5" t="s">
        <v>29</v>
      </c>
      <c r="S28" s="29">
        <v>116789</v>
      </c>
      <c r="T28" s="47"/>
      <c r="U28" s="48">
        <v>1</v>
      </c>
      <c r="V28" s="47">
        <v>1</v>
      </c>
      <c r="W28" s="47"/>
      <c r="X28" s="48"/>
      <c r="Y28" s="47"/>
      <c r="Z28" s="49">
        <v>1</v>
      </c>
    </row>
    <row r="29" spans="1:26" ht="15.75" customHeight="1">
      <c r="A29" s="5">
        <v>118302</v>
      </c>
      <c r="B29" s="5">
        <v>1734</v>
      </c>
      <c r="C29" s="14">
        <v>44409.987500000003</v>
      </c>
      <c r="D29" s="14">
        <v>44409.991666666669</v>
      </c>
      <c r="E29" s="14">
        <v>44410.000694444447</v>
      </c>
      <c r="F29" s="14">
        <v>44410.032638888893</v>
      </c>
      <c r="G29" s="5" t="s">
        <v>24</v>
      </c>
      <c r="H29" s="5" t="s">
        <v>29</v>
      </c>
      <c r="L29" s="13" t="s">
        <v>51</v>
      </c>
      <c r="M29" s="11">
        <f>1084/1184</f>
        <v>0.91554054054054057</v>
      </c>
      <c r="S29" s="29">
        <v>116790</v>
      </c>
      <c r="T29" s="47"/>
      <c r="U29" s="48">
        <v>1</v>
      </c>
      <c r="V29" s="47">
        <v>1</v>
      </c>
      <c r="W29" s="47"/>
      <c r="X29" s="48"/>
      <c r="Y29" s="47"/>
      <c r="Z29" s="49">
        <v>1</v>
      </c>
    </row>
    <row r="30" spans="1:26" ht="15.75" customHeight="1">
      <c r="A30" s="5">
        <v>118708</v>
      </c>
      <c r="B30" s="5">
        <v>21</v>
      </c>
      <c r="C30" s="14">
        <v>44410.783333333333</v>
      </c>
      <c r="D30" s="14">
        <v>44410.784722222219</v>
      </c>
      <c r="E30" s="14">
        <v>44410.79305555555</v>
      </c>
      <c r="F30" s="14">
        <v>44410.818749999991</v>
      </c>
      <c r="G30" s="5" t="s">
        <v>24</v>
      </c>
      <c r="H30" s="5" t="s">
        <v>29</v>
      </c>
      <c r="S30" s="29">
        <v>116791</v>
      </c>
      <c r="T30" s="47"/>
      <c r="U30" s="48"/>
      <c r="V30" s="47"/>
      <c r="W30" s="47"/>
      <c r="X30" s="48">
        <v>1</v>
      </c>
      <c r="Y30" s="47">
        <v>1</v>
      </c>
      <c r="Z30" s="49">
        <v>1</v>
      </c>
    </row>
    <row r="31" spans="1:26" ht="15.75" customHeight="1">
      <c r="A31" s="5">
        <v>118463</v>
      </c>
      <c r="B31" s="5">
        <v>853</v>
      </c>
      <c r="C31" s="14">
        <v>44435.40347222222</v>
      </c>
      <c r="D31" s="14">
        <v>44435.414583333331</v>
      </c>
      <c r="E31" s="14"/>
      <c r="F31" s="14"/>
      <c r="G31" s="5" t="s">
        <v>28</v>
      </c>
      <c r="H31" s="5" t="s">
        <v>29</v>
      </c>
      <c r="L31" s="13" t="s">
        <v>52</v>
      </c>
      <c r="M31" s="11">
        <f>M23*M25*M27*M29</f>
        <v>0.53716551040634297</v>
      </c>
      <c r="N31" s="11">
        <f>1084/2018</f>
        <v>0.53716551040634286</v>
      </c>
      <c r="S31" s="29">
        <v>116792</v>
      </c>
      <c r="T31" s="47"/>
      <c r="U31" s="48"/>
      <c r="V31" s="47"/>
      <c r="W31" s="47">
        <v>1</v>
      </c>
      <c r="X31" s="48"/>
      <c r="Y31" s="47">
        <v>1</v>
      </c>
      <c r="Z31" s="49">
        <v>1</v>
      </c>
    </row>
    <row r="32" spans="1:26" ht="15.75" customHeight="1">
      <c r="A32" s="5">
        <v>117238</v>
      </c>
      <c r="C32" s="14">
        <v>44429.76458333333</v>
      </c>
      <c r="G32" s="5" t="s">
        <v>28</v>
      </c>
      <c r="H32" s="5" t="s">
        <v>25</v>
      </c>
      <c r="S32" s="29">
        <v>116793</v>
      </c>
      <c r="T32" s="47"/>
      <c r="U32" s="48">
        <v>1</v>
      </c>
      <c r="V32" s="47">
        <v>1</v>
      </c>
      <c r="W32" s="47"/>
      <c r="X32" s="48"/>
      <c r="Y32" s="47"/>
      <c r="Z32" s="49">
        <v>1</v>
      </c>
    </row>
    <row r="33" spans="1:26" ht="15.75" customHeight="1">
      <c r="A33" s="5">
        <v>117982</v>
      </c>
      <c r="B33" s="5">
        <v>668</v>
      </c>
      <c r="C33" s="14">
        <v>44410.145833333336</v>
      </c>
      <c r="D33" s="14">
        <v>44410.149305555555</v>
      </c>
      <c r="E33" s="14">
        <v>44410.157638888886</v>
      </c>
      <c r="F33" s="14">
        <v>44410.163888888885</v>
      </c>
      <c r="G33" s="5" t="s">
        <v>28</v>
      </c>
      <c r="H33" s="5" t="s">
        <v>25</v>
      </c>
      <c r="S33" s="29">
        <v>116794</v>
      </c>
      <c r="T33" s="47"/>
      <c r="U33" s="48"/>
      <c r="V33" s="47"/>
      <c r="W33" s="47"/>
      <c r="X33" s="48">
        <v>1</v>
      </c>
      <c r="Y33" s="47">
        <v>1</v>
      </c>
      <c r="Z33" s="49">
        <v>1</v>
      </c>
    </row>
    <row r="34" spans="1:26" ht="15.75" customHeight="1">
      <c r="A34" s="5">
        <v>118359</v>
      </c>
      <c r="C34" s="14">
        <v>44410.074999999997</v>
      </c>
      <c r="G34" s="5" t="s">
        <v>28</v>
      </c>
      <c r="H34" s="5" t="s">
        <v>29</v>
      </c>
      <c r="S34" s="29">
        <v>116795</v>
      </c>
      <c r="T34" s="47"/>
      <c r="U34" s="48"/>
      <c r="V34" s="47"/>
      <c r="W34" s="47"/>
      <c r="X34" s="48">
        <v>1</v>
      </c>
      <c r="Y34" s="47">
        <v>1</v>
      </c>
      <c r="Z34" s="49">
        <v>1</v>
      </c>
    </row>
    <row r="35" spans="1:26" ht="15.75" customHeight="1">
      <c r="A35" s="5">
        <v>118598</v>
      </c>
      <c r="B35" s="5">
        <v>1004</v>
      </c>
      <c r="C35" s="14">
        <v>44423.43472222222</v>
      </c>
      <c r="D35" s="14">
        <v>44423.445138888885</v>
      </c>
      <c r="E35" s="14">
        <v>44423.450694444444</v>
      </c>
      <c r="F35" s="14">
        <v>44423.476388888885</v>
      </c>
      <c r="G35" s="5" t="s">
        <v>24</v>
      </c>
      <c r="H35" s="5" t="s">
        <v>29</v>
      </c>
      <c r="S35" s="29">
        <v>116796</v>
      </c>
      <c r="T35" s="47"/>
      <c r="U35" s="48"/>
      <c r="V35" s="47"/>
      <c r="W35" s="47"/>
      <c r="X35" s="48"/>
      <c r="Y35" s="47"/>
      <c r="Z35" s="49"/>
    </row>
    <row r="36" spans="1:26" ht="15.75" customHeight="1">
      <c r="A36" s="5">
        <v>116791</v>
      </c>
      <c r="B36" s="5">
        <v>3464</v>
      </c>
      <c r="C36" s="14">
        <v>44409.54305555555</v>
      </c>
      <c r="D36" s="14">
        <v>44409.552083333328</v>
      </c>
      <c r="E36" s="14">
        <v>44409.56041666666</v>
      </c>
      <c r="F36" s="14">
        <v>44409.565277777772</v>
      </c>
      <c r="G36" s="5" t="s">
        <v>28</v>
      </c>
      <c r="H36" s="5" t="s">
        <v>29</v>
      </c>
      <c r="S36" s="29">
        <v>116797</v>
      </c>
      <c r="T36" s="47"/>
      <c r="U36" s="48">
        <v>1</v>
      </c>
      <c r="V36" s="47">
        <v>1</v>
      </c>
      <c r="W36" s="47"/>
      <c r="X36" s="48"/>
      <c r="Y36" s="47"/>
      <c r="Z36" s="49">
        <v>1</v>
      </c>
    </row>
    <row r="37" spans="1:26" ht="15.75" customHeight="1">
      <c r="A37" s="5">
        <v>118290</v>
      </c>
      <c r="B37" s="5">
        <v>3756</v>
      </c>
      <c r="C37" s="14">
        <v>44418.308333333334</v>
      </c>
      <c r="D37" s="14"/>
      <c r="G37" s="5" t="s">
        <v>24</v>
      </c>
      <c r="H37" s="5" t="s">
        <v>25</v>
      </c>
      <c r="S37" s="29">
        <v>116798</v>
      </c>
      <c r="T37" s="47"/>
      <c r="U37" s="48"/>
      <c r="V37" s="47"/>
      <c r="W37" s="47">
        <v>1</v>
      </c>
      <c r="X37" s="48"/>
      <c r="Y37" s="47">
        <v>1</v>
      </c>
      <c r="Z37" s="49">
        <v>1</v>
      </c>
    </row>
    <row r="38" spans="1:26" ht="15.75" customHeight="1">
      <c r="A38" s="5">
        <v>118130</v>
      </c>
      <c r="B38" s="5">
        <v>669</v>
      </c>
      <c r="C38" s="14">
        <v>44417.445138888885</v>
      </c>
      <c r="D38" s="14">
        <v>44417.456249999996</v>
      </c>
      <c r="E38" s="14">
        <v>44417.464583333327</v>
      </c>
      <c r="F38" s="14">
        <v>44417.472222222219</v>
      </c>
      <c r="G38" s="5" t="s">
        <v>24</v>
      </c>
      <c r="H38" s="5" t="s">
        <v>25</v>
      </c>
      <c r="S38" s="29">
        <v>116799</v>
      </c>
      <c r="T38" s="47"/>
      <c r="U38" s="48">
        <v>1</v>
      </c>
      <c r="V38" s="47">
        <v>1</v>
      </c>
      <c r="W38" s="47"/>
      <c r="X38" s="48"/>
      <c r="Y38" s="47"/>
      <c r="Z38" s="49">
        <v>1</v>
      </c>
    </row>
    <row r="39" spans="1:26" ht="15.75" customHeight="1">
      <c r="A39" s="5">
        <v>118552</v>
      </c>
      <c r="B39" s="5">
        <v>1063</v>
      </c>
      <c r="C39" s="14">
        <v>44415.604166666672</v>
      </c>
      <c r="D39" s="14"/>
      <c r="G39" s="5" t="s">
        <v>24</v>
      </c>
      <c r="H39" s="5" t="s">
        <v>25</v>
      </c>
      <c r="S39" s="29">
        <v>116800</v>
      </c>
      <c r="T39" s="47"/>
      <c r="U39" s="48"/>
      <c r="V39" s="47"/>
      <c r="W39" s="47">
        <v>1</v>
      </c>
      <c r="X39" s="48"/>
      <c r="Y39" s="47">
        <v>1</v>
      </c>
      <c r="Z39" s="49">
        <v>1</v>
      </c>
    </row>
    <row r="40" spans="1:26" ht="15.75" customHeight="1">
      <c r="A40" s="5">
        <v>117666</v>
      </c>
      <c r="B40" s="5">
        <v>4762</v>
      </c>
      <c r="C40" s="14">
        <v>44436.626388888886</v>
      </c>
      <c r="D40" s="14">
        <v>44436.631944444445</v>
      </c>
      <c r="E40" s="14">
        <v>44436.635416666664</v>
      </c>
      <c r="F40" s="14">
        <v>44436.650694444441</v>
      </c>
      <c r="G40" s="5" t="s">
        <v>24</v>
      </c>
      <c r="H40" s="5" t="s">
        <v>29</v>
      </c>
      <c r="S40" s="29">
        <v>116801</v>
      </c>
      <c r="T40" s="47"/>
      <c r="U40" s="48"/>
      <c r="V40" s="47"/>
      <c r="W40" s="47"/>
      <c r="X40" s="48">
        <v>1</v>
      </c>
      <c r="Y40" s="47">
        <v>1</v>
      </c>
      <c r="Z40" s="49">
        <v>1</v>
      </c>
    </row>
    <row r="41" spans="1:26" ht="15.75" customHeight="1">
      <c r="A41" s="5">
        <v>116875</v>
      </c>
      <c r="B41" s="5">
        <v>1858</v>
      </c>
      <c r="C41" s="14">
        <v>44421.422916666663</v>
      </c>
      <c r="D41" s="14">
        <v>44421.434027777774</v>
      </c>
      <c r="E41" s="14">
        <v>44421.436805555553</v>
      </c>
      <c r="F41" s="14">
        <v>44421.475694444445</v>
      </c>
      <c r="G41" s="5" t="s">
        <v>24</v>
      </c>
      <c r="H41" s="5" t="s">
        <v>29</v>
      </c>
      <c r="S41" s="29">
        <v>116802</v>
      </c>
      <c r="T41" s="47"/>
      <c r="U41" s="48">
        <v>1</v>
      </c>
      <c r="V41" s="47">
        <v>1</v>
      </c>
      <c r="W41" s="47"/>
      <c r="X41" s="48"/>
      <c r="Y41" s="47"/>
      <c r="Z41" s="49">
        <v>1</v>
      </c>
    </row>
    <row r="42" spans="1:26" ht="15.75" customHeight="1">
      <c r="A42" s="5">
        <v>118249</v>
      </c>
      <c r="B42" s="5">
        <v>3613</v>
      </c>
      <c r="C42" s="14">
        <v>44421.573611111111</v>
      </c>
      <c r="D42" s="14">
        <v>44421.577777777777</v>
      </c>
      <c r="E42" s="14">
        <v>44421.584027777775</v>
      </c>
      <c r="F42" s="14">
        <v>44421.613194444442</v>
      </c>
      <c r="G42" s="5" t="s">
        <v>24</v>
      </c>
      <c r="H42" s="5" t="s">
        <v>29</v>
      </c>
      <c r="S42" s="29">
        <v>116803</v>
      </c>
      <c r="T42" s="47"/>
      <c r="U42" s="48">
        <v>1</v>
      </c>
      <c r="V42" s="47">
        <v>1</v>
      </c>
      <c r="W42" s="47"/>
      <c r="X42" s="48"/>
      <c r="Y42" s="47"/>
      <c r="Z42" s="49">
        <v>1</v>
      </c>
    </row>
    <row r="43" spans="1:26" ht="15.75" customHeight="1">
      <c r="A43" s="5">
        <v>117280</v>
      </c>
      <c r="B43" s="5">
        <v>2102</v>
      </c>
      <c r="C43" s="14">
        <v>44422.328472222223</v>
      </c>
      <c r="D43" s="14">
        <v>44422.332638888889</v>
      </c>
      <c r="E43" s="14">
        <v>44422.342361111114</v>
      </c>
      <c r="F43" s="14">
        <v>44422.352777777778</v>
      </c>
      <c r="G43" s="5" t="s">
        <v>28</v>
      </c>
      <c r="H43" s="5" t="s">
        <v>29</v>
      </c>
      <c r="S43" s="29">
        <v>116804</v>
      </c>
      <c r="T43" s="47">
        <v>1</v>
      </c>
      <c r="U43" s="48"/>
      <c r="V43" s="47">
        <v>1</v>
      </c>
      <c r="W43" s="47"/>
      <c r="X43" s="48"/>
      <c r="Y43" s="47"/>
      <c r="Z43" s="49">
        <v>1</v>
      </c>
    </row>
    <row r="44" spans="1:26" ht="15.75" customHeight="1">
      <c r="A44" s="5">
        <v>117617</v>
      </c>
      <c r="C44" s="14">
        <v>44422.989583333336</v>
      </c>
      <c r="G44" s="5" t="s">
        <v>24</v>
      </c>
      <c r="H44" s="5" t="s">
        <v>29</v>
      </c>
      <c r="S44" s="29">
        <v>116805</v>
      </c>
      <c r="T44" s="47"/>
      <c r="U44" s="48"/>
      <c r="V44" s="47"/>
      <c r="W44" s="47"/>
      <c r="X44" s="48">
        <v>1</v>
      </c>
      <c r="Y44" s="47">
        <v>1</v>
      </c>
      <c r="Z44" s="49">
        <v>1</v>
      </c>
    </row>
    <row r="45" spans="1:26" ht="15.75" customHeight="1">
      <c r="A45" s="5">
        <v>118663</v>
      </c>
      <c r="B45" s="5">
        <v>1349</v>
      </c>
      <c r="C45" s="14">
        <v>44433.822916666664</v>
      </c>
      <c r="D45" s="14">
        <v>44433.824999999997</v>
      </c>
      <c r="E45" s="14">
        <v>44433.829861111109</v>
      </c>
      <c r="F45" s="14">
        <v>44433.838194444441</v>
      </c>
      <c r="G45" s="5" t="s">
        <v>24</v>
      </c>
      <c r="H45" s="5" t="s">
        <v>25</v>
      </c>
      <c r="S45" s="29">
        <v>116806</v>
      </c>
      <c r="T45" s="47"/>
      <c r="U45" s="48"/>
      <c r="V45" s="47"/>
      <c r="W45" s="47"/>
      <c r="X45" s="48">
        <v>1</v>
      </c>
      <c r="Y45" s="47">
        <v>1</v>
      </c>
      <c r="Z45" s="49">
        <v>1</v>
      </c>
    </row>
    <row r="46" spans="1:26" ht="15.75" customHeight="1">
      <c r="A46" s="5">
        <v>117994</v>
      </c>
      <c r="B46" s="5">
        <v>1672</v>
      </c>
      <c r="C46" s="14">
        <v>44435.584027777782</v>
      </c>
      <c r="D46" s="14">
        <v>44435.590277777781</v>
      </c>
      <c r="E46" s="14">
        <v>44435.592361111114</v>
      </c>
      <c r="F46" s="14">
        <v>44435.621527777781</v>
      </c>
      <c r="G46" s="5" t="s">
        <v>24</v>
      </c>
      <c r="H46" s="5" t="s">
        <v>29</v>
      </c>
      <c r="S46" s="29">
        <v>116807</v>
      </c>
      <c r="T46" s="47"/>
      <c r="U46" s="48"/>
      <c r="V46" s="47"/>
      <c r="W46" s="47">
        <v>1</v>
      </c>
      <c r="X46" s="48"/>
      <c r="Y46" s="47">
        <v>1</v>
      </c>
      <c r="Z46" s="49">
        <v>1</v>
      </c>
    </row>
    <row r="47" spans="1:26" ht="15.75" customHeight="1">
      <c r="A47" s="5">
        <v>117694</v>
      </c>
      <c r="B47" s="5">
        <v>1485</v>
      </c>
      <c r="C47" s="14">
        <v>44419.543749999997</v>
      </c>
      <c r="D47" s="14">
        <v>44419.545138888883</v>
      </c>
      <c r="E47" s="14">
        <v>44419.555555555547</v>
      </c>
      <c r="F47" s="14">
        <v>44419.578472222216</v>
      </c>
      <c r="G47" s="5" t="s">
        <v>28</v>
      </c>
      <c r="H47" s="5" t="s">
        <v>25</v>
      </c>
      <c r="S47" s="29">
        <v>116808</v>
      </c>
      <c r="T47" s="47"/>
      <c r="U47" s="48">
        <v>1</v>
      </c>
      <c r="V47" s="47">
        <v>1</v>
      </c>
      <c r="W47" s="47"/>
      <c r="X47" s="48"/>
      <c r="Y47" s="47"/>
      <c r="Z47" s="49">
        <v>1</v>
      </c>
    </row>
    <row r="48" spans="1:26" ht="15.75" customHeight="1">
      <c r="A48" s="5">
        <v>117325</v>
      </c>
      <c r="C48" s="14">
        <v>44428.533333333333</v>
      </c>
      <c r="G48" s="5" t="s">
        <v>24</v>
      </c>
      <c r="H48" s="5" t="s">
        <v>29</v>
      </c>
      <c r="S48" s="29">
        <v>116809</v>
      </c>
      <c r="T48" s="47"/>
      <c r="U48" s="48"/>
      <c r="V48" s="47"/>
      <c r="W48" s="47"/>
      <c r="X48" s="48">
        <v>1</v>
      </c>
      <c r="Y48" s="47">
        <v>1</v>
      </c>
      <c r="Z48" s="49">
        <v>1</v>
      </c>
    </row>
    <row r="49" spans="1:26" ht="15.75" customHeight="1">
      <c r="A49" s="5">
        <v>117354</v>
      </c>
      <c r="B49" s="5">
        <v>3830</v>
      </c>
      <c r="C49" s="14">
        <v>44435.366666666669</v>
      </c>
      <c r="D49" s="14">
        <v>44435.368750000001</v>
      </c>
      <c r="E49" s="14">
        <v>44435.376388888893</v>
      </c>
      <c r="F49" s="14">
        <v>44435.40902777778</v>
      </c>
      <c r="G49" s="5" t="s">
        <v>24</v>
      </c>
      <c r="H49" s="5" t="s">
        <v>29</v>
      </c>
      <c r="S49" s="29">
        <v>116810</v>
      </c>
      <c r="T49" s="47">
        <v>1</v>
      </c>
      <c r="U49" s="48"/>
      <c r="V49" s="47">
        <v>1</v>
      </c>
      <c r="W49" s="47"/>
      <c r="X49" s="48"/>
      <c r="Y49" s="47"/>
      <c r="Z49" s="49">
        <v>1</v>
      </c>
    </row>
    <row r="50" spans="1:26" ht="15.75" customHeight="1">
      <c r="A50" s="5">
        <v>117199</v>
      </c>
      <c r="B50" s="5">
        <v>3605</v>
      </c>
      <c r="C50" s="14">
        <v>44426.852083333339</v>
      </c>
      <c r="D50" s="14">
        <v>44426.861805555563</v>
      </c>
      <c r="E50" s="14">
        <v>44426.86319444445</v>
      </c>
      <c r="F50" s="14">
        <v>44426.872916666674</v>
      </c>
      <c r="G50" s="5" t="s">
        <v>28</v>
      </c>
      <c r="H50" s="5" t="s">
        <v>29</v>
      </c>
      <c r="S50" s="29">
        <v>116811</v>
      </c>
      <c r="T50" s="47"/>
      <c r="U50" s="48"/>
      <c r="V50" s="47"/>
      <c r="W50" s="47"/>
      <c r="X50" s="48">
        <v>1</v>
      </c>
      <c r="Y50" s="47">
        <v>1</v>
      </c>
      <c r="Z50" s="49">
        <v>1</v>
      </c>
    </row>
    <row r="51" spans="1:26" ht="15.75" customHeight="1">
      <c r="A51" s="5">
        <v>118254</v>
      </c>
      <c r="B51" s="5">
        <v>4885</v>
      </c>
      <c r="C51" s="14">
        <v>44425.606944444444</v>
      </c>
      <c r="D51" s="14">
        <v>44425.615277777775</v>
      </c>
      <c r="E51" s="14">
        <v>44425.62222222222</v>
      </c>
      <c r="F51" s="14">
        <v>44425.633333333331</v>
      </c>
      <c r="G51" s="5" t="s">
        <v>28</v>
      </c>
      <c r="H51" s="5" t="s">
        <v>29</v>
      </c>
      <c r="S51" s="29">
        <v>116812</v>
      </c>
      <c r="T51" s="47"/>
      <c r="U51" s="48"/>
      <c r="V51" s="47"/>
      <c r="W51" s="47"/>
      <c r="X51" s="48"/>
      <c r="Y51" s="47"/>
      <c r="Z51" s="49"/>
    </row>
    <row r="52" spans="1:26" ht="15.75" customHeight="1">
      <c r="A52" s="5">
        <v>118700</v>
      </c>
      <c r="B52" s="5">
        <v>1880</v>
      </c>
      <c r="C52" s="14">
        <v>44416.406944444447</v>
      </c>
      <c r="D52" s="14">
        <v>44416.415277777778</v>
      </c>
      <c r="E52" s="14">
        <v>44416.416666666664</v>
      </c>
      <c r="F52" s="14">
        <v>44416.451388888883</v>
      </c>
      <c r="G52" s="5" t="s">
        <v>28</v>
      </c>
      <c r="H52" s="5" t="s">
        <v>29</v>
      </c>
      <c r="S52" s="29">
        <v>116813</v>
      </c>
      <c r="T52" s="47"/>
      <c r="U52" s="48"/>
      <c r="V52" s="47"/>
      <c r="W52" s="47">
        <v>1</v>
      </c>
      <c r="X52" s="48"/>
      <c r="Y52" s="47">
        <v>1</v>
      </c>
      <c r="Z52" s="49">
        <v>1</v>
      </c>
    </row>
    <row r="53" spans="1:26" ht="15.75" customHeight="1">
      <c r="A53" s="5">
        <v>117707</v>
      </c>
      <c r="B53" s="5">
        <v>4400</v>
      </c>
      <c r="C53" s="14">
        <v>44413.979166666672</v>
      </c>
      <c r="D53" s="14">
        <v>44413.983333333337</v>
      </c>
      <c r="E53" s="14">
        <v>44413.991666666669</v>
      </c>
      <c r="F53" s="14">
        <v>44414.017361111109</v>
      </c>
      <c r="G53" s="5" t="s">
        <v>28</v>
      </c>
      <c r="H53" s="5" t="s">
        <v>29</v>
      </c>
      <c r="S53" s="29">
        <v>116814</v>
      </c>
      <c r="T53" s="47">
        <v>1</v>
      </c>
      <c r="U53" s="48"/>
      <c r="V53" s="47">
        <v>1</v>
      </c>
      <c r="W53" s="47"/>
      <c r="X53" s="48"/>
      <c r="Y53" s="47"/>
      <c r="Z53" s="49">
        <v>1</v>
      </c>
    </row>
    <row r="54" spans="1:26" ht="15.75" customHeight="1">
      <c r="A54" s="5">
        <v>116856</v>
      </c>
      <c r="B54" s="5">
        <v>3166</v>
      </c>
      <c r="C54" s="14">
        <v>44410.425694444442</v>
      </c>
      <c r="D54" s="14">
        <v>44410.429166666661</v>
      </c>
      <c r="E54" s="14">
        <v>44410.439583333326</v>
      </c>
      <c r="F54" s="14">
        <v>44410.452777777769</v>
      </c>
      <c r="G54" s="5" t="s">
        <v>28</v>
      </c>
      <c r="H54" s="5" t="s">
        <v>29</v>
      </c>
      <c r="S54" s="29">
        <v>116815</v>
      </c>
      <c r="T54" s="47"/>
      <c r="U54" s="48"/>
      <c r="V54" s="47"/>
      <c r="W54" s="47"/>
      <c r="X54" s="48">
        <v>1</v>
      </c>
      <c r="Y54" s="47">
        <v>1</v>
      </c>
      <c r="Z54" s="49">
        <v>1</v>
      </c>
    </row>
    <row r="55" spans="1:26" ht="15.75" customHeight="1">
      <c r="A55" s="5">
        <v>118686</v>
      </c>
      <c r="B55" s="5">
        <v>2061</v>
      </c>
      <c r="C55" s="14">
        <v>44415.111805555556</v>
      </c>
      <c r="D55" s="14">
        <v>44415.118750000001</v>
      </c>
      <c r="E55" s="14">
        <v>44415.124305555561</v>
      </c>
      <c r="F55" s="14">
        <v>44415.145833333336</v>
      </c>
      <c r="G55" s="5" t="s">
        <v>24</v>
      </c>
      <c r="H55" s="5" t="s">
        <v>29</v>
      </c>
      <c r="S55" s="29">
        <v>116816</v>
      </c>
      <c r="T55" s="47"/>
      <c r="U55" s="48"/>
      <c r="V55" s="47"/>
      <c r="W55" s="47">
        <v>1</v>
      </c>
      <c r="X55" s="48"/>
      <c r="Y55" s="47">
        <v>1</v>
      </c>
      <c r="Z55" s="49">
        <v>1</v>
      </c>
    </row>
    <row r="56" spans="1:26" ht="15.75" customHeight="1">
      <c r="A56" s="5">
        <v>118632</v>
      </c>
      <c r="B56" s="5">
        <v>1983</v>
      </c>
      <c r="C56" s="14">
        <v>44423.940277777772</v>
      </c>
      <c r="D56" s="14">
        <v>44423.942361111105</v>
      </c>
      <c r="E56" s="14">
        <v>44423.95</v>
      </c>
      <c r="F56" s="14">
        <v>44423.966666666667</v>
      </c>
      <c r="G56" s="5" t="s">
        <v>28</v>
      </c>
      <c r="H56" s="5" t="s">
        <v>29</v>
      </c>
      <c r="S56" s="29">
        <v>116817</v>
      </c>
      <c r="T56" s="47"/>
      <c r="U56" s="48"/>
      <c r="V56" s="47"/>
      <c r="W56" s="47"/>
      <c r="X56" s="48"/>
      <c r="Y56" s="47"/>
      <c r="Z56" s="49"/>
    </row>
    <row r="57" spans="1:26" ht="15.75" customHeight="1">
      <c r="A57" s="5">
        <v>117120</v>
      </c>
      <c r="B57" s="5">
        <v>1293</v>
      </c>
      <c r="C57" s="14">
        <v>44422.790972222225</v>
      </c>
      <c r="D57" s="14">
        <v>44422.795833333337</v>
      </c>
      <c r="E57" s="14">
        <v>44422.804861111115</v>
      </c>
      <c r="F57" s="14">
        <v>44422.837500000001</v>
      </c>
      <c r="G57" s="5" t="s">
        <v>24</v>
      </c>
      <c r="H57" s="5" t="s">
        <v>25</v>
      </c>
      <c r="S57" s="29">
        <v>116818</v>
      </c>
      <c r="T57" s="47">
        <v>1</v>
      </c>
      <c r="U57" s="48"/>
      <c r="V57" s="47">
        <v>1</v>
      </c>
      <c r="W57" s="47"/>
      <c r="X57" s="48"/>
      <c r="Y57" s="47"/>
      <c r="Z57" s="49">
        <v>1</v>
      </c>
    </row>
    <row r="58" spans="1:26" ht="15.75" customHeight="1">
      <c r="A58" s="5">
        <v>118270</v>
      </c>
      <c r="C58" s="14">
        <v>44426.590972222228</v>
      </c>
      <c r="G58" s="5" t="s">
        <v>28</v>
      </c>
      <c r="H58" s="5" t="s">
        <v>25</v>
      </c>
      <c r="S58" s="29">
        <v>116819</v>
      </c>
      <c r="T58" s="47"/>
      <c r="U58" s="48"/>
      <c r="V58" s="47"/>
      <c r="W58" s="47"/>
      <c r="X58" s="48">
        <v>1</v>
      </c>
      <c r="Y58" s="47">
        <v>1</v>
      </c>
      <c r="Z58" s="49">
        <v>1</v>
      </c>
    </row>
    <row r="59" spans="1:26" ht="15.75" customHeight="1">
      <c r="A59" s="5">
        <v>118448</v>
      </c>
      <c r="B59" s="5">
        <v>404</v>
      </c>
      <c r="C59" s="14">
        <v>44413.414583333331</v>
      </c>
      <c r="D59" s="14">
        <v>44413.416666666664</v>
      </c>
      <c r="E59" s="14">
        <v>44413.425694444442</v>
      </c>
      <c r="F59" s="14">
        <v>44413.456944444442</v>
      </c>
      <c r="G59" s="5" t="s">
        <v>24</v>
      </c>
      <c r="H59" s="5" t="s">
        <v>29</v>
      </c>
      <c r="S59" s="29">
        <v>116820</v>
      </c>
      <c r="T59" s="47"/>
      <c r="U59" s="48"/>
      <c r="V59" s="47"/>
      <c r="W59" s="47"/>
      <c r="X59" s="48"/>
      <c r="Y59" s="47"/>
      <c r="Z59" s="49"/>
    </row>
    <row r="60" spans="1:26" ht="15.75" customHeight="1">
      <c r="A60" s="5">
        <v>118212</v>
      </c>
      <c r="B60" s="5">
        <v>441</v>
      </c>
      <c r="C60" s="14">
        <v>44428.057638888888</v>
      </c>
      <c r="D60" s="14"/>
      <c r="G60" s="5" t="s">
        <v>28</v>
      </c>
      <c r="H60" s="5" t="s">
        <v>25</v>
      </c>
      <c r="S60" s="29">
        <v>116821</v>
      </c>
      <c r="T60" s="47"/>
      <c r="U60" s="48">
        <v>1</v>
      </c>
      <c r="V60" s="47">
        <v>1</v>
      </c>
      <c r="W60" s="47"/>
      <c r="X60" s="48"/>
      <c r="Y60" s="47"/>
      <c r="Z60" s="49">
        <v>1</v>
      </c>
    </row>
    <row r="61" spans="1:26" ht="15.75" customHeight="1">
      <c r="A61" s="5">
        <v>117808</v>
      </c>
      <c r="B61" s="5">
        <v>2134</v>
      </c>
      <c r="C61" s="14">
        <v>44435.825694444444</v>
      </c>
      <c r="D61" s="14">
        <v>44435.829861111109</v>
      </c>
      <c r="E61" s="14"/>
      <c r="F61" s="14"/>
      <c r="G61" s="5" t="s">
        <v>24</v>
      </c>
      <c r="H61" s="5" t="s">
        <v>29</v>
      </c>
      <c r="S61" s="29">
        <v>116822</v>
      </c>
      <c r="T61" s="47"/>
      <c r="U61" s="48">
        <v>1</v>
      </c>
      <c r="V61" s="47">
        <v>1</v>
      </c>
      <c r="W61" s="47"/>
      <c r="X61" s="48"/>
      <c r="Y61" s="47"/>
      <c r="Z61" s="49">
        <v>1</v>
      </c>
    </row>
    <row r="62" spans="1:26" ht="15.75" customHeight="1">
      <c r="A62" s="5">
        <v>117350</v>
      </c>
      <c r="B62" s="5">
        <v>1661</v>
      </c>
      <c r="C62" s="14">
        <v>44414.079861111109</v>
      </c>
      <c r="D62" s="14">
        <v>44414.086111111108</v>
      </c>
      <c r="E62" s="14"/>
      <c r="G62" s="5" t="s">
        <v>28</v>
      </c>
      <c r="H62" s="5" t="s">
        <v>29</v>
      </c>
      <c r="S62" s="29">
        <v>116823</v>
      </c>
      <c r="T62" s="47"/>
      <c r="U62" s="48">
        <v>1</v>
      </c>
      <c r="V62" s="47">
        <v>1</v>
      </c>
      <c r="W62" s="47"/>
      <c r="X62" s="48"/>
      <c r="Y62" s="47"/>
      <c r="Z62" s="49">
        <v>1</v>
      </c>
    </row>
    <row r="63" spans="1:26" ht="15.75" customHeight="1">
      <c r="A63" s="5">
        <v>116891</v>
      </c>
      <c r="B63" s="5">
        <v>1837</v>
      </c>
      <c r="C63" s="14">
        <v>44437.451388888883</v>
      </c>
      <c r="D63" s="14">
        <v>44437.459722222215</v>
      </c>
      <c r="E63" s="14">
        <v>44437.470138888879</v>
      </c>
      <c r="F63" s="14">
        <v>44437.493055555547</v>
      </c>
      <c r="G63" s="5" t="s">
        <v>24</v>
      </c>
      <c r="H63" s="5" t="s">
        <v>29</v>
      </c>
      <c r="S63" s="29">
        <v>116824</v>
      </c>
      <c r="T63" s="47"/>
      <c r="U63" s="48">
        <v>1</v>
      </c>
      <c r="V63" s="47">
        <v>1</v>
      </c>
      <c r="W63" s="47"/>
      <c r="X63" s="48"/>
      <c r="Y63" s="47"/>
      <c r="Z63" s="49">
        <v>1</v>
      </c>
    </row>
    <row r="64" spans="1:26" ht="15.75" customHeight="1">
      <c r="A64" s="5">
        <v>118047</v>
      </c>
      <c r="B64" s="5">
        <v>2526</v>
      </c>
      <c r="C64" s="14">
        <v>44409.247916666667</v>
      </c>
      <c r="D64" s="14">
        <v>44409.254861111112</v>
      </c>
      <c r="E64" s="14">
        <v>44409.256944444445</v>
      </c>
      <c r="F64" s="14">
        <v>44409.26666666667</v>
      </c>
      <c r="G64" s="5" t="s">
        <v>24</v>
      </c>
      <c r="H64" s="5" t="s">
        <v>29</v>
      </c>
      <c r="S64" s="29">
        <v>116825</v>
      </c>
      <c r="T64" s="47"/>
      <c r="U64" s="48">
        <v>1</v>
      </c>
      <c r="V64" s="47">
        <v>1</v>
      </c>
      <c r="W64" s="47"/>
      <c r="X64" s="48"/>
      <c r="Y64" s="47"/>
      <c r="Z64" s="49">
        <v>1</v>
      </c>
    </row>
    <row r="65" spans="1:26" ht="15.75" customHeight="1">
      <c r="A65" s="5">
        <v>118106</v>
      </c>
      <c r="B65" s="5">
        <v>3117</v>
      </c>
      <c r="C65" s="14">
        <v>44433.990972222222</v>
      </c>
      <c r="D65" s="14">
        <v>44434.000694444447</v>
      </c>
      <c r="E65" s="14">
        <v>44434.004861111112</v>
      </c>
      <c r="F65" s="14">
        <v>44434.025694444448</v>
      </c>
      <c r="G65" s="5" t="s">
        <v>24</v>
      </c>
      <c r="H65" s="5" t="s">
        <v>29</v>
      </c>
      <c r="S65" s="29">
        <v>116826</v>
      </c>
      <c r="T65" s="47">
        <v>1</v>
      </c>
      <c r="U65" s="48"/>
      <c r="V65" s="47">
        <v>1</v>
      </c>
      <c r="W65" s="47"/>
      <c r="X65" s="48"/>
      <c r="Y65" s="47"/>
      <c r="Z65" s="49">
        <v>1</v>
      </c>
    </row>
    <row r="66" spans="1:26" ht="15.75" customHeight="1">
      <c r="A66" s="5">
        <v>118546</v>
      </c>
      <c r="B66" s="5">
        <v>3374</v>
      </c>
      <c r="C66" s="14">
        <v>44427.247222222228</v>
      </c>
      <c r="D66" s="14">
        <v>44427.256944444453</v>
      </c>
      <c r="E66" s="14">
        <v>44427.261111111118</v>
      </c>
      <c r="F66" s="14">
        <v>44427.30069444445</v>
      </c>
      <c r="G66" s="5" t="s">
        <v>24</v>
      </c>
      <c r="H66" s="5" t="s">
        <v>29</v>
      </c>
      <c r="S66" s="29">
        <v>116827</v>
      </c>
      <c r="T66" s="47">
        <v>1</v>
      </c>
      <c r="U66" s="48"/>
      <c r="V66" s="47">
        <v>1</v>
      </c>
      <c r="W66" s="47"/>
      <c r="X66" s="48"/>
      <c r="Y66" s="47"/>
      <c r="Z66" s="49">
        <v>1</v>
      </c>
    </row>
    <row r="67" spans="1:26" ht="15.75" customHeight="1">
      <c r="A67" s="5">
        <v>117930</v>
      </c>
      <c r="B67" s="5">
        <v>803</v>
      </c>
      <c r="C67" s="14">
        <v>44416.145833333336</v>
      </c>
      <c r="D67" s="14">
        <v>44416.154861111114</v>
      </c>
      <c r="E67" s="14">
        <v>44416.162500000006</v>
      </c>
      <c r="F67" s="14">
        <v>44416.178472222229</v>
      </c>
      <c r="G67" s="5" t="s">
        <v>24</v>
      </c>
      <c r="H67" s="5" t="s">
        <v>25</v>
      </c>
      <c r="S67" s="29">
        <v>116828</v>
      </c>
      <c r="T67" s="47"/>
      <c r="U67" s="48">
        <v>1</v>
      </c>
      <c r="V67" s="47">
        <v>1</v>
      </c>
      <c r="W67" s="47"/>
      <c r="X67" s="48"/>
      <c r="Y67" s="47"/>
      <c r="Z67" s="49">
        <v>1</v>
      </c>
    </row>
    <row r="68" spans="1:26" ht="15.75" customHeight="1">
      <c r="A68" s="5">
        <v>117971</v>
      </c>
      <c r="B68" s="5">
        <v>4043</v>
      </c>
      <c r="C68" s="14">
        <v>44432.441666666666</v>
      </c>
      <c r="D68" s="14">
        <v>44432.446527777778</v>
      </c>
      <c r="E68" s="14">
        <v>44432.455555555556</v>
      </c>
      <c r="F68" s="14">
        <v>44432.461805555555</v>
      </c>
      <c r="G68" s="5" t="s">
        <v>24</v>
      </c>
      <c r="H68" s="5" t="s">
        <v>29</v>
      </c>
      <c r="S68" s="29">
        <v>116829</v>
      </c>
      <c r="T68" s="47"/>
      <c r="U68" s="48"/>
      <c r="V68" s="47"/>
      <c r="W68" s="47"/>
      <c r="X68" s="48"/>
      <c r="Y68" s="47"/>
      <c r="Z68" s="49"/>
    </row>
    <row r="69" spans="1:26" ht="15.75" customHeight="1">
      <c r="A69" s="5">
        <v>117715</v>
      </c>
      <c r="C69" s="14">
        <v>44424.080555555556</v>
      </c>
      <c r="G69" s="5" t="s">
        <v>24</v>
      </c>
      <c r="H69" s="5" t="s">
        <v>25</v>
      </c>
      <c r="S69" s="29">
        <v>116830</v>
      </c>
      <c r="T69" s="47"/>
      <c r="U69" s="48">
        <v>1</v>
      </c>
      <c r="V69" s="47">
        <v>1</v>
      </c>
      <c r="W69" s="47"/>
      <c r="X69" s="48"/>
      <c r="Y69" s="47"/>
      <c r="Z69" s="49">
        <v>1</v>
      </c>
    </row>
    <row r="70" spans="1:26" ht="15.75" customHeight="1">
      <c r="A70" s="5">
        <v>118470</v>
      </c>
      <c r="B70" s="5">
        <v>4518</v>
      </c>
      <c r="C70" s="14">
        <v>44434.380555555559</v>
      </c>
      <c r="D70" s="14">
        <v>44434.390972222223</v>
      </c>
      <c r="E70" s="14">
        <v>44434.394444444442</v>
      </c>
      <c r="F70" s="14"/>
      <c r="G70" s="5" t="s">
        <v>24</v>
      </c>
      <c r="H70" s="5" t="s">
        <v>25</v>
      </c>
      <c r="S70" s="29">
        <v>116831</v>
      </c>
      <c r="T70" s="47"/>
      <c r="U70" s="48"/>
      <c r="V70" s="47"/>
      <c r="W70" s="47"/>
      <c r="X70" s="48"/>
      <c r="Y70" s="47"/>
      <c r="Z70" s="49"/>
    </row>
    <row r="71" spans="1:26" ht="15.75" customHeight="1">
      <c r="A71" s="5">
        <v>118077</v>
      </c>
      <c r="B71" s="5">
        <v>2930</v>
      </c>
      <c r="C71" s="14">
        <v>44435.667361111111</v>
      </c>
      <c r="D71" s="14">
        <v>44435.676388888889</v>
      </c>
      <c r="E71" s="14">
        <v>44435.686805555553</v>
      </c>
      <c r="F71" s="14">
        <v>44435.711111111108</v>
      </c>
      <c r="G71" s="5" t="s">
        <v>28</v>
      </c>
      <c r="H71" s="5" t="s">
        <v>25</v>
      </c>
      <c r="S71" s="29">
        <v>116832</v>
      </c>
      <c r="T71" s="47"/>
      <c r="U71" s="48">
        <v>1</v>
      </c>
      <c r="V71" s="47">
        <v>1</v>
      </c>
      <c r="W71" s="47"/>
      <c r="X71" s="48"/>
      <c r="Y71" s="47"/>
      <c r="Z71" s="49">
        <v>1</v>
      </c>
    </row>
    <row r="72" spans="1:26" ht="15.75" customHeight="1">
      <c r="A72" s="5">
        <v>117898</v>
      </c>
      <c r="B72" s="5">
        <v>1717</v>
      </c>
      <c r="C72" s="14">
        <v>44433.827777777777</v>
      </c>
      <c r="D72" s="14">
        <v>44433.838194444441</v>
      </c>
      <c r="E72" s="14">
        <v>44433.84097222222</v>
      </c>
      <c r="F72" s="14">
        <v>44433.884027777778</v>
      </c>
      <c r="G72" s="5" t="s">
        <v>24</v>
      </c>
      <c r="H72" s="5" t="s">
        <v>29</v>
      </c>
      <c r="S72" s="29">
        <v>116833</v>
      </c>
      <c r="T72" s="47"/>
      <c r="U72" s="48"/>
      <c r="V72" s="47"/>
      <c r="W72" s="47"/>
      <c r="X72" s="48"/>
      <c r="Y72" s="47"/>
      <c r="Z72" s="49"/>
    </row>
    <row r="73" spans="1:26" ht="15.75" customHeight="1">
      <c r="A73" s="5">
        <v>118043</v>
      </c>
      <c r="B73" s="5">
        <v>4635</v>
      </c>
      <c r="C73" s="14">
        <v>44412.578472222223</v>
      </c>
      <c r="D73" s="14">
        <v>44412.585416666669</v>
      </c>
      <c r="E73" s="14">
        <v>44412.59375</v>
      </c>
      <c r="F73" s="14">
        <v>44412.631944444445</v>
      </c>
      <c r="G73" s="5" t="s">
        <v>24</v>
      </c>
      <c r="H73" s="5" t="s">
        <v>25</v>
      </c>
      <c r="S73" s="29">
        <v>116834</v>
      </c>
      <c r="T73" s="47"/>
      <c r="U73" s="48"/>
      <c r="V73" s="47"/>
      <c r="W73" s="47">
        <v>1</v>
      </c>
      <c r="X73" s="48"/>
      <c r="Y73" s="47">
        <v>1</v>
      </c>
      <c r="Z73" s="49">
        <v>1</v>
      </c>
    </row>
    <row r="74" spans="1:26" ht="15.75" customHeight="1">
      <c r="A74" s="5">
        <v>118579</v>
      </c>
      <c r="C74" s="14">
        <v>44413.157638888886</v>
      </c>
      <c r="G74" s="5" t="s">
        <v>24</v>
      </c>
      <c r="H74" s="5" t="s">
        <v>29</v>
      </c>
      <c r="S74" s="29">
        <v>116835</v>
      </c>
      <c r="T74" s="47"/>
      <c r="U74" s="48"/>
      <c r="V74" s="47"/>
      <c r="W74" s="47"/>
      <c r="X74" s="48"/>
      <c r="Y74" s="47"/>
      <c r="Z74" s="49"/>
    </row>
    <row r="75" spans="1:26" ht="15.75" customHeight="1">
      <c r="A75" s="5">
        <v>117147</v>
      </c>
      <c r="B75" s="5">
        <v>1634</v>
      </c>
      <c r="C75" s="14">
        <v>44414.22152777778</v>
      </c>
      <c r="D75" s="14">
        <v>44414.224999999999</v>
      </c>
      <c r="E75" s="14">
        <v>44414.234722222223</v>
      </c>
      <c r="F75" s="14">
        <v>44414.270138888889</v>
      </c>
      <c r="G75" s="5" t="s">
        <v>28</v>
      </c>
      <c r="H75" s="5" t="s">
        <v>29</v>
      </c>
      <c r="S75" s="29">
        <v>116836</v>
      </c>
      <c r="T75" s="47"/>
      <c r="U75" s="48"/>
      <c r="V75" s="47"/>
      <c r="W75" s="47"/>
      <c r="X75" s="48"/>
      <c r="Y75" s="47"/>
      <c r="Z75" s="49"/>
    </row>
    <row r="76" spans="1:26" ht="15.75" customHeight="1">
      <c r="A76" s="5">
        <v>117659</v>
      </c>
      <c r="B76" s="5">
        <v>588</v>
      </c>
      <c r="C76" s="14">
        <v>44430.313194444439</v>
      </c>
      <c r="D76" s="14">
        <v>44430.315277777772</v>
      </c>
      <c r="E76" s="14">
        <v>44430.322916666664</v>
      </c>
      <c r="F76" s="14"/>
      <c r="G76" s="5" t="s">
        <v>24</v>
      </c>
      <c r="H76" s="5" t="s">
        <v>29</v>
      </c>
      <c r="S76" s="29">
        <v>116837</v>
      </c>
      <c r="T76" s="47"/>
      <c r="U76" s="48"/>
      <c r="V76" s="47"/>
      <c r="W76" s="47"/>
      <c r="X76" s="48"/>
      <c r="Y76" s="47"/>
      <c r="Z76" s="49"/>
    </row>
    <row r="77" spans="1:26" ht="15.75" customHeight="1">
      <c r="A77" s="5">
        <v>118547</v>
      </c>
      <c r="B77" s="5">
        <v>2378</v>
      </c>
      <c r="C77" s="14">
        <v>44424.470833333333</v>
      </c>
      <c r="D77" s="14">
        <v>44424.474305555552</v>
      </c>
      <c r="E77" s="14"/>
      <c r="G77" s="5" t="s">
        <v>24</v>
      </c>
      <c r="H77" s="5" t="s">
        <v>29</v>
      </c>
      <c r="S77" s="29">
        <v>116838</v>
      </c>
      <c r="T77" s="47"/>
      <c r="U77" s="48">
        <v>1</v>
      </c>
      <c r="V77" s="47">
        <v>1</v>
      </c>
      <c r="W77" s="47"/>
      <c r="X77" s="48"/>
      <c r="Y77" s="47"/>
      <c r="Z77" s="49">
        <v>1</v>
      </c>
    </row>
    <row r="78" spans="1:26" ht="15.75" customHeight="1">
      <c r="A78" s="5">
        <v>117009</v>
      </c>
      <c r="B78" s="5">
        <v>250</v>
      </c>
      <c r="C78" s="14">
        <v>44432.673611111109</v>
      </c>
      <c r="D78" s="14">
        <v>44432.678472222222</v>
      </c>
      <c r="E78" s="14">
        <v>44432.686111111114</v>
      </c>
      <c r="F78" s="14">
        <v>44432.703472222223</v>
      </c>
      <c r="G78" s="5" t="s">
        <v>24</v>
      </c>
      <c r="H78" s="5" t="s">
        <v>25</v>
      </c>
      <c r="S78" s="29">
        <v>116839</v>
      </c>
      <c r="T78" s="47"/>
      <c r="U78" s="48">
        <v>1</v>
      </c>
      <c r="V78" s="47">
        <v>1</v>
      </c>
      <c r="W78" s="47"/>
      <c r="X78" s="48"/>
      <c r="Y78" s="47"/>
      <c r="Z78" s="49">
        <v>1</v>
      </c>
    </row>
    <row r="79" spans="1:26" ht="15.75" customHeight="1">
      <c r="A79" s="5">
        <v>118202</v>
      </c>
      <c r="B79" s="5">
        <v>1305</v>
      </c>
      <c r="C79" s="14">
        <v>44411.23819444445</v>
      </c>
      <c r="D79" s="14">
        <v>44411.243055555562</v>
      </c>
      <c r="E79" s="14"/>
      <c r="G79" s="5" t="s">
        <v>28</v>
      </c>
      <c r="H79" s="5" t="s">
        <v>25</v>
      </c>
      <c r="S79" s="29">
        <v>116840</v>
      </c>
      <c r="T79" s="47"/>
      <c r="U79" s="48">
        <v>1</v>
      </c>
      <c r="V79" s="47">
        <v>1</v>
      </c>
      <c r="W79" s="47"/>
      <c r="X79" s="48"/>
      <c r="Y79" s="47"/>
      <c r="Z79" s="49">
        <v>1</v>
      </c>
    </row>
    <row r="80" spans="1:26" ht="15.75" customHeight="1">
      <c r="A80" s="5">
        <v>117787</v>
      </c>
      <c r="B80" s="5">
        <v>944</v>
      </c>
      <c r="C80" s="14">
        <v>44424.59652777778</v>
      </c>
      <c r="D80" s="14"/>
      <c r="G80" s="5" t="s">
        <v>24</v>
      </c>
      <c r="H80" s="5" t="s">
        <v>25</v>
      </c>
      <c r="S80" s="29">
        <v>116841</v>
      </c>
      <c r="T80" s="47"/>
      <c r="U80" s="48"/>
      <c r="V80" s="47"/>
      <c r="W80" s="47"/>
      <c r="X80" s="48"/>
      <c r="Y80" s="47"/>
      <c r="Z80" s="49"/>
    </row>
    <row r="81" spans="1:26" ht="15.75" customHeight="1">
      <c r="A81" s="5">
        <v>118511</v>
      </c>
      <c r="C81" s="14">
        <v>44437.815972222219</v>
      </c>
      <c r="G81" s="5" t="s">
        <v>24</v>
      </c>
      <c r="H81" s="5" t="s">
        <v>25</v>
      </c>
      <c r="S81" s="29">
        <v>116842</v>
      </c>
      <c r="T81" s="47"/>
      <c r="U81" s="48">
        <v>1</v>
      </c>
      <c r="V81" s="47">
        <v>1</v>
      </c>
      <c r="W81" s="47"/>
      <c r="X81" s="48"/>
      <c r="Y81" s="47"/>
      <c r="Z81" s="49">
        <v>1</v>
      </c>
    </row>
    <row r="82" spans="1:26" ht="15.75" customHeight="1">
      <c r="A82" s="5">
        <v>118539</v>
      </c>
      <c r="B82" s="5">
        <v>2270</v>
      </c>
      <c r="C82" s="14">
        <v>44420.477777777778</v>
      </c>
      <c r="D82" s="14">
        <v>44420.483333333337</v>
      </c>
      <c r="E82" s="14">
        <v>44420.491666666669</v>
      </c>
      <c r="F82" s="14">
        <v>44420.532638888893</v>
      </c>
      <c r="G82" s="5" t="s">
        <v>24</v>
      </c>
      <c r="H82" s="5" t="s">
        <v>29</v>
      </c>
      <c r="S82" s="29">
        <v>116843</v>
      </c>
      <c r="T82" s="47"/>
      <c r="U82" s="48"/>
      <c r="V82" s="47"/>
      <c r="W82" s="47"/>
      <c r="X82" s="48"/>
      <c r="Y82" s="47"/>
      <c r="Z82" s="49"/>
    </row>
    <row r="83" spans="1:26" ht="15.75" customHeight="1">
      <c r="A83" s="5">
        <v>118637</v>
      </c>
      <c r="C83" s="14">
        <v>44419.052083333328</v>
      </c>
      <c r="G83" s="5" t="s">
        <v>28</v>
      </c>
      <c r="H83" s="5" t="s">
        <v>25</v>
      </c>
      <c r="S83" s="29">
        <v>116844</v>
      </c>
      <c r="T83" s="47"/>
      <c r="U83" s="48">
        <v>1</v>
      </c>
      <c r="V83" s="47">
        <v>1</v>
      </c>
      <c r="W83" s="47"/>
      <c r="X83" s="48"/>
      <c r="Y83" s="47"/>
      <c r="Z83" s="49">
        <v>1</v>
      </c>
    </row>
    <row r="84" spans="1:26" ht="15.75" customHeight="1">
      <c r="A84" s="5">
        <v>118457</v>
      </c>
      <c r="B84" s="5">
        <v>2250</v>
      </c>
      <c r="C84" s="14">
        <v>44431.123611111114</v>
      </c>
      <c r="D84" s="14">
        <v>44431.127083333333</v>
      </c>
      <c r="E84" s="14">
        <v>44431.131249999999</v>
      </c>
      <c r="F84" s="14">
        <v>44431.157638888886</v>
      </c>
      <c r="G84" s="5" t="s">
        <v>24</v>
      </c>
      <c r="H84" s="5" t="s">
        <v>29</v>
      </c>
      <c r="S84" s="29">
        <v>116845</v>
      </c>
      <c r="T84" s="47"/>
      <c r="U84" s="48"/>
      <c r="V84" s="47"/>
      <c r="W84" s="47">
        <v>1</v>
      </c>
      <c r="X84" s="48"/>
      <c r="Y84" s="47">
        <v>1</v>
      </c>
      <c r="Z84" s="49">
        <v>1</v>
      </c>
    </row>
    <row r="85" spans="1:26" ht="15.75" customHeight="1">
      <c r="A85" s="5">
        <v>116963</v>
      </c>
      <c r="B85" s="5">
        <v>4710</v>
      </c>
      <c r="C85" s="14">
        <v>44426.473611111112</v>
      </c>
      <c r="D85" s="14">
        <v>44426.476388888892</v>
      </c>
      <c r="E85" s="14">
        <v>44426.482638888891</v>
      </c>
      <c r="F85" s="14">
        <v>44426.487500000003</v>
      </c>
      <c r="G85" s="5" t="s">
        <v>24</v>
      </c>
      <c r="H85" s="5" t="s">
        <v>29</v>
      </c>
      <c r="S85" s="29">
        <v>116846</v>
      </c>
      <c r="T85" s="47"/>
      <c r="U85" s="48"/>
      <c r="V85" s="47"/>
      <c r="W85" s="47"/>
      <c r="X85" s="48">
        <v>1</v>
      </c>
      <c r="Y85" s="47">
        <v>1</v>
      </c>
      <c r="Z85" s="49">
        <v>1</v>
      </c>
    </row>
    <row r="86" spans="1:26" ht="15.75" customHeight="1">
      <c r="A86" s="5">
        <v>118217</v>
      </c>
      <c r="B86" s="5">
        <v>3036</v>
      </c>
      <c r="C86" s="14">
        <v>44421.665972222225</v>
      </c>
      <c r="D86" s="14">
        <v>44421.670833333337</v>
      </c>
      <c r="E86" s="14">
        <v>44421.673611111117</v>
      </c>
      <c r="F86" s="14">
        <v>44421.712500000009</v>
      </c>
      <c r="G86" s="5" t="s">
        <v>28</v>
      </c>
      <c r="H86" s="5" t="s">
        <v>29</v>
      </c>
      <c r="S86" s="29">
        <v>116847</v>
      </c>
      <c r="T86" s="47"/>
      <c r="U86" s="48">
        <v>1</v>
      </c>
      <c r="V86" s="47">
        <v>1</v>
      </c>
      <c r="W86" s="47"/>
      <c r="X86" s="48"/>
      <c r="Y86" s="47"/>
      <c r="Z86" s="49">
        <v>1</v>
      </c>
    </row>
    <row r="87" spans="1:26" ht="15.75" customHeight="1">
      <c r="A87" s="5">
        <v>116902</v>
      </c>
      <c r="B87" s="5">
        <v>1284</v>
      </c>
      <c r="C87" s="14">
        <v>44414.18472222222</v>
      </c>
      <c r="D87" s="14">
        <v>44414.186111111107</v>
      </c>
      <c r="E87" s="14">
        <v>44414.191666666666</v>
      </c>
      <c r="F87" s="14"/>
      <c r="G87" s="5" t="s">
        <v>24</v>
      </c>
      <c r="H87" s="5" t="s">
        <v>29</v>
      </c>
      <c r="S87" s="29">
        <v>116848</v>
      </c>
      <c r="T87" s="47"/>
      <c r="U87" s="48"/>
      <c r="V87" s="47"/>
      <c r="W87" s="47"/>
      <c r="X87" s="48"/>
      <c r="Y87" s="47"/>
      <c r="Z87" s="49"/>
    </row>
    <row r="88" spans="1:26" ht="15.75" customHeight="1">
      <c r="A88" s="5">
        <v>118107</v>
      </c>
      <c r="B88" s="5">
        <v>3985</v>
      </c>
      <c r="C88" s="14">
        <v>44416.352777777778</v>
      </c>
      <c r="D88" s="14">
        <v>44416.359027777777</v>
      </c>
      <c r="E88" s="14">
        <v>44416.368055555555</v>
      </c>
      <c r="F88" s="14">
        <v>44416.411805555552</v>
      </c>
      <c r="G88" s="5" t="s">
        <v>24</v>
      </c>
      <c r="H88" s="5" t="s">
        <v>29</v>
      </c>
      <c r="S88" s="29">
        <v>116849</v>
      </c>
      <c r="T88" s="47"/>
      <c r="U88" s="48"/>
      <c r="V88" s="47"/>
      <c r="W88" s="47"/>
      <c r="X88" s="48"/>
      <c r="Y88" s="47"/>
      <c r="Z88" s="49"/>
    </row>
    <row r="89" spans="1:26" ht="15.75" customHeight="1">
      <c r="A89" s="5">
        <v>116960</v>
      </c>
      <c r="B89" s="5">
        <v>1616</v>
      </c>
      <c r="C89" s="14">
        <v>44424.480555555558</v>
      </c>
      <c r="D89" s="14">
        <v>44424.486111111117</v>
      </c>
      <c r="E89" s="14">
        <v>44424.493055555562</v>
      </c>
      <c r="F89" s="14">
        <v>44424.518750000003</v>
      </c>
      <c r="G89" s="5" t="s">
        <v>28</v>
      </c>
      <c r="H89" s="5" t="s">
        <v>29</v>
      </c>
      <c r="S89" s="29">
        <v>116850</v>
      </c>
      <c r="T89" s="47"/>
      <c r="U89" s="48"/>
      <c r="V89" s="47"/>
      <c r="W89" s="47"/>
      <c r="X89" s="48"/>
      <c r="Y89" s="47"/>
      <c r="Z89" s="49"/>
    </row>
    <row r="90" spans="1:26" ht="15.75" customHeight="1">
      <c r="A90" s="5">
        <v>117394</v>
      </c>
      <c r="B90" s="5">
        <v>2739</v>
      </c>
      <c r="C90" s="14">
        <v>44423.184027777774</v>
      </c>
      <c r="D90" s="14">
        <v>44423.188888888886</v>
      </c>
      <c r="E90" s="14">
        <v>44423.192361111105</v>
      </c>
      <c r="F90" s="14">
        <v>44423.222916666658</v>
      </c>
      <c r="G90" s="5" t="s">
        <v>24</v>
      </c>
      <c r="H90" s="5" t="s">
        <v>29</v>
      </c>
      <c r="S90" s="29">
        <v>116851</v>
      </c>
      <c r="T90" s="47"/>
      <c r="U90" s="48">
        <v>1</v>
      </c>
      <c r="V90" s="47">
        <v>1</v>
      </c>
      <c r="W90" s="47"/>
      <c r="X90" s="48"/>
      <c r="Y90" s="47"/>
      <c r="Z90" s="49">
        <v>1</v>
      </c>
    </row>
    <row r="91" spans="1:26" ht="15.75" customHeight="1">
      <c r="A91" s="5">
        <v>118619</v>
      </c>
      <c r="B91" s="5">
        <v>4320</v>
      </c>
      <c r="C91" s="14">
        <v>44409.557638888888</v>
      </c>
      <c r="D91" s="14">
        <v>44409.559027777774</v>
      </c>
      <c r="E91" s="14">
        <v>44409.569444444438</v>
      </c>
      <c r="F91" s="14">
        <v>44409.58888888888</v>
      </c>
      <c r="G91" s="5" t="s">
        <v>24</v>
      </c>
      <c r="H91" s="5" t="s">
        <v>29</v>
      </c>
      <c r="S91" s="29">
        <v>116852</v>
      </c>
      <c r="T91" s="47"/>
      <c r="U91" s="48"/>
      <c r="V91" s="47"/>
      <c r="W91" s="47">
        <v>1</v>
      </c>
      <c r="X91" s="48"/>
      <c r="Y91" s="47">
        <v>1</v>
      </c>
      <c r="Z91" s="49">
        <v>1</v>
      </c>
    </row>
    <row r="92" spans="1:26" ht="15.75" customHeight="1">
      <c r="A92" s="5">
        <v>118710</v>
      </c>
      <c r="B92" s="5">
        <v>262</v>
      </c>
      <c r="C92" s="14">
        <v>44436.228472222225</v>
      </c>
      <c r="D92" s="14">
        <v>44436.232638888891</v>
      </c>
      <c r="E92" s="14">
        <v>44436.243055555555</v>
      </c>
      <c r="F92" s="14">
        <v>44436.256249999999</v>
      </c>
      <c r="G92" s="5" t="s">
        <v>24</v>
      </c>
      <c r="H92" s="5" t="s">
        <v>29</v>
      </c>
      <c r="S92" s="29">
        <v>116853</v>
      </c>
      <c r="T92" s="47"/>
      <c r="U92" s="48">
        <v>1</v>
      </c>
      <c r="V92" s="47">
        <v>1</v>
      </c>
      <c r="W92" s="47"/>
      <c r="X92" s="48"/>
      <c r="Y92" s="47"/>
      <c r="Z92" s="49">
        <v>1</v>
      </c>
    </row>
    <row r="93" spans="1:26" ht="15.75" customHeight="1">
      <c r="A93" s="5">
        <v>117049</v>
      </c>
      <c r="B93" s="5">
        <v>778</v>
      </c>
      <c r="C93" s="14">
        <v>44429.602777777778</v>
      </c>
      <c r="D93" s="14">
        <v>44429.613194444442</v>
      </c>
      <c r="E93" s="14">
        <v>44429.621527777774</v>
      </c>
      <c r="F93" s="14">
        <v>44429.638194444444</v>
      </c>
      <c r="G93" s="5" t="s">
        <v>24</v>
      </c>
      <c r="H93" s="5" t="s">
        <v>25</v>
      </c>
      <c r="S93" s="29">
        <v>116854</v>
      </c>
      <c r="T93" s="47"/>
      <c r="U93" s="48"/>
      <c r="V93" s="47"/>
      <c r="W93" s="47">
        <v>1</v>
      </c>
      <c r="X93" s="48"/>
      <c r="Y93" s="47">
        <v>1</v>
      </c>
      <c r="Z93" s="49">
        <v>1</v>
      </c>
    </row>
    <row r="94" spans="1:26" ht="15.75" customHeight="1">
      <c r="A94" s="5">
        <v>117160</v>
      </c>
      <c r="B94" s="5">
        <v>4877</v>
      </c>
      <c r="C94" s="14">
        <v>44415.034722222219</v>
      </c>
      <c r="D94" s="14">
        <v>44415.039583333331</v>
      </c>
      <c r="E94" s="14">
        <v>44415.048611111109</v>
      </c>
      <c r="F94" s="14">
        <v>44415.075694444444</v>
      </c>
      <c r="G94" s="5" t="s">
        <v>24</v>
      </c>
      <c r="H94" s="5" t="s">
        <v>29</v>
      </c>
      <c r="S94" s="29">
        <v>116855</v>
      </c>
      <c r="T94" s="47">
        <v>1</v>
      </c>
      <c r="U94" s="48"/>
      <c r="V94" s="47">
        <v>1</v>
      </c>
      <c r="W94" s="47"/>
      <c r="X94" s="48"/>
      <c r="Y94" s="47"/>
      <c r="Z94" s="49">
        <v>1</v>
      </c>
    </row>
    <row r="95" spans="1:26" ht="15.75" customHeight="1">
      <c r="A95" s="5">
        <v>118423</v>
      </c>
      <c r="B95" s="5">
        <v>4081</v>
      </c>
      <c r="C95" s="14">
        <v>44418.159722222219</v>
      </c>
      <c r="D95" s="14">
        <v>44418.167361111111</v>
      </c>
      <c r="E95" s="14">
        <v>44418.174305555556</v>
      </c>
      <c r="F95" s="14">
        <v>44418.215277777781</v>
      </c>
      <c r="G95" s="5" t="s">
        <v>24</v>
      </c>
      <c r="H95" s="5" t="s">
        <v>29</v>
      </c>
      <c r="S95" s="29">
        <v>116856</v>
      </c>
      <c r="T95" s="47"/>
      <c r="U95" s="48"/>
      <c r="V95" s="47"/>
      <c r="W95" s="47"/>
      <c r="X95" s="48">
        <v>1</v>
      </c>
      <c r="Y95" s="47">
        <v>1</v>
      </c>
      <c r="Z95" s="49">
        <v>1</v>
      </c>
    </row>
    <row r="96" spans="1:26" ht="15.75" customHeight="1">
      <c r="A96" s="5">
        <v>118543</v>
      </c>
      <c r="B96" s="5">
        <v>2362</v>
      </c>
      <c r="C96" s="14">
        <v>44432.869444444448</v>
      </c>
      <c r="D96" s="14">
        <v>44432.873611111114</v>
      </c>
      <c r="E96" s="14">
        <v>44432.880555555559</v>
      </c>
      <c r="F96" s="14">
        <v>44432.915277777778</v>
      </c>
      <c r="G96" s="5" t="s">
        <v>28</v>
      </c>
      <c r="H96" s="5" t="s">
        <v>29</v>
      </c>
      <c r="S96" s="29">
        <v>116857</v>
      </c>
      <c r="T96" s="47"/>
      <c r="U96" s="48"/>
      <c r="V96" s="47"/>
      <c r="W96" s="47"/>
      <c r="X96" s="48">
        <v>1</v>
      </c>
      <c r="Y96" s="47">
        <v>1</v>
      </c>
      <c r="Z96" s="49">
        <v>1</v>
      </c>
    </row>
    <row r="97" spans="1:26" ht="15.75" customHeight="1">
      <c r="A97" s="5">
        <v>116866</v>
      </c>
      <c r="B97" s="5">
        <v>2981</v>
      </c>
      <c r="C97" s="14">
        <v>44435.896527777775</v>
      </c>
      <c r="D97" s="14">
        <v>44435.899305555555</v>
      </c>
      <c r="E97" s="14">
        <v>44435.904166666667</v>
      </c>
      <c r="F97" s="14">
        <v>44435.93472222222</v>
      </c>
      <c r="G97" s="5" t="s">
        <v>24</v>
      </c>
      <c r="H97" s="5" t="s">
        <v>25</v>
      </c>
      <c r="S97" s="29">
        <v>116858</v>
      </c>
      <c r="T97" s="47"/>
      <c r="U97" s="48">
        <v>1</v>
      </c>
      <c r="V97" s="47">
        <v>1</v>
      </c>
      <c r="W97" s="47"/>
      <c r="X97" s="48"/>
      <c r="Y97" s="47"/>
      <c r="Z97" s="49">
        <v>1</v>
      </c>
    </row>
    <row r="98" spans="1:26" ht="15.75" customHeight="1">
      <c r="A98" s="5">
        <v>118749</v>
      </c>
      <c r="B98" s="5">
        <v>2369</v>
      </c>
      <c r="C98" s="14">
        <v>44418.280555555553</v>
      </c>
      <c r="D98" s="14">
        <v>44418.286111111112</v>
      </c>
      <c r="E98" s="14">
        <v>44418.287499999999</v>
      </c>
      <c r="F98" s="14">
        <v>44418.326388888891</v>
      </c>
      <c r="G98" s="5" t="s">
        <v>24</v>
      </c>
      <c r="H98" s="5" t="s">
        <v>29</v>
      </c>
      <c r="S98" s="29">
        <v>116859</v>
      </c>
      <c r="T98" s="47"/>
      <c r="U98" s="48"/>
      <c r="V98" s="47"/>
      <c r="W98" s="47"/>
      <c r="X98" s="48">
        <v>1</v>
      </c>
      <c r="Y98" s="47">
        <v>1</v>
      </c>
      <c r="Z98" s="49">
        <v>1</v>
      </c>
    </row>
    <row r="99" spans="1:26" ht="15.75" customHeight="1">
      <c r="A99" s="5">
        <v>118775</v>
      </c>
      <c r="B99" s="5">
        <v>2742</v>
      </c>
      <c r="C99" s="14">
        <v>44415.580555555556</v>
      </c>
      <c r="D99" s="14">
        <v>44415.581944444442</v>
      </c>
      <c r="E99" s="14">
        <v>44415.591666666667</v>
      </c>
      <c r="F99" s="14">
        <v>44415.601388888892</v>
      </c>
      <c r="G99" s="5" t="s">
        <v>24</v>
      </c>
      <c r="H99" s="5" t="s">
        <v>29</v>
      </c>
      <c r="S99" s="29">
        <v>116860</v>
      </c>
      <c r="T99" s="47"/>
      <c r="U99" s="48"/>
      <c r="V99" s="47"/>
      <c r="W99" s="47"/>
      <c r="X99" s="48">
        <v>1</v>
      </c>
      <c r="Y99" s="47">
        <v>1</v>
      </c>
      <c r="Z99" s="49">
        <v>1</v>
      </c>
    </row>
    <row r="100" spans="1:26" ht="15.75" customHeight="1">
      <c r="A100" s="5">
        <v>118019</v>
      </c>
      <c r="B100" s="5">
        <v>4136</v>
      </c>
      <c r="C100" s="14">
        <v>44429.963888888895</v>
      </c>
      <c r="D100" s="14">
        <v>44429.968055555561</v>
      </c>
      <c r="E100" s="14">
        <v>44429.972916666673</v>
      </c>
      <c r="F100" s="14">
        <v>44429.981250000004</v>
      </c>
      <c r="G100" s="5" t="s">
        <v>28</v>
      </c>
      <c r="H100" s="5" t="s">
        <v>29</v>
      </c>
      <c r="S100" s="29">
        <v>116861</v>
      </c>
      <c r="T100" s="47"/>
      <c r="U100" s="48">
        <v>1</v>
      </c>
      <c r="V100" s="47">
        <v>1</v>
      </c>
      <c r="W100" s="47"/>
      <c r="X100" s="48"/>
      <c r="Y100" s="47"/>
      <c r="Z100" s="49">
        <v>1</v>
      </c>
    </row>
    <row r="101" spans="1:26" ht="15.75" customHeight="1">
      <c r="A101" s="5">
        <v>117124</v>
      </c>
      <c r="B101" s="5">
        <v>3567</v>
      </c>
      <c r="C101" s="14">
        <v>44411.565277777772</v>
      </c>
      <c r="D101" s="14">
        <v>44411.575694444437</v>
      </c>
      <c r="E101" s="14">
        <v>44411.583333333328</v>
      </c>
      <c r="F101" s="14">
        <v>44411.627777777772</v>
      </c>
      <c r="G101" s="5" t="s">
        <v>24</v>
      </c>
      <c r="H101" s="5" t="s">
        <v>25</v>
      </c>
      <c r="S101" s="29">
        <v>116862</v>
      </c>
      <c r="T101" s="47"/>
      <c r="U101" s="48">
        <v>1</v>
      </c>
      <c r="V101" s="47">
        <v>1</v>
      </c>
      <c r="W101" s="47"/>
      <c r="X101" s="48"/>
      <c r="Y101" s="47"/>
      <c r="Z101" s="49">
        <v>1</v>
      </c>
    </row>
    <row r="102" spans="1:26" ht="15.75" customHeight="1">
      <c r="A102" s="5">
        <v>116835</v>
      </c>
      <c r="C102" s="14">
        <v>44416.45</v>
      </c>
      <c r="G102" s="5" t="s">
        <v>24</v>
      </c>
      <c r="H102" s="5" t="s">
        <v>25</v>
      </c>
      <c r="S102" s="29">
        <v>116863</v>
      </c>
      <c r="T102" s="47"/>
      <c r="U102" s="48">
        <v>1</v>
      </c>
      <c r="V102" s="47">
        <v>1</v>
      </c>
      <c r="W102" s="47"/>
      <c r="X102" s="48"/>
      <c r="Y102" s="47"/>
      <c r="Z102" s="49">
        <v>1</v>
      </c>
    </row>
    <row r="103" spans="1:26" ht="15.75" customHeight="1">
      <c r="A103" s="5">
        <v>117300</v>
      </c>
      <c r="C103" s="14">
        <v>44419.697916666664</v>
      </c>
      <c r="G103" s="5" t="s">
        <v>24</v>
      </c>
      <c r="H103" s="5" t="s">
        <v>29</v>
      </c>
      <c r="S103" s="29">
        <v>116864</v>
      </c>
      <c r="T103" s="47">
        <v>1</v>
      </c>
      <c r="U103" s="48"/>
      <c r="V103" s="47">
        <v>1</v>
      </c>
      <c r="W103" s="47"/>
      <c r="X103" s="48"/>
      <c r="Y103" s="47"/>
      <c r="Z103" s="49">
        <v>1</v>
      </c>
    </row>
    <row r="104" spans="1:26" ht="15.75" customHeight="1">
      <c r="A104" s="5">
        <v>116795</v>
      </c>
      <c r="B104" s="5">
        <v>4610</v>
      </c>
      <c r="C104" s="14">
        <v>44421.78402777778</v>
      </c>
      <c r="D104" s="14">
        <v>44421.795138888891</v>
      </c>
      <c r="E104" s="14">
        <v>44421.803472222222</v>
      </c>
      <c r="F104" s="14">
        <v>44421.822222222225</v>
      </c>
      <c r="G104" s="5" t="s">
        <v>28</v>
      </c>
      <c r="H104" s="5" t="s">
        <v>29</v>
      </c>
      <c r="S104" s="29">
        <v>116865</v>
      </c>
      <c r="T104" s="47"/>
      <c r="U104" s="48">
        <v>1</v>
      </c>
      <c r="V104" s="47">
        <v>1</v>
      </c>
      <c r="W104" s="47"/>
      <c r="X104" s="48"/>
      <c r="Y104" s="47"/>
      <c r="Z104" s="49">
        <v>1</v>
      </c>
    </row>
    <row r="105" spans="1:26" ht="15.75" customHeight="1">
      <c r="A105" s="5">
        <v>118313</v>
      </c>
      <c r="B105" s="5">
        <v>3015</v>
      </c>
      <c r="C105" s="14">
        <v>44431.957638888889</v>
      </c>
      <c r="D105" s="14">
        <v>44431.960416666669</v>
      </c>
      <c r="E105" s="14">
        <v>44431.966666666667</v>
      </c>
      <c r="F105" s="14">
        <v>44431.988888888889</v>
      </c>
      <c r="G105" s="5" t="s">
        <v>24</v>
      </c>
      <c r="H105" s="5" t="s">
        <v>25</v>
      </c>
      <c r="S105" s="29">
        <v>116866</v>
      </c>
      <c r="T105" s="47">
        <v>1</v>
      </c>
      <c r="U105" s="48"/>
      <c r="V105" s="47">
        <v>1</v>
      </c>
      <c r="W105" s="47"/>
      <c r="X105" s="48"/>
      <c r="Y105" s="47"/>
      <c r="Z105" s="49">
        <v>1</v>
      </c>
    </row>
    <row r="106" spans="1:26" ht="15.75" customHeight="1">
      <c r="A106" s="5">
        <v>117596</v>
      </c>
      <c r="C106" s="14">
        <v>44438.772222222222</v>
      </c>
      <c r="G106" s="5" t="s">
        <v>24</v>
      </c>
      <c r="H106" s="5" t="s">
        <v>25</v>
      </c>
      <c r="S106" s="29">
        <v>116867</v>
      </c>
      <c r="T106" s="47"/>
      <c r="U106" s="48">
        <v>1</v>
      </c>
      <c r="V106" s="47">
        <v>1</v>
      </c>
      <c r="W106" s="47"/>
      <c r="X106" s="48"/>
      <c r="Y106" s="47"/>
      <c r="Z106" s="49">
        <v>1</v>
      </c>
    </row>
    <row r="107" spans="1:26" ht="15.75" customHeight="1">
      <c r="A107" s="5">
        <v>117606</v>
      </c>
      <c r="B107" s="5">
        <v>2869</v>
      </c>
      <c r="C107" s="14">
        <v>44434.593055555561</v>
      </c>
      <c r="D107" s="14">
        <v>44434.59652777778</v>
      </c>
      <c r="E107" s="14">
        <v>44434.605555555558</v>
      </c>
      <c r="F107" s="14">
        <v>44434.622916666667</v>
      </c>
      <c r="G107" s="5" t="s">
        <v>24</v>
      </c>
      <c r="H107" s="5" t="s">
        <v>25</v>
      </c>
      <c r="S107" s="29">
        <v>116868</v>
      </c>
      <c r="T107" s="47"/>
      <c r="U107" s="48"/>
      <c r="V107" s="47"/>
      <c r="W107" s="47"/>
      <c r="X107" s="48"/>
      <c r="Y107" s="47"/>
      <c r="Z107" s="49"/>
    </row>
    <row r="108" spans="1:26" ht="15.75" customHeight="1">
      <c r="A108" s="5">
        <v>116786</v>
      </c>
      <c r="B108" s="5">
        <v>3285</v>
      </c>
      <c r="C108" s="14">
        <v>44435.579861111109</v>
      </c>
      <c r="D108" s="14">
        <v>44435.589583333334</v>
      </c>
      <c r="E108" s="14">
        <v>44435.59097222222</v>
      </c>
      <c r="F108" s="14">
        <v>44435.621527777774</v>
      </c>
      <c r="G108" s="5" t="s">
        <v>28</v>
      </c>
      <c r="H108" s="5" t="s">
        <v>25</v>
      </c>
      <c r="S108" s="29">
        <v>116869</v>
      </c>
      <c r="T108" s="47">
        <v>1</v>
      </c>
      <c r="U108" s="48"/>
      <c r="V108" s="47">
        <v>1</v>
      </c>
      <c r="W108" s="47"/>
      <c r="X108" s="48"/>
      <c r="Y108" s="47"/>
      <c r="Z108" s="49">
        <v>1</v>
      </c>
    </row>
    <row r="109" spans="1:26" ht="15.75" customHeight="1">
      <c r="A109" s="5">
        <v>118232</v>
      </c>
      <c r="B109" s="5">
        <v>1104</v>
      </c>
      <c r="C109" s="14">
        <v>44415.862500000003</v>
      </c>
      <c r="D109" s="14">
        <v>44415.864583333336</v>
      </c>
      <c r="E109" s="14">
        <v>44415.872916666667</v>
      </c>
      <c r="F109" s="14">
        <v>44415.897222222222</v>
      </c>
      <c r="G109" s="5" t="s">
        <v>24</v>
      </c>
      <c r="H109" s="5" t="s">
        <v>25</v>
      </c>
      <c r="S109" s="29">
        <v>116870</v>
      </c>
      <c r="T109" s="47"/>
      <c r="U109" s="48">
        <v>1</v>
      </c>
      <c r="V109" s="47">
        <v>1</v>
      </c>
      <c r="W109" s="47"/>
      <c r="X109" s="48"/>
      <c r="Y109" s="47"/>
      <c r="Z109" s="49">
        <v>1</v>
      </c>
    </row>
    <row r="110" spans="1:26" ht="15.75" customHeight="1">
      <c r="A110" s="5">
        <v>118007</v>
      </c>
      <c r="C110" s="14">
        <v>44430.144444444442</v>
      </c>
      <c r="G110" s="5" t="s">
        <v>24</v>
      </c>
      <c r="H110" s="5" t="s">
        <v>25</v>
      </c>
      <c r="S110" s="29">
        <v>116871</v>
      </c>
      <c r="T110" s="47"/>
      <c r="U110" s="48"/>
      <c r="V110" s="47"/>
      <c r="W110" s="47"/>
      <c r="X110" s="48"/>
      <c r="Y110" s="47"/>
      <c r="Z110" s="49"/>
    </row>
    <row r="111" spans="1:26" ht="15.75" customHeight="1">
      <c r="A111" s="5">
        <v>117333</v>
      </c>
      <c r="C111" s="14">
        <v>44427.809027777774</v>
      </c>
      <c r="G111" s="5" t="s">
        <v>28</v>
      </c>
      <c r="H111" s="5" t="s">
        <v>29</v>
      </c>
      <c r="S111" s="29">
        <v>116872</v>
      </c>
      <c r="T111" s="47">
        <v>1</v>
      </c>
      <c r="U111" s="48"/>
      <c r="V111" s="47">
        <v>1</v>
      </c>
      <c r="W111" s="47"/>
      <c r="X111" s="48"/>
      <c r="Y111" s="47"/>
      <c r="Z111" s="49">
        <v>1</v>
      </c>
    </row>
    <row r="112" spans="1:26" ht="15.75" customHeight="1">
      <c r="A112" s="5">
        <v>118135</v>
      </c>
      <c r="B112" s="5">
        <v>2580</v>
      </c>
      <c r="C112" s="14">
        <v>44413.880555555559</v>
      </c>
      <c r="D112" s="14">
        <v>44413.886111111118</v>
      </c>
      <c r="E112" s="14"/>
      <c r="G112" s="5" t="s">
        <v>24</v>
      </c>
      <c r="H112" s="5" t="s">
        <v>29</v>
      </c>
      <c r="S112" s="29">
        <v>116873</v>
      </c>
      <c r="T112" s="47"/>
      <c r="U112" s="48"/>
      <c r="V112" s="47"/>
      <c r="W112" s="47"/>
      <c r="X112" s="48">
        <v>1</v>
      </c>
      <c r="Y112" s="47">
        <v>1</v>
      </c>
      <c r="Z112" s="49">
        <v>1</v>
      </c>
    </row>
    <row r="113" spans="1:26" ht="15.75" customHeight="1">
      <c r="A113" s="5">
        <v>117618</v>
      </c>
      <c r="C113" s="14">
        <v>44433.011805555558</v>
      </c>
      <c r="G113" s="5" t="s">
        <v>24</v>
      </c>
      <c r="H113" s="5" t="s">
        <v>29</v>
      </c>
      <c r="S113" s="29">
        <v>116874</v>
      </c>
      <c r="T113" s="47"/>
      <c r="U113" s="48"/>
      <c r="V113" s="47"/>
      <c r="W113" s="47"/>
      <c r="X113" s="48"/>
      <c r="Y113" s="47"/>
      <c r="Z113" s="49"/>
    </row>
    <row r="114" spans="1:26" ht="15.75" customHeight="1">
      <c r="A114" s="5">
        <v>118735</v>
      </c>
      <c r="B114" s="5">
        <v>1056</v>
      </c>
      <c r="C114" s="14">
        <v>44416.595833333333</v>
      </c>
      <c r="D114" s="14">
        <v>44416.604166666664</v>
      </c>
      <c r="E114" s="14">
        <v>44416.611111111109</v>
      </c>
      <c r="F114" s="14"/>
      <c r="G114" s="5" t="s">
        <v>28</v>
      </c>
      <c r="H114" s="5" t="s">
        <v>29</v>
      </c>
      <c r="S114" s="29">
        <v>116875</v>
      </c>
      <c r="T114" s="47"/>
      <c r="U114" s="48">
        <v>1</v>
      </c>
      <c r="V114" s="47">
        <v>1</v>
      </c>
      <c r="W114" s="47"/>
      <c r="X114" s="48"/>
      <c r="Y114" s="47"/>
      <c r="Z114" s="49">
        <v>1</v>
      </c>
    </row>
    <row r="115" spans="1:26" ht="15.75" customHeight="1">
      <c r="A115" s="5">
        <v>117513</v>
      </c>
      <c r="B115" s="5">
        <v>1772</v>
      </c>
      <c r="C115" s="14">
        <v>44423.219444444447</v>
      </c>
      <c r="D115" s="14">
        <v>44423.227083333339</v>
      </c>
      <c r="E115" s="14">
        <v>44423.231944444451</v>
      </c>
      <c r="F115" s="14">
        <v>44423.245138888895</v>
      </c>
      <c r="G115" s="5" t="s">
        <v>24</v>
      </c>
      <c r="H115" s="5" t="s">
        <v>25</v>
      </c>
      <c r="S115" s="29">
        <v>116876</v>
      </c>
      <c r="T115" s="47">
        <v>1</v>
      </c>
      <c r="U115" s="48"/>
      <c r="V115" s="47">
        <v>1</v>
      </c>
      <c r="W115" s="47"/>
      <c r="X115" s="48"/>
      <c r="Y115" s="47"/>
      <c r="Z115" s="49">
        <v>1</v>
      </c>
    </row>
    <row r="116" spans="1:26" ht="15.75" customHeight="1">
      <c r="A116" s="5">
        <v>116807</v>
      </c>
      <c r="B116" s="5">
        <v>3886</v>
      </c>
      <c r="C116" s="14">
        <v>44431.090277777781</v>
      </c>
      <c r="D116" s="14">
        <v>44431.092361111114</v>
      </c>
      <c r="E116" s="14">
        <v>44431.099305555559</v>
      </c>
      <c r="F116" s="14">
        <v>44431.117361111115</v>
      </c>
      <c r="G116" s="5" t="s">
        <v>28</v>
      </c>
      <c r="H116" s="5" t="s">
        <v>25</v>
      </c>
      <c r="S116" s="29">
        <v>116877</v>
      </c>
      <c r="T116" s="47">
        <v>1</v>
      </c>
      <c r="U116" s="48"/>
      <c r="V116" s="47">
        <v>1</v>
      </c>
      <c r="W116" s="47"/>
      <c r="X116" s="48"/>
      <c r="Y116" s="47"/>
      <c r="Z116" s="49">
        <v>1</v>
      </c>
    </row>
    <row r="117" spans="1:26" ht="15.75" customHeight="1">
      <c r="A117" s="5">
        <v>118779</v>
      </c>
      <c r="B117" s="5">
        <v>1837</v>
      </c>
      <c r="C117" s="14">
        <v>44426.887499999997</v>
      </c>
      <c r="D117" s="14">
        <v>44426.891666666663</v>
      </c>
      <c r="E117" s="14">
        <v>44426.898611111108</v>
      </c>
      <c r="F117" s="14">
        <v>44426.921527777777</v>
      </c>
      <c r="G117" s="5" t="s">
        <v>24</v>
      </c>
      <c r="H117" s="5" t="s">
        <v>29</v>
      </c>
      <c r="S117" s="29">
        <v>116878</v>
      </c>
      <c r="T117" s="47">
        <v>1</v>
      </c>
      <c r="U117" s="48"/>
      <c r="V117" s="47">
        <v>1</v>
      </c>
      <c r="W117" s="47"/>
      <c r="X117" s="48"/>
      <c r="Y117" s="47"/>
      <c r="Z117" s="49">
        <v>1</v>
      </c>
    </row>
    <row r="118" spans="1:26" ht="15.75" customHeight="1">
      <c r="A118" s="5">
        <v>118096</v>
      </c>
      <c r="B118" s="5">
        <v>4589</v>
      </c>
      <c r="C118" s="14">
        <v>44425.834722222222</v>
      </c>
      <c r="D118" s="14">
        <v>44425.844444444447</v>
      </c>
      <c r="E118" s="14">
        <v>44425.850694444445</v>
      </c>
      <c r="F118" s="14">
        <v>44425.859722222223</v>
      </c>
      <c r="G118" s="5" t="s">
        <v>24</v>
      </c>
      <c r="H118" s="5" t="s">
        <v>25</v>
      </c>
      <c r="S118" s="29">
        <v>116879</v>
      </c>
      <c r="T118" s="47"/>
      <c r="U118" s="48"/>
      <c r="V118" s="47"/>
      <c r="W118" s="47">
        <v>1</v>
      </c>
      <c r="X118" s="48"/>
      <c r="Y118" s="47">
        <v>1</v>
      </c>
      <c r="Z118" s="49">
        <v>1</v>
      </c>
    </row>
    <row r="119" spans="1:26" ht="15.75" customHeight="1">
      <c r="A119" s="5">
        <v>118105</v>
      </c>
      <c r="B119" s="5">
        <v>3028</v>
      </c>
      <c r="C119" s="14">
        <v>44423.96875</v>
      </c>
      <c r="D119" s="14">
        <v>44423.976388888892</v>
      </c>
      <c r="E119" s="14">
        <v>44423.978472222225</v>
      </c>
      <c r="F119" s="14">
        <v>44424.01666666667</v>
      </c>
      <c r="G119" s="5" t="s">
        <v>24</v>
      </c>
      <c r="H119" s="5" t="s">
        <v>29</v>
      </c>
      <c r="S119" s="29">
        <v>116880</v>
      </c>
      <c r="T119" s="47"/>
      <c r="U119" s="48"/>
      <c r="V119" s="47"/>
      <c r="W119" s="47"/>
      <c r="X119" s="48">
        <v>1</v>
      </c>
      <c r="Y119" s="47">
        <v>1</v>
      </c>
      <c r="Z119" s="49">
        <v>1</v>
      </c>
    </row>
    <row r="120" spans="1:26" ht="15.75" customHeight="1">
      <c r="A120" s="5">
        <v>116996</v>
      </c>
      <c r="B120" s="5">
        <v>2298</v>
      </c>
      <c r="C120" s="14">
        <v>44415.031944444447</v>
      </c>
      <c r="D120" s="14">
        <v>44415.042361111111</v>
      </c>
      <c r="E120" s="14">
        <v>44415.050694444442</v>
      </c>
      <c r="F120" s="14">
        <v>44415.092361111107</v>
      </c>
      <c r="G120" s="5" t="s">
        <v>24</v>
      </c>
      <c r="H120" s="5" t="s">
        <v>29</v>
      </c>
      <c r="S120" s="29">
        <v>116881</v>
      </c>
      <c r="T120" s="47"/>
      <c r="U120" s="48"/>
      <c r="V120" s="47"/>
      <c r="W120" s="47"/>
      <c r="X120" s="48">
        <v>1</v>
      </c>
      <c r="Y120" s="47">
        <v>1</v>
      </c>
      <c r="Z120" s="49">
        <v>1</v>
      </c>
    </row>
    <row r="121" spans="1:26" ht="15.75" customHeight="1">
      <c r="A121" s="5">
        <v>117190</v>
      </c>
      <c r="B121" s="5">
        <v>1376</v>
      </c>
      <c r="C121" s="14">
        <v>44421.865972222222</v>
      </c>
      <c r="D121" s="14">
        <v>44421.870138888888</v>
      </c>
      <c r="E121" s="14">
        <v>44421.877083333333</v>
      </c>
      <c r="F121" s="14">
        <v>44421.884722222225</v>
      </c>
      <c r="G121" s="5" t="s">
        <v>24</v>
      </c>
      <c r="H121" s="5" t="s">
        <v>29</v>
      </c>
      <c r="S121" s="29">
        <v>116882</v>
      </c>
      <c r="T121" s="47"/>
      <c r="U121" s="48">
        <v>1</v>
      </c>
      <c r="V121" s="47">
        <v>1</v>
      </c>
      <c r="W121" s="47"/>
      <c r="X121" s="48"/>
      <c r="Y121" s="47"/>
      <c r="Z121" s="49">
        <v>1</v>
      </c>
    </row>
    <row r="122" spans="1:26" ht="15.75" customHeight="1">
      <c r="A122" s="5">
        <v>117958</v>
      </c>
      <c r="B122" s="5">
        <v>1605</v>
      </c>
      <c r="C122" s="14">
        <v>44410.556249999994</v>
      </c>
      <c r="D122" s="14">
        <v>44410.558333333327</v>
      </c>
      <c r="E122" s="14">
        <v>44410.568055555552</v>
      </c>
      <c r="F122" s="14">
        <v>44410.594444444439</v>
      </c>
      <c r="G122" s="5" t="s">
        <v>28</v>
      </c>
      <c r="H122" s="5" t="s">
        <v>25</v>
      </c>
      <c r="S122" s="29">
        <v>116883</v>
      </c>
      <c r="T122" s="47"/>
      <c r="U122" s="48"/>
      <c r="V122" s="47"/>
      <c r="W122" s="47"/>
      <c r="X122" s="48">
        <v>1</v>
      </c>
      <c r="Y122" s="47">
        <v>1</v>
      </c>
      <c r="Z122" s="49">
        <v>1</v>
      </c>
    </row>
    <row r="123" spans="1:26" ht="15.75" customHeight="1">
      <c r="A123" s="5">
        <v>118120</v>
      </c>
      <c r="B123" s="5">
        <v>3360</v>
      </c>
      <c r="C123" s="14">
        <v>44424.047222222223</v>
      </c>
      <c r="D123" s="14">
        <v>44424.054166666669</v>
      </c>
      <c r="E123" s="14">
        <v>44424.0625</v>
      </c>
      <c r="F123" s="14">
        <v>44424.099305555559</v>
      </c>
      <c r="G123" s="5" t="s">
        <v>28</v>
      </c>
      <c r="H123" s="5" t="s">
        <v>29</v>
      </c>
      <c r="S123" s="29">
        <v>116884</v>
      </c>
      <c r="T123" s="47"/>
      <c r="U123" s="48"/>
      <c r="V123" s="47"/>
      <c r="W123" s="47"/>
      <c r="X123" s="48">
        <v>1</v>
      </c>
      <c r="Y123" s="47">
        <v>1</v>
      </c>
      <c r="Z123" s="49">
        <v>1</v>
      </c>
    </row>
    <row r="124" spans="1:26" ht="15.75" customHeight="1">
      <c r="A124" s="5">
        <v>118438</v>
      </c>
      <c r="B124" s="5">
        <v>2984</v>
      </c>
      <c r="C124" s="14">
        <v>44409.427777777775</v>
      </c>
      <c r="D124" s="14">
        <v>44409.433333333334</v>
      </c>
      <c r="E124" s="14">
        <v>44409.4375</v>
      </c>
      <c r="F124" s="14"/>
      <c r="G124" s="5" t="s">
        <v>24</v>
      </c>
      <c r="H124" s="5" t="s">
        <v>25</v>
      </c>
      <c r="S124" s="29">
        <v>116885</v>
      </c>
      <c r="T124" s="47"/>
      <c r="U124" s="48"/>
      <c r="V124" s="47"/>
      <c r="W124" s="47"/>
      <c r="X124" s="48">
        <v>1</v>
      </c>
      <c r="Y124" s="47">
        <v>1</v>
      </c>
      <c r="Z124" s="49">
        <v>1</v>
      </c>
    </row>
    <row r="125" spans="1:26" ht="15.75" customHeight="1">
      <c r="A125" s="5">
        <v>118312</v>
      </c>
      <c r="B125" s="5">
        <v>2434</v>
      </c>
      <c r="C125" s="14">
        <v>44417.41805555555</v>
      </c>
      <c r="D125" s="14"/>
      <c r="G125" s="5" t="s">
        <v>28</v>
      </c>
      <c r="H125" s="5" t="s">
        <v>25</v>
      </c>
      <c r="S125" s="29">
        <v>116886</v>
      </c>
      <c r="T125" s="47"/>
      <c r="U125" s="48"/>
      <c r="V125" s="47"/>
      <c r="W125" s="47"/>
      <c r="X125" s="48">
        <v>1</v>
      </c>
      <c r="Y125" s="47">
        <v>1</v>
      </c>
      <c r="Z125" s="49">
        <v>1</v>
      </c>
    </row>
    <row r="126" spans="1:26" ht="15.75" customHeight="1">
      <c r="A126" s="5">
        <v>118099</v>
      </c>
      <c r="C126" s="14">
        <v>44425.106250000004</v>
      </c>
      <c r="G126" s="5" t="s">
        <v>24</v>
      </c>
      <c r="H126" s="5" t="s">
        <v>25</v>
      </c>
      <c r="S126" s="29">
        <v>116887</v>
      </c>
      <c r="T126" s="47"/>
      <c r="U126" s="48"/>
      <c r="V126" s="47"/>
      <c r="W126" s="47"/>
      <c r="X126" s="48">
        <v>1</v>
      </c>
      <c r="Y126" s="47">
        <v>1</v>
      </c>
      <c r="Z126" s="49">
        <v>1</v>
      </c>
    </row>
    <row r="127" spans="1:26" ht="15.75" customHeight="1">
      <c r="A127" s="5">
        <v>118778</v>
      </c>
      <c r="B127" s="5">
        <v>4301</v>
      </c>
      <c r="C127" s="14">
        <v>44418.200694444444</v>
      </c>
      <c r="D127" s="14">
        <v>44418.206944444442</v>
      </c>
      <c r="E127" s="14">
        <v>44418.213888888888</v>
      </c>
      <c r="F127" s="14">
        <v>44418.25277777778</v>
      </c>
      <c r="G127" s="5" t="s">
        <v>24</v>
      </c>
      <c r="H127" s="5" t="s">
        <v>29</v>
      </c>
      <c r="S127" s="29">
        <v>116888</v>
      </c>
      <c r="T127" s="47"/>
      <c r="U127" s="48"/>
      <c r="V127" s="47"/>
      <c r="W127" s="47">
        <v>1</v>
      </c>
      <c r="X127" s="48"/>
      <c r="Y127" s="47">
        <v>1</v>
      </c>
      <c r="Z127" s="49">
        <v>1</v>
      </c>
    </row>
    <row r="128" spans="1:26" ht="15.75" customHeight="1">
      <c r="A128" s="5">
        <v>118736</v>
      </c>
      <c r="C128" s="14">
        <v>44427.710416666669</v>
      </c>
      <c r="G128" s="5" t="s">
        <v>24</v>
      </c>
      <c r="H128" s="5" t="s">
        <v>29</v>
      </c>
      <c r="S128" s="29">
        <v>116889</v>
      </c>
      <c r="T128" s="47"/>
      <c r="U128" s="48">
        <v>1</v>
      </c>
      <c r="V128" s="47">
        <v>1</v>
      </c>
      <c r="W128" s="47"/>
      <c r="X128" s="48"/>
      <c r="Y128" s="47"/>
      <c r="Z128" s="49">
        <v>1</v>
      </c>
    </row>
    <row r="129" spans="1:26" ht="15.75" customHeight="1">
      <c r="A129" s="5">
        <v>118689</v>
      </c>
      <c r="C129" s="14">
        <v>44412.077777777777</v>
      </c>
      <c r="G129" s="5" t="s">
        <v>24</v>
      </c>
      <c r="H129" s="5" t="s">
        <v>29</v>
      </c>
      <c r="S129" s="29">
        <v>116890</v>
      </c>
      <c r="T129" s="47"/>
      <c r="U129" s="48">
        <v>1</v>
      </c>
      <c r="V129" s="47">
        <v>1</v>
      </c>
      <c r="W129" s="47"/>
      <c r="X129" s="48"/>
      <c r="Y129" s="47"/>
      <c r="Z129" s="49">
        <v>1</v>
      </c>
    </row>
    <row r="130" spans="1:26" ht="15.75" customHeight="1">
      <c r="A130" s="5">
        <v>117682</v>
      </c>
      <c r="B130" s="5">
        <v>4876</v>
      </c>
      <c r="C130" s="14">
        <v>44431.848611111112</v>
      </c>
      <c r="D130" s="14"/>
      <c r="G130" s="5" t="s">
        <v>28</v>
      </c>
      <c r="H130" s="5" t="s">
        <v>25</v>
      </c>
      <c r="S130" s="29">
        <v>116891</v>
      </c>
      <c r="T130" s="47"/>
      <c r="U130" s="48">
        <v>1</v>
      </c>
      <c r="V130" s="47">
        <v>1</v>
      </c>
      <c r="W130" s="47"/>
      <c r="X130" s="48"/>
      <c r="Y130" s="47"/>
      <c r="Z130" s="49">
        <v>1</v>
      </c>
    </row>
    <row r="131" spans="1:26" ht="15.75" customHeight="1">
      <c r="A131" s="5">
        <v>117802</v>
      </c>
      <c r="B131" s="5">
        <v>2044</v>
      </c>
      <c r="C131" s="14">
        <v>44428.724305555559</v>
      </c>
      <c r="D131" s="14">
        <v>44428.731944444451</v>
      </c>
      <c r="E131" s="14">
        <v>44428.740277777782</v>
      </c>
      <c r="F131" s="14">
        <v>44428.770138888896</v>
      </c>
      <c r="G131" s="5" t="s">
        <v>24</v>
      </c>
      <c r="H131" s="5" t="s">
        <v>29</v>
      </c>
      <c r="S131" s="29">
        <v>116892</v>
      </c>
      <c r="T131" s="47"/>
      <c r="U131" s="48">
        <v>1</v>
      </c>
      <c r="V131" s="47">
        <v>1</v>
      </c>
      <c r="W131" s="47"/>
      <c r="X131" s="48"/>
      <c r="Y131" s="47"/>
      <c r="Z131" s="49">
        <v>1</v>
      </c>
    </row>
    <row r="132" spans="1:26" ht="15.75" customHeight="1">
      <c r="A132" s="5">
        <v>118460</v>
      </c>
      <c r="B132" s="5">
        <v>963</v>
      </c>
      <c r="C132" s="14">
        <v>44415.455555555556</v>
      </c>
      <c r="D132" s="14">
        <v>44415.457638888889</v>
      </c>
      <c r="E132" s="14">
        <v>44415.459722222222</v>
      </c>
      <c r="F132" s="14">
        <v>44415.472222222219</v>
      </c>
      <c r="G132" s="5" t="s">
        <v>24</v>
      </c>
      <c r="H132" s="5" t="s">
        <v>29</v>
      </c>
      <c r="S132" s="29">
        <v>116893</v>
      </c>
      <c r="T132" s="47"/>
      <c r="U132" s="48">
        <v>1</v>
      </c>
      <c r="V132" s="47">
        <v>1</v>
      </c>
      <c r="W132" s="47"/>
      <c r="X132" s="48"/>
      <c r="Y132" s="47"/>
      <c r="Z132" s="49">
        <v>1</v>
      </c>
    </row>
    <row r="133" spans="1:26" ht="15.75" customHeight="1">
      <c r="A133" s="5">
        <v>117038</v>
      </c>
      <c r="B133" s="5">
        <v>3914</v>
      </c>
      <c r="C133" s="14">
        <v>44409.347916666666</v>
      </c>
      <c r="D133" s="14">
        <v>44409.352777777778</v>
      </c>
      <c r="E133" s="14"/>
      <c r="F133" s="14"/>
      <c r="G133" s="5" t="s">
        <v>24</v>
      </c>
      <c r="H133" s="5" t="s">
        <v>25</v>
      </c>
      <c r="S133" s="29">
        <v>116894</v>
      </c>
      <c r="T133" s="47"/>
      <c r="U133" s="48"/>
      <c r="V133" s="47"/>
      <c r="W133" s="47"/>
      <c r="X133" s="48">
        <v>1</v>
      </c>
      <c r="Y133" s="47">
        <v>1</v>
      </c>
      <c r="Z133" s="49">
        <v>1</v>
      </c>
    </row>
    <row r="134" spans="1:26" ht="15.75" customHeight="1">
      <c r="A134" s="5">
        <v>117215</v>
      </c>
      <c r="C134" s="14">
        <v>44438.436805555553</v>
      </c>
      <c r="G134" s="5" t="s">
        <v>24</v>
      </c>
      <c r="H134" s="5" t="s">
        <v>29</v>
      </c>
      <c r="S134" s="29">
        <v>116895</v>
      </c>
      <c r="T134" s="47"/>
      <c r="U134" s="48"/>
      <c r="V134" s="47"/>
      <c r="W134" s="47"/>
      <c r="X134" s="48"/>
      <c r="Y134" s="47"/>
      <c r="Z134" s="49"/>
    </row>
    <row r="135" spans="1:26" ht="15.75" customHeight="1">
      <c r="A135" s="5">
        <v>116965</v>
      </c>
      <c r="B135" s="5">
        <v>3366</v>
      </c>
      <c r="C135" s="14">
        <v>44425.149305555555</v>
      </c>
      <c r="D135" s="14">
        <v>44425.15347222222</v>
      </c>
      <c r="E135" s="14">
        <v>44425.162499999999</v>
      </c>
      <c r="F135" s="14">
        <v>44425.176388888889</v>
      </c>
      <c r="G135" s="5" t="s">
        <v>28</v>
      </c>
      <c r="H135" s="5" t="s">
        <v>29</v>
      </c>
      <c r="S135" s="29">
        <v>116896</v>
      </c>
      <c r="T135" s="47"/>
      <c r="U135" s="48"/>
      <c r="V135" s="47"/>
      <c r="W135" s="47"/>
      <c r="X135" s="48">
        <v>1</v>
      </c>
      <c r="Y135" s="47">
        <v>1</v>
      </c>
      <c r="Z135" s="49">
        <v>1</v>
      </c>
    </row>
    <row r="136" spans="1:26" ht="15.75" customHeight="1">
      <c r="A136" s="5">
        <v>118522</v>
      </c>
      <c r="B136" s="5">
        <v>1882</v>
      </c>
      <c r="C136" s="14">
        <v>44410.483333333337</v>
      </c>
      <c r="D136" s="14">
        <v>44410.48819444445</v>
      </c>
      <c r="E136" s="14">
        <v>44410.490972222229</v>
      </c>
      <c r="F136" s="14">
        <v>44410.497222222228</v>
      </c>
      <c r="G136" s="5" t="s">
        <v>24</v>
      </c>
      <c r="H136" s="5" t="s">
        <v>25</v>
      </c>
      <c r="S136" s="29">
        <v>116897</v>
      </c>
      <c r="T136" s="47">
        <v>1</v>
      </c>
      <c r="U136" s="48"/>
      <c r="V136" s="47">
        <v>1</v>
      </c>
      <c r="W136" s="47"/>
      <c r="X136" s="48"/>
      <c r="Y136" s="47"/>
      <c r="Z136" s="49">
        <v>1</v>
      </c>
    </row>
    <row r="137" spans="1:26" ht="15.75" customHeight="1">
      <c r="A137" s="5">
        <v>116859</v>
      </c>
      <c r="B137" s="5">
        <v>2327</v>
      </c>
      <c r="C137" s="14">
        <v>44427.899305555555</v>
      </c>
      <c r="D137" s="14">
        <v>44427.907638888886</v>
      </c>
      <c r="E137" s="14">
        <v>44427.91805555555</v>
      </c>
      <c r="F137" s="14">
        <v>44427.950694444437</v>
      </c>
      <c r="G137" s="5" t="s">
        <v>28</v>
      </c>
      <c r="H137" s="5" t="s">
        <v>29</v>
      </c>
      <c r="S137" s="29">
        <v>116898</v>
      </c>
      <c r="T137" s="47"/>
      <c r="U137" s="48"/>
      <c r="V137" s="47"/>
      <c r="W137" s="47"/>
      <c r="X137" s="48"/>
      <c r="Y137" s="47"/>
      <c r="Z137" s="49"/>
    </row>
    <row r="138" spans="1:26" ht="15.75" customHeight="1">
      <c r="A138" s="5">
        <v>116837</v>
      </c>
      <c r="C138" s="14">
        <v>44421.677083333328</v>
      </c>
      <c r="G138" s="5" t="s">
        <v>24</v>
      </c>
      <c r="H138" s="5" t="s">
        <v>25</v>
      </c>
      <c r="S138" s="29">
        <v>116899</v>
      </c>
      <c r="T138" s="47"/>
      <c r="U138" s="48">
        <v>1</v>
      </c>
      <c r="V138" s="47">
        <v>1</v>
      </c>
      <c r="W138" s="47"/>
      <c r="X138" s="48"/>
      <c r="Y138" s="47"/>
      <c r="Z138" s="49">
        <v>1</v>
      </c>
    </row>
    <row r="139" spans="1:26" ht="15.75" customHeight="1">
      <c r="A139" s="5">
        <v>118514</v>
      </c>
      <c r="C139" s="14">
        <v>44411.008333333331</v>
      </c>
      <c r="G139" s="5" t="s">
        <v>28</v>
      </c>
      <c r="H139" s="5" t="s">
        <v>29</v>
      </c>
      <c r="S139" s="29">
        <v>116900</v>
      </c>
      <c r="T139" s="47"/>
      <c r="U139" s="48"/>
      <c r="V139" s="47"/>
      <c r="W139" s="47"/>
      <c r="X139" s="48">
        <v>1</v>
      </c>
      <c r="Y139" s="47">
        <v>1</v>
      </c>
      <c r="Z139" s="49">
        <v>1</v>
      </c>
    </row>
    <row r="140" spans="1:26" ht="15.75" customHeight="1">
      <c r="A140" s="5">
        <v>117331</v>
      </c>
      <c r="B140" s="5">
        <v>2790</v>
      </c>
      <c r="C140" s="14">
        <v>44423.815972222219</v>
      </c>
      <c r="D140" s="14"/>
      <c r="G140" s="5" t="s">
        <v>28</v>
      </c>
      <c r="H140" s="5" t="s">
        <v>25</v>
      </c>
      <c r="S140" s="29">
        <v>116901</v>
      </c>
      <c r="T140" s="47"/>
      <c r="U140" s="48"/>
      <c r="V140" s="47"/>
      <c r="W140" s="47"/>
      <c r="X140" s="48">
        <v>1</v>
      </c>
      <c r="Y140" s="47">
        <v>1</v>
      </c>
      <c r="Z140" s="49">
        <v>1</v>
      </c>
    </row>
    <row r="141" spans="1:26" ht="15.75" customHeight="1">
      <c r="A141" s="5">
        <v>118102</v>
      </c>
      <c r="B141" s="5">
        <v>505</v>
      </c>
      <c r="C141" s="14">
        <v>44418.673611111109</v>
      </c>
      <c r="D141" s="14">
        <v>44418.679861111108</v>
      </c>
      <c r="E141" s="14">
        <v>44418.682638888888</v>
      </c>
      <c r="F141" s="14">
        <v>44418.720138888886</v>
      </c>
      <c r="G141" s="5" t="s">
        <v>28</v>
      </c>
      <c r="H141" s="5" t="s">
        <v>29</v>
      </c>
      <c r="S141" s="29">
        <v>116902</v>
      </c>
      <c r="T141" s="47"/>
      <c r="U141" s="48">
        <v>1</v>
      </c>
      <c r="V141" s="47">
        <v>1</v>
      </c>
      <c r="W141" s="47"/>
      <c r="X141" s="48"/>
      <c r="Y141" s="47"/>
      <c r="Z141" s="49">
        <v>1</v>
      </c>
    </row>
    <row r="142" spans="1:26" ht="15.75" customHeight="1">
      <c r="A142" s="5">
        <v>118327</v>
      </c>
      <c r="B142" s="5">
        <v>4494</v>
      </c>
      <c r="C142" s="14">
        <v>44418.155555555553</v>
      </c>
      <c r="D142" s="14">
        <v>44418.166666666664</v>
      </c>
      <c r="E142" s="14">
        <v>44418.176388888889</v>
      </c>
      <c r="F142" s="14">
        <v>44418.213194444448</v>
      </c>
      <c r="G142" s="5" t="s">
        <v>24</v>
      </c>
      <c r="H142" s="5" t="s">
        <v>25</v>
      </c>
      <c r="S142" s="29">
        <v>116903</v>
      </c>
      <c r="T142" s="47"/>
      <c r="U142" s="48">
        <v>1</v>
      </c>
      <c r="V142" s="47">
        <v>1</v>
      </c>
      <c r="W142" s="47"/>
      <c r="X142" s="48"/>
      <c r="Y142" s="47"/>
      <c r="Z142" s="49">
        <v>1</v>
      </c>
    </row>
    <row r="143" spans="1:26" ht="15.75" customHeight="1">
      <c r="A143" s="5">
        <v>118764</v>
      </c>
      <c r="B143" s="5">
        <v>4941</v>
      </c>
      <c r="C143" s="14">
        <v>44422.618750000001</v>
      </c>
      <c r="D143" s="14">
        <v>44422.623611111114</v>
      </c>
      <c r="E143" s="14">
        <v>44422.631944444445</v>
      </c>
      <c r="F143" s="14">
        <v>44422.65902777778</v>
      </c>
      <c r="G143" s="5" t="s">
        <v>28</v>
      </c>
      <c r="H143" s="5" t="s">
        <v>29</v>
      </c>
      <c r="S143" s="29">
        <v>116904</v>
      </c>
      <c r="T143" s="47"/>
      <c r="U143" s="48"/>
      <c r="V143" s="47"/>
      <c r="W143" s="47"/>
      <c r="X143" s="48"/>
      <c r="Y143" s="47"/>
      <c r="Z143" s="49"/>
    </row>
    <row r="144" spans="1:26" ht="15.75" customHeight="1">
      <c r="A144" s="5">
        <v>118173</v>
      </c>
      <c r="B144" s="5">
        <v>4182</v>
      </c>
      <c r="C144" s="14">
        <v>44438.879861111112</v>
      </c>
      <c r="D144" s="14">
        <v>44438.888888888891</v>
      </c>
      <c r="E144" s="14">
        <v>44438.893750000003</v>
      </c>
      <c r="F144" s="14">
        <v>44438.907638888893</v>
      </c>
      <c r="G144" s="5" t="s">
        <v>24</v>
      </c>
      <c r="H144" s="5" t="s">
        <v>29</v>
      </c>
      <c r="S144" s="29">
        <v>116905</v>
      </c>
      <c r="T144" s="47"/>
      <c r="U144" s="48">
        <v>1</v>
      </c>
      <c r="V144" s="47">
        <v>1</v>
      </c>
      <c r="W144" s="47"/>
      <c r="X144" s="48"/>
      <c r="Y144" s="47"/>
      <c r="Z144" s="49">
        <v>1</v>
      </c>
    </row>
    <row r="145" spans="1:26" ht="15.75" customHeight="1">
      <c r="A145" s="5">
        <v>116980</v>
      </c>
      <c r="B145" s="5">
        <v>1949</v>
      </c>
      <c r="C145" s="14">
        <v>44435.673611111109</v>
      </c>
      <c r="D145" s="14">
        <v>44435.684027777774</v>
      </c>
      <c r="E145" s="14">
        <v>44435.686111111107</v>
      </c>
      <c r="F145" s="14">
        <v>44435.713888888888</v>
      </c>
      <c r="G145" s="5" t="s">
        <v>24</v>
      </c>
      <c r="H145" s="5" t="s">
        <v>25</v>
      </c>
      <c r="S145" s="29">
        <v>116906</v>
      </c>
      <c r="T145" s="47"/>
      <c r="U145" s="48">
        <v>1</v>
      </c>
      <c r="V145" s="47">
        <v>1</v>
      </c>
      <c r="W145" s="47"/>
      <c r="X145" s="48"/>
      <c r="Y145" s="47"/>
      <c r="Z145" s="49">
        <v>1</v>
      </c>
    </row>
    <row r="146" spans="1:26" ht="15.75" customHeight="1">
      <c r="A146" s="5">
        <v>118262</v>
      </c>
      <c r="B146" s="5">
        <v>3347</v>
      </c>
      <c r="C146" s="14">
        <v>44428.228472222225</v>
      </c>
      <c r="D146" s="14">
        <v>44428.231944444444</v>
      </c>
      <c r="E146" s="14">
        <v>44428.234027777777</v>
      </c>
      <c r="F146" s="14">
        <v>44428.270138888889</v>
      </c>
      <c r="G146" s="5" t="s">
        <v>24</v>
      </c>
      <c r="H146" s="5" t="s">
        <v>29</v>
      </c>
      <c r="S146" s="29">
        <v>116907</v>
      </c>
      <c r="T146" s="47"/>
      <c r="U146" s="48"/>
      <c r="V146" s="47"/>
      <c r="W146" s="47">
        <v>1</v>
      </c>
      <c r="X146" s="48"/>
      <c r="Y146" s="47">
        <v>1</v>
      </c>
      <c r="Z146" s="49">
        <v>1</v>
      </c>
    </row>
    <row r="147" spans="1:26" ht="15.75" customHeight="1">
      <c r="A147" s="5">
        <v>118241</v>
      </c>
      <c r="B147" s="5">
        <v>713</v>
      </c>
      <c r="C147" s="14">
        <v>44424.984027777777</v>
      </c>
      <c r="D147" s="14">
        <v>44424.990972222222</v>
      </c>
      <c r="E147" s="14"/>
      <c r="G147" s="5" t="s">
        <v>28</v>
      </c>
      <c r="H147" s="5" t="s">
        <v>29</v>
      </c>
      <c r="S147" s="29">
        <v>116908</v>
      </c>
      <c r="T147" s="47"/>
      <c r="U147" s="48"/>
      <c r="V147" s="47"/>
      <c r="W147" s="47"/>
      <c r="X147" s="48">
        <v>1</v>
      </c>
      <c r="Y147" s="47">
        <v>1</v>
      </c>
      <c r="Z147" s="49">
        <v>1</v>
      </c>
    </row>
    <row r="148" spans="1:26" ht="15.75" customHeight="1">
      <c r="A148" s="5">
        <v>118115</v>
      </c>
      <c r="B148" s="5">
        <v>2304</v>
      </c>
      <c r="C148" s="14">
        <v>44428.865972222222</v>
      </c>
      <c r="D148" s="14">
        <v>44428.868055555555</v>
      </c>
      <c r="E148" s="14">
        <v>44428.872916666667</v>
      </c>
      <c r="F148" s="14">
        <v>44428.881249999999</v>
      </c>
      <c r="G148" s="5" t="s">
        <v>24</v>
      </c>
      <c r="H148" s="5" t="s">
        <v>29</v>
      </c>
      <c r="S148" s="29">
        <v>116909</v>
      </c>
      <c r="T148" s="47"/>
      <c r="U148" s="48"/>
      <c r="V148" s="47"/>
      <c r="W148" s="47">
        <v>1</v>
      </c>
      <c r="X148" s="48"/>
      <c r="Y148" s="47">
        <v>1</v>
      </c>
      <c r="Z148" s="49">
        <v>1</v>
      </c>
    </row>
    <row r="149" spans="1:26" ht="15.75" customHeight="1">
      <c r="A149" s="5">
        <v>118397</v>
      </c>
      <c r="C149" s="14">
        <v>44435.729166666672</v>
      </c>
      <c r="G149" s="5" t="s">
        <v>28</v>
      </c>
      <c r="H149" s="5" t="s">
        <v>25</v>
      </c>
      <c r="S149" s="29">
        <v>116910</v>
      </c>
      <c r="T149" s="47"/>
      <c r="U149" s="48"/>
      <c r="V149" s="47"/>
      <c r="W149" s="47">
        <v>1</v>
      </c>
      <c r="X149" s="48"/>
      <c r="Y149" s="47">
        <v>1</v>
      </c>
      <c r="Z149" s="49">
        <v>1</v>
      </c>
    </row>
    <row r="150" spans="1:26" ht="15.75" customHeight="1">
      <c r="A150" s="5">
        <v>117718</v>
      </c>
      <c r="B150" s="5">
        <v>3935</v>
      </c>
      <c r="C150" s="14">
        <v>44436.460416666669</v>
      </c>
      <c r="D150" s="14">
        <v>44436.463194444448</v>
      </c>
      <c r="E150" s="14">
        <v>44436.468055555561</v>
      </c>
      <c r="F150" s="14">
        <v>44436.484027777784</v>
      </c>
      <c r="G150" s="5" t="s">
        <v>24</v>
      </c>
      <c r="H150" s="5" t="s">
        <v>29</v>
      </c>
      <c r="S150" s="29">
        <v>116911</v>
      </c>
      <c r="T150" s="47"/>
      <c r="U150" s="48">
        <v>1</v>
      </c>
      <c r="V150" s="47">
        <v>1</v>
      </c>
      <c r="W150" s="47"/>
      <c r="X150" s="48"/>
      <c r="Y150" s="47"/>
      <c r="Z150" s="49">
        <v>1</v>
      </c>
    </row>
    <row r="151" spans="1:26" ht="15.75" customHeight="1">
      <c r="A151" s="5">
        <v>116955</v>
      </c>
      <c r="B151" s="5">
        <v>3158</v>
      </c>
      <c r="C151" s="14">
        <v>44417.634722222225</v>
      </c>
      <c r="D151" s="14">
        <v>44417.637500000004</v>
      </c>
      <c r="E151" s="14">
        <v>44417.647916666669</v>
      </c>
      <c r="F151" s="14">
        <v>44417.657638888893</v>
      </c>
      <c r="G151" s="5" t="s">
        <v>24</v>
      </c>
      <c r="H151" s="5" t="s">
        <v>29</v>
      </c>
      <c r="S151" s="29">
        <v>116912</v>
      </c>
      <c r="T151" s="47"/>
      <c r="U151" s="48">
        <v>1</v>
      </c>
      <c r="V151" s="47">
        <v>1</v>
      </c>
      <c r="W151" s="47"/>
      <c r="X151" s="48"/>
      <c r="Y151" s="47"/>
      <c r="Z151" s="49">
        <v>1</v>
      </c>
    </row>
    <row r="152" spans="1:26" ht="15.75" customHeight="1">
      <c r="A152" s="5">
        <v>117924</v>
      </c>
      <c r="B152" s="5">
        <v>3925</v>
      </c>
      <c r="C152" s="14">
        <v>44428.537499999999</v>
      </c>
      <c r="D152" s="14">
        <v>44428.543749999997</v>
      </c>
      <c r="E152" s="14"/>
      <c r="F152" s="14"/>
      <c r="G152" s="5" t="s">
        <v>24</v>
      </c>
      <c r="H152" s="5" t="s">
        <v>29</v>
      </c>
      <c r="S152" s="29">
        <v>116913</v>
      </c>
      <c r="T152" s="47"/>
      <c r="U152" s="48"/>
      <c r="V152" s="47"/>
      <c r="W152" s="47"/>
      <c r="X152" s="48">
        <v>1</v>
      </c>
      <c r="Y152" s="47">
        <v>1</v>
      </c>
      <c r="Z152" s="49">
        <v>1</v>
      </c>
    </row>
    <row r="153" spans="1:26" ht="15.75" customHeight="1">
      <c r="A153" s="5">
        <v>118516</v>
      </c>
      <c r="B153" s="5">
        <v>620</v>
      </c>
      <c r="C153" s="14">
        <v>44430.468055555561</v>
      </c>
      <c r="D153" s="14">
        <v>44430.47152777778</v>
      </c>
      <c r="E153" s="14">
        <v>44430.481250000004</v>
      </c>
      <c r="F153" s="14">
        <v>44430.494444444448</v>
      </c>
      <c r="G153" s="5" t="s">
        <v>24</v>
      </c>
      <c r="H153" s="5" t="s">
        <v>29</v>
      </c>
      <c r="S153" s="29">
        <v>116914</v>
      </c>
      <c r="T153" s="47"/>
      <c r="U153" s="48">
        <v>1</v>
      </c>
      <c r="V153" s="47">
        <v>1</v>
      </c>
      <c r="W153" s="47"/>
      <c r="X153" s="48"/>
      <c r="Y153" s="47"/>
      <c r="Z153" s="49">
        <v>1</v>
      </c>
    </row>
    <row r="154" spans="1:26" ht="15.75" customHeight="1">
      <c r="A154" s="5">
        <v>117252</v>
      </c>
      <c r="B154" s="5">
        <v>2177</v>
      </c>
      <c r="C154" s="14">
        <v>44411.118750000001</v>
      </c>
      <c r="D154" s="14">
        <v>44411.120833333334</v>
      </c>
      <c r="E154" s="14">
        <v>44411.128472222226</v>
      </c>
      <c r="F154" s="14">
        <v>44411.168055555558</v>
      </c>
      <c r="G154" s="5" t="s">
        <v>28</v>
      </c>
      <c r="H154" s="5" t="s">
        <v>29</v>
      </c>
      <c r="S154" s="29">
        <v>116915</v>
      </c>
      <c r="T154" s="47"/>
      <c r="U154" s="48">
        <v>1</v>
      </c>
      <c r="V154" s="47">
        <v>1</v>
      </c>
      <c r="W154" s="47"/>
      <c r="X154" s="48"/>
      <c r="Y154" s="47"/>
      <c r="Z154" s="49">
        <v>1</v>
      </c>
    </row>
    <row r="155" spans="1:26" ht="15.75" customHeight="1">
      <c r="A155" s="5">
        <v>117754</v>
      </c>
      <c r="B155" s="5">
        <v>3876</v>
      </c>
      <c r="C155" s="14">
        <v>44417.53402777778</v>
      </c>
      <c r="D155" s="14">
        <v>44417.541666666672</v>
      </c>
      <c r="E155" s="14">
        <v>44417.54791666667</v>
      </c>
      <c r="F155" s="14">
        <v>44417.586111111115</v>
      </c>
      <c r="G155" s="5" t="s">
        <v>28</v>
      </c>
      <c r="H155" s="5" t="s">
        <v>29</v>
      </c>
      <c r="S155" s="29">
        <v>116916</v>
      </c>
      <c r="T155" s="47"/>
      <c r="U155" s="48"/>
      <c r="V155" s="47"/>
      <c r="W155" s="47"/>
      <c r="X155" s="48">
        <v>1</v>
      </c>
      <c r="Y155" s="47">
        <v>1</v>
      </c>
      <c r="Z155" s="49">
        <v>1</v>
      </c>
    </row>
    <row r="156" spans="1:26" ht="15.75" customHeight="1">
      <c r="A156" s="5">
        <v>118211</v>
      </c>
      <c r="B156" s="5">
        <v>1325</v>
      </c>
      <c r="C156" s="14">
        <v>44423.589583333334</v>
      </c>
      <c r="D156" s="14">
        <v>44423.598611111112</v>
      </c>
      <c r="E156" s="14">
        <v>44423.608333333337</v>
      </c>
      <c r="F156" s="14">
        <v>44423.617361111115</v>
      </c>
      <c r="G156" s="5" t="s">
        <v>24</v>
      </c>
      <c r="H156" s="5" t="s">
        <v>29</v>
      </c>
      <c r="S156" s="29">
        <v>116917</v>
      </c>
      <c r="T156" s="47">
        <v>1</v>
      </c>
      <c r="U156" s="48"/>
      <c r="V156" s="47">
        <v>1</v>
      </c>
      <c r="W156" s="47"/>
      <c r="X156" s="48"/>
      <c r="Y156" s="47"/>
      <c r="Z156" s="49">
        <v>1</v>
      </c>
    </row>
    <row r="157" spans="1:26" ht="15.75" customHeight="1">
      <c r="A157" s="5">
        <v>117221</v>
      </c>
      <c r="B157" s="5">
        <v>4339</v>
      </c>
      <c r="C157" s="14">
        <v>44412.315972222219</v>
      </c>
      <c r="D157" s="14">
        <v>44412.319444444438</v>
      </c>
      <c r="E157" s="14">
        <v>44412.324999999997</v>
      </c>
      <c r="F157" s="14">
        <v>44412.361111111109</v>
      </c>
      <c r="G157" s="5" t="s">
        <v>24</v>
      </c>
      <c r="H157" s="5" t="s">
        <v>29</v>
      </c>
      <c r="S157" s="29">
        <v>116918</v>
      </c>
      <c r="T157" s="47"/>
      <c r="U157" s="48"/>
      <c r="V157" s="47"/>
      <c r="W157" s="47"/>
      <c r="X157" s="48">
        <v>1</v>
      </c>
      <c r="Y157" s="47">
        <v>1</v>
      </c>
      <c r="Z157" s="49">
        <v>1</v>
      </c>
    </row>
    <row r="158" spans="1:26" ht="15.75" customHeight="1">
      <c r="A158" s="5">
        <v>118215</v>
      </c>
      <c r="B158" s="5">
        <v>4860</v>
      </c>
      <c r="C158" s="14">
        <v>44435.354166666672</v>
      </c>
      <c r="D158" s="14">
        <v>44435.36319444445</v>
      </c>
      <c r="E158" s="14">
        <v>44435.370833333342</v>
      </c>
      <c r="F158" s="14">
        <v>44435.409027777787</v>
      </c>
      <c r="G158" s="5" t="s">
        <v>24</v>
      </c>
      <c r="H158" s="5" t="s">
        <v>25</v>
      </c>
      <c r="S158" s="29">
        <v>116919</v>
      </c>
      <c r="T158" s="47">
        <v>1</v>
      </c>
      <c r="U158" s="48"/>
      <c r="V158" s="47">
        <v>1</v>
      </c>
      <c r="W158" s="47"/>
      <c r="X158" s="48"/>
      <c r="Y158" s="47"/>
      <c r="Z158" s="49">
        <v>1</v>
      </c>
    </row>
    <row r="159" spans="1:26" ht="15.75" customHeight="1">
      <c r="A159" s="5">
        <v>117664</v>
      </c>
      <c r="B159" s="5">
        <v>3938</v>
      </c>
      <c r="C159" s="14">
        <v>44428.602083333339</v>
      </c>
      <c r="D159" s="14">
        <v>44428.609722222231</v>
      </c>
      <c r="E159" s="14">
        <v>44428.61527777779</v>
      </c>
      <c r="F159" s="14">
        <v>44428.632638888899</v>
      </c>
      <c r="G159" s="5" t="s">
        <v>28</v>
      </c>
      <c r="H159" s="5" t="s">
        <v>29</v>
      </c>
      <c r="S159" s="29">
        <v>116920</v>
      </c>
      <c r="T159" s="47"/>
      <c r="U159" s="48">
        <v>1</v>
      </c>
      <c r="V159" s="47">
        <v>1</v>
      </c>
      <c r="W159" s="47"/>
      <c r="X159" s="48"/>
      <c r="Y159" s="47"/>
      <c r="Z159" s="49">
        <v>1</v>
      </c>
    </row>
    <row r="160" spans="1:26" ht="15.75" customHeight="1">
      <c r="A160" s="5">
        <v>117311</v>
      </c>
      <c r="C160" s="14">
        <v>44430.064583333333</v>
      </c>
      <c r="G160" s="5" t="s">
        <v>24</v>
      </c>
      <c r="H160" s="5" t="s">
        <v>29</v>
      </c>
      <c r="S160" s="29">
        <v>116921</v>
      </c>
      <c r="T160" s="47"/>
      <c r="U160" s="48"/>
      <c r="V160" s="47"/>
      <c r="W160" s="47"/>
      <c r="X160" s="48"/>
      <c r="Y160" s="47"/>
      <c r="Z160" s="49"/>
    </row>
    <row r="161" spans="1:26" ht="15.75" customHeight="1">
      <c r="A161" s="5">
        <v>117367</v>
      </c>
      <c r="C161" s="14">
        <v>44418.873611111114</v>
      </c>
      <c r="G161" s="5" t="s">
        <v>24</v>
      </c>
      <c r="H161" s="5" t="s">
        <v>25</v>
      </c>
      <c r="S161" s="29">
        <v>116922</v>
      </c>
      <c r="T161" s="47"/>
      <c r="U161" s="48"/>
      <c r="V161" s="47"/>
      <c r="W161" s="47"/>
      <c r="X161" s="48">
        <v>1</v>
      </c>
      <c r="Y161" s="47">
        <v>1</v>
      </c>
      <c r="Z161" s="49">
        <v>1</v>
      </c>
    </row>
    <row r="162" spans="1:26" ht="15.75" customHeight="1">
      <c r="A162" s="5">
        <v>118758</v>
      </c>
      <c r="B162" s="5">
        <v>3748</v>
      </c>
      <c r="C162" s="14">
        <v>44410.231250000004</v>
      </c>
      <c r="D162" s="14">
        <v>44410.241666666669</v>
      </c>
      <c r="E162" s="14"/>
      <c r="F162" s="14"/>
      <c r="G162" s="5" t="s">
        <v>28</v>
      </c>
      <c r="H162" s="5" t="s">
        <v>29</v>
      </c>
      <c r="S162" s="29">
        <v>116923</v>
      </c>
      <c r="T162" s="47">
        <v>1</v>
      </c>
      <c r="U162" s="48"/>
      <c r="V162" s="47">
        <v>1</v>
      </c>
      <c r="W162" s="47"/>
      <c r="X162" s="48"/>
      <c r="Y162" s="47"/>
      <c r="Z162" s="49">
        <v>1</v>
      </c>
    </row>
    <row r="163" spans="1:26" ht="15.75" customHeight="1">
      <c r="A163" s="5">
        <v>117469</v>
      </c>
      <c r="B163" s="5">
        <v>3241</v>
      </c>
      <c r="C163" s="14">
        <v>44434.924305555556</v>
      </c>
      <c r="D163" s="14">
        <v>44434.933333333334</v>
      </c>
      <c r="E163" s="14"/>
      <c r="G163" s="5" t="s">
        <v>24</v>
      </c>
      <c r="H163" s="5" t="s">
        <v>29</v>
      </c>
      <c r="S163" s="29">
        <v>116924</v>
      </c>
      <c r="T163" s="47"/>
      <c r="U163" s="48">
        <v>1</v>
      </c>
      <c r="V163" s="47">
        <v>1</v>
      </c>
      <c r="W163" s="47"/>
      <c r="X163" s="48"/>
      <c r="Y163" s="47"/>
      <c r="Z163" s="49">
        <v>1</v>
      </c>
    </row>
    <row r="164" spans="1:26" ht="15.75" customHeight="1">
      <c r="A164" s="5">
        <v>118134</v>
      </c>
      <c r="B164" s="5">
        <v>3109</v>
      </c>
      <c r="C164" s="14">
        <v>44426.065277777772</v>
      </c>
      <c r="D164" s="14">
        <v>44426.075694444437</v>
      </c>
      <c r="E164" s="14">
        <v>44426.084722222215</v>
      </c>
      <c r="F164" s="14">
        <v>44426.119444444434</v>
      </c>
      <c r="G164" s="5" t="s">
        <v>28</v>
      </c>
      <c r="H164" s="5" t="s">
        <v>29</v>
      </c>
      <c r="S164" s="29">
        <v>116925</v>
      </c>
      <c r="T164" s="47">
        <v>1</v>
      </c>
      <c r="U164" s="48"/>
      <c r="V164" s="47">
        <v>1</v>
      </c>
      <c r="W164" s="47"/>
      <c r="X164" s="48"/>
      <c r="Y164" s="47"/>
      <c r="Z164" s="49">
        <v>1</v>
      </c>
    </row>
    <row r="165" spans="1:26" ht="15.75" customHeight="1">
      <c r="A165" s="5">
        <v>118425</v>
      </c>
      <c r="B165" s="5">
        <v>3974</v>
      </c>
      <c r="C165" s="14">
        <v>44409.201388888883</v>
      </c>
      <c r="D165" s="14">
        <v>44409.210416666661</v>
      </c>
      <c r="E165" s="14"/>
      <c r="F165" s="14"/>
      <c r="G165" s="5" t="s">
        <v>24</v>
      </c>
      <c r="H165" s="5" t="s">
        <v>29</v>
      </c>
      <c r="S165" s="29">
        <v>116926</v>
      </c>
      <c r="T165" s="47">
        <v>1</v>
      </c>
      <c r="U165" s="48"/>
      <c r="V165" s="47">
        <v>1</v>
      </c>
      <c r="W165" s="47"/>
      <c r="X165" s="48"/>
      <c r="Y165" s="47"/>
      <c r="Z165" s="49">
        <v>1</v>
      </c>
    </row>
    <row r="166" spans="1:26" ht="15.75" customHeight="1">
      <c r="A166" s="5">
        <v>116912</v>
      </c>
      <c r="B166" s="5">
        <v>1047</v>
      </c>
      <c r="C166" s="14">
        <v>44417.499305555561</v>
      </c>
      <c r="D166" s="14">
        <v>44417.506250000006</v>
      </c>
      <c r="E166" s="14">
        <v>44417.512500000004</v>
      </c>
      <c r="F166" s="14">
        <v>44417.553472222229</v>
      </c>
      <c r="G166" s="5" t="s">
        <v>24</v>
      </c>
      <c r="H166" s="5" t="s">
        <v>29</v>
      </c>
      <c r="S166" s="29">
        <v>116927</v>
      </c>
      <c r="T166" s="47"/>
      <c r="U166" s="48"/>
      <c r="V166" s="47"/>
      <c r="W166" s="47">
        <v>1</v>
      </c>
      <c r="X166" s="48"/>
      <c r="Y166" s="47">
        <v>1</v>
      </c>
      <c r="Z166" s="49">
        <v>1</v>
      </c>
    </row>
    <row r="167" spans="1:26" ht="15.75" customHeight="1">
      <c r="A167" s="5">
        <v>118175</v>
      </c>
      <c r="B167" s="5">
        <v>4577</v>
      </c>
      <c r="C167" s="14">
        <v>44436.871527777781</v>
      </c>
      <c r="D167" s="14">
        <v>44436.881944444445</v>
      </c>
      <c r="E167" s="14">
        <v>44436.890277777777</v>
      </c>
      <c r="F167" s="14">
        <v>44436.897222222222</v>
      </c>
      <c r="G167" s="5" t="s">
        <v>28</v>
      </c>
      <c r="H167" s="5" t="s">
        <v>25</v>
      </c>
      <c r="S167" s="29">
        <v>116928</v>
      </c>
      <c r="T167" s="47"/>
      <c r="U167" s="48">
        <v>1</v>
      </c>
      <c r="V167" s="47">
        <v>1</v>
      </c>
      <c r="W167" s="47"/>
      <c r="X167" s="48"/>
      <c r="Y167" s="47"/>
      <c r="Z167" s="49">
        <v>1</v>
      </c>
    </row>
    <row r="168" spans="1:26" ht="15.75" customHeight="1">
      <c r="A168" s="5">
        <v>117169</v>
      </c>
      <c r="B168" s="5">
        <v>4332</v>
      </c>
      <c r="C168" s="14">
        <v>44432.279166666667</v>
      </c>
      <c r="D168" s="14">
        <v>44432.282638888886</v>
      </c>
      <c r="E168" s="14"/>
      <c r="G168" s="5" t="s">
        <v>24</v>
      </c>
      <c r="H168" s="5" t="s">
        <v>29</v>
      </c>
      <c r="S168" s="29">
        <v>116929</v>
      </c>
      <c r="T168" s="47"/>
      <c r="U168" s="48"/>
      <c r="V168" s="47"/>
      <c r="W168" s="47"/>
      <c r="X168" s="48"/>
      <c r="Y168" s="47"/>
      <c r="Z168" s="49"/>
    </row>
    <row r="169" spans="1:26" ht="15.75" customHeight="1">
      <c r="A169" s="5">
        <v>117771</v>
      </c>
      <c r="B169" s="5">
        <v>1839</v>
      </c>
      <c r="C169" s="14">
        <v>44416.638888888891</v>
      </c>
      <c r="D169" s="14">
        <v>44416.647222222222</v>
      </c>
      <c r="E169" s="14"/>
      <c r="G169" s="5" t="s">
        <v>28</v>
      </c>
      <c r="H169" s="5" t="s">
        <v>25</v>
      </c>
      <c r="S169" s="29">
        <v>116930</v>
      </c>
      <c r="T169" s="47"/>
      <c r="U169" s="48">
        <v>1</v>
      </c>
      <c r="V169" s="47">
        <v>1</v>
      </c>
      <c r="W169" s="47"/>
      <c r="X169" s="48"/>
      <c r="Y169" s="47"/>
      <c r="Z169" s="49">
        <v>1</v>
      </c>
    </row>
    <row r="170" spans="1:26" ht="15.75" customHeight="1">
      <c r="A170" s="5">
        <v>118101</v>
      </c>
      <c r="B170" s="5">
        <v>2025</v>
      </c>
      <c r="C170" s="14">
        <v>44421.987500000003</v>
      </c>
      <c r="D170" s="14">
        <v>44421.988888888889</v>
      </c>
      <c r="E170" s="14">
        <v>44421.993055555555</v>
      </c>
      <c r="F170" s="14">
        <v>44422.029861111114</v>
      </c>
      <c r="G170" s="5" t="s">
        <v>28</v>
      </c>
      <c r="H170" s="5" t="s">
        <v>25</v>
      </c>
      <c r="S170" s="29">
        <v>116931</v>
      </c>
      <c r="T170" s="47"/>
      <c r="U170" s="48">
        <v>1</v>
      </c>
      <c r="V170" s="47">
        <v>1</v>
      </c>
      <c r="W170" s="47"/>
      <c r="X170" s="48"/>
      <c r="Y170" s="47"/>
      <c r="Z170" s="49">
        <v>1</v>
      </c>
    </row>
    <row r="171" spans="1:26" ht="15.75" customHeight="1">
      <c r="A171" s="5">
        <v>118408</v>
      </c>
      <c r="B171" s="5">
        <v>3597</v>
      </c>
      <c r="C171" s="14">
        <v>44424.870138888895</v>
      </c>
      <c r="D171" s="14">
        <v>44424.872916666674</v>
      </c>
      <c r="E171" s="14">
        <v>44424.881250000006</v>
      </c>
      <c r="F171" s="14">
        <v>44424.913888888892</v>
      </c>
      <c r="G171" s="5" t="s">
        <v>24</v>
      </c>
      <c r="H171" s="5" t="s">
        <v>29</v>
      </c>
      <c r="S171" s="29">
        <v>116932</v>
      </c>
      <c r="T171" s="47">
        <v>1</v>
      </c>
      <c r="U171" s="48"/>
      <c r="V171" s="47">
        <v>1</v>
      </c>
      <c r="W171" s="47"/>
      <c r="X171" s="48"/>
      <c r="Y171" s="47"/>
      <c r="Z171" s="49">
        <v>1</v>
      </c>
    </row>
    <row r="172" spans="1:26" ht="15.75" customHeight="1">
      <c r="A172" s="5">
        <v>117685</v>
      </c>
      <c r="B172" s="5">
        <v>904</v>
      </c>
      <c r="C172" s="14">
        <v>44427.804861111108</v>
      </c>
      <c r="D172" s="14">
        <v>44427.811805555553</v>
      </c>
      <c r="E172" s="14">
        <v>44427.818055555552</v>
      </c>
      <c r="F172" s="14">
        <v>44427.834027777775</v>
      </c>
      <c r="G172" s="5" t="s">
        <v>24</v>
      </c>
      <c r="H172" s="5" t="s">
        <v>29</v>
      </c>
      <c r="S172" s="29">
        <v>116933</v>
      </c>
      <c r="T172" s="47"/>
      <c r="U172" s="48">
        <v>1</v>
      </c>
      <c r="V172" s="47">
        <v>1</v>
      </c>
      <c r="W172" s="47"/>
      <c r="X172" s="48"/>
      <c r="Y172" s="47"/>
      <c r="Z172" s="49">
        <v>1</v>
      </c>
    </row>
    <row r="173" spans="1:26" ht="15.75" customHeight="1">
      <c r="A173" s="5">
        <v>117567</v>
      </c>
      <c r="C173" s="14">
        <v>44409.95</v>
      </c>
      <c r="G173" s="5" t="s">
        <v>24</v>
      </c>
      <c r="H173" s="5" t="s">
        <v>29</v>
      </c>
      <c r="S173" s="29">
        <v>116934</v>
      </c>
      <c r="T173" s="47">
        <v>1</v>
      </c>
      <c r="U173" s="48"/>
      <c r="V173" s="47">
        <v>1</v>
      </c>
      <c r="W173" s="47"/>
      <c r="X173" s="48"/>
      <c r="Y173" s="47"/>
      <c r="Z173" s="49">
        <v>1</v>
      </c>
    </row>
    <row r="174" spans="1:26" ht="15.75" customHeight="1">
      <c r="A174" s="5">
        <v>118238</v>
      </c>
      <c r="C174" s="14">
        <v>44411.472222222226</v>
      </c>
      <c r="G174" s="5" t="s">
        <v>24</v>
      </c>
      <c r="H174" s="5" t="s">
        <v>29</v>
      </c>
      <c r="S174" s="29">
        <v>116935</v>
      </c>
      <c r="T174" s="47">
        <v>1</v>
      </c>
      <c r="U174" s="48"/>
      <c r="V174" s="47">
        <v>1</v>
      </c>
      <c r="W174" s="47"/>
      <c r="X174" s="48"/>
      <c r="Y174" s="47"/>
      <c r="Z174" s="49">
        <v>1</v>
      </c>
    </row>
    <row r="175" spans="1:26" ht="15.75" customHeight="1">
      <c r="A175" s="5">
        <v>117607</v>
      </c>
      <c r="C175" s="14">
        <v>44409.696527777778</v>
      </c>
      <c r="G175" s="5" t="s">
        <v>24</v>
      </c>
      <c r="H175" s="5" t="s">
        <v>29</v>
      </c>
      <c r="S175" s="29">
        <v>116936</v>
      </c>
      <c r="T175" s="47"/>
      <c r="U175" s="48">
        <v>1</v>
      </c>
      <c r="V175" s="47">
        <v>1</v>
      </c>
      <c r="W175" s="47"/>
      <c r="X175" s="48"/>
      <c r="Y175" s="47"/>
      <c r="Z175" s="49">
        <v>1</v>
      </c>
    </row>
    <row r="176" spans="1:26" ht="15.75" customHeight="1">
      <c r="A176" s="5">
        <v>118428</v>
      </c>
      <c r="B176" s="5">
        <v>4263</v>
      </c>
      <c r="C176" s="14">
        <v>44423.864583333336</v>
      </c>
      <c r="D176" s="14">
        <v>44423.872222222228</v>
      </c>
      <c r="E176" s="14">
        <v>44423.881250000006</v>
      </c>
      <c r="F176" s="14">
        <v>44423.918750000004</v>
      </c>
      <c r="G176" s="5" t="s">
        <v>28</v>
      </c>
      <c r="H176" s="5" t="s">
        <v>29</v>
      </c>
      <c r="S176" s="29">
        <v>116937</v>
      </c>
      <c r="T176" s="47"/>
      <c r="U176" s="48"/>
      <c r="V176" s="47"/>
      <c r="W176" s="47"/>
      <c r="X176" s="48">
        <v>1</v>
      </c>
      <c r="Y176" s="47">
        <v>1</v>
      </c>
      <c r="Z176" s="49">
        <v>1</v>
      </c>
    </row>
    <row r="177" spans="1:26" ht="15.75" customHeight="1">
      <c r="A177" s="5">
        <v>118724</v>
      </c>
      <c r="B177" s="5">
        <v>1886</v>
      </c>
      <c r="C177" s="14">
        <v>44429.742361111115</v>
      </c>
      <c r="D177" s="14">
        <v>44429.751388888893</v>
      </c>
      <c r="E177" s="14">
        <v>44429.755555555559</v>
      </c>
      <c r="F177" s="14">
        <v>44429.786111111112</v>
      </c>
      <c r="G177" s="5" t="s">
        <v>24</v>
      </c>
      <c r="H177" s="5" t="s">
        <v>29</v>
      </c>
      <c r="S177" s="29">
        <v>116938</v>
      </c>
      <c r="T177" s="47"/>
      <c r="U177" s="48">
        <v>1</v>
      </c>
      <c r="V177" s="47">
        <v>1</v>
      </c>
      <c r="W177" s="47"/>
      <c r="X177" s="48"/>
      <c r="Y177" s="47"/>
      <c r="Z177" s="49">
        <v>1</v>
      </c>
    </row>
    <row r="178" spans="1:26" ht="15.75" customHeight="1">
      <c r="A178" s="5">
        <v>116899</v>
      </c>
      <c r="B178" s="5">
        <v>4945</v>
      </c>
      <c r="C178" s="14">
        <v>44418.088888888895</v>
      </c>
      <c r="D178" s="14">
        <v>44418.09583333334</v>
      </c>
      <c r="E178" s="14">
        <v>44418.097916666673</v>
      </c>
      <c r="F178" s="14"/>
      <c r="G178" s="5" t="s">
        <v>24</v>
      </c>
      <c r="H178" s="5" t="s">
        <v>29</v>
      </c>
      <c r="S178" s="29">
        <v>116939</v>
      </c>
      <c r="T178" s="47"/>
      <c r="U178" s="48"/>
      <c r="V178" s="47"/>
      <c r="W178" s="47"/>
      <c r="X178" s="48">
        <v>1</v>
      </c>
      <c r="Y178" s="47">
        <v>1</v>
      </c>
      <c r="Z178" s="49">
        <v>1</v>
      </c>
    </row>
    <row r="179" spans="1:26" ht="15.75" customHeight="1">
      <c r="A179" s="5">
        <v>118564</v>
      </c>
      <c r="B179" s="5">
        <v>3856</v>
      </c>
      <c r="C179" s="14">
        <v>44431.425694444442</v>
      </c>
      <c r="D179" s="14">
        <v>44431.436111111107</v>
      </c>
      <c r="E179" s="14">
        <v>44431.444444444438</v>
      </c>
      <c r="F179" s="14">
        <v>44431.461805555547</v>
      </c>
      <c r="G179" s="5" t="s">
        <v>28</v>
      </c>
      <c r="H179" s="5" t="s">
        <v>25</v>
      </c>
      <c r="S179" s="29">
        <v>116940</v>
      </c>
      <c r="T179" s="47"/>
      <c r="U179" s="48"/>
      <c r="V179" s="47"/>
      <c r="W179" s="47">
        <v>1</v>
      </c>
      <c r="X179" s="48"/>
      <c r="Y179" s="47">
        <v>1</v>
      </c>
      <c r="Z179" s="49">
        <v>1</v>
      </c>
    </row>
    <row r="180" spans="1:26" ht="15.75" customHeight="1">
      <c r="A180" s="5">
        <v>117613</v>
      </c>
      <c r="B180" s="5">
        <v>2123</v>
      </c>
      <c r="C180" s="14">
        <v>44422.927083333328</v>
      </c>
      <c r="D180" s="14">
        <v>44422.928472222215</v>
      </c>
      <c r="E180" s="14">
        <v>44422.936111111107</v>
      </c>
      <c r="F180" s="14">
        <v>44422.977777777771</v>
      </c>
      <c r="G180" s="5" t="s">
        <v>24</v>
      </c>
      <c r="H180" s="5" t="s">
        <v>29</v>
      </c>
      <c r="S180" s="29">
        <v>116941</v>
      </c>
      <c r="T180" s="47"/>
      <c r="U180" s="48">
        <v>1</v>
      </c>
      <c r="V180" s="47">
        <v>1</v>
      </c>
      <c r="W180" s="47"/>
      <c r="X180" s="48"/>
      <c r="Y180" s="47"/>
      <c r="Z180" s="49">
        <v>1</v>
      </c>
    </row>
    <row r="181" spans="1:26" ht="15.75" customHeight="1">
      <c r="A181" s="5">
        <v>116845</v>
      </c>
      <c r="B181" s="5">
        <v>4786</v>
      </c>
      <c r="C181" s="14">
        <v>44430.593055555561</v>
      </c>
      <c r="D181" s="14">
        <v>44430.600694444453</v>
      </c>
      <c r="E181" s="14">
        <v>44430.610416666677</v>
      </c>
      <c r="F181" s="14">
        <v>44430.643055555563</v>
      </c>
      <c r="G181" s="5" t="s">
        <v>28</v>
      </c>
      <c r="H181" s="5" t="s">
        <v>25</v>
      </c>
      <c r="S181" s="29">
        <v>116942</v>
      </c>
      <c r="T181" s="47">
        <v>1</v>
      </c>
      <c r="U181" s="48"/>
      <c r="V181" s="47">
        <v>1</v>
      </c>
      <c r="W181" s="47"/>
      <c r="X181" s="48"/>
      <c r="Y181" s="47"/>
      <c r="Z181" s="49">
        <v>1</v>
      </c>
    </row>
    <row r="182" spans="1:26" ht="15.75" customHeight="1">
      <c r="A182" s="5">
        <v>117824</v>
      </c>
      <c r="B182" s="5">
        <v>1299</v>
      </c>
      <c r="C182" s="14">
        <v>44420.716666666667</v>
      </c>
      <c r="D182" s="14">
        <v>44420.724305555559</v>
      </c>
      <c r="E182" s="14"/>
      <c r="G182" s="5" t="s">
        <v>24</v>
      </c>
      <c r="H182" s="5" t="s">
        <v>29</v>
      </c>
      <c r="S182" s="29">
        <v>116943</v>
      </c>
      <c r="T182" s="47"/>
      <c r="U182" s="48"/>
      <c r="V182" s="47"/>
      <c r="W182" s="47"/>
      <c r="X182" s="48"/>
      <c r="Y182" s="47"/>
      <c r="Z182" s="49"/>
    </row>
    <row r="183" spans="1:26" ht="15.75" customHeight="1">
      <c r="A183" s="5">
        <v>117132</v>
      </c>
      <c r="C183" s="14">
        <v>44429.618750000001</v>
      </c>
      <c r="G183" s="5" t="s">
        <v>28</v>
      </c>
      <c r="H183" s="5" t="s">
        <v>25</v>
      </c>
      <c r="S183" s="29">
        <v>116944</v>
      </c>
      <c r="T183" s="47"/>
      <c r="U183" s="48"/>
      <c r="V183" s="47"/>
      <c r="W183" s="47"/>
      <c r="X183" s="48">
        <v>1</v>
      </c>
      <c r="Y183" s="47">
        <v>1</v>
      </c>
      <c r="Z183" s="49">
        <v>1</v>
      </c>
    </row>
    <row r="184" spans="1:26" ht="15.75" customHeight="1">
      <c r="A184" s="5">
        <v>117818</v>
      </c>
      <c r="B184" s="5">
        <v>3243</v>
      </c>
      <c r="C184" s="14">
        <v>44410.568749999999</v>
      </c>
      <c r="D184" s="14">
        <v>44410.572916666664</v>
      </c>
      <c r="E184" s="14">
        <v>44410.577777777777</v>
      </c>
      <c r="F184" s="14">
        <v>44410.615277777775</v>
      </c>
      <c r="G184" s="5" t="s">
        <v>24</v>
      </c>
      <c r="H184" s="5" t="s">
        <v>25</v>
      </c>
      <c r="S184" s="29">
        <v>116945</v>
      </c>
      <c r="T184" s="47"/>
      <c r="U184" s="48">
        <v>1</v>
      </c>
      <c r="V184" s="47">
        <v>1</v>
      </c>
      <c r="W184" s="47"/>
      <c r="X184" s="48"/>
      <c r="Y184" s="47"/>
      <c r="Z184" s="49">
        <v>1</v>
      </c>
    </row>
    <row r="185" spans="1:26" ht="15.75" customHeight="1">
      <c r="A185" s="5">
        <v>117945</v>
      </c>
      <c r="B185" s="5">
        <v>1263</v>
      </c>
      <c r="C185" s="14">
        <v>44420.322222222218</v>
      </c>
      <c r="D185" s="14">
        <v>44420.330555555549</v>
      </c>
      <c r="E185" s="14">
        <v>44420.340972222213</v>
      </c>
      <c r="F185" s="14">
        <v>44420.367361111101</v>
      </c>
      <c r="G185" s="5" t="s">
        <v>24</v>
      </c>
      <c r="H185" s="5" t="s">
        <v>25</v>
      </c>
      <c r="S185" s="29">
        <v>116946</v>
      </c>
      <c r="T185" s="47">
        <v>1</v>
      </c>
      <c r="U185" s="48"/>
      <c r="V185" s="47">
        <v>1</v>
      </c>
      <c r="W185" s="47"/>
      <c r="X185" s="48"/>
      <c r="Y185" s="47"/>
      <c r="Z185" s="49">
        <v>1</v>
      </c>
    </row>
    <row r="186" spans="1:26" ht="15.75" customHeight="1">
      <c r="A186" s="5">
        <v>117626</v>
      </c>
      <c r="B186" s="5">
        <v>3140</v>
      </c>
      <c r="C186" s="14">
        <v>44428.074999999997</v>
      </c>
      <c r="D186" s="14">
        <v>44428.081249999996</v>
      </c>
      <c r="E186" s="14">
        <v>44428.088194444441</v>
      </c>
      <c r="F186" s="14">
        <v>44428.107638888883</v>
      </c>
      <c r="G186" s="5" t="s">
        <v>24</v>
      </c>
      <c r="H186" s="5" t="s">
        <v>29</v>
      </c>
      <c r="S186" s="29">
        <v>116947</v>
      </c>
      <c r="T186" s="47"/>
      <c r="U186" s="48">
        <v>1</v>
      </c>
      <c r="V186" s="47">
        <v>1</v>
      </c>
      <c r="W186" s="47"/>
      <c r="X186" s="48"/>
      <c r="Y186" s="47"/>
      <c r="Z186" s="49">
        <v>1</v>
      </c>
    </row>
    <row r="187" spans="1:26" ht="15.75" customHeight="1">
      <c r="A187" s="5">
        <v>117536</v>
      </c>
      <c r="C187" s="14">
        <v>44419.770138888889</v>
      </c>
      <c r="G187" s="5" t="s">
        <v>24</v>
      </c>
      <c r="H187" s="5" t="s">
        <v>29</v>
      </c>
      <c r="S187" s="29">
        <v>116948</v>
      </c>
      <c r="T187" s="47"/>
      <c r="U187" s="48">
        <v>1</v>
      </c>
      <c r="V187" s="47">
        <v>1</v>
      </c>
      <c r="W187" s="47"/>
      <c r="X187" s="48"/>
      <c r="Y187" s="47"/>
      <c r="Z187" s="49">
        <v>1</v>
      </c>
    </row>
    <row r="188" spans="1:26" ht="15.75" customHeight="1">
      <c r="A188" s="5">
        <v>118582</v>
      </c>
      <c r="B188" s="5">
        <v>882</v>
      </c>
      <c r="C188" s="14">
        <v>44434.689583333333</v>
      </c>
      <c r="D188" s="14">
        <v>44434.695138888892</v>
      </c>
      <c r="E188" s="14">
        <v>44434.705555555556</v>
      </c>
      <c r="F188" s="14">
        <v>44434.723611111112</v>
      </c>
      <c r="G188" s="5" t="s">
        <v>28</v>
      </c>
      <c r="H188" s="5" t="s">
        <v>29</v>
      </c>
      <c r="S188" s="29">
        <v>116949</v>
      </c>
      <c r="T188" s="47"/>
      <c r="U188" s="48">
        <v>1</v>
      </c>
      <c r="V188" s="47">
        <v>1</v>
      </c>
      <c r="W188" s="47"/>
      <c r="X188" s="48"/>
      <c r="Y188" s="47"/>
      <c r="Z188" s="49">
        <v>1</v>
      </c>
    </row>
    <row r="189" spans="1:26" ht="15.75" customHeight="1">
      <c r="A189" s="5">
        <v>117655</v>
      </c>
      <c r="C189" s="14">
        <v>44431.503472222219</v>
      </c>
      <c r="G189" s="5" t="s">
        <v>28</v>
      </c>
      <c r="H189" s="5" t="s">
        <v>29</v>
      </c>
      <c r="S189" s="29">
        <v>116950</v>
      </c>
      <c r="T189" s="47"/>
      <c r="U189" s="48"/>
      <c r="V189" s="47"/>
      <c r="W189" s="47"/>
      <c r="X189" s="48">
        <v>1</v>
      </c>
      <c r="Y189" s="47">
        <v>1</v>
      </c>
      <c r="Z189" s="49">
        <v>1</v>
      </c>
    </row>
    <row r="190" spans="1:26" ht="15.75" customHeight="1">
      <c r="A190" s="5">
        <v>117788</v>
      </c>
      <c r="B190" s="5">
        <v>4915</v>
      </c>
      <c r="C190" s="14">
        <v>44425.842361111114</v>
      </c>
      <c r="D190" s="14">
        <v>44425.847916666673</v>
      </c>
      <c r="E190" s="14">
        <v>44425.854166666672</v>
      </c>
      <c r="F190" s="14">
        <v>44425.876388888893</v>
      </c>
      <c r="G190" s="5" t="s">
        <v>24</v>
      </c>
      <c r="H190" s="5" t="s">
        <v>25</v>
      </c>
      <c r="S190" s="29">
        <v>116951</v>
      </c>
      <c r="T190" s="47"/>
      <c r="U190" s="48">
        <v>1</v>
      </c>
      <c r="V190" s="47">
        <v>1</v>
      </c>
      <c r="W190" s="47"/>
      <c r="X190" s="48"/>
      <c r="Y190" s="47"/>
      <c r="Z190" s="49">
        <v>1</v>
      </c>
    </row>
    <row r="191" spans="1:26" ht="15.75" customHeight="1">
      <c r="A191" s="5">
        <v>117842</v>
      </c>
      <c r="C191" s="14">
        <v>44429.993750000001</v>
      </c>
      <c r="G191" s="5" t="s">
        <v>24</v>
      </c>
      <c r="H191" s="5" t="s">
        <v>29</v>
      </c>
      <c r="S191" s="29">
        <v>116952</v>
      </c>
      <c r="T191" s="47"/>
      <c r="U191" s="48">
        <v>1</v>
      </c>
      <c r="V191" s="47">
        <v>1</v>
      </c>
      <c r="W191" s="47"/>
      <c r="X191" s="48"/>
      <c r="Y191" s="47"/>
      <c r="Z191" s="49">
        <v>1</v>
      </c>
    </row>
    <row r="192" spans="1:26" ht="15.75" customHeight="1">
      <c r="A192" s="5">
        <v>116927</v>
      </c>
      <c r="B192" s="5">
        <v>3702</v>
      </c>
      <c r="C192" s="14">
        <v>44418.365277777782</v>
      </c>
      <c r="D192" s="14">
        <v>44418.375694444447</v>
      </c>
      <c r="E192" s="14">
        <v>44418.377083333333</v>
      </c>
      <c r="F192" s="14">
        <v>44418.400694444441</v>
      </c>
      <c r="G192" s="5" t="s">
        <v>28</v>
      </c>
      <c r="H192" s="5" t="s">
        <v>25</v>
      </c>
      <c r="S192" s="29">
        <v>116953</v>
      </c>
      <c r="T192" s="47"/>
      <c r="U192" s="48">
        <v>1</v>
      </c>
      <c r="V192" s="47">
        <v>1</v>
      </c>
      <c r="W192" s="47"/>
      <c r="X192" s="48"/>
      <c r="Y192" s="47"/>
      <c r="Z192" s="49">
        <v>1</v>
      </c>
    </row>
    <row r="193" spans="1:26" ht="15.75" customHeight="1">
      <c r="A193" s="5">
        <v>118326</v>
      </c>
      <c r="B193" s="5">
        <v>429</v>
      </c>
      <c r="C193" s="14">
        <v>44430.832638888889</v>
      </c>
      <c r="D193" s="14">
        <v>44430.836111111108</v>
      </c>
      <c r="E193" s="14">
        <v>44430.839583333327</v>
      </c>
      <c r="F193" s="14">
        <v>44430.861111111102</v>
      </c>
      <c r="G193" s="5" t="s">
        <v>24</v>
      </c>
      <c r="H193" s="5" t="s">
        <v>29</v>
      </c>
      <c r="S193" s="29">
        <v>116954</v>
      </c>
      <c r="T193" s="47"/>
      <c r="U193" s="48">
        <v>1</v>
      </c>
      <c r="V193" s="47">
        <v>1</v>
      </c>
      <c r="W193" s="47"/>
      <c r="X193" s="48"/>
      <c r="Y193" s="47"/>
      <c r="Z193" s="49">
        <v>1</v>
      </c>
    </row>
    <row r="194" spans="1:26" ht="15.75" customHeight="1">
      <c r="A194" s="5">
        <v>117576</v>
      </c>
      <c r="B194" s="5">
        <v>4043</v>
      </c>
      <c r="C194" s="14">
        <v>44431.795138888883</v>
      </c>
      <c r="D194" s="14">
        <v>44431.799999999996</v>
      </c>
      <c r="E194" s="14">
        <v>44431.807638888888</v>
      </c>
      <c r="F194" s="14">
        <v>44431.826388888891</v>
      </c>
      <c r="G194" s="5" t="s">
        <v>24</v>
      </c>
      <c r="H194" s="5" t="s">
        <v>25</v>
      </c>
      <c r="S194" s="29">
        <v>116955</v>
      </c>
      <c r="T194" s="47"/>
      <c r="U194" s="48">
        <v>1</v>
      </c>
      <c r="V194" s="47">
        <v>1</v>
      </c>
      <c r="W194" s="47"/>
      <c r="X194" s="48"/>
      <c r="Y194" s="47"/>
      <c r="Z194" s="49">
        <v>1</v>
      </c>
    </row>
    <row r="195" spans="1:26" ht="15.75" customHeight="1">
      <c r="A195" s="5">
        <v>118413</v>
      </c>
      <c r="B195" s="5">
        <v>2890</v>
      </c>
      <c r="C195" s="14">
        <v>44435.956944444442</v>
      </c>
      <c r="D195" s="14">
        <v>44435.960416666661</v>
      </c>
      <c r="E195" s="14">
        <v>44435.96388888888</v>
      </c>
      <c r="F195" s="14">
        <v>44436.007638888877</v>
      </c>
      <c r="G195" s="5" t="s">
        <v>24</v>
      </c>
      <c r="H195" s="5" t="s">
        <v>29</v>
      </c>
      <c r="S195" s="29">
        <v>116956</v>
      </c>
      <c r="T195" s="47"/>
      <c r="U195" s="48">
        <v>1</v>
      </c>
      <c r="V195" s="47">
        <v>1</v>
      </c>
      <c r="W195" s="47"/>
      <c r="X195" s="48"/>
      <c r="Y195" s="47"/>
      <c r="Z195" s="49">
        <v>1</v>
      </c>
    </row>
    <row r="196" spans="1:26" ht="15.75" customHeight="1">
      <c r="A196" s="5">
        <v>118739</v>
      </c>
      <c r="B196" s="5">
        <v>511</v>
      </c>
      <c r="C196" s="14">
        <v>44424.003472222219</v>
      </c>
      <c r="D196" s="14">
        <v>44424.008333333331</v>
      </c>
      <c r="E196" s="14">
        <v>44424.013888888891</v>
      </c>
      <c r="F196" s="14">
        <v>44424.045138888891</v>
      </c>
      <c r="G196" s="5" t="s">
        <v>28</v>
      </c>
      <c r="H196" s="5" t="s">
        <v>29</v>
      </c>
      <c r="S196" s="29">
        <v>116957</v>
      </c>
      <c r="T196" s="47">
        <v>1</v>
      </c>
      <c r="U196" s="48"/>
      <c r="V196" s="47">
        <v>1</v>
      </c>
      <c r="W196" s="47"/>
      <c r="X196" s="48"/>
      <c r="Y196" s="47"/>
      <c r="Z196" s="49">
        <v>1</v>
      </c>
    </row>
    <row r="197" spans="1:26" ht="15.75" customHeight="1">
      <c r="A197" s="5">
        <v>117011</v>
      </c>
      <c r="B197" s="5">
        <v>27</v>
      </c>
      <c r="C197" s="14">
        <v>44433.605555555558</v>
      </c>
      <c r="D197" s="14">
        <v>44433.609722222223</v>
      </c>
      <c r="E197" s="14">
        <v>44433.613888888889</v>
      </c>
      <c r="F197" s="14">
        <v>44433.635416666664</v>
      </c>
      <c r="G197" s="5" t="s">
        <v>28</v>
      </c>
      <c r="H197" s="5" t="s">
        <v>29</v>
      </c>
      <c r="S197" s="29">
        <v>116958</v>
      </c>
      <c r="T197" s="47"/>
      <c r="U197" s="48"/>
      <c r="V197" s="47"/>
      <c r="W197" s="47"/>
      <c r="X197" s="48"/>
      <c r="Y197" s="47"/>
      <c r="Z197" s="49"/>
    </row>
    <row r="198" spans="1:26" ht="15.75" customHeight="1">
      <c r="A198" s="5">
        <v>116920</v>
      </c>
      <c r="B198" s="5">
        <v>3988</v>
      </c>
      <c r="C198" s="14">
        <v>44432.706944444442</v>
      </c>
      <c r="D198" s="14">
        <v>44432.718055555553</v>
      </c>
      <c r="E198" s="14">
        <v>44432.727777777778</v>
      </c>
      <c r="F198" s="14">
        <v>44432.765277777777</v>
      </c>
      <c r="G198" s="5" t="s">
        <v>24</v>
      </c>
      <c r="H198" s="5" t="s">
        <v>29</v>
      </c>
      <c r="S198" s="29">
        <v>116959</v>
      </c>
      <c r="T198" s="47">
        <v>1</v>
      </c>
      <c r="U198" s="48"/>
      <c r="V198" s="47">
        <v>1</v>
      </c>
      <c r="W198" s="47"/>
      <c r="X198" s="48"/>
      <c r="Y198" s="47"/>
      <c r="Z198" s="49">
        <v>1</v>
      </c>
    </row>
    <row r="199" spans="1:26" ht="15.75" customHeight="1">
      <c r="A199" s="5">
        <v>117259</v>
      </c>
      <c r="B199" s="5">
        <v>222</v>
      </c>
      <c r="C199" s="14">
        <v>44418.289583333331</v>
      </c>
      <c r="D199" s="14">
        <v>44418.299999999996</v>
      </c>
      <c r="E199" s="14">
        <v>44418.309027777774</v>
      </c>
      <c r="F199" s="14">
        <v>44418.343055555553</v>
      </c>
      <c r="G199" s="5" t="s">
        <v>24</v>
      </c>
      <c r="H199" s="5" t="s">
        <v>29</v>
      </c>
      <c r="S199" s="29">
        <v>116960</v>
      </c>
      <c r="T199" s="47"/>
      <c r="U199" s="48"/>
      <c r="V199" s="47"/>
      <c r="W199" s="47"/>
      <c r="X199" s="48">
        <v>1</v>
      </c>
      <c r="Y199" s="47">
        <v>1</v>
      </c>
      <c r="Z199" s="49">
        <v>1</v>
      </c>
    </row>
    <row r="200" spans="1:26" ht="15.75" customHeight="1">
      <c r="A200" s="5">
        <v>118269</v>
      </c>
      <c r="B200" s="5">
        <v>2007</v>
      </c>
      <c r="C200" s="14">
        <v>44427.549999999996</v>
      </c>
      <c r="D200" s="14">
        <v>44427.559027777774</v>
      </c>
      <c r="E200" s="14">
        <v>44427.567361111105</v>
      </c>
      <c r="F200" s="14">
        <v>44427.602083333324</v>
      </c>
      <c r="G200" s="5" t="s">
        <v>28</v>
      </c>
      <c r="H200" s="5" t="s">
        <v>25</v>
      </c>
      <c r="S200" s="29">
        <v>116961</v>
      </c>
      <c r="T200" s="47">
        <v>1</v>
      </c>
      <c r="U200" s="48"/>
      <c r="V200" s="47">
        <v>1</v>
      </c>
      <c r="W200" s="47"/>
      <c r="X200" s="48"/>
      <c r="Y200" s="47"/>
      <c r="Z200" s="49">
        <v>1</v>
      </c>
    </row>
    <row r="201" spans="1:26" ht="15.75" customHeight="1">
      <c r="A201" s="5">
        <v>116798</v>
      </c>
      <c r="B201" s="5">
        <v>775</v>
      </c>
      <c r="C201" s="14">
        <v>44424.229166666672</v>
      </c>
      <c r="D201" s="14">
        <v>44424.231250000004</v>
      </c>
      <c r="E201" s="14">
        <v>44424.240277777782</v>
      </c>
      <c r="F201" s="14">
        <v>44424.260416666672</v>
      </c>
      <c r="G201" s="5" t="s">
        <v>28</v>
      </c>
      <c r="H201" s="5" t="s">
        <v>25</v>
      </c>
      <c r="S201" s="29">
        <v>116962</v>
      </c>
      <c r="T201" s="47"/>
      <c r="U201" s="48"/>
      <c r="V201" s="47"/>
      <c r="W201" s="47"/>
      <c r="X201" s="48"/>
      <c r="Y201" s="47"/>
      <c r="Z201" s="49"/>
    </row>
    <row r="202" spans="1:26" ht="15.75" customHeight="1">
      <c r="A202" s="5">
        <v>117225</v>
      </c>
      <c r="B202" s="5">
        <v>3677</v>
      </c>
      <c r="C202" s="14">
        <v>44411.212500000001</v>
      </c>
      <c r="D202" s="14">
        <v>44411.220138888893</v>
      </c>
      <c r="E202" s="14">
        <v>44411.223611111112</v>
      </c>
      <c r="F202" s="14">
        <v>44411.249305555553</v>
      </c>
      <c r="G202" s="5" t="s">
        <v>24</v>
      </c>
      <c r="H202" s="5" t="s">
        <v>29</v>
      </c>
      <c r="S202" s="29">
        <v>116963</v>
      </c>
      <c r="T202" s="47"/>
      <c r="U202" s="48">
        <v>1</v>
      </c>
      <c r="V202" s="47">
        <v>1</v>
      </c>
      <c r="W202" s="47"/>
      <c r="X202" s="48"/>
      <c r="Y202" s="47"/>
      <c r="Z202" s="49">
        <v>1</v>
      </c>
    </row>
    <row r="203" spans="1:26" ht="15.75" customHeight="1">
      <c r="A203" s="5">
        <v>117888</v>
      </c>
      <c r="B203" s="5">
        <v>2998</v>
      </c>
      <c r="C203" s="14">
        <v>44432.322916666664</v>
      </c>
      <c r="D203" s="14"/>
      <c r="G203" s="5" t="s">
        <v>28</v>
      </c>
      <c r="H203" s="5" t="s">
        <v>25</v>
      </c>
      <c r="S203" s="29">
        <v>116964</v>
      </c>
      <c r="T203" s="47">
        <v>1</v>
      </c>
      <c r="U203" s="48"/>
      <c r="V203" s="47">
        <v>1</v>
      </c>
      <c r="W203" s="47"/>
      <c r="X203" s="48"/>
      <c r="Y203" s="47"/>
      <c r="Z203" s="49">
        <v>1</v>
      </c>
    </row>
    <row r="204" spans="1:26" ht="15.75" customHeight="1">
      <c r="A204" s="5">
        <v>116908</v>
      </c>
      <c r="B204" s="5">
        <v>581</v>
      </c>
      <c r="C204" s="14">
        <v>44422.019444444442</v>
      </c>
      <c r="D204" s="14">
        <v>44422.024305555555</v>
      </c>
      <c r="E204" s="14">
        <v>44422.027777777774</v>
      </c>
      <c r="F204" s="14">
        <v>44422.069444444438</v>
      </c>
      <c r="G204" s="5" t="s">
        <v>28</v>
      </c>
      <c r="H204" s="5" t="s">
        <v>29</v>
      </c>
      <c r="S204" s="29">
        <v>116965</v>
      </c>
      <c r="T204" s="47"/>
      <c r="U204" s="48"/>
      <c r="V204" s="47"/>
      <c r="W204" s="47"/>
      <c r="X204" s="48">
        <v>1</v>
      </c>
      <c r="Y204" s="47">
        <v>1</v>
      </c>
      <c r="Z204" s="49">
        <v>1</v>
      </c>
    </row>
    <row r="205" spans="1:26" ht="15.75" customHeight="1">
      <c r="A205" s="5">
        <v>117885</v>
      </c>
      <c r="B205" s="5">
        <v>3411</v>
      </c>
      <c r="C205" s="14">
        <v>44429.755555555559</v>
      </c>
      <c r="D205" s="14">
        <v>44429.759027777778</v>
      </c>
      <c r="E205" s="14">
        <v>44429.762499999997</v>
      </c>
      <c r="F205" s="14">
        <v>44429.771527777775</v>
      </c>
      <c r="G205" s="5" t="s">
        <v>24</v>
      </c>
      <c r="H205" s="5" t="s">
        <v>25</v>
      </c>
      <c r="S205" s="29">
        <v>116966</v>
      </c>
      <c r="T205" s="47"/>
      <c r="U205" s="48">
        <v>1</v>
      </c>
      <c r="V205" s="47">
        <v>1</v>
      </c>
      <c r="W205" s="47"/>
      <c r="X205" s="48"/>
      <c r="Y205" s="47"/>
      <c r="Z205" s="49">
        <v>1</v>
      </c>
    </row>
    <row r="206" spans="1:26" ht="15.75" customHeight="1">
      <c r="A206" s="5">
        <v>117268</v>
      </c>
      <c r="B206" s="5">
        <v>1131</v>
      </c>
      <c r="C206" s="14">
        <v>44428.37777777778</v>
      </c>
      <c r="D206" s="14">
        <v>44428.387500000004</v>
      </c>
      <c r="E206" s="14">
        <v>44428.392361111117</v>
      </c>
      <c r="F206" s="14">
        <v>44428.404166666674</v>
      </c>
      <c r="G206" s="5" t="s">
        <v>28</v>
      </c>
      <c r="H206" s="5" t="s">
        <v>29</v>
      </c>
      <c r="S206" s="29">
        <v>116967</v>
      </c>
      <c r="T206" s="47"/>
      <c r="U206" s="48"/>
      <c r="V206" s="47"/>
      <c r="W206" s="47">
        <v>1</v>
      </c>
      <c r="X206" s="48"/>
      <c r="Y206" s="47">
        <v>1</v>
      </c>
      <c r="Z206" s="49">
        <v>1</v>
      </c>
    </row>
    <row r="207" spans="1:26" ht="15.75" customHeight="1">
      <c r="A207" s="5">
        <v>117557</v>
      </c>
      <c r="B207" s="5">
        <v>1622</v>
      </c>
      <c r="C207" s="14">
        <v>44423.904166666667</v>
      </c>
      <c r="D207" s="14">
        <v>44423.914583333331</v>
      </c>
      <c r="E207" s="14"/>
      <c r="F207" s="14"/>
      <c r="G207" s="5" t="s">
        <v>24</v>
      </c>
      <c r="H207" s="5" t="s">
        <v>25</v>
      </c>
      <c r="S207" s="29">
        <v>116968</v>
      </c>
      <c r="T207" s="47">
        <v>1</v>
      </c>
      <c r="U207" s="48"/>
      <c r="V207" s="47">
        <v>1</v>
      </c>
      <c r="W207" s="47"/>
      <c r="X207" s="48"/>
      <c r="Y207" s="47"/>
      <c r="Z207" s="49">
        <v>1</v>
      </c>
    </row>
    <row r="208" spans="1:26" ht="15.75" customHeight="1">
      <c r="A208" s="5">
        <v>118332</v>
      </c>
      <c r="C208" s="14">
        <v>44432.177083333328</v>
      </c>
      <c r="G208" s="5" t="s">
        <v>28</v>
      </c>
      <c r="H208" s="5" t="s">
        <v>29</v>
      </c>
      <c r="S208" s="29">
        <v>116969</v>
      </c>
      <c r="T208" s="47"/>
      <c r="U208" s="48">
        <v>1</v>
      </c>
      <c r="V208" s="47">
        <v>1</v>
      </c>
      <c r="W208" s="47"/>
      <c r="X208" s="48"/>
      <c r="Y208" s="47"/>
      <c r="Z208" s="49">
        <v>1</v>
      </c>
    </row>
    <row r="209" spans="1:26" ht="15.75" customHeight="1">
      <c r="A209" s="5">
        <v>116967</v>
      </c>
      <c r="B209" s="5">
        <v>901</v>
      </c>
      <c r="C209" s="14">
        <v>44409.231944444444</v>
      </c>
      <c r="D209" s="14">
        <v>44409.234722222223</v>
      </c>
      <c r="E209" s="14">
        <v>44409.242361111115</v>
      </c>
      <c r="F209" s="14">
        <v>44409.282638888893</v>
      </c>
      <c r="G209" s="5" t="s">
        <v>28</v>
      </c>
      <c r="H209" s="5" t="s">
        <v>25</v>
      </c>
      <c r="S209" s="29">
        <v>116970</v>
      </c>
      <c r="T209" s="47"/>
      <c r="U209" s="48"/>
      <c r="V209" s="47"/>
      <c r="W209" s="47"/>
      <c r="X209" s="48">
        <v>1</v>
      </c>
      <c r="Y209" s="47">
        <v>1</v>
      </c>
      <c r="Z209" s="49">
        <v>1</v>
      </c>
    </row>
    <row r="210" spans="1:26" ht="15.75" customHeight="1">
      <c r="A210" s="5">
        <v>117553</v>
      </c>
      <c r="B210" s="5">
        <v>2489</v>
      </c>
      <c r="C210" s="14">
        <v>44432.424999999996</v>
      </c>
      <c r="D210" s="14"/>
      <c r="G210" s="5" t="s">
        <v>24</v>
      </c>
      <c r="H210" s="5" t="s">
        <v>25</v>
      </c>
      <c r="S210" s="29">
        <v>116971</v>
      </c>
      <c r="T210" s="47"/>
      <c r="U210" s="48">
        <v>1</v>
      </c>
      <c r="V210" s="47">
        <v>1</v>
      </c>
      <c r="W210" s="47"/>
      <c r="X210" s="48"/>
      <c r="Y210" s="47"/>
      <c r="Z210" s="49">
        <v>1</v>
      </c>
    </row>
    <row r="211" spans="1:26" ht="15.75" customHeight="1">
      <c r="A211" s="5">
        <v>116768</v>
      </c>
      <c r="B211" s="5">
        <v>3894</v>
      </c>
      <c r="C211" s="14">
        <v>44423.954166666663</v>
      </c>
      <c r="D211" s="14">
        <v>44423.959027777775</v>
      </c>
      <c r="E211" s="14">
        <v>44423.967361111107</v>
      </c>
      <c r="F211" s="14">
        <v>44423.999305555553</v>
      </c>
      <c r="G211" s="5" t="s">
        <v>28</v>
      </c>
      <c r="H211" s="5" t="s">
        <v>29</v>
      </c>
      <c r="S211" s="29">
        <v>116972</v>
      </c>
      <c r="T211" s="47"/>
      <c r="U211" s="48"/>
      <c r="V211" s="47"/>
      <c r="W211" s="47"/>
      <c r="X211" s="48"/>
      <c r="Y211" s="47"/>
      <c r="Z211" s="49"/>
    </row>
    <row r="212" spans="1:26" ht="15.75" customHeight="1">
      <c r="A212" s="5">
        <v>118589</v>
      </c>
      <c r="B212" s="5">
        <v>1638</v>
      </c>
      <c r="C212" s="14">
        <v>44428.399305555555</v>
      </c>
      <c r="D212" s="14">
        <v>44428.400694444441</v>
      </c>
      <c r="E212" s="14">
        <v>44428.40347222222</v>
      </c>
      <c r="F212" s="14">
        <v>44428.424305555556</v>
      </c>
      <c r="G212" s="5" t="s">
        <v>24</v>
      </c>
      <c r="H212" s="5" t="s">
        <v>25</v>
      </c>
      <c r="S212" s="29">
        <v>116973</v>
      </c>
      <c r="T212" s="47"/>
      <c r="U212" s="48"/>
      <c r="V212" s="47"/>
      <c r="W212" s="47"/>
      <c r="X212" s="48">
        <v>1</v>
      </c>
      <c r="Y212" s="47">
        <v>1</v>
      </c>
      <c r="Z212" s="49">
        <v>1</v>
      </c>
    </row>
    <row r="213" spans="1:26" ht="15.75" customHeight="1">
      <c r="A213" s="5">
        <v>117329</v>
      </c>
      <c r="C213" s="14">
        <v>44427.441666666666</v>
      </c>
      <c r="G213" s="5" t="s">
        <v>28</v>
      </c>
      <c r="H213" s="5" t="s">
        <v>25</v>
      </c>
      <c r="S213" s="29">
        <v>116974</v>
      </c>
      <c r="T213" s="47"/>
      <c r="U213" s="48">
        <v>1</v>
      </c>
      <c r="V213" s="47">
        <v>1</v>
      </c>
      <c r="W213" s="47"/>
      <c r="X213" s="48"/>
      <c r="Y213" s="47"/>
      <c r="Z213" s="49">
        <v>1</v>
      </c>
    </row>
    <row r="214" spans="1:26" ht="15.75" customHeight="1">
      <c r="A214" s="5">
        <v>118223</v>
      </c>
      <c r="B214" s="5">
        <v>3435</v>
      </c>
      <c r="C214" s="14">
        <v>44422.306944444441</v>
      </c>
      <c r="D214" s="14">
        <v>44422.311805555553</v>
      </c>
      <c r="E214" s="14">
        <v>44422.315277777772</v>
      </c>
      <c r="F214" s="14">
        <v>44422.346527777772</v>
      </c>
      <c r="G214" s="5" t="s">
        <v>28</v>
      </c>
      <c r="H214" s="5" t="s">
        <v>29</v>
      </c>
      <c r="S214" s="29">
        <v>116975</v>
      </c>
      <c r="T214" s="47"/>
      <c r="U214" s="48"/>
      <c r="V214" s="47"/>
      <c r="W214" s="47">
        <v>1</v>
      </c>
      <c r="X214" s="48"/>
      <c r="Y214" s="47">
        <v>1</v>
      </c>
      <c r="Z214" s="49">
        <v>1</v>
      </c>
    </row>
    <row r="215" spans="1:26" ht="15.75" customHeight="1">
      <c r="A215" s="5">
        <v>117477</v>
      </c>
      <c r="B215" s="5">
        <v>396</v>
      </c>
      <c r="C215" s="14">
        <v>44409.402083333334</v>
      </c>
      <c r="D215" s="14">
        <v>44409.406944444447</v>
      </c>
      <c r="E215" s="14">
        <v>44409.415277777778</v>
      </c>
      <c r="F215" s="14">
        <v>44409.434027777781</v>
      </c>
      <c r="G215" s="5" t="s">
        <v>24</v>
      </c>
      <c r="H215" s="5" t="s">
        <v>29</v>
      </c>
      <c r="S215" s="29">
        <v>116976</v>
      </c>
      <c r="T215" s="47"/>
      <c r="U215" s="48"/>
      <c r="V215" s="47"/>
      <c r="W215" s="47"/>
      <c r="X215" s="48"/>
      <c r="Y215" s="47"/>
      <c r="Z215" s="49"/>
    </row>
    <row r="216" spans="1:26" ht="15.75" customHeight="1">
      <c r="A216" s="5">
        <v>118362</v>
      </c>
      <c r="C216" s="14">
        <v>44419.643750000003</v>
      </c>
      <c r="G216" s="5" t="s">
        <v>24</v>
      </c>
      <c r="H216" s="5" t="s">
        <v>29</v>
      </c>
      <c r="S216" s="29">
        <v>116977</v>
      </c>
      <c r="T216" s="47">
        <v>1</v>
      </c>
      <c r="U216" s="48"/>
      <c r="V216" s="47">
        <v>1</v>
      </c>
      <c r="W216" s="47"/>
      <c r="X216" s="48"/>
      <c r="Y216" s="47"/>
      <c r="Z216" s="49">
        <v>1</v>
      </c>
    </row>
    <row r="217" spans="1:26" ht="15.75" customHeight="1">
      <c r="A217" s="5">
        <v>117267</v>
      </c>
      <c r="C217" s="14">
        <v>44424.910416666666</v>
      </c>
      <c r="G217" s="5" t="s">
        <v>28</v>
      </c>
      <c r="H217" s="5" t="s">
        <v>29</v>
      </c>
      <c r="S217" s="29">
        <v>116978</v>
      </c>
      <c r="T217" s="47"/>
      <c r="U217" s="48"/>
      <c r="V217" s="47"/>
      <c r="W217" s="47"/>
      <c r="X217" s="48"/>
      <c r="Y217" s="47"/>
      <c r="Z217" s="49"/>
    </row>
    <row r="218" spans="1:26" ht="15.75" customHeight="1">
      <c r="A218" s="5">
        <v>116906</v>
      </c>
      <c r="B218" s="5">
        <v>2987</v>
      </c>
      <c r="C218" s="14">
        <v>44421.465277777781</v>
      </c>
      <c r="D218" s="14">
        <v>44421.47083333334</v>
      </c>
      <c r="E218" s="14">
        <v>44421.479861111118</v>
      </c>
      <c r="F218" s="14">
        <v>44421.497222222228</v>
      </c>
      <c r="G218" s="5" t="s">
        <v>24</v>
      </c>
      <c r="H218" s="5" t="s">
        <v>29</v>
      </c>
      <c r="S218" s="29">
        <v>116979</v>
      </c>
      <c r="T218" s="47"/>
      <c r="U218" s="48"/>
      <c r="V218" s="47"/>
      <c r="W218" s="47"/>
      <c r="X218" s="48">
        <v>1</v>
      </c>
      <c r="Y218" s="47">
        <v>1</v>
      </c>
      <c r="Z218" s="49">
        <v>1</v>
      </c>
    </row>
    <row r="219" spans="1:26" ht="15.75" customHeight="1">
      <c r="A219" s="5">
        <v>117465</v>
      </c>
      <c r="B219" s="5">
        <v>4608</v>
      </c>
      <c r="C219" s="14">
        <v>44410.306944444441</v>
      </c>
      <c r="D219" s="14"/>
      <c r="G219" s="5" t="s">
        <v>28</v>
      </c>
      <c r="H219" s="5" t="s">
        <v>25</v>
      </c>
      <c r="S219" s="29">
        <v>116980</v>
      </c>
      <c r="T219" s="47">
        <v>1</v>
      </c>
      <c r="U219" s="48"/>
      <c r="V219" s="47">
        <v>1</v>
      </c>
      <c r="W219" s="47"/>
      <c r="X219" s="48"/>
      <c r="Y219" s="47"/>
      <c r="Z219" s="49">
        <v>1</v>
      </c>
    </row>
    <row r="220" spans="1:26" ht="15.75" customHeight="1">
      <c r="A220" s="5">
        <v>116781</v>
      </c>
      <c r="B220" s="5">
        <v>1871</v>
      </c>
      <c r="C220" s="14">
        <v>44423.506944444445</v>
      </c>
      <c r="D220" s="14">
        <v>44423.518055555556</v>
      </c>
      <c r="E220" s="14"/>
      <c r="G220" s="5" t="s">
        <v>24</v>
      </c>
      <c r="H220" s="5" t="s">
        <v>29</v>
      </c>
      <c r="S220" s="29">
        <v>116981</v>
      </c>
      <c r="T220" s="47"/>
      <c r="U220" s="48"/>
      <c r="V220" s="47"/>
      <c r="W220" s="47"/>
      <c r="X220" s="48"/>
      <c r="Y220" s="47"/>
      <c r="Z220" s="49"/>
    </row>
    <row r="221" spans="1:26" ht="15.75" customHeight="1">
      <c r="A221" s="5">
        <v>118584</v>
      </c>
      <c r="C221" s="14">
        <v>44411.679166666661</v>
      </c>
      <c r="G221" s="5" t="s">
        <v>24</v>
      </c>
      <c r="H221" s="5" t="s">
        <v>29</v>
      </c>
      <c r="S221" s="29">
        <v>116982</v>
      </c>
      <c r="T221" s="47"/>
      <c r="U221" s="48"/>
      <c r="V221" s="47"/>
      <c r="W221" s="47"/>
      <c r="X221" s="48">
        <v>1</v>
      </c>
      <c r="Y221" s="47">
        <v>1</v>
      </c>
      <c r="Z221" s="49">
        <v>1</v>
      </c>
    </row>
    <row r="222" spans="1:26" ht="15.75" customHeight="1">
      <c r="A222" s="5">
        <v>117910</v>
      </c>
      <c r="B222" s="5">
        <v>3329</v>
      </c>
      <c r="C222" s="14">
        <v>44410.61041666667</v>
      </c>
      <c r="D222" s="14">
        <v>44410.612500000003</v>
      </c>
      <c r="E222" s="14">
        <v>44410.617361111115</v>
      </c>
      <c r="F222" s="14">
        <v>44410.628472222226</v>
      </c>
      <c r="G222" s="5" t="s">
        <v>28</v>
      </c>
      <c r="H222" s="5" t="s">
        <v>29</v>
      </c>
      <c r="S222" s="29">
        <v>116983</v>
      </c>
      <c r="T222" s="47"/>
      <c r="U222" s="48">
        <v>1</v>
      </c>
      <c r="V222" s="47">
        <v>1</v>
      </c>
      <c r="W222" s="47"/>
      <c r="X222" s="48"/>
      <c r="Y222" s="47"/>
      <c r="Z222" s="49">
        <v>1</v>
      </c>
    </row>
    <row r="223" spans="1:26" ht="15.75" customHeight="1">
      <c r="A223" s="5">
        <v>117765</v>
      </c>
      <c r="B223" s="5">
        <v>1352</v>
      </c>
      <c r="C223" s="14">
        <v>44434.856250000004</v>
      </c>
      <c r="D223" s="14">
        <v>44434.864583333336</v>
      </c>
      <c r="E223" s="14">
        <v>44434.873611111114</v>
      </c>
      <c r="F223" s="14">
        <v>44434.896527777782</v>
      </c>
      <c r="G223" s="5" t="s">
        <v>28</v>
      </c>
      <c r="H223" s="5" t="s">
        <v>29</v>
      </c>
      <c r="S223" s="29">
        <v>116984</v>
      </c>
      <c r="T223" s="47"/>
      <c r="U223" s="48"/>
      <c r="V223" s="47"/>
      <c r="W223" s="47"/>
      <c r="X223" s="48"/>
      <c r="Y223" s="47"/>
      <c r="Z223" s="49"/>
    </row>
    <row r="224" spans="1:26" ht="15.75" customHeight="1">
      <c r="A224" s="5">
        <v>117393</v>
      </c>
      <c r="B224" s="5">
        <v>898</v>
      </c>
      <c r="C224" s="14">
        <v>44415.813194444439</v>
      </c>
      <c r="D224" s="14">
        <v>44415.82430555555</v>
      </c>
      <c r="E224" s="14">
        <v>44415.829861111109</v>
      </c>
      <c r="F224" s="14"/>
      <c r="G224" s="5" t="s">
        <v>28</v>
      </c>
      <c r="H224" s="5" t="s">
        <v>29</v>
      </c>
      <c r="S224" s="29">
        <v>116985</v>
      </c>
      <c r="T224" s="47"/>
      <c r="U224" s="48"/>
      <c r="V224" s="47"/>
      <c r="W224" s="47"/>
      <c r="X224" s="48">
        <v>1</v>
      </c>
      <c r="Y224" s="47">
        <v>1</v>
      </c>
      <c r="Z224" s="49">
        <v>1</v>
      </c>
    </row>
    <row r="225" spans="1:26" ht="15.75" customHeight="1">
      <c r="A225" s="5">
        <v>117809</v>
      </c>
      <c r="B225" s="5">
        <v>1182</v>
      </c>
      <c r="C225" s="14">
        <v>44429.033333333333</v>
      </c>
      <c r="D225" s="14">
        <v>44429.037499999999</v>
      </c>
      <c r="E225" s="14">
        <v>44429.04583333333</v>
      </c>
      <c r="F225" s="14"/>
      <c r="G225" s="5" t="s">
        <v>24</v>
      </c>
      <c r="H225" s="5" t="s">
        <v>29</v>
      </c>
      <c r="S225" s="29">
        <v>116986</v>
      </c>
      <c r="T225" s="47"/>
      <c r="U225" s="48"/>
      <c r="V225" s="47"/>
      <c r="W225" s="47"/>
      <c r="X225" s="48">
        <v>1</v>
      </c>
      <c r="Y225" s="47">
        <v>1</v>
      </c>
      <c r="Z225" s="49">
        <v>1</v>
      </c>
    </row>
    <row r="226" spans="1:26" ht="15.75" customHeight="1">
      <c r="A226" s="5">
        <v>117193</v>
      </c>
      <c r="B226" s="5">
        <v>2169</v>
      </c>
      <c r="C226" s="14">
        <v>44430.758333333331</v>
      </c>
      <c r="D226" s="14">
        <v>44430.759722222218</v>
      </c>
      <c r="E226" s="14">
        <v>44430.762499999997</v>
      </c>
      <c r="F226" s="14">
        <v>44430.805555555555</v>
      </c>
      <c r="G226" s="5" t="s">
        <v>24</v>
      </c>
      <c r="H226" s="5" t="s">
        <v>29</v>
      </c>
      <c r="S226" s="29">
        <v>116987</v>
      </c>
      <c r="T226" s="47"/>
      <c r="U226" s="48"/>
      <c r="V226" s="47"/>
      <c r="W226" s="47"/>
      <c r="X226" s="48">
        <v>1</v>
      </c>
      <c r="Y226" s="47">
        <v>1</v>
      </c>
      <c r="Z226" s="49">
        <v>1</v>
      </c>
    </row>
    <row r="227" spans="1:26" ht="15.75" customHeight="1">
      <c r="A227" s="5">
        <v>117753</v>
      </c>
      <c r="B227" s="5">
        <v>317</v>
      </c>
      <c r="C227" s="14">
        <v>44423.470138888893</v>
      </c>
      <c r="D227" s="14">
        <v>44423.473611111112</v>
      </c>
      <c r="E227" s="14">
        <v>44423.477777777778</v>
      </c>
      <c r="F227" s="14">
        <v>44423.492361111108</v>
      </c>
      <c r="G227" s="5" t="s">
        <v>24</v>
      </c>
      <c r="H227" s="5" t="s">
        <v>25</v>
      </c>
      <c r="S227" s="29">
        <v>116988</v>
      </c>
      <c r="T227" s="47"/>
      <c r="U227" s="48"/>
      <c r="V227" s="47"/>
      <c r="W227" s="47"/>
      <c r="X227" s="48"/>
      <c r="Y227" s="47"/>
      <c r="Z227" s="49"/>
    </row>
    <row r="228" spans="1:26" ht="15.75" customHeight="1">
      <c r="A228" s="5">
        <v>118436</v>
      </c>
      <c r="C228" s="14">
        <v>44410.878472222219</v>
      </c>
      <c r="G228" s="5" t="s">
        <v>24</v>
      </c>
      <c r="H228" s="5" t="s">
        <v>25</v>
      </c>
      <c r="S228" s="29">
        <v>116989</v>
      </c>
      <c r="T228" s="47"/>
      <c r="U228" s="48"/>
      <c r="V228" s="47"/>
      <c r="W228" s="47">
        <v>1</v>
      </c>
      <c r="X228" s="48"/>
      <c r="Y228" s="47">
        <v>1</v>
      </c>
      <c r="Z228" s="49">
        <v>1</v>
      </c>
    </row>
    <row r="229" spans="1:26" ht="15.75" customHeight="1">
      <c r="A229" s="5">
        <v>118243</v>
      </c>
      <c r="B229" s="5">
        <v>4890</v>
      </c>
      <c r="C229" s="14">
        <v>44422.241666666669</v>
      </c>
      <c r="D229" s="14">
        <v>44422.252083333333</v>
      </c>
      <c r="E229" s="14">
        <v>44422.255555555552</v>
      </c>
      <c r="F229" s="14">
        <v>44422.289583333331</v>
      </c>
      <c r="G229" s="5" t="s">
        <v>24</v>
      </c>
      <c r="H229" s="5" t="s">
        <v>29</v>
      </c>
      <c r="S229" s="29">
        <v>116990</v>
      </c>
      <c r="T229" s="47"/>
      <c r="U229" s="48">
        <v>1</v>
      </c>
      <c r="V229" s="47">
        <v>1</v>
      </c>
      <c r="W229" s="47"/>
      <c r="X229" s="48"/>
      <c r="Y229" s="47"/>
      <c r="Z229" s="49">
        <v>1</v>
      </c>
    </row>
    <row r="230" spans="1:26" ht="15.75" customHeight="1">
      <c r="A230" s="5">
        <v>116846</v>
      </c>
      <c r="B230" s="5">
        <v>4911</v>
      </c>
      <c r="C230" s="14">
        <v>44422.920138888883</v>
      </c>
      <c r="D230" s="14">
        <v>44422.929861111108</v>
      </c>
      <c r="E230" s="14">
        <v>44422.940277777772</v>
      </c>
      <c r="F230" s="14">
        <v>44422.974305555552</v>
      </c>
      <c r="G230" s="5" t="s">
        <v>28</v>
      </c>
      <c r="H230" s="5" t="s">
        <v>29</v>
      </c>
      <c r="S230" s="29">
        <v>116991</v>
      </c>
      <c r="T230" s="47"/>
      <c r="U230" s="48"/>
      <c r="V230" s="47"/>
      <c r="W230" s="47"/>
      <c r="X230" s="48"/>
      <c r="Y230" s="47"/>
      <c r="Z230" s="49"/>
    </row>
    <row r="231" spans="1:26" ht="15.75" customHeight="1">
      <c r="A231" s="5">
        <v>118451</v>
      </c>
      <c r="B231" s="5">
        <v>2325</v>
      </c>
      <c r="C231" s="14">
        <v>44436.372222222228</v>
      </c>
      <c r="D231" s="14">
        <v>44436.379166666673</v>
      </c>
      <c r="E231" s="14">
        <v>44436.382638888892</v>
      </c>
      <c r="F231" s="14">
        <v>44436.424305555556</v>
      </c>
      <c r="G231" s="5" t="s">
        <v>24</v>
      </c>
      <c r="H231" s="5" t="s">
        <v>29</v>
      </c>
      <c r="S231" s="29">
        <v>116992</v>
      </c>
      <c r="T231" s="47"/>
      <c r="U231" s="48">
        <v>1</v>
      </c>
      <c r="V231" s="47">
        <v>1</v>
      </c>
      <c r="W231" s="47"/>
      <c r="X231" s="48"/>
      <c r="Y231" s="47"/>
      <c r="Z231" s="49">
        <v>1</v>
      </c>
    </row>
    <row r="232" spans="1:26" ht="15.75" customHeight="1">
      <c r="A232" s="5">
        <v>116941</v>
      </c>
      <c r="B232" s="5">
        <v>856</v>
      </c>
      <c r="C232" s="14">
        <v>44431.529861111114</v>
      </c>
      <c r="D232" s="14">
        <v>44431.538888888892</v>
      </c>
      <c r="E232" s="14">
        <v>44431.542361111111</v>
      </c>
      <c r="F232" s="14">
        <v>44431.587500000001</v>
      </c>
      <c r="G232" s="5" t="s">
        <v>24</v>
      </c>
      <c r="H232" s="5" t="s">
        <v>29</v>
      </c>
      <c r="S232" s="29">
        <v>116993</v>
      </c>
      <c r="T232" s="47"/>
      <c r="U232" s="48"/>
      <c r="V232" s="47"/>
      <c r="W232" s="47"/>
      <c r="X232" s="48"/>
      <c r="Y232" s="47"/>
      <c r="Z232" s="49"/>
    </row>
    <row r="233" spans="1:26" ht="15.75" customHeight="1">
      <c r="A233" s="5">
        <v>117528</v>
      </c>
      <c r="C233" s="14">
        <v>44433.670138888883</v>
      </c>
      <c r="G233" s="5" t="s">
        <v>24</v>
      </c>
      <c r="H233" s="5" t="s">
        <v>29</v>
      </c>
      <c r="S233" s="29">
        <v>116994</v>
      </c>
      <c r="T233" s="47">
        <v>1</v>
      </c>
      <c r="U233" s="48"/>
      <c r="V233" s="47">
        <v>1</v>
      </c>
      <c r="W233" s="47"/>
      <c r="X233" s="48"/>
      <c r="Y233" s="47"/>
      <c r="Z233" s="49">
        <v>1</v>
      </c>
    </row>
    <row r="234" spans="1:26" ht="15.75" customHeight="1">
      <c r="A234" s="5">
        <v>117962</v>
      </c>
      <c r="C234" s="14">
        <v>44432.959722222222</v>
      </c>
      <c r="G234" s="5" t="s">
        <v>24</v>
      </c>
      <c r="H234" s="5" t="s">
        <v>29</v>
      </c>
      <c r="S234" s="29">
        <v>116995</v>
      </c>
      <c r="T234" s="47">
        <v>1</v>
      </c>
      <c r="U234" s="48"/>
      <c r="V234" s="47">
        <v>1</v>
      </c>
      <c r="W234" s="47"/>
      <c r="X234" s="48"/>
      <c r="Y234" s="47"/>
      <c r="Z234" s="49">
        <v>1</v>
      </c>
    </row>
    <row r="235" spans="1:26" ht="15.75" customHeight="1">
      <c r="A235" s="5">
        <v>117744</v>
      </c>
      <c r="B235" s="5">
        <v>200</v>
      </c>
      <c r="C235" s="14">
        <v>44413.248611111114</v>
      </c>
      <c r="D235" s="14">
        <v>44413.258333333339</v>
      </c>
      <c r="E235" s="14">
        <v>44413.260416666672</v>
      </c>
      <c r="F235" s="14">
        <v>44413.298611111117</v>
      </c>
      <c r="G235" s="5" t="s">
        <v>24</v>
      </c>
      <c r="H235" s="5" t="s">
        <v>29</v>
      </c>
      <c r="S235" s="29">
        <v>116996</v>
      </c>
      <c r="T235" s="47"/>
      <c r="U235" s="48">
        <v>1</v>
      </c>
      <c r="V235" s="47">
        <v>1</v>
      </c>
      <c r="W235" s="47"/>
      <c r="X235" s="48"/>
      <c r="Y235" s="47"/>
      <c r="Z235" s="49">
        <v>1</v>
      </c>
    </row>
    <row r="236" spans="1:26" ht="15.75" customHeight="1">
      <c r="A236" s="5">
        <v>117916</v>
      </c>
      <c r="B236" s="5">
        <v>1149</v>
      </c>
      <c r="C236" s="14">
        <v>44414.422916666663</v>
      </c>
      <c r="D236" s="14">
        <v>44414.429861111108</v>
      </c>
      <c r="E236" s="14"/>
      <c r="G236" s="5" t="s">
        <v>24</v>
      </c>
      <c r="H236" s="5" t="s">
        <v>29</v>
      </c>
      <c r="S236" s="29">
        <v>116997</v>
      </c>
      <c r="T236" s="47"/>
      <c r="U236" s="48">
        <v>1</v>
      </c>
      <c r="V236" s="47">
        <v>1</v>
      </c>
      <c r="W236" s="47"/>
      <c r="X236" s="48"/>
      <c r="Y236" s="47"/>
      <c r="Z236" s="49">
        <v>1</v>
      </c>
    </row>
    <row r="237" spans="1:26" ht="15.75" customHeight="1">
      <c r="A237" s="5">
        <v>118461</v>
      </c>
      <c r="C237" s="14">
        <v>44434.852777777778</v>
      </c>
      <c r="G237" s="5" t="s">
        <v>24</v>
      </c>
      <c r="H237" s="5" t="s">
        <v>25</v>
      </c>
      <c r="S237" s="29">
        <v>116998</v>
      </c>
      <c r="T237" s="47">
        <v>1</v>
      </c>
      <c r="U237" s="48"/>
      <c r="V237" s="47">
        <v>1</v>
      </c>
      <c r="W237" s="47"/>
      <c r="X237" s="48"/>
      <c r="Y237" s="47"/>
      <c r="Z237" s="49">
        <v>1</v>
      </c>
    </row>
    <row r="238" spans="1:26" ht="15.75" customHeight="1">
      <c r="A238" s="5">
        <v>118133</v>
      </c>
      <c r="B238" s="5">
        <v>7</v>
      </c>
      <c r="C238" s="14">
        <v>44419.714583333334</v>
      </c>
      <c r="D238" s="14">
        <v>44419.720833333333</v>
      </c>
      <c r="E238" s="14">
        <v>44419.722916666666</v>
      </c>
      <c r="F238" s="14">
        <v>44419.743750000001</v>
      </c>
      <c r="G238" s="5" t="s">
        <v>28</v>
      </c>
      <c r="H238" s="5" t="s">
        <v>29</v>
      </c>
      <c r="S238" s="29">
        <v>116999</v>
      </c>
      <c r="T238" s="47"/>
      <c r="U238" s="48"/>
      <c r="V238" s="47"/>
      <c r="W238" s="47">
        <v>1</v>
      </c>
      <c r="X238" s="48"/>
      <c r="Y238" s="47">
        <v>1</v>
      </c>
      <c r="Z238" s="49">
        <v>1</v>
      </c>
    </row>
    <row r="239" spans="1:26" ht="15.75" customHeight="1">
      <c r="A239" s="5">
        <v>118712</v>
      </c>
      <c r="B239" s="5">
        <v>3464</v>
      </c>
      <c r="C239" s="14">
        <v>44438.174999999996</v>
      </c>
      <c r="D239" s="14">
        <v>44438.181249999994</v>
      </c>
      <c r="E239" s="14">
        <v>44438.186805555553</v>
      </c>
      <c r="F239" s="14">
        <v>44438.209027777775</v>
      </c>
      <c r="G239" s="5" t="s">
        <v>28</v>
      </c>
      <c r="H239" s="5" t="s">
        <v>29</v>
      </c>
      <c r="S239" s="29">
        <v>117000</v>
      </c>
      <c r="T239" s="47">
        <v>1</v>
      </c>
      <c r="U239" s="48"/>
      <c r="V239" s="47">
        <v>1</v>
      </c>
      <c r="W239" s="47"/>
      <c r="X239" s="48"/>
      <c r="Y239" s="47"/>
      <c r="Z239" s="49">
        <v>1</v>
      </c>
    </row>
    <row r="240" spans="1:26" ht="15.75" customHeight="1">
      <c r="A240" s="5">
        <v>117461</v>
      </c>
      <c r="C240" s="14">
        <v>44428.280555555553</v>
      </c>
      <c r="G240" s="5" t="s">
        <v>24</v>
      </c>
      <c r="H240" s="5" t="s">
        <v>29</v>
      </c>
      <c r="S240" s="29">
        <v>117001</v>
      </c>
      <c r="T240" s="47"/>
      <c r="U240" s="48"/>
      <c r="V240" s="47"/>
      <c r="W240" s="47">
        <v>1</v>
      </c>
      <c r="X240" s="48"/>
      <c r="Y240" s="47">
        <v>1</v>
      </c>
      <c r="Z240" s="49">
        <v>1</v>
      </c>
    </row>
    <row r="241" spans="1:26" ht="15.75" customHeight="1">
      <c r="A241" s="5">
        <v>118482</v>
      </c>
      <c r="C241" s="14">
        <v>44433.431944444441</v>
      </c>
      <c r="G241" s="5" t="s">
        <v>24</v>
      </c>
      <c r="H241" s="5" t="s">
        <v>25</v>
      </c>
      <c r="S241" s="29">
        <v>117002</v>
      </c>
      <c r="T241" s="47"/>
      <c r="U241" s="48">
        <v>1</v>
      </c>
      <c r="V241" s="47">
        <v>1</v>
      </c>
      <c r="W241" s="47"/>
      <c r="X241" s="48"/>
      <c r="Y241" s="47"/>
      <c r="Z241" s="49">
        <v>1</v>
      </c>
    </row>
    <row r="242" spans="1:26" ht="15.75" customHeight="1">
      <c r="A242" s="5">
        <v>117079</v>
      </c>
      <c r="B242" s="5">
        <v>3112</v>
      </c>
      <c r="C242" s="14">
        <v>44434.811805555553</v>
      </c>
      <c r="D242" s="14">
        <v>44434.818749999999</v>
      </c>
      <c r="E242" s="14">
        <v>44434.823611111111</v>
      </c>
      <c r="F242" s="14">
        <v>44434.843055555553</v>
      </c>
      <c r="G242" s="5" t="s">
        <v>24</v>
      </c>
      <c r="H242" s="5" t="s">
        <v>29</v>
      </c>
      <c r="S242" s="29">
        <v>117003</v>
      </c>
      <c r="T242" s="47"/>
      <c r="U242" s="48"/>
      <c r="V242" s="47"/>
      <c r="W242" s="47"/>
      <c r="X242" s="48"/>
      <c r="Y242" s="47"/>
      <c r="Z242" s="49"/>
    </row>
    <row r="243" spans="1:26" ht="15.75" customHeight="1">
      <c r="A243" s="5">
        <v>118138</v>
      </c>
      <c r="B243" s="5">
        <v>984</v>
      </c>
      <c r="C243" s="14">
        <v>44429.997916666667</v>
      </c>
      <c r="D243" s="14">
        <v>44430</v>
      </c>
      <c r="E243" s="14">
        <v>44430.006944444445</v>
      </c>
      <c r="F243" s="14">
        <v>44430.023611111115</v>
      </c>
      <c r="G243" s="5" t="s">
        <v>28</v>
      </c>
      <c r="H243" s="5" t="s">
        <v>25</v>
      </c>
      <c r="S243" s="29">
        <v>117004</v>
      </c>
      <c r="T243" s="47"/>
      <c r="U243" s="48">
        <v>1</v>
      </c>
      <c r="V243" s="47">
        <v>1</v>
      </c>
      <c r="W243" s="47"/>
      <c r="X243" s="48"/>
      <c r="Y243" s="47"/>
      <c r="Z243" s="49">
        <v>1</v>
      </c>
    </row>
    <row r="244" spans="1:26" ht="15.75" customHeight="1">
      <c r="A244" s="5">
        <v>117014</v>
      </c>
      <c r="B244" s="5">
        <v>4842</v>
      </c>
      <c r="C244" s="14">
        <v>44421.55972222222</v>
      </c>
      <c r="D244" s="14">
        <v>44421.56527777778</v>
      </c>
      <c r="E244" s="14"/>
      <c r="G244" s="5" t="s">
        <v>24</v>
      </c>
      <c r="H244" s="5" t="s">
        <v>29</v>
      </c>
      <c r="S244" s="29">
        <v>117005</v>
      </c>
      <c r="T244" s="47"/>
      <c r="U244" s="48">
        <v>1</v>
      </c>
      <c r="V244" s="47">
        <v>1</v>
      </c>
      <c r="W244" s="47"/>
      <c r="X244" s="48"/>
      <c r="Y244" s="47"/>
      <c r="Z244" s="49">
        <v>1</v>
      </c>
    </row>
    <row r="245" spans="1:26" ht="15.75" customHeight="1">
      <c r="A245" s="5">
        <v>117070</v>
      </c>
      <c r="B245" s="5">
        <v>3458</v>
      </c>
      <c r="C245" s="14">
        <v>44431.454166666663</v>
      </c>
      <c r="D245" s="14">
        <v>44431.459027777775</v>
      </c>
      <c r="E245" s="14">
        <v>44431.461805555555</v>
      </c>
      <c r="F245" s="14">
        <v>44431.480555555558</v>
      </c>
      <c r="G245" s="5" t="s">
        <v>28</v>
      </c>
      <c r="H245" s="5" t="s">
        <v>29</v>
      </c>
      <c r="S245" s="29">
        <v>117006</v>
      </c>
      <c r="T245" s="47"/>
      <c r="U245" s="48"/>
      <c r="V245" s="47"/>
      <c r="W245" s="47"/>
      <c r="X245" s="48"/>
      <c r="Y245" s="47"/>
      <c r="Z245" s="49"/>
    </row>
    <row r="246" spans="1:26" ht="15.75" customHeight="1">
      <c r="A246" s="5">
        <v>117733</v>
      </c>
      <c r="B246" s="5">
        <v>4384</v>
      </c>
      <c r="C246" s="14">
        <v>44421.919444444444</v>
      </c>
      <c r="D246" s="14">
        <v>44421.922916666663</v>
      </c>
      <c r="E246" s="14">
        <v>44421.928472222222</v>
      </c>
      <c r="F246" s="14">
        <v>44421.965277777781</v>
      </c>
      <c r="G246" s="5" t="s">
        <v>24</v>
      </c>
      <c r="H246" s="5" t="s">
        <v>25</v>
      </c>
      <c r="S246" s="29">
        <v>117007</v>
      </c>
      <c r="T246" s="47"/>
      <c r="U246" s="48"/>
      <c r="V246" s="47"/>
      <c r="W246" s="47"/>
      <c r="X246" s="48">
        <v>1</v>
      </c>
      <c r="Y246" s="47">
        <v>1</v>
      </c>
      <c r="Z246" s="49">
        <v>1</v>
      </c>
    </row>
    <row r="247" spans="1:26" ht="15.75" customHeight="1">
      <c r="A247" s="5">
        <v>118258</v>
      </c>
      <c r="C247" s="14">
        <v>44411.747916666667</v>
      </c>
      <c r="G247" s="5" t="s">
        <v>28</v>
      </c>
      <c r="H247" s="5" t="s">
        <v>25</v>
      </c>
      <c r="S247" s="29">
        <v>117008</v>
      </c>
      <c r="T247" s="47">
        <v>1</v>
      </c>
      <c r="U247" s="48"/>
      <c r="V247" s="47">
        <v>1</v>
      </c>
      <c r="W247" s="47"/>
      <c r="X247" s="48"/>
      <c r="Y247" s="47"/>
      <c r="Z247" s="49">
        <v>1</v>
      </c>
    </row>
    <row r="248" spans="1:26" ht="15.75" customHeight="1">
      <c r="A248" s="5">
        <v>117142</v>
      </c>
      <c r="B248" s="5">
        <v>120</v>
      </c>
      <c r="C248" s="14">
        <v>44426.398611111108</v>
      </c>
      <c r="D248" s="14">
        <v>44426.40347222222</v>
      </c>
      <c r="E248" s="14">
        <v>44426.413888888885</v>
      </c>
      <c r="F248" s="14">
        <v>44426.440277777772</v>
      </c>
      <c r="G248" s="5" t="s">
        <v>24</v>
      </c>
      <c r="H248" s="5" t="s">
        <v>29</v>
      </c>
      <c r="S248" s="29">
        <v>117009</v>
      </c>
      <c r="T248" s="47">
        <v>1</v>
      </c>
      <c r="U248" s="48"/>
      <c r="V248" s="47">
        <v>1</v>
      </c>
      <c r="W248" s="47"/>
      <c r="X248" s="48"/>
      <c r="Y248" s="47"/>
      <c r="Z248" s="49">
        <v>1</v>
      </c>
    </row>
    <row r="249" spans="1:26" ht="15.75" customHeight="1">
      <c r="A249" s="5">
        <v>118144</v>
      </c>
      <c r="C249" s="14">
        <v>44418.300694444442</v>
      </c>
      <c r="G249" s="5" t="s">
        <v>24</v>
      </c>
      <c r="H249" s="5" t="s">
        <v>29</v>
      </c>
      <c r="S249" s="29">
        <v>117010</v>
      </c>
      <c r="T249" s="47"/>
      <c r="U249" s="48"/>
      <c r="V249" s="47"/>
      <c r="W249" s="47">
        <v>1</v>
      </c>
      <c r="X249" s="48"/>
      <c r="Y249" s="47">
        <v>1</v>
      </c>
      <c r="Z249" s="49">
        <v>1</v>
      </c>
    </row>
    <row r="250" spans="1:26" ht="15.75" customHeight="1">
      <c r="A250" s="5">
        <v>117361</v>
      </c>
      <c r="B250" s="5">
        <v>946</v>
      </c>
      <c r="C250" s="14">
        <v>44409.439583333333</v>
      </c>
      <c r="D250" s="14">
        <v>44409.443055555552</v>
      </c>
      <c r="E250" s="14">
        <v>44409.448611111111</v>
      </c>
      <c r="F250" s="14">
        <v>44409.481944444444</v>
      </c>
      <c r="G250" s="5" t="s">
        <v>28</v>
      </c>
      <c r="H250" s="5" t="s">
        <v>29</v>
      </c>
      <c r="S250" s="29">
        <v>117011</v>
      </c>
      <c r="T250" s="47"/>
      <c r="U250" s="48"/>
      <c r="V250" s="47"/>
      <c r="W250" s="47"/>
      <c r="X250" s="48">
        <v>1</v>
      </c>
      <c r="Y250" s="47">
        <v>1</v>
      </c>
      <c r="Z250" s="49">
        <v>1</v>
      </c>
    </row>
    <row r="251" spans="1:26" ht="15.75" customHeight="1">
      <c r="A251" s="5">
        <v>117689</v>
      </c>
      <c r="C251" s="14">
        <v>44421.07430555555</v>
      </c>
      <c r="G251" s="5" t="s">
        <v>24</v>
      </c>
      <c r="H251" s="5" t="s">
        <v>29</v>
      </c>
      <c r="S251" s="29">
        <v>117012</v>
      </c>
      <c r="T251" s="47">
        <v>1</v>
      </c>
      <c r="U251" s="48"/>
      <c r="V251" s="47">
        <v>1</v>
      </c>
      <c r="W251" s="47"/>
      <c r="X251" s="48"/>
      <c r="Y251" s="47"/>
      <c r="Z251" s="49">
        <v>1</v>
      </c>
    </row>
    <row r="252" spans="1:26" ht="15.75" customHeight="1">
      <c r="A252" s="5">
        <v>117359</v>
      </c>
      <c r="B252" s="5">
        <v>3817</v>
      </c>
      <c r="C252" s="14">
        <v>44420.580555555556</v>
      </c>
      <c r="D252" s="14">
        <v>44420.585416666669</v>
      </c>
      <c r="E252" s="14">
        <v>44420.593055555561</v>
      </c>
      <c r="F252" s="14">
        <v>44420.620138888895</v>
      </c>
      <c r="G252" s="5" t="s">
        <v>24</v>
      </c>
      <c r="H252" s="5" t="s">
        <v>29</v>
      </c>
      <c r="S252" s="29">
        <v>117013</v>
      </c>
      <c r="T252" s="47"/>
      <c r="U252" s="48"/>
      <c r="V252" s="47"/>
      <c r="W252" s="47">
        <v>1</v>
      </c>
      <c r="X252" s="48"/>
      <c r="Y252" s="47">
        <v>1</v>
      </c>
      <c r="Z252" s="49">
        <v>1</v>
      </c>
    </row>
    <row r="253" spans="1:26" ht="15.75" customHeight="1">
      <c r="A253" s="5">
        <v>117068</v>
      </c>
      <c r="B253" s="5">
        <v>4183</v>
      </c>
      <c r="C253" s="14">
        <v>44419.558333333334</v>
      </c>
      <c r="D253" s="14">
        <v>44419.560416666667</v>
      </c>
      <c r="E253" s="14">
        <v>44419.570833333331</v>
      </c>
      <c r="F253" s="14">
        <v>44419.588888888888</v>
      </c>
      <c r="G253" s="5" t="s">
        <v>24</v>
      </c>
      <c r="H253" s="5" t="s">
        <v>29</v>
      </c>
      <c r="S253" s="29">
        <v>117014</v>
      </c>
      <c r="T253" s="47"/>
      <c r="U253" s="48">
        <v>1</v>
      </c>
      <c r="V253" s="47">
        <v>1</v>
      </c>
      <c r="W253" s="47"/>
      <c r="X253" s="48"/>
      <c r="Y253" s="47"/>
      <c r="Z253" s="49">
        <v>1</v>
      </c>
    </row>
    <row r="254" spans="1:26" ht="15.75" customHeight="1">
      <c r="A254" s="5">
        <v>117498</v>
      </c>
      <c r="C254" s="14">
        <v>44419.974305555559</v>
      </c>
      <c r="G254" s="5" t="s">
        <v>24</v>
      </c>
      <c r="H254" s="5" t="s">
        <v>25</v>
      </c>
      <c r="S254" s="29">
        <v>117015</v>
      </c>
      <c r="T254" s="47"/>
      <c r="U254" s="48"/>
      <c r="V254" s="47"/>
      <c r="W254" s="47"/>
      <c r="X254" s="48">
        <v>1</v>
      </c>
      <c r="Y254" s="47">
        <v>1</v>
      </c>
      <c r="Z254" s="49">
        <v>1</v>
      </c>
    </row>
    <row r="255" spans="1:26" ht="15.75" customHeight="1">
      <c r="A255" s="5">
        <v>117181</v>
      </c>
      <c r="B255" s="5">
        <v>356</v>
      </c>
      <c r="C255" s="14">
        <v>44420.430555555555</v>
      </c>
      <c r="D255" s="14">
        <v>44420.440972222219</v>
      </c>
      <c r="E255" s="14"/>
      <c r="F255" s="14"/>
      <c r="G255" s="5" t="s">
        <v>28</v>
      </c>
      <c r="H255" s="5" t="s">
        <v>29</v>
      </c>
      <c r="S255" s="29">
        <v>117016</v>
      </c>
      <c r="T255" s="47"/>
      <c r="U255" s="48"/>
      <c r="V255" s="47"/>
      <c r="W255" s="47"/>
      <c r="X255" s="48"/>
      <c r="Y255" s="47"/>
      <c r="Z255" s="49"/>
    </row>
    <row r="256" spans="1:26" ht="15.75" customHeight="1">
      <c r="A256" s="5">
        <v>118494</v>
      </c>
      <c r="B256" s="5">
        <v>2154</v>
      </c>
      <c r="C256" s="14">
        <v>44421.936111111107</v>
      </c>
      <c r="D256" s="14"/>
      <c r="G256" s="5" t="s">
        <v>24</v>
      </c>
      <c r="H256" s="5" t="s">
        <v>25</v>
      </c>
      <c r="S256" s="29">
        <v>117017</v>
      </c>
      <c r="T256" s="47"/>
      <c r="U256" s="48"/>
      <c r="V256" s="47"/>
      <c r="W256" s="47"/>
      <c r="X256" s="48">
        <v>1</v>
      </c>
      <c r="Y256" s="47">
        <v>1</v>
      </c>
      <c r="Z256" s="49">
        <v>1</v>
      </c>
    </row>
    <row r="257" spans="1:26" ht="15.75" customHeight="1">
      <c r="A257" s="5">
        <v>117157</v>
      </c>
      <c r="B257" s="5">
        <v>221</v>
      </c>
      <c r="C257" s="14">
        <v>44414.265972222223</v>
      </c>
      <c r="D257" s="14">
        <v>44414.270833333336</v>
      </c>
      <c r="E257" s="14">
        <v>44414.278472222228</v>
      </c>
      <c r="F257" s="14"/>
      <c r="G257" s="5" t="s">
        <v>24</v>
      </c>
      <c r="H257" s="5" t="s">
        <v>29</v>
      </c>
      <c r="S257" s="29">
        <v>117018</v>
      </c>
      <c r="T257" s="47">
        <v>1</v>
      </c>
      <c r="U257" s="48"/>
      <c r="V257" s="47">
        <v>1</v>
      </c>
      <c r="W257" s="47"/>
      <c r="X257" s="48"/>
      <c r="Y257" s="47"/>
      <c r="Z257" s="49">
        <v>1</v>
      </c>
    </row>
    <row r="258" spans="1:26" ht="15.75" customHeight="1">
      <c r="A258" s="5">
        <v>116913</v>
      </c>
      <c r="B258" s="5">
        <v>3797</v>
      </c>
      <c r="C258" s="14">
        <v>44412.157638888886</v>
      </c>
      <c r="D258" s="14">
        <v>44412.161111111105</v>
      </c>
      <c r="E258" s="14"/>
      <c r="G258" s="5" t="s">
        <v>28</v>
      </c>
      <c r="H258" s="5" t="s">
        <v>29</v>
      </c>
      <c r="S258" s="29">
        <v>117019</v>
      </c>
      <c r="T258" s="47"/>
      <c r="U258" s="48"/>
      <c r="V258" s="47"/>
      <c r="W258" s="47">
        <v>1</v>
      </c>
      <c r="X258" s="48"/>
      <c r="Y258" s="47">
        <v>1</v>
      </c>
      <c r="Z258" s="49">
        <v>1</v>
      </c>
    </row>
    <row r="259" spans="1:26" ht="15.75" customHeight="1">
      <c r="A259" s="5">
        <v>118612</v>
      </c>
      <c r="B259" s="5">
        <v>2728</v>
      </c>
      <c r="C259" s="14">
        <v>44422.023611111108</v>
      </c>
      <c r="D259" s="14">
        <v>44422.034722222219</v>
      </c>
      <c r="E259" s="14">
        <v>44422.041666666664</v>
      </c>
      <c r="F259" s="14">
        <v>44422.072222222218</v>
      </c>
      <c r="G259" s="5" t="s">
        <v>24</v>
      </c>
      <c r="H259" s="5" t="s">
        <v>29</v>
      </c>
      <c r="S259" s="29">
        <v>117020</v>
      </c>
      <c r="T259" s="47"/>
      <c r="U259" s="48"/>
      <c r="V259" s="47"/>
      <c r="W259" s="47"/>
      <c r="X259" s="48"/>
      <c r="Y259" s="47"/>
      <c r="Z259" s="49"/>
    </row>
    <row r="260" spans="1:26" ht="15.75" customHeight="1">
      <c r="A260" s="5">
        <v>117453</v>
      </c>
      <c r="B260" s="5">
        <v>818</v>
      </c>
      <c r="C260" s="14">
        <v>44421.59652777778</v>
      </c>
      <c r="D260" s="14">
        <v>44421.604861111111</v>
      </c>
      <c r="E260" s="14"/>
      <c r="G260" s="5" t="s">
        <v>24</v>
      </c>
      <c r="H260" s="5" t="s">
        <v>25</v>
      </c>
      <c r="S260" s="29">
        <v>117021</v>
      </c>
      <c r="T260" s="47"/>
      <c r="U260" s="48"/>
      <c r="V260" s="47"/>
      <c r="W260" s="47"/>
      <c r="X260" s="48">
        <v>1</v>
      </c>
      <c r="Y260" s="47">
        <v>1</v>
      </c>
      <c r="Z260" s="49">
        <v>1</v>
      </c>
    </row>
    <row r="261" spans="1:26" ht="15.75" customHeight="1">
      <c r="A261" s="5">
        <v>117086</v>
      </c>
      <c r="B261" s="5">
        <v>2336</v>
      </c>
      <c r="C261" s="14">
        <v>44415.84652777778</v>
      </c>
      <c r="D261" s="14">
        <v>44415.849305555559</v>
      </c>
      <c r="E261" s="14"/>
      <c r="F261" s="14"/>
      <c r="G261" s="5" t="s">
        <v>28</v>
      </c>
      <c r="H261" s="5" t="s">
        <v>25</v>
      </c>
      <c r="S261" s="29">
        <v>117022</v>
      </c>
      <c r="T261" s="47"/>
      <c r="U261" s="48">
        <v>1</v>
      </c>
      <c r="V261" s="47">
        <v>1</v>
      </c>
      <c r="W261" s="47"/>
      <c r="X261" s="48"/>
      <c r="Y261" s="47"/>
      <c r="Z261" s="49">
        <v>1</v>
      </c>
    </row>
    <row r="262" spans="1:26" ht="15.75" customHeight="1">
      <c r="A262" s="5">
        <v>116907</v>
      </c>
      <c r="B262" s="5">
        <v>4580</v>
      </c>
      <c r="C262" s="14">
        <v>44420.018055555556</v>
      </c>
      <c r="D262" s="14">
        <v>44420.019444444442</v>
      </c>
      <c r="E262" s="14">
        <v>44420.025000000001</v>
      </c>
      <c r="F262" s="14">
        <v>44420.061805555561</v>
      </c>
      <c r="G262" s="5" t="s">
        <v>28</v>
      </c>
      <c r="H262" s="5" t="s">
        <v>25</v>
      </c>
      <c r="S262" s="29">
        <v>117023</v>
      </c>
      <c r="T262" s="47">
        <v>1</v>
      </c>
      <c r="U262" s="48"/>
      <c r="V262" s="47">
        <v>1</v>
      </c>
      <c r="W262" s="47"/>
      <c r="X262" s="48"/>
      <c r="Y262" s="47"/>
      <c r="Z262" s="49">
        <v>1</v>
      </c>
    </row>
    <row r="263" spans="1:26" ht="15.75" customHeight="1">
      <c r="A263" s="5">
        <v>117093</v>
      </c>
      <c r="C263" s="14">
        <v>44438.490972222222</v>
      </c>
      <c r="G263" s="5" t="s">
        <v>24</v>
      </c>
      <c r="H263" s="5" t="s">
        <v>29</v>
      </c>
      <c r="S263" s="29">
        <v>117024</v>
      </c>
      <c r="T263" s="47"/>
      <c r="U263" s="48">
        <v>1</v>
      </c>
      <c r="V263" s="47">
        <v>1</v>
      </c>
      <c r="W263" s="47"/>
      <c r="X263" s="48"/>
      <c r="Y263" s="47"/>
      <c r="Z263" s="49">
        <v>1</v>
      </c>
    </row>
    <row r="264" spans="1:26" ht="15.75" customHeight="1">
      <c r="A264" s="5">
        <v>117546</v>
      </c>
      <c r="B264" s="5">
        <v>4510</v>
      </c>
      <c r="C264" s="14">
        <v>44415.513888888891</v>
      </c>
      <c r="D264" s="14">
        <v>44415.522916666669</v>
      </c>
      <c r="E264" s="14">
        <v>44415.532638888893</v>
      </c>
      <c r="F264" s="14">
        <v>44415.538194444453</v>
      </c>
      <c r="G264" s="5" t="s">
        <v>24</v>
      </c>
      <c r="H264" s="5" t="s">
        <v>29</v>
      </c>
      <c r="S264" s="29">
        <v>117025</v>
      </c>
      <c r="T264" s="47"/>
      <c r="U264" s="48"/>
      <c r="V264" s="47"/>
      <c r="W264" s="47"/>
      <c r="X264" s="48"/>
      <c r="Y264" s="47"/>
      <c r="Z264" s="49"/>
    </row>
    <row r="265" spans="1:26" ht="15.75" customHeight="1">
      <c r="A265" s="5">
        <v>117815</v>
      </c>
      <c r="B265" s="5">
        <v>4720</v>
      </c>
      <c r="C265" s="14">
        <v>44419.907638888886</v>
      </c>
      <c r="D265" s="14">
        <v>44419.913194444445</v>
      </c>
      <c r="E265" s="14">
        <v>44419.921527777777</v>
      </c>
      <c r="F265" s="14">
        <v>44419.953472222223</v>
      </c>
      <c r="G265" s="5" t="s">
        <v>24</v>
      </c>
      <c r="H265" s="5" t="s">
        <v>25</v>
      </c>
      <c r="S265" s="29">
        <v>117026</v>
      </c>
      <c r="T265" s="47"/>
      <c r="U265" s="48"/>
      <c r="V265" s="47"/>
      <c r="W265" s="47"/>
      <c r="X265" s="48"/>
      <c r="Y265" s="47"/>
      <c r="Z265" s="49"/>
    </row>
    <row r="266" spans="1:26" ht="15.75" customHeight="1">
      <c r="A266" s="5">
        <v>117022</v>
      </c>
      <c r="B266" s="5">
        <v>4996</v>
      </c>
      <c r="C266" s="14">
        <v>44413.395833333336</v>
      </c>
      <c r="D266" s="14"/>
      <c r="G266" s="5" t="s">
        <v>24</v>
      </c>
      <c r="H266" s="5" t="s">
        <v>29</v>
      </c>
      <c r="S266" s="29">
        <v>117027</v>
      </c>
      <c r="T266" s="47"/>
      <c r="U266" s="48"/>
      <c r="V266" s="47"/>
      <c r="W266" s="47"/>
      <c r="X266" s="48"/>
      <c r="Y266" s="47"/>
      <c r="Z266" s="49"/>
    </row>
    <row r="267" spans="1:26" ht="15.75" customHeight="1">
      <c r="A267" s="5">
        <v>117603</v>
      </c>
      <c r="B267" s="5">
        <v>3190</v>
      </c>
      <c r="C267" s="14">
        <v>44428.203472222223</v>
      </c>
      <c r="D267" s="14">
        <v>44428.204861111109</v>
      </c>
      <c r="E267" s="14">
        <v>44428.209722222222</v>
      </c>
      <c r="F267" s="14">
        <v>44428.231944444444</v>
      </c>
      <c r="G267" s="5" t="s">
        <v>24</v>
      </c>
      <c r="H267" s="5" t="s">
        <v>29</v>
      </c>
      <c r="S267" s="29">
        <v>117028</v>
      </c>
      <c r="T267" s="47">
        <v>1</v>
      </c>
      <c r="U267" s="48"/>
      <c r="V267" s="47">
        <v>1</v>
      </c>
      <c r="W267" s="47"/>
      <c r="X267" s="48"/>
      <c r="Y267" s="47"/>
      <c r="Z267" s="49">
        <v>1</v>
      </c>
    </row>
    <row r="268" spans="1:26" ht="15.75" customHeight="1">
      <c r="A268" s="5">
        <v>116961</v>
      </c>
      <c r="B268" s="5">
        <v>4106</v>
      </c>
      <c r="C268" s="14">
        <v>44422.188194444439</v>
      </c>
      <c r="D268" s="14">
        <v>44422.192361111105</v>
      </c>
      <c r="E268" s="14"/>
      <c r="G268" s="5" t="s">
        <v>24</v>
      </c>
      <c r="H268" s="5" t="s">
        <v>25</v>
      </c>
      <c r="S268" s="29">
        <v>117029</v>
      </c>
      <c r="T268" s="47"/>
      <c r="U268" s="48"/>
      <c r="V268" s="47"/>
      <c r="W268" s="47"/>
      <c r="X268" s="48"/>
      <c r="Y268" s="47"/>
      <c r="Z268" s="49"/>
    </row>
    <row r="269" spans="1:26" ht="15.75" customHeight="1">
      <c r="A269" s="5">
        <v>118477</v>
      </c>
      <c r="B269" s="5">
        <v>1376</v>
      </c>
      <c r="C269" s="14">
        <v>44422.450694444444</v>
      </c>
      <c r="D269" s="14">
        <v>44422.461111111108</v>
      </c>
      <c r="E269" s="14">
        <v>44422.462499999994</v>
      </c>
      <c r="F269" s="14">
        <v>44422.474999999991</v>
      </c>
      <c r="G269" s="5" t="s">
        <v>24</v>
      </c>
      <c r="H269" s="5" t="s">
        <v>29</v>
      </c>
      <c r="S269" s="29">
        <v>117030</v>
      </c>
      <c r="T269" s="47"/>
      <c r="U269" s="48"/>
      <c r="V269" s="47"/>
      <c r="W269" s="47"/>
      <c r="X269" s="48"/>
      <c r="Y269" s="47"/>
      <c r="Z269" s="49"/>
    </row>
    <row r="270" spans="1:26" ht="15.75" customHeight="1">
      <c r="A270" s="5">
        <v>118121</v>
      </c>
      <c r="B270" s="5">
        <v>4701</v>
      </c>
      <c r="C270" s="14">
        <v>44435.357638888891</v>
      </c>
      <c r="D270" s="14">
        <v>44435.361111111109</v>
      </c>
      <c r="E270" s="14"/>
      <c r="F270" s="14"/>
      <c r="G270" s="5" t="s">
        <v>24</v>
      </c>
      <c r="H270" s="5" t="s">
        <v>25</v>
      </c>
      <c r="S270" s="29">
        <v>117031</v>
      </c>
      <c r="T270" s="47">
        <v>1</v>
      </c>
      <c r="U270" s="48"/>
      <c r="V270" s="47">
        <v>1</v>
      </c>
      <c r="W270" s="47"/>
      <c r="X270" s="48"/>
      <c r="Y270" s="47"/>
      <c r="Z270" s="49">
        <v>1</v>
      </c>
    </row>
    <row r="271" spans="1:26" ht="15.75" customHeight="1">
      <c r="A271" s="5">
        <v>117126</v>
      </c>
      <c r="B271" s="5">
        <v>2537</v>
      </c>
      <c r="C271" s="14">
        <v>44427.111111111117</v>
      </c>
      <c r="D271" s="14">
        <v>44427.113888888896</v>
      </c>
      <c r="E271" s="14">
        <v>44427.117361111115</v>
      </c>
      <c r="F271" s="14">
        <v>44427.146527777782</v>
      </c>
      <c r="G271" s="5" t="s">
        <v>24</v>
      </c>
      <c r="H271" s="5" t="s">
        <v>29</v>
      </c>
      <c r="S271" s="29">
        <v>117032</v>
      </c>
      <c r="T271" s="47"/>
      <c r="U271" s="48"/>
      <c r="V271" s="47"/>
      <c r="W271" s="47"/>
      <c r="X271" s="48">
        <v>1</v>
      </c>
      <c r="Y271" s="47">
        <v>1</v>
      </c>
      <c r="Z271" s="49">
        <v>1</v>
      </c>
    </row>
    <row r="272" spans="1:26" ht="15.75" customHeight="1">
      <c r="A272" s="5">
        <v>117751</v>
      </c>
      <c r="B272" s="5">
        <v>788</v>
      </c>
      <c r="C272" s="14">
        <v>44409.114583333336</v>
      </c>
      <c r="D272" s="14">
        <v>44409.123611111114</v>
      </c>
      <c r="E272" s="14"/>
      <c r="G272" s="5" t="s">
        <v>24</v>
      </c>
      <c r="H272" s="5" t="s">
        <v>29</v>
      </c>
      <c r="S272" s="29">
        <v>117033</v>
      </c>
      <c r="T272" s="47"/>
      <c r="U272" s="48">
        <v>1</v>
      </c>
      <c r="V272" s="47">
        <v>1</v>
      </c>
      <c r="W272" s="47"/>
      <c r="X272" s="48"/>
      <c r="Y272" s="47"/>
      <c r="Z272" s="49">
        <v>1</v>
      </c>
    </row>
    <row r="273" spans="1:26" ht="15.75" customHeight="1">
      <c r="A273" s="5">
        <v>117098</v>
      </c>
      <c r="B273" s="5">
        <v>2539</v>
      </c>
      <c r="C273" s="14">
        <v>44426.293749999997</v>
      </c>
      <c r="D273" s="14">
        <v>44426.303472222222</v>
      </c>
      <c r="E273" s="14">
        <v>44426.310416666667</v>
      </c>
      <c r="F273" s="14">
        <v>44426.348611111112</v>
      </c>
      <c r="G273" s="5" t="s">
        <v>24</v>
      </c>
      <c r="H273" s="5" t="s">
        <v>29</v>
      </c>
      <c r="S273" s="29">
        <v>117034</v>
      </c>
      <c r="T273" s="47"/>
      <c r="U273" s="48"/>
      <c r="V273" s="47"/>
      <c r="W273" s="47">
        <v>1</v>
      </c>
      <c r="X273" s="48"/>
      <c r="Y273" s="47">
        <v>1</v>
      </c>
      <c r="Z273" s="49">
        <v>1</v>
      </c>
    </row>
    <row r="274" spans="1:26" ht="15.75" customHeight="1">
      <c r="A274" s="5">
        <v>118293</v>
      </c>
      <c r="B274" s="5">
        <v>4707</v>
      </c>
      <c r="C274" s="14">
        <v>44435.199999999997</v>
      </c>
      <c r="D274" s="14">
        <v>44435.211111111108</v>
      </c>
      <c r="E274" s="14">
        <v>44435.214583333327</v>
      </c>
      <c r="F274" s="14">
        <v>44435.229166666657</v>
      </c>
      <c r="G274" s="5" t="s">
        <v>24</v>
      </c>
      <c r="H274" s="5" t="s">
        <v>29</v>
      </c>
      <c r="S274" s="29">
        <v>117035</v>
      </c>
      <c r="T274" s="47">
        <v>1</v>
      </c>
      <c r="U274" s="48"/>
      <c r="V274" s="47">
        <v>1</v>
      </c>
      <c r="W274" s="47"/>
      <c r="X274" s="48"/>
      <c r="Y274" s="47"/>
      <c r="Z274" s="49">
        <v>1</v>
      </c>
    </row>
    <row r="275" spans="1:26" ht="15.75" customHeight="1">
      <c r="A275" s="5">
        <v>117896</v>
      </c>
      <c r="C275" s="14">
        <v>44431.114583333336</v>
      </c>
      <c r="G275" s="5" t="s">
        <v>24</v>
      </c>
      <c r="H275" s="5" t="s">
        <v>25</v>
      </c>
      <c r="S275" s="29">
        <v>117036</v>
      </c>
      <c r="T275" s="47">
        <v>1</v>
      </c>
      <c r="U275" s="48"/>
      <c r="V275" s="47">
        <v>1</v>
      </c>
      <c r="W275" s="47"/>
      <c r="X275" s="48"/>
      <c r="Y275" s="47"/>
      <c r="Z275" s="49">
        <v>1</v>
      </c>
    </row>
    <row r="276" spans="1:26" ht="15.75" customHeight="1">
      <c r="A276" s="5">
        <v>117340</v>
      </c>
      <c r="B276" s="5">
        <v>4625</v>
      </c>
      <c r="C276" s="14">
        <v>44424.061111111107</v>
      </c>
      <c r="D276" s="14">
        <v>44424.062499999993</v>
      </c>
      <c r="E276" s="14">
        <v>44424.067361111105</v>
      </c>
      <c r="F276" s="14">
        <v>44424.097222222219</v>
      </c>
      <c r="G276" s="5" t="s">
        <v>28</v>
      </c>
      <c r="H276" s="5" t="s">
        <v>29</v>
      </c>
      <c r="S276" s="29">
        <v>117037</v>
      </c>
      <c r="T276" s="47"/>
      <c r="U276" s="48"/>
      <c r="V276" s="47"/>
      <c r="W276" s="47"/>
      <c r="X276" s="48"/>
      <c r="Y276" s="47"/>
      <c r="Z276" s="49"/>
    </row>
    <row r="277" spans="1:26" ht="15.75" customHeight="1">
      <c r="A277" s="5">
        <v>117807</v>
      </c>
      <c r="B277" s="5">
        <v>2366</v>
      </c>
      <c r="C277" s="14">
        <v>44409.065277777772</v>
      </c>
      <c r="D277" s="14">
        <v>44409.070833333331</v>
      </c>
      <c r="E277" s="14">
        <v>44409.081249999996</v>
      </c>
      <c r="F277" s="14">
        <v>44409.086805555555</v>
      </c>
      <c r="G277" s="5" t="s">
        <v>28</v>
      </c>
      <c r="H277" s="5" t="s">
        <v>25</v>
      </c>
      <c r="S277" s="29">
        <v>117038</v>
      </c>
      <c r="T277" s="47">
        <v>1</v>
      </c>
      <c r="U277" s="48"/>
      <c r="V277" s="47">
        <v>1</v>
      </c>
      <c r="W277" s="47"/>
      <c r="X277" s="48"/>
      <c r="Y277" s="47"/>
      <c r="Z277" s="49">
        <v>1</v>
      </c>
    </row>
    <row r="278" spans="1:26" ht="15.75" customHeight="1">
      <c r="A278" s="5">
        <v>118377</v>
      </c>
      <c r="B278" s="5">
        <v>69</v>
      </c>
      <c r="C278" s="14">
        <v>44438.692361111105</v>
      </c>
      <c r="D278" s="14">
        <v>44438.7</v>
      </c>
      <c r="E278" s="14">
        <v>44438.706249999996</v>
      </c>
      <c r="F278" s="14">
        <v>44438.715277777774</v>
      </c>
      <c r="G278" s="5" t="s">
        <v>24</v>
      </c>
      <c r="H278" s="5" t="s">
        <v>29</v>
      </c>
      <c r="S278" s="29">
        <v>117039</v>
      </c>
      <c r="T278" s="47"/>
      <c r="U278" s="48">
        <v>1</v>
      </c>
      <c r="V278" s="47">
        <v>1</v>
      </c>
      <c r="W278" s="47"/>
      <c r="X278" s="48"/>
      <c r="Y278" s="47"/>
      <c r="Z278" s="49">
        <v>1</v>
      </c>
    </row>
    <row r="279" spans="1:26" ht="15.75" customHeight="1">
      <c r="A279" s="5">
        <v>118177</v>
      </c>
      <c r="C279" s="14">
        <v>44432.004861111112</v>
      </c>
      <c r="G279" s="5" t="s">
        <v>24</v>
      </c>
      <c r="H279" s="5" t="s">
        <v>29</v>
      </c>
      <c r="S279" s="29">
        <v>117040</v>
      </c>
      <c r="T279" s="47"/>
      <c r="U279" s="48">
        <v>1</v>
      </c>
      <c r="V279" s="47">
        <v>1</v>
      </c>
      <c r="W279" s="47"/>
      <c r="X279" s="48"/>
      <c r="Y279" s="47"/>
      <c r="Z279" s="49">
        <v>1</v>
      </c>
    </row>
    <row r="280" spans="1:26" ht="15.75" customHeight="1">
      <c r="A280" s="5">
        <v>118297</v>
      </c>
      <c r="B280" s="5">
        <v>4710</v>
      </c>
      <c r="C280" s="14">
        <v>44438.369444444448</v>
      </c>
      <c r="D280" s="14">
        <v>44438.378472222226</v>
      </c>
      <c r="E280" s="14">
        <v>44438.388194444451</v>
      </c>
      <c r="F280" s="14">
        <v>44438.426388888896</v>
      </c>
      <c r="G280" s="5" t="s">
        <v>24</v>
      </c>
      <c r="H280" s="5" t="s">
        <v>25</v>
      </c>
      <c r="S280" s="29">
        <v>117041</v>
      </c>
      <c r="T280" s="47"/>
      <c r="U280" s="48">
        <v>1</v>
      </c>
      <c r="V280" s="47">
        <v>1</v>
      </c>
      <c r="W280" s="47"/>
      <c r="X280" s="48"/>
      <c r="Y280" s="47"/>
      <c r="Z280" s="49">
        <v>1</v>
      </c>
    </row>
    <row r="281" spans="1:26" ht="15.75" customHeight="1">
      <c r="A281" s="5">
        <v>117582</v>
      </c>
      <c r="B281" s="5">
        <v>4453</v>
      </c>
      <c r="C281" s="14">
        <v>44417.448611111111</v>
      </c>
      <c r="D281" s="14">
        <v>44417.453472222223</v>
      </c>
      <c r="E281" s="14">
        <v>44417.461805555555</v>
      </c>
      <c r="F281" s="14"/>
      <c r="G281" s="5" t="s">
        <v>24</v>
      </c>
      <c r="H281" s="5" t="s">
        <v>29</v>
      </c>
      <c r="S281" s="29">
        <v>117042</v>
      </c>
      <c r="T281" s="47"/>
      <c r="U281" s="48"/>
      <c r="V281" s="47"/>
      <c r="W281" s="47"/>
      <c r="X281" s="48"/>
      <c r="Y281" s="47"/>
      <c r="Z281" s="49"/>
    </row>
    <row r="282" spans="1:26" ht="15.75" customHeight="1">
      <c r="A282" s="5">
        <v>116897</v>
      </c>
      <c r="B282" s="5">
        <v>2995</v>
      </c>
      <c r="C282" s="14">
        <v>44423.297916666663</v>
      </c>
      <c r="D282" s="14">
        <v>44423.308333333327</v>
      </c>
      <c r="E282" s="14"/>
      <c r="F282" s="14"/>
      <c r="G282" s="5" t="s">
        <v>24</v>
      </c>
      <c r="H282" s="5" t="s">
        <v>25</v>
      </c>
      <c r="S282" s="29">
        <v>117043</v>
      </c>
      <c r="T282" s="47">
        <v>1</v>
      </c>
      <c r="U282" s="48"/>
      <c r="V282" s="47">
        <v>1</v>
      </c>
      <c r="W282" s="47"/>
      <c r="X282" s="48"/>
      <c r="Y282" s="47"/>
      <c r="Z282" s="49">
        <v>1</v>
      </c>
    </row>
    <row r="283" spans="1:26" ht="15.75" customHeight="1">
      <c r="A283" s="5">
        <v>116777</v>
      </c>
      <c r="B283" s="5">
        <v>1697</v>
      </c>
      <c r="C283" s="14">
        <v>44422.340972222228</v>
      </c>
      <c r="D283" s="14">
        <v>44422.352083333339</v>
      </c>
      <c r="E283" s="14">
        <v>44422.356944444451</v>
      </c>
      <c r="F283" s="14">
        <v>44422.372916666674</v>
      </c>
      <c r="G283" s="5" t="s">
        <v>24</v>
      </c>
      <c r="H283" s="5" t="s">
        <v>25</v>
      </c>
      <c r="S283" s="29">
        <v>117044</v>
      </c>
      <c r="T283" s="47"/>
      <c r="U283" s="48"/>
      <c r="V283" s="47"/>
      <c r="W283" s="47"/>
      <c r="X283" s="48">
        <v>1</v>
      </c>
      <c r="Y283" s="47">
        <v>1</v>
      </c>
      <c r="Z283" s="49">
        <v>1</v>
      </c>
    </row>
    <row r="284" spans="1:26" ht="15.75" customHeight="1">
      <c r="A284" s="5">
        <v>117893</v>
      </c>
      <c r="B284" s="5">
        <v>1564</v>
      </c>
      <c r="C284" s="14">
        <v>44425.313194444439</v>
      </c>
      <c r="D284" s="14">
        <v>44425.315277777772</v>
      </c>
      <c r="E284" s="14">
        <v>44425.321527777771</v>
      </c>
      <c r="F284" s="14">
        <v>44425.332638888882</v>
      </c>
      <c r="G284" s="5" t="s">
        <v>28</v>
      </c>
      <c r="H284" s="5" t="s">
        <v>29</v>
      </c>
      <c r="S284" s="29">
        <v>117045</v>
      </c>
      <c r="T284" s="47">
        <v>1</v>
      </c>
      <c r="U284" s="48"/>
      <c r="V284" s="47">
        <v>1</v>
      </c>
      <c r="W284" s="47"/>
      <c r="X284" s="48"/>
      <c r="Y284" s="47"/>
      <c r="Z284" s="49">
        <v>1</v>
      </c>
    </row>
    <row r="285" spans="1:26" ht="15.75" customHeight="1">
      <c r="A285" s="5">
        <v>117219</v>
      </c>
      <c r="B285" s="5">
        <v>2034</v>
      </c>
      <c r="C285" s="14">
        <v>44417.53125</v>
      </c>
      <c r="D285" s="14">
        <v>44417.537499999999</v>
      </c>
      <c r="E285" s="14"/>
      <c r="F285" s="14"/>
      <c r="G285" s="5" t="s">
        <v>24</v>
      </c>
      <c r="H285" s="5" t="s">
        <v>29</v>
      </c>
      <c r="S285" s="29">
        <v>117046</v>
      </c>
      <c r="T285" s="47"/>
      <c r="U285" s="48"/>
      <c r="V285" s="47"/>
      <c r="W285" s="47">
        <v>1</v>
      </c>
      <c r="X285" s="48"/>
      <c r="Y285" s="47">
        <v>1</v>
      </c>
      <c r="Z285" s="49">
        <v>1</v>
      </c>
    </row>
    <row r="286" spans="1:26" ht="15.75" customHeight="1">
      <c r="A286" s="5">
        <v>117914</v>
      </c>
      <c r="B286" s="5">
        <v>3550</v>
      </c>
      <c r="C286" s="14">
        <v>44424.434027777774</v>
      </c>
      <c r="D286" s="14">
        <v>44424.439583333333</v>
      </c>
      <c r="E286" s="14"/>
      <c r="F286" s="14"/>
      <c r="G286" s="5" t="s">
        <v>24</v>
      </c>
      <c r="H286" s="5" t="s">
        <v>29</v>
      </c>
      <c r="S286" s="29">
        <v>117047</v>
      </c>
      <c r="T286" s="47"/>
      <c r="U286" s="48">
        <v>1</v>
      </c>
      <c r="V286" s="47">
        <v>1</v>
      </c>
      <c r="W286" s="47"/>
      <c r="X286" s="48"/>
      <c r="Y286" s="47"/>
      <c r="Z286" s="49">
        <v>1</v>
      </c>
    </row>
    <row r="287" spans="1:26" ht="15.75" customHeight="1">
      <c r="A287" s="5">
        <v>118678</v>
      </c>
      <c r="B287" s="5">
        <v>1481</v>
      </c>
      <c r="C287" s="14">
        <v>44429.797222222223</v>
      </c>
      <c r="D287" s="14">
        <v>44429.798611111109</v>
      </c>
      <c r="E287" s="14">
        <v>44429.802083333328</v>
      </c>
      <c r="F287" s="14">
        <v>44429.835416666661</v>
      </c>
      <c r="G287" s="5" t="s">
        <v>28</v>
      </c>
      <c r="H287" s="5" t="s">
        <v>25</v>
      </c>
      <c r="S287" s="29">
        <v>117048</v>
      </c>
      <c r="T287" s="47"/>
      <c r="U287" s="48">
        <v>1</v>
      </c>
      <c r="V287" s="47">
        <v>1</v>
      </c>
      <c r="W287" s="47"/>
      <c r="X287" s="48"/>
      <c r="Y287" s="47"/>
      <c r="Z287" s="49">
        <v>1</v>
      </c>
    </row>
    <row r="288" spans="1:26" ht="15.75" customHeight="1">
      <c r="A288" s="5">
        <v>118277</v>
      </c>
      <c r="B288" s="5">
        <v>958</v>
      </c>
      <c r="C288" s="14">
        <v>44412.009027777778</v>
      </c>
      <c r="D288" s="14">
        <v>44412.017361111109</v>
      </c>
      <c r="E288" s="14"/>
      <c r="G288" s="5" t="s">
        <v>24</v>
      </c>
      <c r="H288" s="5" t="s">
        <v>29</v>
      </c>
      <c r="S288" s="29">
        <v>117049</v>
      </c>
      <c r="T288" s="47">
        <v>1</v>
      </c>
      <c r="U288" s="48"/>
      <c r="V288" s="47">
        <v>1</v>
      </c>
      <c r="W288" s="47"/>
      <c r="X288" s="48"/>
      <c r="Y288" s="47"/>
      <c r="Z288" s="49">
        <v>1</v>
      </c>
    </row>
    <row r="289" spans="1:26" ht="15.75" customHeight="1">
      <c r="A289" s="5">
        <v>117869</v>
      </c>
      <c r="B289" s="5">
        <v>4714</v>
      </c>
      <c r="C289" s="14">
        <v>44417.268750000003</v>
      </c>
      <c r="D289" s="14">
        <v>44417.278472222228</v>
      </c>
      <c r="E289" s="14">
        <v>44417.280555555561</v>
      </c>
      <c r="F289" s="14">
        <v>44417.309027777781</v>
      </c>
      <c r="G289" s="5" t="s">
        <v>24</v>
      </c>
      <c r="H289" s="5" t="s">
        <v>25</v>
      </c>
      <c r="S289" s="29">
        <v>117050</v>
      </c>
      <c r="T289" s="47"/>
      <c r="U289" s="48"/>
      <c r="V289" s="47"/>
      <c r="W289" s="47"/>
      <c r="X289" s="48"/>
      <c r="Y289" s="47"/>
      <c r="Z289" s="49"/>
    </row>
    <row r="290" spans="1:26" ht="15.75" customHeight="1">
      <c r="A290" s="5">
        <v>117883</v>
      </c>
      <c r="B290" s="5">
        <v>621</v>
      </c>
      <c r="C290" s="14">
        <v>44424.091666666667</v>
      </c>
      <c r="D290" s="14">
        <v>44424.097916666666</v>
      </c>
      <c r="E290" s="14">
        <v>44424.104861111111</v>
      </c>
      <c r="F290" s="14">
        <v>44424.114583333336</v>
      </c>
      <c r="G290" s="5" t="s">
        <v>24</v>
      </c>
      <c r="H290" s="5" t="s">
        <v>25</v>
      </c>
      <c r="S290" s="29">
        <v>117051</v>
      </c>
      <c r="T290" s="47"/>
      <c r="U290" s="48">
        <v>1</v>
      </c>
      <c r="V290" s="47">
        <v>1</v>
      </c>
      <c r="W290" s="47"/>
      <c r="X290" s="48"/>
      <c r="Y290" s="47"/>
      <c r="Z290" s="49">
        <v>1</v>
      </c>
    </row>
    <row r="291" spans="1:26" ht="15.75" customHeight="1">
      <c r="A291" s="5">
        <v>117167</v>
      </c>
      <c r="B291" s="5">
        <v>1626</v>
      </c>
      <c r="C291" s="14">
        <v>44429.753472222219</v>
      </c>
      <c r="D291" s="14">
        <v>44429.756249999999</v>
      </c>
      <c r="E291" s="14">
        <v>44429.762499999997</v>
      </c>
      <c r="F291" s="14">
        <v>44429.777083333327</v>
      </c>
      <c r="G291" s="5" t="s">
        <v>28</v>
      </c>
      <c r="H291" s="5" t="s">
        <v>29</v>
      </c>
      <c r="S291" s="29">
        <v>117052</v>
      </c>
      <c r="T291" s="47"/>
      <c r="U291" s="48"/>
      <c r="V291" s="47"/>
      <c r="W291" s="47"/>
      <c r="X291" s="48">
        <v>1</v>
      </c>
      <c r="Y291" s="47">
        <v>1</v>
      </c>
      <c r="Z291" s="49">
        <v>1</v>
      </c>
    </row>
    <row r="292" spans="1:26" ht="15.75" customHeight="1">
      <c r="A292" s="5">
        <v>117443</v>
      </c>
      <c r="B292" s="5">
        <v>4178</v>
      </c>
      <c r="C292" s="14">
        <v>44427.885416666664</v>
      </c>
      <c r="D292" s="14">
        <v>44427.890972222223</v>
      </c>
      <c r="E292" s="14">
        <v>44427.897916666669</v>
      </c>
      <c r="F292" s="14">
        <v>44427.914583333339</v>
      </c>
      <c r="G292" s="5" t="s">
        <v>24</v>
      </c>
      <c r="H292" s="5" t="s">
        <v>29</v>
      </c>
      <c r="S292" s="29">
        <v>117053</v>
      </c>
      <c r="T292" s="47"/>
      <c r="U292" s="48">
        <v>1</v>
      </c>
      <c r="V292" s="47">
        <v>1</v>
      </c>
      <c r="W292" s="47"/>
      <c r="X292" s="48"/>
      <c r="Y292" s="47"/>
      <c r="Z292" s="49">
        <v>1</v>
      </c>
    </row>
    <row r="293" spans="1:26" ht="15.75" customHeight="1">
      <c r="A293" s="5">
        <v>116885</v>
      </c>
      <c r="B293" s="5">
        <v>1748</v>
      </c>
      <c r="C293" s="14">
        <v>44411.712500000001</v>
      </c>
      <c r="D293" s="14">
        <v>44411.71875</v>
      </c>
      <c r="E293" s="14"/>
      <c r="G293" s="5" t="s">
        <v>28</v>
      </c>
      <c r="H293" s="5" t="s">
        <v>29</v>
      </c>
      <c r="S293" s="29">
        <v>117054</v>
      </c>
      <c r="T293" s="47">
        <v>1</v>
      </c>
      <c r="U293" s="48"/>
      <c r="V293" s="47">
        <v>1</v>
      </c>
      <c r="W293" s="47"/>
      <c r="X293" s="48"/>
      <c r="Y293" s="47"/>
      <c r="Z293" s="49">
        <v>1</v>
      </c>
    </row>
    <row r="294" spans="1:26" ht="15.75" customHeight="1">
      <c r="A294" s="5">
        <v>118183</v>
      </c>
      <c r="B294" s="5">
        <v>691</v>
      </c>
      <c r="C294" s="14">
        <v>44413.51458333333</v>
      </c>
      <c r="D294" s="14">
        <v>44413.517361111109</v>
      </c>
      <c r="E294" s="14">
        <v>44413.519444444442</v>
      </c>
      <c r="F294" s="14">
        <v>44413.545138888883</v>
      </c>
      <c r="G294" s="5" t="s">
        <v>28</v>
      </c>
      <c r="H294" s="5" t="s">
        <v>25</v>
      </c>
      <c r="S294" s="29">
        <v>117055</v>
      </c>
      <c r="T294" s="47"/>
      <c r="U294" s="48">
        <v>1</v>
      </c>
      <c r="V294" s="47">
        <v>1</v>
      </c>
      <c r="W294" s="47"/>
      <c r="X294" s="48"/>
      <c r="Y294" s="47"/>
      <c r="Z294" s="49">
        <v>1</v>
      </c>
    </row>
    <row r="295" spans="1:26" ht="15.75" customHeight="1">
      <c r="A295" s="5">
        <v>117624</v>
      </c>
      <c r="B295" s="5">
        <v>4325</v>
      </c>
      <c r="C295" s="14">
        <v>44413.018055555556</v>
      </c>
      <c r="D295" s="14">
        <v>44413.020138888889</v>
      </c>
      <c r="E295" s="14"/>
      <c r="G295" s="5" t="s">
        <v>24</v>
      </c>
      <c r="H295" s="5" t="s">
        <v>29</v>
      </c>
      <c r="S295" s="29">
        <v>117056</v>
      </c>
      <c r="T295" s="47"/>
      <c r="U295" s="48">
        <v>1</v>
      </c>
      <c r="V295" s="47">
        <v>1</v>
      </c>
      <c r="W295" s="47"/>
      <c r="X295" s="48"/>
      <c r="Y295" s="47"/>
      <c r="Z295" s="49">
        <v>1</v>
      </c>
    </row>
    <row r="296" spans="1:26" ht="15.75" customHeight="1">
      <c r="A296" s="5">
        <v>116888</v>
      </c>
      <c r="B296" s="5">
        <v>3214</v>
      </c>
      <c r="C296" s="14">
        <v>44426.931249999994</v>
      </c>
      <c r="D296" s="14"/>
      <c r="G296" s="5" t="s">
        <v>28</v>
      </c>
      <c r="H296" s="5" t="s">
        <v>25</v>
      </c>
      <c r="S296" s="29">
        <v>117057</v>
      </c>
      <c r="T296" s="47"/>
      <c r="U296" s="48">
        <v>1</v>
      </c>
      <c r="V296" s="47">
        <v>1</v>
      </c>
      <c r="W296" s="47"/>
      <c r="X296" s="48"/>
      <c r="Y296" s="47"/>
      <c r="Z296" s="49">
        <v>1</v>
      </c>
    </row>
    <row r="297" spans="1:26" ht="15.75" customHeight="1">
      <c r="A297" s="5">
        <v>117321</v>
      </c>
      <c r="C297" s="14">
        <v>44435.308333333334</v>
      </c>
      <c r="G297" s="5" t="s">
        <v>24</v>
      </c>
      <c r="H297" s="5" t="s">
        <v>29</v>
      </c>
      <c r="S297" s="29">
        <v>117058</v>
      </c>
      <c r="T297" s="47">
        <v>1</v>
      </c>
      <c r="U297" s="48"/>
      <c r="V297" s="47">
        <v>1</v>
      </c>
      <c r="W297" s="47"/>
      <c r="X297" s="48"/>
      <c r="Y297" s="47"/>
      <c r="Z297" s="49">
        <v>1</v>
      </c>
    </row>
    <row r="298" spans="1:26" ht="15.75" customHeight="1">
      <c r="A298" s="5">
        <v>118114</v>
      </c>
      <c r="B298" s="5">
        <v>181</v>
      </c>
      <c r="C298" s="14">
        <v>44416.698611111111</v>
      </c>
      <c r="D298" s="14">
        <v>44416.70208333333</v>
      </c>
      <c r="E298" s="14"/>
      <c r="F298" s="14"/>
      <c r="G298" s="5" t="s">
        <v>28</v>
      </c>
      <c r="H298" s="5" t="s">
        <v>29</v>
      </c>
      <c r="S298" s="29">
        <v>117059</v>
      </c>
      <c r="T298" s="47"/>
      <c r="U298" s="48"/>
      <c r="V298" s="47"/>
      <c r="W298" s="47"/>
      <c r="X298" s="48"/>
      <c r="Y298" s="47"/>
      <c r="Z298" s="49"/>
    </row>
    <row r="299" spans="1:26" ht="15.75" customHeight="1">
      <c r="A299" s="5">
        <v>118304</v>
      </c>
      <c r="B299" s="5">
        <v>2384</v>
      </c>
      <c r="C299" s="14">
        <v>44417.636805555558</v>
      </c>
      <c r="D299" s="14">
        <v>44417.64166666667</v>
      </c>
      <c r="E299" s="14">
        <v>44417.65</v>
      </c>
      <c r="F299" s="14">
        <v>44417.661805555559</v>
      </c>
      <c r="G299" s="5" t="s">
        <v>24</v>
      </c>
      <c r="H299" s="5" t="s">
        <v>29</v>
      </c>
      <c r="S299" s="29">
        <v>117060</v>
      </c>
      <c r="T299" s="47"/>
      <c r="U299" s="48">
        <v>1</v>
      </c>
      <c r="V299" s="47">
        <v>1</v>
      </c>
      <c r="W299" s="47"/>
      <c r="X299" s="48"/>
      <c r="Y299" s="47"/>
      <c r="Z299" s="49">
        <v>1</v>
      </c>
    </row>
    <row r="300" spans="1:26" ht="15.75" customHeight="1">
      <c r="A300" s="5">
        <v>117969</v>
      </c>
      <c r="B300" s="5">
        <v>4799</v>
      </c>
      <c r="C300" s="14">
        <v>44409.257638888892</v>
      </c>
      <c r="D300" s="14"/>
      <c r="G300" s="5" t="s">
        <v>24</v>
      </c>
      <c r="H300" s="5" t="s">
        <v>29</v>
      </c>
      <c r="S300" s="29">
        <v>117061</v>
      </c>
      <c r="T300" s="47">
        <v>1</v>
      </c>
      <c r="U300" s="48"/>
      <c r="V300" s="47">
        <v>1</v>
      </c>
      <c r="W300" s="47"/>
      <c r="X300" s="48"/>
      <c r="Y300" s="47"/>
      <c r="Z300" s="49">
        <v>1</v>
      </c>
    </row>
    <row r="301" spans="1:26" ht="15.75" customHeight="1">
      <c r="A301" s="5">
        <v>117095</v>
      </c>
      <c r="B301" s="5">
        <v>3852</v>
      </c>
      <c r="C301" s="14">
        <v>44430.430555555555</v>
      </c>
      <c r="D301" s="14">
        <v>44430.4375</v>
      </c>
      <c r="E301" s="14">
        <v>44430.440972222219</v>
      </c>
      <c r="F301" s="14">
        <v>44430.45208333333</v>
      </c>
      <c r="G301" s="5" t="s">
        <v>28</v>
      </c>
      <c r="H301" s="5" t="s">
        <v>29</v>
      </c>
      <c r="S301" s="29">
        <v>117062</v>
      </c>
      <c r="T301" s="47"/>
      <c r="U301" s="48"/>
      <c r="V301" s="47"/>
      <c r="W301" s="47"/>
      <c r="X301" s="48"/>
      <c r="Y301" s="47"/>
      <c r="Z301" s="49"/>
    </row>
    <row r="302" spans="1:26" ht="15.75" customHeight="1">
      <c r="A302" s="5">
        <v>118769</v>
      </c>
      <c r="B302" s="5">
        <v>1733</v>
      </c>
      <c r="C302" s="14">
        <v>44422.173611111109</v>
      </c>
      <c r="D302" s="14">
        <v>44422.181250000001</v>
      </c>
      <c r="E302" s="14">
        <v>44422.18472222222</v>
      </c>
      <c r="F302" s="14">
        <v>44422.193055555552</v>
      </c>
      <c r="G302" s="5" t="s">
        <v>28</v>
      </c>
      <c r="H302" s="5" t="s">
        <v>25</v>
      </c>
      <c r="S302" s="29">
        <v>117063</v>
      </c>
      <c r="T302" s="47">
        <v>1</v>
      </c>
      <c r="U302" s="48"/>
      <c r="V302" s="47">
        <v>1</v>
      </c>
      <c r="W302" s="47"/>
      <c r="X302" s="48"/>
      <c r="Y302" s="47"/>
      <c r="Z302" s="49">
        <v>1</v>
      </c>
    </row>
    <row r="303" spans="1:26" ht="15.75" customHeight="1">
      <c r="A303" s="5">
        <v>117039</v>
      </c>
      <c r="B303" s="5">
        <v>4838</v>
      </c>
      <c r="C303" s="14">
        <v>44435.122222222228</v>
      </c>
      <c r="D303" s="14">
        <v>44435.131250000006</v>
      </c>
      <c r="E303" s="14"/>
      <c r="G303" s="5" t="s">
        <v>24</v>
      </c>
      <c r="H303" s="5" t="s">
        <v>29</v>
      </c>
      <c r="S303" s="29">
        <v>117064</v>
      </c>
      <c r="T303" s="47">
        <v>1</v>
      </c>
      <c r="U303" s="48"/>
      <c r="V303" s="47">
        <v>1</v>
      </c>
      <c r="W303" s="47"/>
      <c r="X303" s="48"/>
      <c r="Y303" s="47"/>
      <c r="Z303" s="49">
        <v>1</v>
      </c>
    </row>
    <row r="304" spans="1:26" ht="15.75" customHeight="1">
      <c r="A304" s="5">
        <v>118235</v>
      </c>
      <c r="C304" s="14">
        <v>44422.497222222228</v>
      </c>
      <c r="G304" s="5" t="s">
        <v>28</v>
      </c>
      <c r="H304" s="5" t="s">
        <v>29</v>
      </c>
      <c r="S304" s="29">
        <v>117065</v>
      </c>
      <c r="T304" s="47">
        <v>1</v>
      </c>
      <c r="U304" s="48"/>
      <c r="V304" s="47">
        <v>1</v>
      </c>
      <c r="W304" s="47"/>
      <c r="X304" s="48"/>
      <c r="Y304" s="47"/>
      <c r="Z304" s="49">
        <v>1</v>
      </c>
    </row>
    <row r="305" spans="1:26" ht="15.75" customHeight="1">
      <c r="A305" s="5">
        <v>117668</v>
      </c>
      <c r="B305" s="5">
        <v>633</v>
      </c>
      <c r="C305" s="14">
        <v>44438.662499999999</v>
      </c>
      <c r="D305" s="14"/>
      <c r="G305" s="5" t="s">
        <v>24</v>
      </c>
      <c r="H305" s="5" t="s">
        <v>25</v>
      </c>
      <c r="S305" s="29">
        <v>117066</v>
      </c>
      <c r="T305" s="47"/>
      <c r="U305" s="48">
        <v>1</v>
      </c>
      <c r="V305" s="47">
        <v>1</v>
      </c>
      <c r="W305" s="47"/>
      <c r="X305" s="48"/>
      <c r="Y305" s="47"/>
      <c r="Z305" s="49">
        <v>1</v>
      </c>
    </row>
    <row r="306" spans="1:26" ht="15.75" customHeight="1">
      <c r="A306" s="5">
        <v>117378</v>
      </c>
      <c r="B306" s="5">
        <v>1465</v>
      </c>
      <c r="C306" s="14">
        <v>44423.65625</v>
      </c>
      <c r="D306" s="14">
        <v>44423.663888888892</v>
      </c>
      <c r="E306" s="14">
        <v>44423.669444444451</v>
      </c>
      <c r="F306" s="14">
        <v>44423.681250000009</v>
      </c>
      <c r="G306" s="5" t="s">
        <v>24</v>
      </c>
      <c r="H306" s="5" t="s">
        <v>29</v>
      </c>
      <c r="S306" s="29">
        <v>117067</v>
      </c>
      <c r="T306" s="47"/>
      <c r="U306" s="48"/>
      <c r="V306" s="47"/>
      <c r="W306" s="47"/>
      <c r="X306" s="48"/>
      <c r="Y306" s="47"/>
      <c r="Z306" s="49"/>
    </row>
    <row r="307" spans="1:26" ht="15.75" customHeight="1">
      <c r="A307" s="5">
        <v>118062</v>
      </c>
      <c r="B307" s="5">
        <v>4279</v>
      </c>
      <c r="C307" s="14">
        <v>44435.059027777774</v>
      </c>
      <c r="D307" s="14">
        <v>44435.066666666666</v>
      </c>
      <c r="E307" s="14">
        <v>44435.071527777778</v>
      </c>
      <c r="F307" s="14">
        <v>44435.09375</v>
      </c>
      <c r="G307" s="5" t="s">
        <v>24</v>
      </c>
      <c r="H307" s="5" t="s">
        <v>29</v>
      </c>
      <c r="S307" s="29">
        <v>117068</v>
      </c>
      <c r="T307" s="47"/>
      <c r="U307" s="48">
        <v>1</v>
      </c>
      <c r="V307" s="47">
        <v>1</v>
      </c>
      <c r="W307" s="47"/>
      <c r="X307" s="48"/>
      <c r="Y307" s="47"/>
      <c r="Z307" s="49">
        <v>1</v>
      </c>
    </row>
    <row r="308" spans="1:26" ht="15.75" customHeight="1">
      <c r="A308" s="5">
        <v>117406</v>
      </c>
      <c r="B308" s="5">
        <v>4198</v>
      </c>
      <c r="C308" s="14">
        <v>44411.775000000001</v>
      </c>
      <c r="D308" s="14"/>
      <c r="G308" s="5" t="s">
        <v>24</v>
      </c>
      <c r="H308" s="5" t="s">
        <v>25</v>
      </c>
      <c r="S308" s="29">
        <v>117069</v>
      </c>
      <c r="T308" s="47"/>
      <c r="U308" s="48">
        <v>1</v>
      </c>
      <c r="V308" s="47">
        <v>1</v>
      </c>
      <c r="W308" s="47"/>
      <c r="X308" s="48"/>
      <c r="Y308" s="47"/>
      <c r="Z308" s="49">
        <v>1</v>
      </c>
    </row>
    <row r="309" spans="1:26" ht="15.75" customHeight="1">
      <c r="A309" s="5">
        <v>117293</v>
      </c>
      <c r="B309" s="5">
        <v>2718</v>
      </c>
      <c r="C309" s="14">
        <v>44421.513888888891</v>
      </c>
      <c r="D309" s="14">
        <v>44421.51944444445</v>
      </c>
      <c r="E309" s="14">
        <v>44421.529861111114</v>
      </c>
      <c r="F309" s="14">
        <v>44421.567361111112</v>
      </c>
      <c r="G309" s="5" t="s">
        <v>24</v>
      </c>
      <c r="H309" s="5" t="s">
        <v>29</v>
      </c>
      <c r="S309" s="29">
        <v>117070</v>
      </c>
      <c r="T309" s="47"/>
      <c r="U309" s="48"/>
      <c r="V309" s="47"/>
      <c r="W309" s="47"/>
      <c r="X309" s="48">
        <v>1</v>
      </c>
      <c r="Y309" s="47">
        <v>1</v>
      </c>
      <c r="Z309" s="49">
        <v>1</v>
      </c>
    </row>
    <row r="310" spans="1:26" ht="15.75" customHeight="1">
      <c r="A310" s="5">
        <v>117796</v>
      </c>
      <c r="B310" s="5">
        <v>459</v>
      </c>
      <c r="C310" s="14">
        <v>44412.690972222219</v>
      </c>
      <c r="D310" s="14">
        <v>44412.693749999999</v>
      </c>
      <c r="E310" s="14">
        <v>44412.70208333333</v>
      </c>
      <c r="F310" s="14">
        <v>44412.740972222222</v>
      </c>
      <c r="G310" s="5" t="s">
        <v>28</v>
      </c>
      <c r="H310" s="5" t="s">
        <v>25</v>
      </c>
      <c r="S310" s="29">
        <v>117071</v>
      </c>
      <c r="T310" s="47">
        <v>1</v>
      </c>
      <c r="U310" s="48"/>
      <c r="V310" s="47">
        <v>1</v>
      </c>
      <c r="W310" s="47"/>
      <c r="X310" s="48"/>
      <c r="Y310" s="47"/>
      <c r="Z310" s="49">
        <v>1</v>
      </c>
    </row>
    <row r="311" spans="1:26" ht="15.75" customHeight="1">
      <c r="A311" s="5">
        <v>118446</v>
      </c>
      <c r="B311" s="5">
        <v>1674</v>
      </c>
      <c r="C311" s="14">
        <v>44436.829861111109</v>
      </c>
      <c r="D311" s="14">
        <v>44436.833333333328</v>
      </c>
      <c r="E311" s="14"/>
      <c r="F311" s="14"/>
      <c r="G311" s="5" t="s">
        <v>24</v>
      </c>
      <c r="H311" s="5" t="s">
        <v>29</v>
      </c>
      <c r="S311" s="29">
        <v>117072</v>
      </c>
      <c r="T311" s="47"/>
      <c r="U311" s="48">
        <v>1</v>
      </c>
      <c r="V311" s="47">
        <v>1</v>
      </c>
      <c r="W311" s="47"/>
      <c r="X311" s="48"/>
      <c r="Y311" s="47"/>
      <c r="Z311" s="49">
        <v>1</v>
      </c>
    </row>
    <row r="312" spans="1:26" ht="15.75" customHeight="1">
      <c r="A312" s="5">
        <v>116828</v>
      </c>
      <c r="B312" s="5">
        <v>1024</v>
      </c>
      <c r="C312" s="14">
        <v>44418.055555555555</v>
      </c>
      <c r="D312" s="14">
        <v>44418.066666666666</v>
      </c>
      <c r="E312" s="14">
        <v>44418.071527777778</v>
      </c>
      <c r="F312" s="14">
        <v>44418.080555555556</v>
      </c>
      <c r="G312" s="5" t="s">
        <v>24</v>
      </c>
      <c r="H312" s="5" t="s">
        <v>29</v>
      </c>
      <c r="S312" s="29">
        <v>117073</v>
      </c>
      <c r="T312" s="47">
        <v>1</v>
      </c>
      <c r="U312" s="48"/>
      <c r="V312" s="47">
        <v>1</v>
      </c>
      <c r="W312" s="47"/>
      <c r="X312" s="48"/>
      <c r="Y312" s="47"/>
      <c r="Z312" s="49">
        <v>1</v>
      </c>
    </row>
    <row r="313" spans="1:26" ht="15.75" customHeight="1">
      <c r="A313" s="5">
        <v>117424</v>
      </c>
      <c r="B313" s="5">
        <v>4127</v>
      </c>
      <c r="C313" s="14">
        <v>44435.380555555559</v>
      </c>
      <c r="D313" s="14">
        <v>44435.386111111118</v>
      </c>
      <c r="E313" s="14"/>
      <c r="F313" s="14"/>
      <c r="G313" s="5" t="s">
        <v>24</v>
      </c>
      <c r="H313" s="5" t="s">
        <v>25</v>
      </c>
      <c r="S313" s="29">
        <v>117074</v>
      </c>
      <c r="T313" s="47">
        <v>1</v>
      </c>
      <c r="U313" s="48"/>
      <c r="V313" s="47">
        <v>1</v>
      </c>
      <c r="W313" s="47"/>
      <c r="X313" s="48"/>
      <c r="Y313" s="47"/>
      <c r="Z313" s="49">
        <v>1</v>
      </c>
    </row>
    <row r="314" spans="1:26" ht="15.75" customHeight="1">
      <c r="A314" s="5">
        <v>118648</v>
      </c>
      <c r="B314" s="5">
        <v>2539</v>
      </c>
      <c r="C314" s="14">
        <v>44430.540277777778</v>
      </c>
      <c r="D314" s="14">
        <v>44430.545833333337</v>
      </c>
      <c r="E314" s="14">
        <v>44430.554166666669</v>
      </c>
      <c r="F314" s="14">
        <v>44430.559722222228</v>
      </c>
      <c r="G314" s="5" t="s">
        <v>24</v>
      </c>
      <c r="H314" s="5" t="s">
        <v>25</v>
      </c>
      <c r="S314" s="29">
        <v>117075</v>
      </c>
      <c r="T314" s="47"/>
      <c r="U314" s="48">
        <v>1</v>
      </c>
      <c r="V314" s="47">
        <v>1</v>
      </c>
      <c r="W314" s="47"/>
      <c r="X314" s="48"/>
      <c r="Y314" s="47"/>
      <c r="Z314" s="49">
        <v>1</v>
      </c>
    </row>
    <row r="315" spans="1:26" ht="15.75" customHeight="1">
      <c r="A315" s="5">
        <v>118199</v>
      </c>
      <c r="C315" s="14">
        <v>44435.683333333334</v>
      </c>
      <c r="G315" s="5" t="s">
        <v>24</v>
      </c>
      <c r="H315" s="5" t="s">
        <v>29</v>
      </c>
      <c r="S315" s="29">
        <v>117076</v>
      </c>
      <c r="T315" s="47"/>
      <c r="U315" s="48"/>
      <c r="V315" s="47"/>
      <c r="W315" s="47"/>
      <c r="X315" s="48"/>
      <c r="Y315" s="47"/>
      <c r="Z315" s="49"/>
    </row>
    <row r="316" spans="1:26" ht="15.75" customHeight="1">
      <c r="A316" s="5">
        <v>117949</v>
      </c>
      <c r="B316" s="5">
        <v>1821</v>
      </c>
      <c r="C316" s="14">
        <v>44414.725694444445</v>
      </c>
      <c r="D316" s="14">
        <v>44414.731944444444</v>
      </c>
      <c r="E316" s="14">
        <v>44414.739583333336</v>
      </c>
      <c r="F316" s="14">
        <v>44414.761111111111</v>
      </c>
      <c r="G316" s="5" t="s">
        <v>24</v>
      </c>
      <c r="H316" s="5" t="s">
        <v>29</v>
      </c>
      <c r="S316" s="29">
        <v>117077</v>
      </c>
      <c r="T316" s="47"/>
      <c r="U316" s="48">
        <v>1</v>
      </c>
      <c r="V316" s="47">
        <v>1</v>
      </c>
      <c r="W316" s="47"/>
      <c r="X316" s="48"/>
      <c r="Y316" s="47"/>
      <c r="Z316" s="49">
        <v>1</v>
      </c>
    </row>
    <row r="317" spans="1:26" ht="15.75" customHeight="1">
      <c r="A317" s="5">
        <v>117108</v>
      </c>
      <c r="B317" s="5">
        <v>1329</v>
      </c>
      <c r="C317" s="14">
        <v>44438.704166666663</v>
      </c>
      <c r="D317" s="14">
        <v>44438.706944444442</v>
      </c>
      <c r="E317" s="14">
        <v>44438.711805555555</v>
      </c>
      <c r="F317" s="14">
        <v>44438.738194444442</v>
      </c>
      <c r="G317" s="5" t="s">
        <v>28</v>
      </c>
      <c r="H317" s="5" t="s">
        <v>29</v>
      </c>
      <c r="S317" s="29">
        <v>117078</v>
      </c>
      <c r="T317" s="47"/>
      <c r="U317" s="48">
        <v>1</v>
      </c>
      <c r="V317" s="47">
        <v>1</v>
      </c>
      <c r="W317" s="47"/>
      <c r="X317" s="48"/>
      <c r="Y317" s="47"/>
      <c r="Z317" s="49">
        <v>1</v>
      </c>
    </row>
    <row r="318" spans="1:26" ht="15.75" customHeight="1">
      <c r="A318" s="5">
        <v>118219</v>
      </c>
      <c r="C318" s="14">
        <v>44412.426388888889</v>
      </c>
      <c r="G318" s="5" t="s">
        <v>28</v>
      </c>
      <c r="H318" s="5" t="s">
        <v>25</v>
      </c>
      <c r="S318" s="29">
        <v>117079</v>
      </c>
      <c r="T318" s="47"/>
      <c r="U318" s="48">
        <v>1</v>
      </c>
      <c r="V318" s="47">
        <v>1</v>
      </c>
      <c r="W318" s="47"/>
      <c r="X318" s="48"/>
      <c r="Y318" s="47"/>
      <c r="Z318" s="49">
        <v>1</v>
      </c>
    </row>
    <row r="319" spans="1:26" ht="15.75" customHeight="1">
      <c r="A319" s="5">
        <v>118615</v>
      </c>
      <c r="B319" s="5">
        <v>4377</v>
      </c>
      <c r="C319" s="14">
        <v>44427.89166666667</v>
      </c>
      <c r="D319" s="14">
        <v>44427.895833333336</v>
      </c>
      <c r="E319" s="14">
        <v>44427.901388888895</v>
      </c>
      <c r="F319" s="14">
        <v>44427.910416666673</v>
      </c>
      <c r="G319" s="5" t="s">
        <v>28</v>
      </c>
      <c r="H319" s="5" t="s">
        <v>29</v>
      </c>
      <c r="S319" s="29">
        <v>117080</v>
      </c>
      <c r="T319" s="47"/>
      <c r="U319" s="48">
        <v>1</v>
      </c>
      <c r="V319" s="47">
        <v>1</v>
      </c>
      <c r="W319" s="47"/>
      <c r="X319" s="48"/>
      <c r="Y319" s="47"/>
      <c r="Z319" s="49">
        <v>1</v>
      </c>
    </row>
    <row r="320" spans="1:26" ht="15.75" customHeight="1">
      <c r="A320" s="5">
        <v>117786</v>
      </c>
      <c r="C320" s="14">
        <v>44438.685416666667</v>
      </c>
      <c r="G320" s="5" t="s">
        <v>24</v>
      </c>
      <c r="H320" s="5" t="s">
        <v>29</v>
      </c>
      <c r="S320" s="29">
        <v>117081</v>
      </c>
      <c r="T320" s="47"/>
      <c r="U320" s="48"/>
      <c r="V320" s="47"/>
      <c r="W320" s="47"/>
      <c r="X320" s="48">
        <v>1</v>
      </c>
      <c r="Y320" s="47">
        <v>1</v>
      </c>
      <c r="Z320" s="49">
        <v>1</v>
      </c>
    </row>
    <row r="321" spans="1:26" ht="15.75" customHeight="1">
      <c r="A321" s="5">
        <v>118725</v>
      </c>
      <c r="B321" s="5">
        <v>2913</v>
      </c>
      <c r="C321" s="14">
        <v>44429.455555555556</v>
      </c>
      <c r="D321" s="14">
        <v>44429.463888888888</v>
      </c>
      <c r="E321" s="14">
        <v>44429.473611111112</v>
      </c>
      <c r="F321" s="14">
        <v>44429.506249999999</v>
      </c>
      <c r="G321" s="5" t="s">
        <v>28</v>
      </c>
      <c r="H321" s="5" t="s">
        <v>25</v>
      </c>
      <c r="S321" s="29">
        <v>117082</v>
      </c>
      <c r="T321" s="47"/>
      <c r="U321" s="48"/>
      <c r="V321" s="47"/>
      <c r="W321" s="47"/>
      <c r="X321" s="48"/>
      <c r="Y321" s="47"/>
      <c r="Z321" s="49"/>
    </row>
    <row r="322" spans="1:26" ht="15.75" customHeight="1">
      <c r="A322" s="5">
        <v>118703</v>
      </c>
      <c r="B322" s="5">
        <v>4921</v>
      </c>
      <c r="C322" s="14">
        <v>44435.807638888888</v>
      </c>
      <c r="D322" s="14">
        <v>44435.811111111107</v>
      </c>
      <c r="E322" s="14">
        <v>44435.817361111105</v>
      </c>
      <c r="F322" s="14">
        <v>44435.845138888886</v>
      </c>
      <c r="G322" s="5" t="s">
        <v>24</v>
      </c>
      <c r="H322" s="5" t="s">
        <v>29</v>
      </c>
      <c r="S322" s="29">
        <v>117083</v>
      </c>
      <c r="T322" s="47"/>
      <c r="U322" s="48"/>
      <c r="V322" s="47"/>
      <c r="W322" s="47">
        <v>1</v>
      </c>
      <c r="X322" s="48"/>
      <c r="Y322" s="47">
        <v>1</v>
      </c>
      <c r="Z322" s="49">
        <v>1</v>
      </c>
    </row>
    <row r="323" spans="1:26" ht="15.75" customHeight="1">
      <c r="A323" s="5">
        <v>117349</v>
      </c>
      <c r="B323" s="5">
        <v>317</v>
      </c>
      <c r="C323" s="14">
        <v>44433.86319444445</v>
      </c>
      <c r="D323" s="14">
        <v>44433.870138888895</v>
      </c>
      <c r="E323" s="14">
        <v>44433.879166666673</v>
      </c>
      <c r="F323" s="14">
        <v>44433.884722222232</v>
      </c>
      <c r="G323" s="5" t="s">
        <v>24</v>
      </c>
      <c r="H323" s="5" t="s">
        <v>29</v>
      </c>
      <c r="S323" s="29">
        <v>117084</v>
      </c>
      <c r="T323" s="47"/>
      <c r="U323" s="48"/>
      <c r="V323" s="47"/>
      <c r="W323" s="47"/>
      <c r="X323" s="48"/>
      <c r="Y323" s="47"/>
      <c r="Z323" s="49"/>
    </row>
    <row r="324" spans="1:26" ht="15.75" customHeight="1">
      <c r="A324" s="5">
        <v>118561</v>
      </c>
      <c r="B324" s="5">
        <v>2390</v>
      </c>
      <c r="C324" s="14">
        <v>44434.635416666664</v>
      </c>
      <c r="D324" s="14">
        <v>44434.645138888889</v>
      </c>
      <c r="E324" s="14">
        <v>44434.649305555555</v>
      </c>
      <c r="F324" s="14">
        <v>44434.670138888891</v>
      </c>
      <c r="G324" s="5" t="s">
        <v>24</v>
      </c>
      <c r="H324" s="5" t="s">
        <v>25</v>
      </c>
      <c r="S324" s="29">
        <v>117085</v>
      </c>
      <c r="T324" s="47"/>
      <c r="U324" s="48"/>
      <c r="V324" s="47"/>
      <c r="W324" s="47"/>
      <c r="X324" s="48"/>
      <c r="Y324" s="47"/>
      <c r="Z324" s="49"/>
    </row>
    <row r="325" spans="1:26" ht="15.75" customHeight="1">
      <c r="A325" s="5">
        <v>117278</v>
      </c>
      <c r="B325" s="5">
        <v>1912</v>
      </c>
      <c r="C325" s="14">
        <v>44423.561805555553</v>
      </c>
      <c r="D325" s="14">
        <v>44423.563194444439</v>
      </c>
      <c r="E325" s="14">
        <v>44423.570138888885</v>
      </c>
      <c r="F325" s="14">
        <v>44423.597916666666</v>
      </c>
      <c r="G325" s="5" t="s">
        <v>24</v>
      </c>
      <c r="H325" s="5" t="s">
        <v>29</v>
      </c>
      <c r="S325" s="29">
        <v>117086</v>
      </c>
      <c r="T325" s="47"/>
      <c r="U325" s="48"/>
      <c r="V325" s="47"/>
      <c r="W325" s="47">
        <v>1</v>
      </c>
      <c r="X325" s="48"/>
      <c r="Y325" s="47">
        <v>1</v>
      </c>
      <c r="Z325" s="49">
        <v>1</v>
      </c>
    </row>
    <row r="326" spans="1:26" ht="15.75" customHeight="1">
      <c r="A326" s="5">
        <v>117919</v>
      </c>
      <c r="B326" s="5">
        <v>3807</v>
      </c>
      <c r="C326" s="14">
        <v>44423.328472222223</v>
      </c>
      <c r="D326" s="14">
        <v>44423.338194444448</v>
      </c>
      <c r="E326" s="14">
        <v>44423.343055555561</v>
      </c>
      <c r="F326" s="14">
        <v>44423.36319444445</v>
      </c>
      <c r="G326" s="5" t="s">
        <v>24</v>
      </c>
      <c r="H326" s="5" t="s">
        <v>29</v>
      </c>
      <c r="S326" s="29">
        <v>117087</v>
      </c>
      <c r="T326" s="47"/>
      <c r="U326" s="48"/>
      <c r="V326" s="47"/>
      <c r="W326" s="47"/>
      <c r="X326" s="48">
        <v>1</v>
      </c>
      <c r="Y326" s="47">
        <v>1</v>
      </c>
      <c r="Z326" s="49">
        <v>1</v>
      </c>
    </row>
    <row r="327" spans="1:26" ht="15.75" customHeight="1">
      <c r="A327" s="5">
        <v>118737</v>
      </c>
      <c r="B327" s="5">
        <v>3215</v>
      </c>
      <c r="C327" s="14">
        <v>44411.056249999994</v>
      </c>
      <c r="D327" s="14">
        <v>44411.061111111107</v>
      </c>
      <c r="E327" s="14">
        <v>44411.071527777771</v>
      </c>
      <c r="F327" s="14"/>
      <c r="G327" s="5" t="s">
        <v>28</v>
      </c>
      <c r="H327" s="5" t="s">
        <v>25</v>
      </c>
      <c r="S327" s="29">
        <v>117088</v>
      </c>
      <c r="T327" s="47">
        <v>1</v>
      </c>
      <c r="U327" s="48"/>
      <c r="V327" s="47">
        <v>1</v>
      </c>
      <c r="W327" s="47"/>
      <c r="X327" s="48"/>
      <c r="Y327" s="47"/>
      <c r="Z327" s="49">
        <v>1</v>
      </c>
    </row>
    <row r="328" spans="1:26" ht="15.75" customHeight="1">
      <c r="A328" s="5">
        <v>118558</v>
      </c>
      <c r="B328" s="5">
        <v>832</v>
      </c>
      <c r="C328" s="14">
        <v>44434.400694444441</v>
      </c>
      <c r="D328" s="14">
        <v>44434.40347222222</v>
      </c>
      <c r="E328" s="14">
        <v>44434.40902777778</v>
      </c>
      <c r="F328" s="14">
        <v>44434.422222222223</v>
      </c>
      <c r="G328" s="5" t="s">
        <v>24</v>
      </c>
      <c r="H328" s="5" t="s">
        <v>29</v>
      </c>
      <c r="S328" s="29">
        <v>117089</v>
      </c>
      <c r="T328" s="47"/>
      <c r="U328" s="48"/>
      <c r="V328" s="47"/>
      <c r="W328" s="47"/>
      <c r="X328" s="48"/>
      <c r="Y328" s="47"/>
      <c r="Z328" s="49"/>
    </row>
    <row r="329" spans="1:26" ht="15.75" customHeight="1">
      <c r="A329" s="5">
        <v>117537</v>
      </c>
      <c r="B329" s="5">
        <v>3204</v>
      </c>
      <c r="C329" s="14">
        <v>44422.909722222219</v>
      </c>
      <c r="D329" s="14">
        <v>44422.917361111111</v>
      </c>
      <c r="E329" s="14">
        <v>44422.92291666667</v>
      </c>
      <c r="F329" s="14">
        <v>44422.960416666669</v>
      </c>
      <c r="G329" s="5" t="s">
        <v>24</v>
      </c>
      <c r="H329" s="5" t="s">
        <v>25</v>
      </c>
      <c r="S329" s="29">
        <v>117090</v>
      </c>
      <c r="T329" s="47"/>
      <c r="U329" s="48">
        <v>1</v>
      </c>
      <c r="V329" s="47">
        <v>1</v>
      </c>
      <c r="W329" s="47"/>
      <c r="X329" s="48"/>
      <c r="Y329" s="47"/>
      <c r="Z329" s="49">
        <v>1</v>
      </c>
    </row>
    <row r="330" spans="1:26" ht="15.75" customHeight="1">
      <c r="A330" s="5">
        <v>118228</v>
      </c>
      <c r="B330" s="5">
        <v>4460</v>
      </c>
      <c r="C330" s="14">
        <v>44414.097916666666</v>
      </c>
      <c r="D330" s="14">
        <v>44414.103472222225</v>
      </c>
      <c r="E330" s="14">
        <v>44414.109027777784</v>
      </c>
      <c r="F330" s="14">
        <v>44414.126388888893</v>
      </c>
      <c r="G330" s="5" t="s">
        <v>24</v>
      </c>
      <c r="H330" s="5" t="s">
        <v>29</v>
      </c>
      <c r="S330" s="29">
        <v>117091</v>
      </c>
      <c r="T330" s="47"/>
      <c r="U330" s="48"/>
      <c r="V330" s="47"/>
      <c r="W330" s="47"/>
      <c r="X330" s="48"/>
      <c r="Y330" s="47"/>
      <c r="Z330" s="49"/>
    </row>
    <row r="331" spans="1:26" ht="15.75" customHeight="1">
      <c r="A331" s="5">
        <v>118118</v>
      </c>
      <c r="B331" s="5">
        <v>2653</v>
      </c>
      <c r="C331" s="14">
        <v>44433.736805555556</v>
      </c>
      <c r="D331" s="14">
        <v>44433.743750000001</v>
      </c>
      <c r="E331" s="14">
        <v>44433.748611111114</v>
      </c>
      <c r="F331" s="14">
        <v>44433.768750000003</v>
      </c>
      <c r="G331" s="5" t="s">
        <v>24</v>
      </c>
      <c r="H331" s="5" t="s">
        <v>25</v>
      </c>
      <c r="S331" s="29">
        <v>117092</v>
      </c>
      <c r="T331" s="47"/>
      <c r="U331" s="48">
        <v>1</v>
      </c>
      <c r="V331" s="47">
        <v>1</v>
      </c>
      <c r="W331" s="47"/>
      <c r="X331" s="48"/>
      <c r="Y331" s="47"/>
      <c r="Z331" s="49">
        <v>1</v>
      </c>
    </row>
    <row r="332" spans="1:26" ht="15.75" customHeight="1">
      <c r="A332" s="5">
        <v>117478</v>
      </c>
      <c r="B332" s="5">
        <v>3505</v>
      </c>
      <c r="C332" s="14">
        <v>44434.398611111108</v>
      </c>
      <c r="D332" s="14">
        <v>44434.408333333333</v>
      </c>
      <c r="E332" s="14">
        <v>44434.415972222225</v>
      </c>
      <c r="F332" s="14">
        <v>44434.45694444445</v>
      </c>
      <c r="G332" s="5" t="s">
        <v>24</v>
      </c>
      <c r="H332" s="5" t="s">
        <v>29</v>
      </c>
      <c r="S332" s="29">
        <v>117093</v>
      </c>
      <c r="T332" s="47"/>
      <c r="U332" s="48"/>
      <c r="V332" s="47"/>
      <c r="W332" s="47"/>
      <c r="X332" s="48"/>
      <c r="Y332" s="47"/>
      <c r="Z332" s="49"/>
    </row>
    <row r="333" spans="1:26" ht="15.75" customHeight="1">
      <c r="A333" s="5">
        <v>116943</v>
      </c>
      <c r="C333" s="14">
        <v>44431.336111111115</v>
      </c>
      <c r="G333" s="5" t="s">
        <v>24</v>
      </c>
      <c r="H333" s="5" t="s">
        <v>25</v>
      </c>
      <c r="S333" s="29">
        <v>117094</v>
      </c>
      <c r="T333" s="47"/>
      <c r="U333" s="48">
        <v>1</v>
      </c>
      <c r="V333" s="47">
        <v>1</v>
      </c>
      <c r="W333" s="47"/>
      <c r="X333" s="48"/>
      <c r="Y333" s="47"/>
      <c r="Z333" s="49">
        <v>1</v>
      </c>
    </row>
    <row r="334" spans="1:26" ht="15.75" customHeight="1">
      <c r="A334" s="5">
        <v>118162</v>
      </c>
      <c r="B334" s="5">
        <v>3770</v>
      </c>
      <c r="C334" s="14">
        <v>44416.788194444445</v>
      </c>
      <c r="D334" s="14">
        <v>44416.795833333337</v>
      </c>
      <c r="E334" s="14">
        <v>44416.804166666669</v>
      </c>
      <c r="F334" s="14">
        <v>44416.817361111112</v>
      </c>
      <c r="G334" s="5" t="s">
        <v>24</v>
      </c>
      <c r="H334" s="5" t="s">
        <v>29</v>
      </c>
      <c r="S334" s="29">
        <v>117095</v>
      </c>
      <c r="T334" s="47"/>
      <c r="U334" s="48"/>
      <c r="V334" s="47"/>
      <c r="W334" s="47"/>
      <c r="X334" s="48">
        <v>1</v>
      </c>
      <c r="Y334" s="47">
        <v>1</v>
      </c>
      <c r="Z334" s="49">
        <v>1</v>
      </c>
    </row>
    <row r="335" spans="1:26" ht="15.75" customHeight="1">
      <c r="A335" s="5">
        <v>116852</v>
      </c>
      <c r="B335" s="5">
        <v>943</v>
      </c>
      <c r="C335" s="14">
        <v>44410.506249999999</v>
      </c>
      <c r="D335" s="14">
        <v>44410.510416666664</v>
      </c>
      <c r="E335" s="14">
        <v>44410.51180555555</v>
      </c>
      <c r="F335" s="14">
        <v>44410.522916666661</v>
      </c>
      <c r="G335" s="5" t="s">
        <v>28</v>
      </c>
      <c r="H335" s="5" t="s">
        <v>25</v>
      </c>
      <c r="S335" s="29">
        <v>117096</v>
      </c>
      <c r="T335" s="47"/>
      <c r="U335" s="48"/>
      <c r="V335" s="47"/>
      <c r="W335" s="47"/>
      <c r="X335" s="48">
        <v>1</v>
      </c>
      <c r="Y335" s="47">
        <v>1</v>
      </c>
      <c r="Z335" s="49">
        <v>1</v>
      </c>
    </row>
    <row r="336" spans="1:26" ht="15.75" customHeight="1">
      <c r="A336" s="5">
        <v>117272</v>
      </c>
      <c r="B336" s="5">
        <v>3347</v>
      </c>
      <c r="C336" s="14">
        <v>44435.284722222219</v>
      </c>
      <c r="D336" s="14">
        <v>44435.286805555552</v>
      </c>
      <c r="E336" s="14"/>
      <c r="F336" s="14"/>
      <c r="G336" s="5" t="s">
        <v>24</v>
      </c>
      <c r="H336" s="5" t="s">
        <v>29</v>
      </c>
      <c r="S336" s="29">
        <v>117097</v>
      </c>
      <c r="T336" s="47"/>
      <c r="U336" s="48"/>
      <c r="V336" s="47"/>
      <c r="W336" s="47"/>
      <c r="X336" s="48">
        <v>1</v>
      </c>
      <c r="Y336" s="47">
        <v>1</v>
      </c>
      <c r="Z336" s="49">
        <v>1</v>
      </c>
    </row>
    <row r="337" spans="1:26" ht="15.75" customHeight="1">
      <c r="A337" s="5">
        <v>118415</v>
      </c>
      <c r="B337" s="5">
        <v>278</v>
      </c>
      <c r="C337" s="14">
        <v>44419.408333333333</v>
      </c>
      <c r="D337" s="14">
        <v>44419.413194444445</v>
      </c>
      <c r="E337" s="14">
        <v>44419.418055555558</v>
      </c>
      <c r="F337" s="14">
        <v>44419.457638888889</v>
      </c>
      <c r="G337" s="5" t="s">
        <v>24</v>
      </c>
      <c r="H337" s="5" t="s">
        <v>25</v>
      </c>
      <c r="S337" s="29">
        <v>117098</v>
      </c>
      <c r="T337" s="47"/>
      <c r="U337" s="48">
        <v>1</v>
      </c>
      <c r="V337" s="47">
        <v>1</v>
      </c>
      <c r="W337" s="47"/>
      <c r="X337" s="48"/>
      <c r="Y337" s="47"/>
      <c r="Z337" s="49">
        <v>1</v>
      </c>
    </row>
    <row r="338" spans="1:26" ht="15.75" customHeight="1">
      <c r="A338" s="5">
        <v>118184</v>
      </c>
      <c r="C338" s="14">
        <v>44421.262499999997</v>
      </c>
      <c r="G338" s="5" t="s">
        <v>28</v>
      </c>
      <c r="H338" s="5" t="s">
        <v>29</v>
      </c>
      <c r="S338" s="29">
        <v>117099</v>
      </c>
      <c r="T338" s="47"/>
      <c r="U338" s="48"/>
      <c r="V338" s="47"/>
      <c r="W338" s="47"/>
      <c r="X338" s="48">
        <v>1</v>
      </c>
      <c r="Y338" s="47">
        <v>1</v>
      </c>
      <c r="Z338" s="49">
        <v>1</v>
      </c>
    </row>
    <row r="339" spans="1:26" ht="15.75" customHeight="1">
      <c r="A339" s="5">
        <v>117928</v>
      </c>
      <c r="B339" s="5">
        <v>1609</v>
      </c>
      <c r="C339" s="14">
        <v>44413.707638888889</v>
      </c>
      <c r="D339" s="14">
        <v>44413.711111111108</v>
      </c>
      <c r="E339" s="14"/>
      <c r="G339" s="5" t="s">
        <v>28</v>
      </c>
      <c r="H339" s="5" t="s">
        <v>29</v>
      </c>
      <c r="S339" s="29">
        <v>117100</v>
      </c>
      <c r="T339" s="47">
        <v>1</v>
      </c>
      <c r="U339" s="48"/>
      <c r="V339" s="47">
        <v>1</v>
      </c>
      <c r="W339" s="47"/>
      <c r="X339" s="48"/>
      <c r="Y339" s="47"/>
      <c r="Z339" s="49">
        <v>1</v>
      </c>
    </row>
    <row r="340" spans="1:26" ht="15.75" customHeight="1">
      <c r="A340" s="5">
        <v>118127</v>
      </c>
      <c r="C340" s="14">
        <v>44420.850694444445</v>
      </c>
      <c r="G340" s="5" t="s">
        <v>24</v>
      </c>
      <c r="H340" s="5" t="s">
        <v>25</v>
      </c>
      <c r="S340" s="29">
        <v>117101</v>
      </c>
      <c r="T340" s="47"/>
      <c r="U340" s="48"/>
      <c r="V340" s="47"/>
      <c r="W340" s="47"/>
      <c r="X340" s="48"/>
      <c r="Y340" s="47"/>
      <c r="Z340" s="49"/>
    </row>
    <row r="341" spans="1:26" ht="15.75" customHeight="1">
      <c r="A341" s="5">
        <v>117692</v>
      </c>
      <c r="B341" s="5">
        <v>4977</v>
      </c>
      <c r="C341" s="14">
        <v>44410.136805555558</v>
      </c>
      <c r="D341" s="14">
        <v>44410.14444444445</v>
      </c>
      <c r="E341" s="14">
        <v>44410.149305555562</v>
      </c>
      <c r="F341" s="14">
        <v>44410.156250000007</v>
      </c>
      <c r="G341" s="5" t="s">
        <v>28</v>
      </c>
      <c r="H341" s="5" t="s">
        <v>29</v>
      </c>
      <c r="S341" s="29">
        <v>117102</v>
      </c>
      <c r="T341" s="47">
        <v>1</v>
      </c>
      <c r="U341" s="48"/>
      <c r="V341" s="47">
        <v>1</v>
      </c>
      <c r="W341" s="47"/>
      <c r="X341" s="48"/>
      <c r="Y341" s="47"/>
      <c r="Z341" s="49">
        <v>1</v>
      </c>
    </row>
    <row r="342" spans="1:26" ht="15.75" customHeight="1">
      <c r="A342" s="5">
        <v>116855</v>
      </c>
      <c r="B342" s="5">
        <v>1899</v>
      </c>
      <c r="C342" s="14">
        <v>44415.290972222225</v>
      </c>
      <c r="D342" s="14">
        <v>44415.292361111111</v>
      </c>
      <c r="E342" s="14">
        <v>44415.299305555556</v>
      </c>
      <c r="F342" s="14">
        <v>44415.322916666664</v>
      </c>
      <c r="G342" s="5" t="s">
        <v>24</v>
      </c>
      <c r="H342" s="5" t="s">
        <v>25</v>
      </c>
      <c r="S342" s="29">
        <v>117103</v>
      </c>
      <c r="T342" s="47">
        <v>1</v>
      </c>
      <c r="U342" s="48"/>
      <c r="V342" s="47">
        <v>1</v>
      </c>
      <c r="W342" s="47"/>
      <c r="X342" s="48"/>
      <c r="Y342" s="47"/>
      <c r="Z342" s="49">
        <v>1</v>
      </c>
    </row>
    <row r="343" spans="1:26" ht="15.75" customHeight="1">
      <c r="A343" s="5">
        <v>118373</v>
      </c>
      <c r="B343" s="5">
        <v>4595</v>
      </c>
      <c r="C343" s="14">
        <v>44429.713888888895</v>
      </c>
      <c r="D343" s="14">
        <v>44429.715972222228</v>
      </c>
      <c r="E343" s="14"/>
      <c r="G343" s="5" t="s">
        <v>24</v>
      </c>
      <c r="H343" s="5" t="s">
        <v>25</v>
      </c>
      <c r="S343" s="29">
        <v>117104</v>
      </c>
      <c r="T343" s="47"/>
      <c r="U343" s="48"/>
      <c r="V343" s="47"/>
      <c r="W343" s="47"/>
      <c r="X343" s="48">
        <v>1</v>
      </c>
      <c r="Y343" s="47">
        <v>1</v>
      </c>
      <c r="Z343" s="49">
        <v>1</v>
      </c>
    </row>
    <row r="344" spans="1:26" ht="15.75" customHeight="1">
      <c r="A344" s="5">
        <v>117077</v>
      </c>
      <c r="B344" s="5">
        <v>1609</v>
      </c>
      <c r="C344" s="14">
        <v>44414.591666666667</v>
      </c>
      <c r="D344" s="14">
        <v>44414.59375</v>
      </c>
      <c r="E344" s="14">
        <v>44414.597916666666</v>
      </c>
      <c r="F344" s="14">
        <v>44414.636805555558</v>
      </c>
      <c r="G344" s="5" t="s">
        <v>24</v>
      </c>
      <c r="H344" s="5" t="s">
        <v>29</v>
      </c>
      <c r="S344" s="29">
        <v>117105</v>
      </c>
      <c r="T344" s="47"/>
      <c r="U344" s="48"/>
      <c r="V344" s="47"/>
      <c r="W344" s="47"/>
      <c r="X344" s="48"/>
      <c r="Y344" s="47"/>
      <c r="Z344" s="49"/>
    </row>
    <row r="345" spans="1:26" ht="15.75" customHeight="1">
      <c r="A345" s="5">
        <v>117305</v>
      </c>
      <c r="B345" s="5">
        <v>2112</v>
      </c>
      <c r="C345" s="14">
        <v>44430.950694444444</v>
      </c>
      <c r="D345" s="14"/>
      <c r="G345" s="5" t="s">
        <v>24</v>
      </c>
      <c r="H345" s="5" t="s">
        <v>29</v>
      </c>
      <c r="S345" s="29">
        <v>117106</v>
      </c>
      <c r="T345" s="47"/>
      <c r="U345" s="48"/>
      <c r="V345" s="47"/>
      <c r="W345" s="47">
        <v>1</v>
      </c>
      <c r="X345" s="48"/>
      <c r="Y345" s="47">
        <v>1</v>
      </c>
      <c r="Z345" s="49">
        <v>1</v>
      </c>
    </row>
    <row r="346" spans="1:26" ht="15.75" customHeight="1">
      <c r="A346" s="5">
        <v>117532</v>
      </c>
      <c r="C346" s="14">
        <v>44420.261805555558</v>
      </c>
      <c r="G346" s="5" t="s">
        <v>24</v>
      </c>
      <c r="H346" s="5" t="s">
        <v>25</v>
      </c>
      <c r="S346" s="29">
        <v>117107</v>
      </c>
      <c r="T346" s="47">
        <v>1</v>
      </c>
      <c r="U346" s="48"/>
      <c r="V346" s="47">
        <v>1</v>
      </c>
      <c r="W346" s="47"/>
      <c r="X346" s="48"/>
      <c r="Y346" s="47"/>
      <c r="Z346" s="49">
        <v>1</v>
      </c>
    </row>
    <row r="347" spans="1:26" ht="15.75" customHeight="1">
      <c r="A347" s="5">
        <v>117735</v>
      </c>
      <c r="B347" s="5">
        <v>1461</v>
      </c>
      <c r="C347" s="14">
        <v>44432.447222222218</v>
      </c>
      <c r="D347" s="14">
        <v>44432.456249999996</v>
      </c>
      <c r="E347" s="14">
        <v>44432.465277777774</v>
      </c>
      <c r="F347" s="14">
        <v>44432.48055555555</v>
      </c>
      <c r="G347" s="5" t="s">
        <v>28</v>
      </c>
      <c r="H347" s="5" t="s">
        <v>29</v>
      </c>
      <c r="S347" s="29">
        <v>117108</v>
      </c>
      <c r="T347" s="47"/>
      <c r="U347" s="48"/>
      <c r="V347" s="47"/>
      <c r="W347" s="47"/>
      <c r="X347" s="48">
        <v>1</v>
      </c>
      <c r="Y347" s="47">
        <v>1</v>
      </c>
      <c r="Z347" s="49">
        <v>1</v>
      </c>
    </row>
    <row r="348" spans="1:26" ht="15.75" customHeight="1">
      <c r="A348" s="5">
        <v>117430</v>
      </c>
      <c r="B348" s="5">
        <v>2204</v>
      </c>
      <c r="C348" s="14">
        <v>44436.642361111109</v>
      </c>
      <c r="D348" s="14">
        <v>44436.650694444441</v>
      </c>
      <c r="E348" s="14">
        <v>44436.657638888886</v>
      </c>
      <c r="F348" s="14">
        <v>44436.695138888885</v>
      </c>
      <c r="G348" s="5" t="s">
        <v>24</v>
      </c>
      <c r="H348" s="5" t="s">
        <v>29</v>
      </c>
      <c r="S348" s="29">
        <v>117109</v>
      </c>
      <c r="T348" s="47"/>
      <c r="U348" s="48"/>
      <c r="V348" s="47"/>
      <c r="W348" s="47"/>
      <c r="X348" s="48">
        <v>1</v>
      </c>
      <c r="Y348" s="47">
        <v>1</v>
      </c>
      <c r="Z348" s="49">
        <v>1</v>
      </c>
    </row>
    <row r="349" spans="1:26" ht="15.75" customHeight="1">
      <c r="A349" s="5">
        <v>118389</v>
      </c>
      <c r="B349" s="5">
        <v>3094</v>
      </c>
      <c r="C349" s="14">
        <v>44409.637499999997</v>
      </c>
      <c r="D349" s="14">
        <v>44409.643749999996</v>
      </c>
      <c r="E349" s="14">
        <v>44409.652777777774</v>
      </c>
      <c r="F349" s="14">
        <v>44409.671527777777</v>
      </c>
      <c r="G349" s="5" t="s">
        <v>24</v>
      </c>
      <c r="H349" s="5" t="s">
        <v>29</v>
      </c>
      <c r="S349" s="29">
        <v>117110</v>
      </c>
      <c r="T349" s="47"/>
      <c r="U349" s="48"/>
      <c r="V349" s="47"/>
      <c r="W349" s="47"/>
      <c r="X349" s="48">
        <v>1</v>
      </c>
      <c r="Y349" s="47">
        <v>1</v>
      </c>
      <c r="Z349" s="49">
        <v>1</v>
      </c>
    </row>
    <row r="350" spans="1:26" ht="15.75" customHeight="1">
      <c r="A350" s="5">
        <v>117194</v>
      </c>
      <c r="B350" s="5">
        <v>3633</v>
      </c>
      <c r="C350" s="14">
        <v>44415.286111111112</v>
      </c>
      <c r="D350" s="14"/>
      <c r="G350" s="5" t="s">
        <v>24</v>
      </c>
      <c r="H350" s="5" t="s">
        <v>25</v>
      </c>
      <c r="S350" s="29">
        <v>117111</v>
      </c>
      <c r="T350" s="47">
        <v>1</v>
      </c>
      <c r="U350" s="48"/>
      <c r="V350" s="47">
        <v>1</v>
      </c>
      <c r="W350" s="47"/>
      <c r="X350" s="48"/>
      <c r="Y350" s="47"/>
      <c r="Z350" s="49">
        <v>1</v>
      </c>
    </row>
    <row r="351" spans="1:26" ht="15.75" customHeight="1">
      <c r="A351" s="5">
        <v>118688</v>
      </c>
      <c r="B351" s="5">
        <v>3378</v>
      </c>
      <c r="C351" s="14">
        <v>44423.606944444444</v>
      </c>
      <c r="D351" s="14">
        <v>44423.609722222223</v>
      </c>
      <c r="E351" s="14">
        <v>44423.611111111109</v>
      </c>
      <c r="F351" s="14">
        <v>44423.635416666664</v>
      </c>
      <c r="G351" s="5" t="s">
        <v>24</v>
      </c>
      <c r="H351" s="5" t="s">
        <v>29</v>
      </c>
      <c r="S351" s="29">
        <v>117112</v>
      </c>
      <c r="T351" s="47"/>
      <c r="U351" s="48">
        <v>1</v>
      </c>
      <c r="V351" s="47">
        <v>1</v>
      </c>
      <c r="W351" s="47"/>
      <c r="X351" s="48"/>
      <c r="Y351" s="47"/>
      <c r="Z351" s="49">
        <v>1</v>
      </c>
    </row>
    <row r="352" spans="1:26" ht="15.75" customHeight="1">
      <c r="A352" s="5">
        <v>117243</v>
      </c>
      <c r="C352" s="14">
        <v>44413.001388888886</v>
      </c>
      <c r="G352" s="5" t="s">
        <v>24</v>
      </c>
      <c r="H352" s="5" t="s">
        <v>29</v>
      </c>
      <c r="S352" s="29">
        <v>117113</v>
      </c>
      <c r="T352" s="47"/>
      <c r="U352" s="48"/>
      <c r="V352" s="47"/>
      <c r="W352" s="47"/>
      <c r="X352" s="48"/>
      <c r="Y352" s="47"/>
      <c r="Z352" s="49"/>
    </row>
    <row r="353" spans="1:26" ht="15.75" customHeight="1">
      <c r="A353" s="5">
        <v>118393</v>
      </c>
      <c r="C353" s="14">
        <v>44411.813194444439</v>
      </c>
      <c r="G353" s="5" t="s">
        <v>24</v>
      </c>
      <c r="H353" s="5" t="s">
        <v>29</v>
      </c>
      <c r="S353" s="29">
        <v>117114</v>
      </c>
      <c r="T353" s="47"/>
      <c r="U353" s="48"/>
      <c r="V353" s="47"/>
      <c r="W353" s="47">
        <v>1</v>
      </c>
      <c r="X353" s="48"/>
      <c r="Y353" s="47">
        <v>1</v>
      </c>
      <c r="Z353" s="49">
        <v>1</v>
      </c>
    </row>
    <row r="354" spans="1:26" ht="15.75" customHeight="1">
      <c r="A354" s="5">
        <v>117705</v>
      </c>
      <c r="B354" s="5">
        <v>2427</v>
      </c>
      <c r="C354" s="14">
        <v>44414.52847222222</v>
      </c>
      <c r="D354" s="14">
        <v>44414.533333333333</v>
      </c>
      <c r="E354" s="14">
        <v>44414.537499999999</v>
      </c>
      <c r="F354" s="14"/>
      <c r="G354" s="5" t="s">
        <v>24</v>
      </c>
      <c r="H354" s="5" t="s">
        <v>29</v>
      </c>
      <c r="S354" s="29">
        <v>117115</v>
      </c>
      <c r="T354" s="47"/>
      <c r="U354" s="48"/>
      <c r="V354" s="47"/>
      <c r="W354" s="47">
        <v>1</v>
      </c>
      <c r="X354" s="48"/>
      <c r="Y354" s="47">
        <v>1</v>
      </c>
      <c r="Z354" s="49">
        <v>1</v>
      </c>
    </row>
    <row r="355" spans="1:26" ht="15.75" customHeight="1">
      <c r="A355" s="5">
        <v>117445</v>
      </c>
      <c r="B355" s="5">
        <v>2598</v>
      </c>
      <c r="C355" s="14">
        <v>44415.46875</v>
      </c>
      <c r="D355" s="14">
        <v>44415.470138888886</v>
      </c>
      <c r="E355" s="14"/>
      <c r="G355" s="5" t="s">
        <v>24</v>
      </c>
      <c r="H355" s="5" t="s">
        <v>29</v>
      </c>
      <c r="S355" s="29">
        <v>117116</v>
      </c>
      <c r="T355" s="47"/>
      <c r="U355" s="48"/>
      <c r="V355" s="47"/>
      <c r="W355" s="47"/>
      <c r="X355" s="48">
        <v>1</v>
      </c>
      <c r="Y355" s="47">
        <v>1</v>
      </c>
      <c r="Z355" s="49">
        <v>1</v>
      </c>
    </row>
    <row r="356" spans="1:26" ht="15.75" customHeight="1">
      <c r="A356" s="5">
        <v>117391</v>
      </c>
      <c r="C356" s="14">
        <v>44420.09652777778</v>
      </c>
      <c r="G356" s="5" t="s">
        <v>24</v>
      </c>
      <c r="H356" s="5" t="s">
        <v>29</v>
      </c>
      <c r="S356" s="29">
        <v>117117</v>
      </c>
      <c r="T356" s="47"/>
      <c r="U356" s="48">
        <v>1</v>
      </c>
      <c r="V356" s="47">
        <v>1</v>
      </c>
      <c r="W356" s="47"/>
      <c r="X356" s="48"/>
      <c r="Y356" s="47"/>
      <c r="Z356" s="49">
        <v>1</v>
      </c>
    </row>
    <row r="357" spans="1:26" ht="15.75" customHeight="1">
      <c r="A357" s="5">
        <v>118259</v>
      </c>
      <c r="B357" s="5">
        <v>1568</v>
      </c>
      <c r="C357" s="14">
        <v>44428.160416666666</v>
      </c>
      <c r="D357" s="14">
        <v>44428.170138888891</v>
      </c>
      <c r="E357" s="14">
        <v>44428.17569444445</v>
      </c>
      <c r="F357" s="14">
        <v>44428.209722222229</v>
      </c>
      <c r="G357" s="5" t="s">
        <v>24</v>
      </c>
      <c r="H357" s="5" t="s">
        <v>29</v>
      </c>
      <c r="S357" s="29">
        <v>117118</v>
      </c>
      <c r="T357" s="47">
        <v>1</v>
      </c>
      <c r="U357" s="48"/>
      <c r="V357" s="47">
        <v>1</v>
      </c>
      <c r="W357" s="47"/>
      <c r="X357" s="48"/>
      <c r="Y357" s="47"/>
      <c r="Z357" s="49">
        <v>1</v>
      </c>
    </row>
    <row r="358" spans="1:26" ht="15.75" customHeight="1">
      <c r="A358" s="5">
        <v>118741</v>
      </c>
      <c r="B358" s="5">
        <v>40</v>
      </c>
      <c r="C358" s="14">
        <v>44417.36041666667</v>
      </c>
      <c r="D358" s="14">
        <v>44417.362500000003</v>
      </c>
      <c r="E358" s="14"/>
      <c r="G358" s="5" t="s">
        <v>28</v>
      </c>
      <c r="H358" s="5" t="s">
        <v>25</v>
      </c>
      <c r="S358" s="29">
        <v>117119</v>
      </c>
      <c r="T358" s="47"/>
      <c r="U358" s="48"/>
      <c r="V358" s="47"/>
      <c r="W358" s="47"/>
      <c r="X358" s="48">
        <v>1</v>
      </c>
      <c r="Y358" s="47">
        <v>1</v>
      </c>
      <c r="Z358" s="49">
        <v>1</v>
      </c>
    </row>
    <row r="359" spans="1:26" ht="15.75" customHeight="1">
      <c r="A359" s="5">
        <v>117156</v>
      </c>
      <c r="B359" s="5">
        <v>4931</v>
      </c>
      <c r="C359" s="14">
        <v>44413.789583333331</v>
      </c>
      <c r="D359" s="14">
        <v>44413.792361111111</v>
      </c>
      <c r="E359" s="14"/>
      <c r="F359" s="14"/>
      <c r="G359" s="5" t="s">
        <v>28</v>
      </c>
      <c r="H359" s="5" t="s">
        <v>29</v>
      </c>
      <c r="S359" s="29">
        <v>117120</v>
      </c>
      <c r="T359" s="47">
        <v>1</v>
      </c>
      <c r="U359" s="48"/>
      <c r="V359" s="47">
        <v>1</v>
      </c>
      <c r="W359" s="47"/>
      <c r="X359" s="48"/>
      <c r="Y359" s="47"/>
      <c r="Z359" s="49">
        <v>1</v>
      </c>
    </row>
    <row r="360" spans="1:26" ht="15.75" customHeight="1">
      <c r="A360" s="5">
        <v>117840</v>
      </c>
      <c r="C360" s="14">
        <v>44424.604861111111</v>
      </c>
      <c r="G360" s="5" t="s">
        <v>24</v>
      </c>
      <c r="H360" s="5" t="s">
        <v>25</v>
      </c>
      <c r="S360" s="29">
        <v>117121</v>
      </c>
      <c r="T360" s="47"/>
      <c r="U360" s="48"/>
      <c r="V360" s="47"/>
      <c r="W360" s="47"/>
      <c r="X360" s="48"/>
      <c r="Y360" s="47"/>
      <c r="Z360" s="49"/>
    </row>
    <row r="361" spans="1:26" ht="15.75" customHeight="1">
      <c r="A361" s="5">
        <v>118629</v>
      </c>
      <c r="B361" s="5">
        <v>3804</v>
      </c>
      <c r="C361" s="14">
        <v>44410.065277777772</v>
      </c>
      <c r="D361" s="14">
        <v>44410.066666666658</v>
      </c>
      <c r="E361" s="14">
        <v>44410.068055555545</v>
      </c>
      <c r="F361" s="14"/>
      <c r="G361" s="5" t="s">
        <v>28</v>
      </c>
      <c r="H361" s="5" t="s">
        <v>29</v>
      </c>
      <c r="S361" s="29">
        <v>117122</v>
      </c>
      <c r="T361" s="47"/>
      <c r="U361" s="48">
        <v>1</v>
      </c>
      <c r="V361" s="47">
        <v>1</v>
      </c>
      <c r="W361" s="47"/>
      <c r="X361" s="48"/>
      <c r="Y361" s="47"/>
      <c r="Z361" s="49">
        <v>1</v>
      </c>
    </row>
    <row r="362" spans="1:26" ht="15.75" customHeight="1">
      <c r="A362" s="5">
        <v>118483</v>
      </c>
      <c r="B362" s="5">
        <v>4263</v>
      </c>
      <c r="C362" s="14">
        <v>44429.09652777778</v>
      </c>
      <c r="D362" s="14">
        <v>44429.106250000004</v>
      </c>
      <c r="E362" s="14">
        <v>44429.113888888896</v>
      </c>
      <c r="F362" s="14">
        <v>44429.129166666673</v>
      </c>
      <c r="G362" s="5" t="s">
        <v>24</v>
      </c>
      <c r="H362" s="5" t="s">
        <v>29</v>
      </c>
      <c r="S362" s="29">
        <v>117123</v>
      </c>
      <c r="T362" s="47"/>
      <c r="U362" s="48"/>
      <c r="V362" s="47"/>
      <c r="W362" s="47">
        <v>1</v>
      </c>
      <c r="X362" s="48"/>
      <c r="Y362" s="47">
        <v>1</v>
      </c>
      <c r="Z362" s="49">
        <v>1</v>
      </c>
    </row>
    <row r="363" spans="1:26" ht="15.75" customHeight="1">
      <c r="A363" s="5">
        <v>118146</v>
      </c>
      <c r="B363" s="5">
        <v>2300</v>
      </c>
      <c r="C363" s="14">
        <v>44431.059027777774</v>
      </c>
      <c r="D363" s="14">
        <v>44431.067361111105</v>
      </c>
      <c r="E363" s="14">
        <v>44431.07708333333</v>
      </c>
      <c r="F363" s="14">
        <v>44431.113194444442</v>
      </c>
      <c r="G363" s="5" t="s">
        <v>24</v>
      </c>
      <c r="H363" s="5" t="s">
        <v>29</v>
      </c>
      <c r="S363" s="29">
        <v>117124</v>
      </c>
      <c r="T363" s="47">
        <v>1</v>
      </c>
      <c r="U363" s="48"/>
      <c r="V363" s="47">
        <v>1</v>
      </c>
      <c r="W363" s="47"/>
      <c r="X363" s="48"/>
      <c r="Y363" s="47"/>
      <c r="Z363" s="49">
        <v>1</v>
      </c>
    </row>
    <row r="364" spans="1:26" ht="15.75" customHeight="1">
      <c r="A364" s="5">
        <v>117119</v>
      </c>
      <c r="B364" s="5">
        <v>3419</v>
      </c>
      <c r="C364" s="14">
        <v>44428.05972222222</v>
      </c>
      <c r="D364" s="14">
        <v>44428.065972222219</v>
      </c>
      <c r="E364" s="14">
        <v>44428.073611111111</v>
      </c>
      <c r="F364" s="14">
        <v>44428.099305555552</v>
      </c>
      <c r="G364" s="5" t="s">
        <v>28</v>
      </c>
      <c r="H364" s="5" t="s">
        <v>29</v>
      </c>
      <c r="S364" s="29">
        <v>117125</v>
      </c>
      <c r="T364" s="47">
        <v>1</v>
      </c>
      <c r="U364" s="48"/>
      <c r="V364" s="47">
        <v>1</v>
      </c>
      <c r="W364" s="47"/>
      <c r="X364" s="48"/>
      <c r="Y364" s="47"/>
      <c r="Z364" s="49">
        <v>1</v>
      </c>
    </row>
    <row r="365" spans="1:26" ht="15.75" customHeight="1">
      <c r="A365" s="5">
        <v>117512</v>
      </c>
      <c r="B365" s="5">
        <v>4868</v>
      </c>
      <c r="C365" s="14">
        <v>44434.448611111111</v>
      </c>
      <c r="D365" s="14">
        <v>44434.455555555556</v>
      </c>
      <c r="E365" s="14">
        <v>44434.458333333336</v>
      </c>
      <c r="F365" s="14">
        <v>44434.497222222228</v>
      </c>
      <c r="G365" s="5" t="s">
        <v>28</v>
      </c>
      <c r="H365" s="5" t="s">
        <v>29</v>
      </c>
      <c r="S365" s="29">
        <v>117126</v>
      </c>
      <c r="T365" s="47"/>
      <c r="U365" s="48">
        <v>1</v>
      </c>
      <c r="V365" s="47">
        <v>1</v>
      </c>
      <c r="W365" s="47"/>
      <c r="X365" s="48"/>
      <c r="Y365" s="47"/>
      <c r="Z365" s="49">
        <v>1</v>
      </c>
    </row>
    <row r="366" spans="1:26" ht="15.75" customHeight="1">
      <c r="A366" s="5">
        <v>116836</v>
      </c>
      <c r="C366" s="14">
        <v>44420.813194444439</v>
      </c>
      <c r="G366" s="5" t="s">
        <v>24</v>
      </c>
      <c r="H366" s="5" t="s">
        <v>25</v>
      </c>
      <c r="S366" s="29">
        <v>117127</v>
      </c>
      <c r="T366" s="47"/>
      <c r="U366" s="48"/>
      <c r="V366" s="47"/>
      <c r="W366" s="47"/>
      <c r="X366" s="48"/>
      <c r="Y366" s="47"/>
      <c r="Z366" s="49"/>
    </row>
    <row r="367" spans="1:26" ht="15.75" customHeight="1">
      <c r="A367" s="5">
        <v>118429</v>
      </c>
      <c r="C367" s="14">
        <v>44425.931249999994</v>
      </c>
      <c r="G367" s="5" t="s">
        <v>28</v>
      </c>
      <c r="H367" s="5" t="s">
        <v>29</v>
      </c>
      <c r="S367" s="29">
        <v>117128</v>
      </c>
      <c r="T367" s="47">
        <v>1</v>
      </c>
      <c r="U367" s="48"/>
      <c r="V367" s="47">
        <v>1</v>
      </c>
      <c r="W367" s="47"/>
      <c r="X367" s="48"/>
      <c r="Y367" s="47"/>
      <c r="Z367" s="49">
        <v>1</v>
      </c>
    </row>
    <row r="368" spans="1:26" ht="15.75" customHeight="1">
      <c r="A368" s="5">
        <v>118682</v>
      </c>
      <c r="C368" s="14">
        <v>44427.133333333331</v>
      </c>
      <c r="G368" s="5" t="s">
        <v>24</v>
      </c>
      <c r="H368" s="5" t="s">
        <v>29</v>
      </c>
      <c r="S368" s="29">
        <v>117129</v>
      </c>
      <c r="T368" s="47"/>
      <c r="U368" s="48">
        <v>1</v>
      </c>
      <c r="V368" s="47">
        <v>1</v>
      </c>
      <c r="W368" s="47"/>
      <c r="X368" s="48"/>
      <c r="Y368" s="47"/>
      <c r="Z368" s="49">
        <v>1</v>
      </c>
    </row>
    <row r="369" spans="1:26" ht="15.75" customHeight="1">
      <c r="A369" s="5">
        <v>118729</v>
      </c>
      <c r="B369" s="5">
        <v>4385</v>
      </c>
      <c r="C369" s="14">
        <v>44422.864583333336</v>
      </c>
      <c r="D369" s="14">
        <v>44422.865972222222</v>
      </c>
      <c r="E369" s="14">
        <v>44422.874305555553</v>
      </c>
      <c r="F369" s="14">
        <v>44422.902777777774</v>
      </c>
      <c r="G369" s="5" t="s">
        <v>24</v>
      </c>
      <c r="H369" s="5" t="s">
        <v>25</v>
      </c>
      <c r="S369" s="29">
        <v>117130</v>
      </c>
      <c r="T369" s="47"/>
      <c r="U369" s="48">
        <v>1</v>
      </c>
      <c r="V369" s="47">
        <v>1</v>
      </c>
      <c r="W369" s="47"/>
      <c r="X369" s="48"/>
      <c r="Y369" s="47"/>
      <c r="Z369" s="49">
        <v>1</v>
      </c>
    </row>
    <row r="370" spans="1:26" ht="15.75" customHeight="1">
      <c r="A370" s="5">
        <v>118445</v>
      </c>
      <c r="B370" s="5">
        <v>4697</v>
      </c>
      <c r="C370" s="14">
        <v>44423.802083333328</v>
      </c>
      <c r="D370" s="14">
        <v>44423.805555555547</v>
      </c>
      <c r="E370" s="14">
        <v>44423.813194444439</v>
      </c>
      <c r="F370" s="14">
        <v>44423.833333333328</v>
      </c>
      <c r="G370" s="5" t="s">
        <v>28</v>
      </c>
      <c r="H370" s="5" t="s">
        <v>29</v>
      </c>
      <c r="S370" s="29">
        <v>117131</v>
      </c>
      <c r="T370" s="47"/>
      <c r="U370" s="48"/>
      <c r="V370" s="47"/>
      <c r="W370" s="47">
        <v>1</v>
      </c>
      <c r="X370" s="48"/>
      <c r="Y370" s="47">
        <v>1</v>
      </c>
      <c r="Z370" s="49">
        <v>1</v>
      </c>
    </row>
    <row r="371" spans="1:26" ht="15.75" customHeight="1">
      <c r="A371" s="5">
        <v>117452</v>
      </c>
      <c r="B371" s="5">
        <v>1207</v>
      </c>
      <c r="C371" s="14">
        <v>44428.84375</v>
      </c>
      <c r="D371" s="14">
        <v>44428.850694444445</v>
      </c>
      <c r="E371" s="14">
        <v>44428.859722222223</v>
      </c>
      <c r="F371" s="14">
        <v>44428.864583333336</v>
      </c>
      <c r="G371" s="5" t="s">
        <v>28</v>
      </c>
      <c r="H371" s="5" t="s">
        <v>29</v>
      </c>
      <c r="S371" s="29">
        <v>117132</v>
      </c>
      <c r="T371" s="47"/>
      <c r="U371" s="48"/>
      <c r="V371" s="47"/>
      <c r="W371" s="47"/>
      <c r="X371" s="48"/>
      <c r="Y371" s="47"/>
      <c r="Z371" s="49"/>
    </row>
    <row r="372" spans="1:26" ht="15.75" customHeight="1">
      <c r="A372" s="5">
        <v>117573</v>
      </c>
      <c r="B372" s="5">
        <v>1485</v>
      </c>
      <c r="C372" s="14">
        <v>44426.434027777774</v>
      </c>
      <c r="D372" s="14">
        <v>44426.438888888886</v>
      </c>
      <c r="E372" s="14">
        <v>44426.445138888885</v>
      </c>
      <c r="F372" s="14">
        <v>44426.475694444438</v>
      </c>
      <c r="G372" s="5" t="s">
        <v>24</v>
      </c>
      <c r="H372" s="5" t="s">
        <v>25</v>
      </c>
      <c r="S372" s="29">
        <v>117133</v>
      </c>
      <c r="T372" s="47"/>
      <c r="U372" s="48"/>
      <c r="V372" s="47"/>
      <c r="W372" s="47"/>
      <c r="X372" s="48"/>
      <c r="Y372" s="47"/>
      <c r="Z372" s="49"/>
    </row>
    <row r="373" spans="1:26" ht="15.75" customHeight="1">
      <c r="A373" s="5">
        <v>116934</v>
      </c>
      <c r="B373" s="5">
        <v>2011</v>
      </c>
      <c r="C373" s="14">
        <v>44420.457638888889</v>
      </c>
      <c r="D373" s="14">
        <v>44420.465277777781</v>
      </c>
      <c r="E373" s="14">
        <v>44420.46875</v>
      </c>
      <c r="F373" s="14"/>
      <c r="G373" s="5" t="s">
        <v>24</v>
      </c>
      <c r="H373" s="5" t="s">
        <v>25</v>
      </c>
      <c r="S373" s="29">
        <v>117134</v>
      </c>
      <c r="T373" s="47"/>
      <c r="U373" s="48">
        <v>1</v>
      </c>
      <c r="V373" s="47">
        <v>1</v>
      </c>
      <c r="W373" s="47"/>
      <c r="X373" s="48"/>
      <c r="Y373" s="47"/>
      <c r="Z373" s="49">
        <v>1</v>
      </c>
    </row>
    <row r="374" spans="1:26" ht="15.75" customHeight="1">
      <c r="A374" s="5">
        <v>117923</v>
      </c>
      <c r="B374" s="5">
        <v>724</v>
      </c>
      <c r="C374" s="14">
        <v>44413.643750000003</v>
      </c>
      <c r="D374" s="14">
        <v>44413.646527777782</v>
      </c>
      <c r="E374" s="14">
        <v>44413.649305555562</v>
      </c>
      <c r="F374" s="14">
        <v>44413.686111111121</v>
      </c>
      <c r="G374" s="5" t="s">
        <v>24</v>
      </c>
      <c r="H374" s="5" t="s">
        <v>25</v>
      </c>
      <c r="S374" s="29">
        <v>117135</v>
      </c>
      <c r="T374" s="47"/>
      <c r="U374" s="48">
        <v>1</v>
      </c>
      <c r="V374" s="47">
        <v>1</v>
      </c>
      <c r="W374" s="47"/>
      <c r="X374" s="48"/>
      <c r="Y374" s="47"/>
      <c r="Z374" s="49">
        <v>1</v>
      </c>
    </row>
    <row r="375" spans="1:26" ht="15.75" customHeight="1">
      <c r="A375" s="5">
        <v>118658</v>
      </c>
      <c r="B375" s="5">
        <v>3069</v>
      </c>
      <c r="C375" s="14">
        <v>44419.32708333333</v>
      </c>
      <c r="D375" s="14">
        <v>44419.328472222216</v>
      </c>
      <c r="E375" s="14">
        <v>44419.333333333328</v>
      </c>
      <c r="F375" s="14"/>
      <c r="G375" s="5" t="s">
        <v>28</v>
      </c>
      <c r="H375" s="5" t="s">
        <v>29</v>
      </c>
      <c r="S375" s="29">
        <v>117136</v>
      </c>
      <c r="T375" s="47"/>
      <c r="U375" s="48"/>
      <c r="V375" s="47"/>
      <c r="W375" s="47"/>
      <c r="X375" s="48">
        <v>1</v>
      </c>
      <c r="Y375" s="47">
        <v>1</v>
      </c>
      <c r="Z375" s="49">
        <v>1</v>
      </c>
    </row>
    <row r="376" spans="1:26" ht="15.75" customHeight="1">
      <c r="A376" s="5">
        <v>117078</v>
      </c>
      <c r="B376" s="5">
        <v>4202</v>
      </c>
      <c r="C376" s="14">
        <v>44425.479861111111</v>
      </c>
      <c r="D376" s="14">
        <v>44425.482638888891</v>
      </c>
      <c r="E376" s="14">
        <v>44425.490277777782</v>
      </c>
      <c r="F376" s="14">
        <v>44425.499305555561</v>
      </c>
      <c r="G376" s="5" t="s">
        <v>24</v>
      </c>
      <c r="H376" s="5" t="s">
        <v>29</v>
      </c>
      <c r="S376" s="29">
        <v>117137</v>
      </c>
      <c r="T376" s="47">
        <v>1</v>
      </c>
      <c r="U376" s="48"/>
      <c r="V376" s="47">
        <v>1</v>
      </c>
      <c r="W376" s="47"/>
      <c r="X376" s="48"/>
      <c r="Y376" s="47"/>
      <c r="Z376" s="49">
        <v>1</v>
      </c>
    </row>
    <row r="377" spans="1:26" ht="15.75" customHeight="1">
      <c r="A377" s="5">
        <v>118762</v>
      </c>
      <c r="B377" s="5">
        <v>3580</v>
      </c>
      <c r="C377" s="14">
        <v>44426.755555555559</v>
      </c>
      <c r="D377" s="14">
        <v>44426.763194444451</v>
      </c>
      <c r="E377" s="14">
        <v>44426.770833333343</v>
      </c>
      <c r="F377" s="14">
        <v>44426.793055555565</v>
      </c>
      <c r="G377" s="5" t="s">
        <v>24</v>
      </c>
      <c r="H377" s="5" t="s">
        <v>25</v>
      </c>
      <c r="S377" s="29">
        <v>117138</v>
      </c>
      <c r="T377" s="47"/>
      <c r="U377" s="48">
        <v>1</v>
      </c>
      <c r="V377" s="47">
        <v>1</v>
      </c>
      <c r="W377" s="47"/>
      <c r="X377" s="48"/>
      <c r="Y377" s="47"/>
      <c r="Z377" s="49">
        <v>1</v>
      </c>
    </row>
    <row r="378" spans="1:26" ht="15.75" customHeight="1">
      <c r="A378" s="5">
        <v>116873</v>
      </c>
      <c r="B378" s="5">
        <v>4510</v>
      </c>
      <c r="C378" s="14">
        <v>44431.892361111109</v>
      </c>
      <c r="D378" s="14">
        <v>44431.895833333328</v>
      </c>
      <c r="E378" s="14">
        <v>44431.897222222215</v>
      </c>
      <c r="F378" s="14">
        <v>44431.915277777771</v>
      </c>
      <c r="G378" s="5" t="s">
        <v>28</v>
      </c>
      <c r="H378" s="5" t="s">
        <v>29</v>
      </c>
      <c r="S378" s="29">
        <v>117139</v>
      </c>
      <c r="T378" s="47"/>
      <c r="U378" s="48">
        <v>1</v>
      </c>
      <c r="V378" s="47">
        <v>1</v>
      </c>
      <c r="W378" s="47"/>
      <c r="X378" s="48"/>
      <c r="Y378" s="47"/>
      <c r="Z378" s="49">
        <v>1</v>
      </c>
    </row>
    <row r="379" spans="1:26" ht="15.75" customHeight="1">
      <c r="A379" s="5">
        <v>118266</v>
      </c>
      <c r="B379" s="5">
        <v>1194</v>
      </c>
      <c r="C379" s="14">
        <v>44415.622916666667</v>
      </c>
      <c r="D379" s="14">
        <v>44415.627083333333</v>
      </c>
      <c r="E379" s="14"/>
      <c r="G379" s="5" t="s">
        <v>28</v>
      </c>
      <c r="H379" s="5" t="s">
        <v>29</v>
      </c>
      <c r="S379" s="29">
        <v>117140</v>
      </c>
      <c r="T379" s="47"/>
      <c r="U379" s="48"/>
      <c r="V379" s="47"/>
      <c r="W379" s="47"/>
      <c r="X379" s="48">
        <v>1</v>
      </c>
      <c r="Y379" s="47">
        <v>1</v>
      </c>
      <c r="Z379" s="49">
        <v>1</v>
      </c>
    </row>
    <row r="380" spans="1:26" ht="15.75" customHeight="1">
      <c r="A380" s="5">
        <v>117436</v>
      </c>
      <c r="B380" s="5">
        <v>3891</v>
      </c>
      <c r="C380" s="14">
        <v>44434.118750000001</v>
      </c>
      <c r="D380" s="14"/>
      <c r="G380" s="5" t="s">
        <v>24</v>
      </c>
      <c r="H380" s="5" t="s">
        <v>25</v>
      </c>
      <c r="S380" s="29">
        <v>117141</v>
      </c>
      <c r="T380" s="47">
        <v>1</v>
      </c>
      <c r="U380" s="48"/>
      <c r="V380" s="47">
        <v>1</v>
      </c>
      <c r="W380" s="47"/>
      <c r="X380" s="48"/>
      <c r="Y380" s="47"/>
      <c r="Z380" s="49">
        <v>1</v>
      </c>
    </row>
    <row r="381" spans="1:26" ht="15.75" customHeight="1">
      <c r="A381" s="5">
        <v>117856</v>
      </c>
      <c r="C381" s="14">
        <v>44426.911111111112</v>
      </c>
      <c r="G381" s="5" t="s">
        <v>24</v>
      </c>
      <c r="H381" s="5" t="s">
        <v>29</v>
      </c>
      <c r="S381" s="29">
        <v>117142</v>
      </c>
      <c r="T381" s="47"/>
      <c r="U381" s="48">
        <v>1</v>
      </c>
      <c r="V381" s="47">
        <v>1</v>
      </c>
      <c r="W381" s="47"/>
      <c r="X381" s="48"/>
      <c r="Y381" s="47"/>
      <c r="Z381" s="49">
        <v>1</v>
      </c>
    </row>
    <row r="382" spans="1:26" ht="15.75" customHeight="1">
      <c r="A382" s="5">
        <v>118169</v>
      </c>
      <c r="B382" s="5">
        <v>572</v>
      </c>
      <c r="C382" s="14">
        <v>44412.865972222222</v>
      </c>
      <c r="D382" s="14">
        <v>44412.87222222222</v>
      </c>
      <c r="E382" s="14"/>
      <c r="G382" s="5" t="s">
        <v>28</v>
      </c>
      <c r="H382" s="5" t="s">
        <v>29</v>
      </c>
      <c r="S382" s="29">
        <v>117143</v>
      </c>
      <c r="T382" s="47"/>
      <c r="U382" s="48"/>
      <c r="V382" s="47"/>
      <c r="W382" s="47"/>
      <c r="X382" s="48"/>
      <c r="Y382" s="47"/>
      <c r="Z382" s="49"/>
    </row>
    <row r="383" spans="1:26" ht="15.75" customHeight="1">
      <c r="A383" s="5">
        <v>116903</v>
      </c>
      <c r="B383" s="5">
        <v>3514</v>
      </c>
      <c r="C383" s="14">
        <v>44416.351388888892</v>
      </c>
      <c r="D383" s="14">
        <v>44416.354166666672</v>
      </c>
      <c r="E383" s="14">
        <v>44416.356250000004</v>
      </c>
      <c r="F383" s="14">
        <v>44416.372222222228</v>
      </c>
      <c r="G383" s="5" t="s">
        <v>24</v>
      </c>
      <c r="H383" s="5" t="s">
        <v>29</v>
      </c>
      <c r="S383" s="29">
        <v>117144</v>
      </c>
      <c r="T383" s="47">
        <v>1</v>
      </c>
      <c r="U383" s="48"/>
      <c r="V383" s="47">
        <v>1</v>
      </c>
      <c r="W383" s="47"/>
      <c r="X383" s="48"/>
      <c r="Y383" s="47"/>
      <c r="Z383" s="49">
        <v>1</v>
      </c>
    </row>
    <row r="384" spans="1:26" ht="15.75" customHeight="1">
      <c r="A384" s="5">
        <v>117083</v>
      </c>
      <c r="B384" s="5">
        <v>4526</v>
      </c>
      <c r="C384" s="14">
        <v>44413.857638888891</v>
      </c>
      <c r="D384" s="14">
        <v>44413.861805555556</v>
      </c>
      <c r="E384" s="14">
        <v>44413.869444444448</v>
      </c>
      <c r="F384" s="14">
        <v>44413.90902777778</v>
      </c>
      <c r="G384" s="5" t="s">
        <v>28</v>
      </c>
      <c r="H384" s="5" t="s">
        <v>25</v>
      </c>
      <c r="S384" s="29">
        <v>117145</v>
      </c>
      <c r="T384" s="47"/>
      <c r="U384" s="48">
        <v>1</v>
      </c>
      <c r="V384" s="47">
        <v>1</v>
      </c>
      <c r="W384" s="47"/>
      <c r="X384" s="48"/>
      <c r="Y384" s="47"/>
      <c r="Z384" s="49">
        <v>1</v>
      </c>
    </row>
    <row r="385" spans="1:26" ht="15.75" customHeight="1">
      <c r="A385" s="5">
        <v>118186</v>
      </c>
      <c r="B385" s="5">
        <v>1977</v>
      </c>
      <c r="C385" s="14">
        <v>44417.572222222218</v>
      </c>
      <c r="D385" s="14">
        <v>44417.579861111109</v>
      </c>
      <c r="E385" s="14">
        <v>44417.583333333328</v>
      </c>
      <c r="F385" s="14">
        <v>44417.590277777774</v>
      </c>
      <c r="G385" s="5" t="s">
        <v>24</v>
      </c>
      <c r="H385" s="5" t="s">
        <v>25</v>
      </c>
      <c r="S385" s="29">
        <v>117146</v>
      </c>
      <c r="T385" s="47"/>
      <c r="U385" s="48">
        <v>1</v>
      </c>
      <c r="V385" s="47">
        <v>1</v>
      </c>
      <c r="W385" s="47"/>
      <c r="X385" s="48"/>
      <c r="Y385" s="47"/>
      <c r="Z385" s="49">
        <v>1</v>
      </c>
    </row>
    <row r="386" spans="1:26" ht="15.75" customHeight="1">
      <c r="A386" s="5">
        <v>116973</v>
      </c>
      <c r="B386" s="5">
        <v>1651</v>
      </c>
      <c r="C386" s="14">
        <v>44438.961805555555</v>
      </c>
      <c r="D386" s="14">
        <v>44438.967361111114</v>
      </c>
      <c r="E386" s="14">
        <v>44438.975000000006</v>
      </c>
      <c r="F386" s="14">
        <v>44438.984027777784</v>
      </c>
      <c r="G386" s="5" t="s">
        <v>28</v>
      </c>
      <c r="H386" s="5" t="s">
        <v>29</v>
      </c>
      <c r="S386" s="29">
        <v>117147</v>
      </c>
      <c r="T386" s="47"/>
      <c r="U386" s="48"/>
      <c r="V386" s="47"/>
      <c r="W386" s="47"/>
      <c r="X386" s="48">
        <v>1</v>
      </c>
      <c r="Y386" s="47">
        <v>1</v>
      </c>
      <c r="Z386" s="49">
        <v>1</v>
      </c>
    </row>
    <row r="387" spans="1:26" ht="15.75" customHeight="1">
      <c r="A387" s="5">
        <v>118210</v>
      </c>
      <c r="B387" s="5">
        <v>4761</v>
      </c>
      <c r="C387" s="14">
        <v>44437.54583333333</v>
      </c>
      <c r="D387" s="14">
        <v>44437.548611111109</v>
      </c>
      <c r="E387" s="14">
        <v>44437.552083333328</v>
      </c>
      <c r="F387" s="14">
        <v>44437.573611111104</v>
      </c>
      <c r="G387" s="5" t="s">
        <v>28</v>
      </c>
      <c r="H387" s="5" t="s">
        <v>29</v>
      </c>
      <c r="S387" s="29">
        <v>117148</v>
      </c>
      <c r="T387" s="47"/>
      <c r="U387" s="48">
        <v>1</v>
      </c>
      <c r="V387" s="47">
        <v>1</v>
      </c>
      <c r="W387" s="47"/>
      <c r="X387" s="48"/>
      <c r="Y387" s="47"/>
      <c r="Z387" s="49">
        <v>1</v>
      </c>
    </row>
    <row r="388" spans="1:26" ht="15.75" customHeight="1">
      <c r="A388" s="5">
        <v>117550</v>
      </c>
      <c r="B388" s="5">
        <v>3151</v>
      </c>
      <c r="C388" s="14">
        <v>44422.004861111112</v>
      </c>
      <c r="D388" s="14">
        <v>44422.015277777777</v>
      </c>
      <c r="E388" s="14"/>
      <c r="G388" s="5" t="s">
        <v>24</v>
      </c>
      <c r="H388" s="5" t="s">
        <v>25</v>
      </c>
      <c r="S388" s="29">
        <v>117149</v>
      </c>
      <c r="T388" s="47"/>
      <c r="U388" s="48">
        <v>1</v>
      </c>
      <c r="V388" s="47">
        <v>1</v>
      </c>
      <c r="W388" s="47"/>
      <c r="X388" s="48"/>
      <c r="Y388" s="47"/>
      <c r="Z388" s="49">
        <v>1</v>
      </c>
    </row>
    <row r="389" spans="1:26" ht="15.75" customHeight="1">
      <c r="A389" s="5">
        <v>118128</v>
      </c>
      <c r="B389" s="5">
        <v>2976</v>
      </c>
      <c r="C389" s="14">
        <v>44437.45</v>
      </c>
      <c r="D389" s="14">
        <v>44437.460416666661</v>
      </c>
      <c r="E389" s="14">
        <v>44437.468055555553</v>
      </c>
      <c r="F389" s="14"/>
      <c r="G389" s="5" t="s">
        <v>24</v>
      </c>
      <c r="H389" s="5" t="s">
        <v>29</v>
      </c>
      <c r="S389" s="29">
        <v>117150</v>
      </c>
      <c r="T389" s="47">
        <v>1</v>
      </c>
      <c r="U389" s="48"/>
      <c r="V389" s="47">
        <v>1</v>
      </c>
      <c r="W389" s="47"/>
      <c r="X389" s="48"/>
      <c r="Y389" s="47"/>
      <c r="Z389" s="49">
        <v>1</v>
      </c>
    </row>
    <row r="390" spans="1:26" ht="15.75" customHeight="1">
      <c r="A390" s="5">
        <v>117044</v>
      </c>
      <c r="B390" s="5">
        <v>4932</v>
      </c>
      <c r="C390" s="14">
        <v>44421.430555555555</v>
      </c>
      <c r="D390" s="14">
        <v>44421.436111111114</v>
      </c>
      <c r="E390" s="14">
        <v>44421.442361111112</v>
      </c>
      <c r="F390" s="14">
        <v>44421.448611111111</v>
      </c>
      <c r="G390" s="5" t="s">
        <v>28</v>
      </c>
      <c r="H390" s="5" t="s">
        <v>29</v>
      </c>
      <c r="S390" s="29">
        <v>117151</v>
      </c>
      <c r="T390" s="47"/>
      <c r="U390" s="48">
        <v>1</v>
      </c>
      <c r="V390" s="47">
        <v>1</v>
      </c>
      <c r="W390" s="47"/>
      <c r="X390" s="48"/>
      <c r="Y390" s="47"/>
      <c r="Z390" s="49">
        <v>1</v>
      </c>
    </row>
    <row r="391" spans="1:26" ht="15.75" customHeight="1">
      <c r="A391" s="5">
        <v>118760</v>
      </c>
      <c r="B391" s="5">
        <v>3844</v>
      </c>
      <c r="C391" s="14">
        <v>44437.07430555555</v>
      </c>
      <c r="D391" s="14">
        <v>44437.07708333333</v>
      </c>
      <c r="E391" s="14">
        <v>44437.079166666663</v>
      </c>
      <c r="F391" s="14">
        <v>44437.093749999993</v>
      </c>
      <c r="G391" s="5" t="s">
        <v>28</v>
      </c>
      <c r="H391" s="5" t="s">
        <v>29</v>
      </c>
      <c r="S391" s="29">
        <v>117152</v>
      </c>
      <c r="T391" s="47"/>
      <c r="U391" s="48">
        <v>1</v>
      </c>
      <c r="V391" s="47">
        <v>1</v>
      </c>
      <c r="W391" s="47"/>
      <c r="X391" s="48"/>
      <c r="Y391" s="47"/>
      <c r="Z391" s="49">
        <v>1</v>
      </c>
    </row>
    <row r="392" spans="1:26" ht="15.75" customHeight="1">
      <c r="A392" s="5">
        <v>118654</v>
      </c>
      <c r="B392" s="5">
        <v>4997</v>
      </c>
      <c r="C392" s="14">
        <v>44420.605555555558</v>
      </c>
      <c r="D392" s="14">
        <v>44420.609722222223</v>
      </c>
      <c r="E392" s="14">
        <v>44420.620138888888</v>
      </c>
      <c r="F392" s="14">
        <v>44420.655555555553</v>
      </c>
      <c r="G392" s="5" t="s">
        <v>28</v>
      </c>
      <c r="H392" s="5" t="s">
        <v>29</v>
      </c>
      <c r="S392" s="29">
        <v>117153</v>
      </c>
      <c r="T392" s="47"/>
      <c r="U392" s="48">
        <v>1</v>
      </c>
      <c r="V392" s="47">
        <v>1</v>
      </c>
      <c r="W392" s="47"/>
      <c r="X392" s="48"/>
      <c r="Y392" s="47"/>
      <c r="Z392" s="49">
        <v>1</v>
      </c>
    </row>
    <row r="393" spans="1:26" ht="15.75" customHeight="1">
      <c r="A393" s="5">
        <v>118630</v>
      </c>
      <c r="B393" s="5">
        <v>3535</v>
      </c>
      <c r="C393" s="14">
        <v>44438.241666666669</v>
      </c>
      <c r="D393" s="14">
        <v>44438.244444444448</v>
      </c>
      <c r="E393" s="14">
        <v>44438.250000000007</v>
      </c>
      <c r="F393" s="14">
        <v>44438.255555555566</v>
      </c>
      <c r="G393" s="5" t="s">
        <v>24</v>
      </c>
      <c r="H393" s="5" t="s">
        <v>29</v>
      </c>
      <c r="S393" s="29">
        <v>117154</v>
      </c>
      <c r="T393" s="47">
        <v>1</v>
      </c>
      <c r="U393" s="48"/>
      <c r="V393" s="47">
        <v>1</v>
      </c>
      <c r="W393" s="47"/>
      <c r="X393" s="48"/>
      <c r="Y393" s="47"/>
      <c r="Z393" s="49">
        <v>1</v>
      </c>
    </row>
    <row r="394" spans="1:26" ht="15.75" customHeight="1">
      <c r="A394" s="5">
        <v>117210</v>
      </c>
      <c r="B394" s="5">
        <v>1140</v>
      </c>
      <c r="C394" s="14">
        <v>44416.957638888889</v>
      </c>
      <c r="D394" s="14">
        <v>44416.966666666667</v>
      </c>
      <c r="E394" s="14">
        <v>44416.973611111112</v>
      </c>
      <c r="F394" s="14">
        <v>44416.99722222222</v>
      </c>
      <c r="G394" s="5" t="s">
        <v>24</v>
      </c>
      <c r="H394" s="5" t="s">
        <v>25</v>
      </c>
      <c r="S394" s="29">
        <v>117155</v>
      </c>
      <c r="T394" s="47">
        <v>1</v>
      </c>
      <c r="U394" s="48"/>
      <c r="V394" s="47">
        <v>1</v>
      </c>
      <c r="W394" s="47"/>
      <c r="X394" s="48"/>
      <c r="Y394" s="47"/>
      <c r="Z394" s="49">
        <v>1</v>
      </c>
    </row>
    <row r="395" spans="1:26" ht="15.75" customHeight="1">
      <c r="A395" s="5">
        <v>117218</v>
      </c>
      <c r="B395" s="5">
        <v>4220</v>
      </c>
      <c r="C395" s="14">
        <v>44426.356250000004</v>
      </c>
      <c r="D395" s="14">
        <v>44426.36041666667</v>
      </c>
      <c r="E395" s="14">
        <v>44426.367361111115</v>
      </c>
      <c r="F395" s="14">
        <v>44426.378472222226</v>
      </c>
      <c r="G395" s="5" t="s">
        <v>28</v>
      </c>
      <c r="H395" s="5" t="s">
        <v>25</v>
      </c>
      <c r="S395" s="29">
        <v>117156</v>
      </c>
      <c r="T395" s="47"/>
      <c r="U395" s="48"/>
      <c r="V395" s="47"/>
      <c r="W395" s="47"/>
      <c r="X395" s="48">
        <v>1</v>
      </c>
      <c r="Y395" s="47">
        <v>1</v>
      </c>
      <c r="Z395" s="49">
        <v>1</v>
      </c>
    </row>
    <row r="396" spans="1:26" ht="15.75" customHeight="1">
      <c r="A396" s="5">
        <v>117472</v>
      </c>
      <c r="B396" s="5">
        <v>2112</v>
      </c>
      <c r="C396" s="14">
        <v>44420.313888888886</v>
      </c>
      <c r="D396" s="14">
        <v>44420.316666666666</v>
      </c>
      <c r="E396" s="14"/>
      <c r="F396" s="14"/>
      <c r="G396" s="5" t="s">
        <v>28</v>
      </c>
      <c r="H396" s="5" t="s">
        <v>25</v>
      </c>
      <c r="S396" s="29">
        <v>117157</v>
      </c>
      <c r="T396" s="47"/>
      <c r="U396" s="48">
        <v>1</v>
      </c>
      <c r="V396" s="47">
        <v>1</v>
      </c>
      <c r="W396" s="47"/>
      <c r="X396" s="48"/>
      <c r="Y396" s="47"/>
      <c r="Z396" s="49">
        <v>1</v>
      </c>
    </row>
    <row r="397" spans="1:26" ht="15.75" customHeight="1">
      <c r="A397" s="5">
        <v>117811</v>
      </c>
      <c r="B397" s="5">
        <v>4563</v>
      </c>
      <c r="C397" s="14">
        <v>44410.823611111111</v>
      </c>
      <c r="D397" s="14">
        <v>44410.827777777777</v>
      </c>
      <c r="E397" s="14">
        <v>44410.829861111109</v>
      </c>
      <c r="F397" s="14">
        <v>44410.868750000001</v>
      </c>
      <c r="G397" s="5" t="s">
        <v>24</v>
      </c>
      <c r="H397" s="5" t="s">
        <v>29</v>
      </c>
      <c r="S397" s="29">
        <v>117158</v>
      </c>
      <c r="T397" s="47"/>
      <c r="U397" s="48"/>
      <c r="V397" s="47"/>
      <c r="W397" s="47"/>
      <c r="X397" s="48"/>
      <c r="Y397" s="47"/>
      <c r="Z397" s="49"/>
    </row>
    <row r="398" spans="1:26" ht="15.75" customHeight="1">
      <c r="A398" s="5">
        <v>118491</v>
      </c>
      <c r="B398" s="5">
        <v>3399</v>
      </c>
      <c r="C398" s="14">
        <v>44419.270833333336</v>
      </c>
      <c r="D398" s="14">
        <v>44419.272916666669</v>
      </c>
      <c r="E398" s="14">
        <v>44419.279861111114</v>
      </c>
      <c r="F398" s="14">
        <v>44419.313888888893</v>
      </c>
      <c r="G398" s="5" t="s">
        <v>24</v>
      </c>
      <c r="H398" s="5" t="s">
        <v>25</v>
      </c>
      <c r="S398" s="29">
        <v>117159</v>
      </c>
      <c r="T398" s="47"/>
      <c r="U398" s="48">
        <v>1</v>
      </c>
      <c r="V398" s="47">
        <v>1</v>
      </c>
      <c r="W398" s="47"/>
      <c r="X398" s="48"/>
      <c r="Y398" s="47"/>
      <c r="Z398" s="49">
        <v>1</v>
      </c>
    </row>
    <row r="399" spans="1:26" ht="15.75" customHeight="1">
      <c r="A399" s="5">
        <v>117634</v>
      </c>
      <c r="B399" s="5">
        <v>2715</v>
      </c>
      <c r="C399" s="14">
        <v>44434.84652777778</v>
      </c>
      <c r="D399" s="14">
        <v>44434.847916666666</v>
      </c>
      <c r="E399" s="14">
        <v>44434.857638888891</v>
      </c>
      <c r="F399" s="14">
        <v>44434.877083333333</v>
      </c>
      <c r="G399" s="5" t="s">
        <v>28</v>
      </c>
      <c r="H399" s="5" t="s">
        <v>29</v>
      </c>
      <c r="S399" s="29">
        <v>117160</v>
      </c>
      <c r="T399" s="47"/>
      <c r="U399" s="48">
        <v>1</v>
      </c>
      <c r="V399" s="47">
        <v>1</v>
      </c>
      <c r="W399" s="47"/>
      <c r="X399" s="48"/>
      <c r="Y399" s="47"/>
      <c r="Z399" s="49">
        <v>1</v>
      </c>
    </row>
    <row r="400" spans="1:26" ht="15.75" customHeight="1">
      <c r="A400" s="5">
        <v>117577</v>
      </c>
      <c r="C400" s="14">
        <v>44418.481944444444</v>
      </c>
      <c r="G400" s="5" t="s">
        <v>24</v>
      </c>
      <c r="H400" s="5" t="s">
        <v>29</v>
      </c>
      <c r="S400" s="29">
        <v>117161</v>
      </c>
      <c r="T400" s="47"/>
      <c r="U400" s="48"/>
      <c r="V400" s="47"/>
      <c r="W400" s="47">
        <v>1</v>
      </c>
      <c r="X400" s="48"/>
      <c r="Y400" s="47">
        <v>1</v>
      </c>
      <c r="Z400" s="49">
        <v>1</v>
      </c>
    </row>
    <row r="401" spans="1:26" ht="15.75" customHeight="1">
      <c r="A401" s="5">
        <v>118098</v>
      </c>
      <c r="C401" s="14">
        <v>44438.117361111115</v>
      </c>
      <c r="G401" s="5" t="s">
        <v>28</v>
      </c>
      <c r="H401" s="5" t="s">
        <v>25</v>
      </c>
      <c r="S401" s="29">
        <v>117162</v>
      </c>
      <c r="T401" s="47"/>
      <c r="U401" s="48"/>
      <c r="V401" s="47"/>
      <c r="W401" s="47"/>
      <c r="X401" s="48">
        <v>1</v>
      </c>
      <c r="Y401" s="47">
        <v>1</v>
      </c>
      <c r="Z401" s="49">
        <v>1</v>
      </c>
    </row>
    <row r="402" spans="1:26" ht="15.75" customHeight="1">
      <c r="A402" s="5">
        <v>116889</v>
      </c>
      <c r="B402" s="5">
        <v>3418</v>
      </c>
      <c r="C402" s="14">
        <v>44420.254861111112</v>
      </c>
      <c r="D402" s="14"/>
      <c r="G402" s="5" t="s">
        <v>24</v>
      </c>
      <c r="H402" s="5" t="s">
        <v>29</v>
      </c>
      <c r="S402" s="29">
        <v>117163</v>
      </c>
      <c r="T402" s="47"/>
      <c r="U402" s="48"/>
      <c r="V402" s="47"/>
      <c r="W402" s="47"/>
      <c r="X402" s="48"/>
      <c r="Y402" s="47"/>
      <c r="Z402" s="49"/>
    </row>
    <row r="403" spans="1:26" ht="15.75" customHeight="1">
      <c r="A403" s="5">
        <v>118420</v>
      </c>
      <c r="B403" s="5">
        <v>4192</v>
      </c>
      <c r="C403" s="14">
        <v>44422.783333333333</v>
      </c>
      <c r="D403" s="14">
        <v>44422.786111111112</v>
      </c>
      <c r="E403" s="14">
        <v>44422.791666666672</v>
      </c>
      <c r="F403" s="14"/>
      <c r="G403" s="5" t="s">
        <v>24</v>
      </c>
      <c r="H403" s="5" t="s">
        <v>29</v>
      </c>
      <c r="S403" s="29">
        <v>117164</v>
      </c>
      <c r="T403" s="47"/>
      <c r="U403" s="48"/>
      <c r="V403" s="47"/>
      <c r="W403" s="47"/>
      <c r="X403" s="48"/>
      <c r="Y403" s="47"/>
      <c r="Z403" s="49"/>
    </row>
    <row r="404" spans="1:26" ht="15.75" customHeight="1">
      <c r="A404" s="5">
        <v>118180</v>
      </c>
      <c r="C404" s="14">
        <v>44425.868750000001</v>
      </c>
      <c r="G404" s="5" t="s">
        <v>24</v>
      </c>
      <c r="H404" s="5" t="s">
        <v>29</v>
      </c>
      <c r="S404" s="29">
        <v>117165</v>
      </c>
      <c r="T404" s="47">
        <v>1</v>
      </c>
      <c r="U404" s="48"/>
      <c r="V404" s="47">
        <v>1</v>
      </c>
      <c r="W404" s="47"/>
      <c r="X404" s="48"/>
      <c r="Y404" s="47"/>
      <c r="Z404" s="49">
        <v>1</v>
      </c>
    </row>
    <row r="405" spans="1:26" ht="15.75" customHeight="1">
      <c r="A405" s="5">
        <v>118501</v>
      </c>
      <c r="B405" s="5">
        <v>91</v>
      </c>
      <c r="C405" s="14">
        <v>44430.589583333334</v>
      </c>
      <c r="D405" s="14">
        <v>44430.597916666666</v>
      </c>
      <c r="E405" s="14">
        <v>44430.602777777778</v>
      </c>
      <c r="F405" s="14">
        <v>44430.642361111109</v>
      </c>
      <c r="G405" s="5" t="s">
        <v>24</v>
      </c>
      <c r="H405" s="5" t="s">
        <v>29</v>
      </c>
      <c r="S405" s="29">
        <v>117166</v>
      </c>
      <c r="T405" s="47"/>
      <c r="U405" s="48">
        <v>1</v>
      </c>
      <c r="V405" s="47">
        <v>1</v>
      </c>
      <c r="W405" s="47"/>
      <c r="X405" s="48"/>
      <c r="Y405" s="47"/>
      <c r="Z405" s="49">
        <v>1</v>
      </c>
    </row>
    <row r="406" spans="1:26" ht="15.75" customHeight="1">
      <c r="A406" s="5">
        <v>117755</v>
      </c>
      <c r="C406" s="14">
        <v>44410.967361111114</v>
      </c>
      <c r="G406" s="5" t="s">
        <v>28</v>
      </c>
      <c r="H406" s="5" t="s">
        <v>29</v>
      </c>
      <c r="S406" s="29">
        <v>117167</v>
      </c>
      <c r="T406" s="47"/>
      <c r="U406" s="48"/>
      <c r="V406" s="47"/>
      <c r="W406" s="47"/>
      <c r="X406" s="48">
        <v>1</v>
      </c>
      <c r="Y406" s="47">
        <v>1</v>
      </c>
      <c r="Z406" s="49">
        <v>1</v>
      </c>
    </row>
    <row r="407" spans="1:26" ht="15.75" customHeight="1">
      <c r="A407" s="5">
        <v>117504</v>
      </c>
      <c r="B407" s="5">
        <v>355</v>
      </c>
      <c r="C407" s="14">
        <v>44428.203472222223</v>
      </c>
      <c r="D407" s="14">
        <v>44428.209722222222</v>
      </c>
      <c r="E407" s="14">
        <v>44428.211111111108</v>
      </c>
      <c r="F407" s="14">
        <v>44428.239583333328</v>
      </c>
      <c r="G407" s="5" t="s">
        <v>24</v>
      </c>
      <c r="H407" s="5" t="s">
        <v>25</v>
      </c>
      <c r="S407" s="29">
        <v>117168</v>
      </c>
      <c r="T407" s="47"/>
      <c r="U407" s="48"/>
      <c r="V407" s="47"/>
      <c r="W407" s="47"/>
      <c r="X407" s="48">
        <v>1</v>
      </c>
      <c r="Y407" s="47">
        <v>1</v>
      </c>
      <c r="Z407" s="49">
        <v>1</v>
      </c>
    </row>
    <row r="408" spans="1:26" ht="15.75" customHeight="1">
      <c r="A408" s="5">
        <v>117101</v>
      </c>
      <c r="C408" s="14">
        <v>44424.647916666669</v>
      </c>
      <c r="G408" s="5" t="s">
        <v>24</v>
      </c>
      <c r="H408" s="5" t="s">
        <v>29</v>
      </c>
      <c r="S408" s="29">
        <v>117169</v>
      </c>
      <c r="T408" s="47"/>
      <c r="U408" s="48">
        <v>1</v>
      </c>
      <c r="V408" s="47">
        <v>1</v>
      </c>
      <c r="W408" s="47"/>
      <c r="X408" s="48"/>
      <c r="Y408" s="47"/>
      <c r="Z408" s="49">
        <v>1</v>
      </c>
    </row>
    <row r="409" spans="1:26" ht="15.75" customHeight="1">
      <c r="A409" s="5">
        <v>117075</v>
      </c>
      <c r="B409" s="5">
        <v>1609</v>
      </c>
      <c r="C409" s="14">
        <v>44418.186111111107</v>
      </c>
      <c r="D409" s="14">
        <v>44418.188194444439</v>
      </c>
      <c r="E409" s="14">
        <v>44418.190972222219</v>
      </c>
      <c r="F409" s="14">
        <v>44418.207638888889</v>
      </c>
      <c r="G409" s="5" t="s">
        <v>24</v>
      </c>
      <c r="H409" s="5" t="s">
        <v>29</v>
      </c>
      <c r="S409" s="29">
        <v>117170</v>
      </c>
      <c r="T409" s="47"/>
      <c r="U409" s="48"/>
      <c r="V409" s="47"/>
      <c r="W409" s="47">
        <v>1</v>
      </c>
      <c r="X409" s="48"/>
      <c r="Y409" s="47">
        <v>1</v>
      </c>
      <c r="Z409" s="49">
        <v>1</v>
      </c>
    </row>
    <row r="410" spans="1:26" ht="15.75" customHeight="1">
      <c r="A410" s="5">
        <v>118305</v>
      </c>
      <c r="B410" s="5">
        <v>3756</v>
      </c>
      <c r="C410" s="14">
        <v>44424.227083333339</v>
      </c>
      <c r="D410" s="14">
        <v>44424.231944444451</v>
      </c>
      <c r="E410" s="14">
        <v>44424.236805555563</v>
      </c>
      <c r="F410" s="14">
        <v>44424.250000000007</v>
      </c>
      <c r="G410" s="5" t="s">
        <v>24</v>
      </c>
      <c r="H410" s="5" t="s">
        <v>25</v>
      </c>
      <c r="S410" s="29">
        <v>117171</v>
      </c>
      <c r="T410" s="47"/>
      <c r="U410" s="48"/>
      <c r="V410" s="47"/>
      <c r="W410" s="47"/>
      <c r="X410" s="48">
        <v>1</v>
      </c>
      <c r="Y410" s="47">
        <v>1</v>
      </c>
      <c r="Z410" s="49">
        <v>1</v>
      </c>
    </row>
    <row r="411" spans="1:26" ht="15.75" customHeight="1">
      <c r="A411" s="5">
        <v>118392</v>
      </c>
      <c r="B411" s="5">
        <v>3541</v>
      </c>
      <c r="C411" s="14">
        <v>44413.747916666667</v>
      </c>
      <c r="D411" s="14">
        <v>44413.750694444447</v>
      </c>
      <c r="E411" s="14">
        <v>44413.753472222226</v>
      </c>
      <c r="F411" s="14">
        <v>44413.793055555558</v>
      </c>
      <c r="G411" s="5" t="s">
        <v>28</v>
      </c>
      <c r="H411" s="5" t="s">
        <v>29</v>
      </c>
      <c r="S411" s="29">
        <v>117172</v>
      </c>
      <c r="T411" s="47"/>
      <c r="U411" s="48"/>
      <c r="V411" s="47"/>
      <c r="W411" s="47"/>
      <c r="X411" s="48"/>
      <c r="Y411" s="47"/>
      <c r="Z411" s="49"/>
    </row>
    <row r="412" spans="1:26" ht="15.75" customHeight="1">
      <c r="A412" s="5">
        <v>117695</v>
      </c>
      <c r="C412" s="14">
        <v>44436.773611111108</v>
      </c>
      <c r="G412" s="5" t="s">
        <v>28</v>
      </c>
      <c r="H412" s="5" t="s">
        <v>29</v>
      </c>
      <c r="S412" s="29">
        <v>117173</v>
      </c>
      <c r="T412" s="47"/>
      <c r="U412" s="48"/>
      <c r="V412" s="47"/>
      <c r="W412" s="47"/>
      <c r="X412" s="48"/>
      <c r="Y412" s="47"/>
      <c r="Z412" s="49"/>
    </row>
    <row r="413" spans="1:26" ht="15.75" customHeight="1">
      <c r="A413" s="5">
        <v>117799</v>
      </c>
      <c r="C413" s="14">
        <v>44436.587500000001</v>
      </c>
      <c r="G413" s="5" t="s">
        <v>24</v>
      </c>
      <c r="H413" s="5" t="s">
        <v>29</v>
      </c>
      <c r="S413" s="29">
        <v>117174</v>
      </c>
      <c r="T413" s="47">
        <v>1</v>
      </c>
      <c r="U413" s="48"/>
      <c r="V413" s="47">
        <v>1</v>
      </c>
      <c r="W413" s="47"/>
      <c r="X413" s="48"/>
      <c r="Y413" s="47"/>
      <c r="Z413" s="49">
        <v>1</v>
      </c>
    </row>
    <row r="414" spans="1:26" ht="15.75" customHeight="1">
      <c r="A414" s="5">
        <v>117873</v>
      </c>
      <c r="B414" s="5">
        <v>431</v>
      </c>
      <c r="C414" s="14">
        <v>44431.267361111109</v>
      </c>
      <c r="D414" s="14">
        <v>44431.271527777775</v>
      </c>
      <c r="E414" s="14">
        <v>44431.280555555553</v>
      </c>
      <c r="F414" s="14">
        <v>44431.291666666664</v>
      </c>
      <c r="G414" s="5" t="s">
        <v>24</v>
      </c>
      <c r="H414" s="5" t="s">
        <v>25</v>
      </c>
      <c r="S414" s="29">
        <v>117175</v>
      </c>
      <c r="T414" s="47"/>
      <c r="U414" s="48">
        <v>1</v>
      </c>
      <c r="V414" s="47">
        <v>1</v>
      </c>
      <c r="W414" s="47"/>
      <c r="X414" s="48"/>
      <c r="Y414" s="47"/>
      <c r="Z414" s="49">
        <v>1</v>
      </c>
    </row>
    <row r="415" spans="1:26" ht="15.75" customHeight="1">
      <c r="A415" s="5">
        <v>118079</v>
      </c>
      <c r="B415" s="5">
        <v>2118</v>
      </c>
      <c r="C415" s="14">
        <v>44425.82430555555</v>
      </c>
      <c r="D415" s="14">
        <v>44425.828472222216</v>
      </c>
      <c r="E415" s="14"/>
      <c r="G415" s="5" t="s">
        <v>24</v>
      </c>
      <c r="H415" s="5" t="s">
        <v>29</v>
      </c>
      <c r="S415" s="29">
        <v>117176</v>
      </c>
      <c r="T415" s="47"/>
      <c r="U415" s="48">
        <v>1</v>
      </c>
      <c r="V415" s="47">
        <v>1</v>
      </c>
      <c r="W415" s="47"/>
      <c r="X415" s="48"/>
      <c r="Y415" s="47"/>
      <c r="Z415" s="49">
        <v>1</v>
      </c>
    </row>
    <row r="416" spans="1:26" ht="15.75" customHeight="1">
      <c r="A416" s="5">
        <v>117921</v>
      </c>
      <c r="C416" s="14">
        <v>44423.118055555555</v>
      </c>
      <c r="G416" s="5" t="s">
        <v>28</v>
      </c>
      <c r="H416" s="5" t="s">
        <v>29</v>
      </c>
      <c r="S416" s="29">
        <v>117177</v>
      </c>
      <c r="T416" s="47"/>
      <c r="U416" s="48"/>
      <c r="V416" s="47"/>
      <c r="W416" s="47"/>
      <c r="X416" s="48">
        <v>1</v>
      </c>
      <c r="Y416" s="47">
        <v>1</v>
      </c>
      <c r="Z416" s="49">
        <v>1</v>
      </c>
    </row>
    <row r="417" spans="1:26" ht="15.75" customHeight="1">
      <c r="A417" s="5">
        <v>116862</v>
      </c>
      <c r="B417" s="5">
        <v>2733</v>
      </c>
      <c r="C417" s="14">
        <v>44423.152777777781</v>
      </c>
      <c r="D417" s="14">
        <v>44423.157638888893</v>
      </c>
      <c r="E417" s="14">
        <v>44423.165972222225</v>
      </c>
      <c r="F417" s="14">
        <v>44423.170833333337</v>
      </c>
      <c r="G417" s="5" t="s">
        <v>24</v>
      </c>
      <c r="H417" s="5" t="s">
        <v>29</v>
      </c>
      <c r="S417" s="29">
        <v>117178</v>
      </c>
      <c r="T417" s="47"/>
      <c r="U417" s="48"/>
      <c r="V417" s="47"/>
      <c r="W417" s="47"/>
      <c r="X417" s="48"/>
      <c r="Y417" s="47"/>
      <c r="Z417" s="49"/>
    </row>
    <row r="418" spans="1:26" ht="15.75" customHeight="1">
      <c r="A418" s="5">
        <v>118296</v>
      </c>
      <c r="C418" s="14">
        <v>44435.017361111109</v>
      </c>
      <c r="G418" s="5" t="s">
        <v>24</v>
      </c>
      <c r="H418" s="5" t="s">
        <v>29</v>
      </c>
      <c r="S418" s="29">
        <v>117179</v>
      </c>
      <c r="T418" s="47"/>
      <c r="U418" s="48"/>
      <c r="V418" s="47"/>
      <c r="W418" s="47"/>
      <c r="X418" s="48">
        <v>1</v>
      </c>
      <c r="Y418" s="47">
        <v>1</v>
      </c>
      <c r="Z418" s="49">
        <v>1</v>
      </c>
    </row>
    <row r="419" spans="1:26" ht="15.75" customHeight="1">
      <c r="A419" s="5">
        <v>118523</v>
      </c>
      <c r="B419" s="5">
        <v>4784</v>
      </c>
      <c r="C419" s="14">
        <v>44412.609027777777</v>
      </c>
      <c r="D419" s="14">
        <v>44412.618055555555</v>
      </c>
      <c r="E419" s="14"/>
      <c r="G419" s="5" t="s">
        <v>28</v>
      </c>
      <c r="H419" s="5" t="s">
        <v>29</v>
      </c>
      <c r="S419" s="29">
        <v>117180</v>
      </c>
      <c r="T419" s="47"/>
      <c r="U419" s="48">
        <v>1</v>
      </c>
      <c r="V419" s="47">
        <v>1</v>
      </c>
      <c r="W419" s="47"/>
      <c r="X419" s="48"/>
      <c r="Y419" s="47"/>
      <c r="Z419" s="49">
        <v>1</v>
      </c>
    </row>
    <row r="420" spans="1:26" ht="15.75" customHeight="1">
      <c r="A420" s="5">
        <v>117722</v>
      </c>
      <c r="B420" s="5">
        <v>4909</v>
      </c>
      <c r="C420" s="14">
        <v>44421.718055555561</v>
      </c>
      <c r="D420" s="14">
        <v>44421.720138888893</v>
      </c>
      <c r="E420" s="14">
        <v>44421.727777777785</v>
      </c>
      <c r="F420" s="14">
        <v>44421.744444444455</v>
      </c>
      <c r="G420" s="5" t="s">
        <v>24</v>
      </c>
      <c r="H420" s="5" t="s">
        <v>25</v>
      </c>
      <c r="S420" s="29">
        <v>117181</v>
      </c>
      <c r="T420" s="47"/>
      <c r="U420" s="48"/>
      <c r="V420" s="47"/>
      <c r="W420" s="47"/>
      <c r="X420" s="48">
        <v>1</v>
      </c>
      <c r="Y420" s="47">
        <v>1</v>
      </c>
      <c r="Z420" s="49">
        <v>1</v>
      </c>
    </row>
    <row r="421" spans="1:26" ht="15.75" customHeight="1">
      <c r="A421" s="5">
        <v>117401</v>
      </c>
      <c r="B421" s="5">
        <v>4710</v>
      </c>
      <c r="C421" s="14">
        <v>44416.848611111112</v>
      </c>
      <c r="D421" s="14">
        <v>44416.852083333331</v>
      </c>
      <c r="E421" s="14">
        <v>44416.856249999997</v>
      </c>
      <c r="F421" s="14">
        <v>44416.890277777777</v>
      </c>
      <c r="G421" s="5" t="s">
        <v>28</v>
      </c>
      <c r="H421" s="5" t="s">
        <v>25</v>
      </c>
      <c r="S421" s="29">
        <v>117182</v>
      </c>
      <c r="T421" s="47"/>
      <c r="U421" s="48">
        <v>1</v>
      </c>
      <c r="V421" s="47">
        <v>1</v>
      </c>
      <c r="W421" s="47"/>
      <c r="X421" s="48"/>
      <c r="Y421" s="47"/>
      <c r="Z421" s="49">
        <v>1</v>
      </c>
    </row>
    <row r="422" spans="1:26" ht="15.75" customHeight="1">
      <c r="A422" s="5">
        <v>117520</v>
      </c>
      <c r="B422" s="5">
        <v>2090</v>
      </c>
      <c r="C422" s="14">
        <v>44412.534722222219</v>
      </c>
      <c r="D422" s="14">
        <v>44412.545138888883</v>
      </c>
      <c r="E422" s="14">
        <v>44412.549999999996</v>
      </c>
      <c r="F422" s="14">
        <v>44412.570138888885</v>
      </c>
      <c r="G422" s="5" t="s">
        <v>28</v>
      </c>
      <c r="H422" s="5" t="s">
        <v>29</v>
      </c>
      <c r="S422" s="29">
        <v>117183</v>
      </c>
      <c r="T422" s="47">
        <v>1</v>
      </c>
      <c r="U422" s="48"/>
      <c r="V422" s="47">
        <v>1</v>
      </c>
      <c r="W422" s="47"/>
      <c r="X422" s="48"/>
      <c r="Y422" s="47"/>
      <c r="Z422" s="49">
        <v>1</v>
      </c>
    </row>
    <row r="423" spans="1:26" ht="15.75" customHeight="1">
      <c r="A423" s="5">
        <v>117189</v>
      </c>
      <c r="C423" s="14">
        <v>44409.761805555558</v>
      </c>
      <c r="G423" s="5" t="s">
        <v>24</v>
      </c>
      <c r="H423" s="5" t="s">
        <v>25</v>
      </c>
      <c r="S423" s="29">
        <v>117184</v>
      </c>
      <c r="T423" s="47"/>
      <c r="U423" s="48">
        <v>1</v>
      </c>
      <c r="V423" s="47">
        <v>1</v>
      </c>
      <c r="W423" s="47"/>
      <c r="X423" s="48"/>
      <c r="Y423" s="47"/>
      <c r="Z423" s="49">
        <v>1</v>
      </c>
    </row>
    <row r="424" spans="1:26" ht="15.75" customHeight="1">
      <c r="A424" s="5">
        <v>118452</v>
      </c>
      <c r="B424" s="5">
        <v>4962</v>
      </c>
      <c r="C424" s="14">
        <v>44414.851388888892</v>
      </c>
      <c r="D424" s="14">
        <v>44414.856944444451</v>
      </c>
      <c r="E424" s="14">
        <v>44414.865972222229</v>
      </c>
      <c r="F424" s="14">
        <v>44414.881944444453</v>
      </c>
      <c r="G424" s="5" t="s">
        <v>24</v>
      </c>
      <c r="H424" s="5" t="s">
        <v>25</v>
      </c>
      <c r="S424" s="29">
        <v>117185</v>
      </c>
      <c r="T424" s="47"/>
      <c r="U424" s="48">
        <v>1</v>
      </c>
      <c r="V424" s="47">
        <v>1</v>
      </c>
      <c r="W424" s="47"/>
      <c r="X424" s="48"/>
      <c r="Y424" s="47"/>
      <c r="Z424" s="49">
        <v>1</v>
      </c>
    </row>
    <row r="425" spans="1:26" ht="15.75" customHeight="1">
      <c r="A425" s="5">
        <v>118518</v>
      </c>
      <c r="C425" s="14">
        <v>44435.555555555555</v>
      </c>
      <c r="G425" s="5" t="s">
        <v>28</v>
      </c>
      <c r="H425" s="5" t="s">
        <v>29</v>
      </c>
      <c r="S425" s="29">
        <v>117186</v>
      </c>
      <c r="T425" s="47">
        <v>1</v>
      </c>
      <c r="U425" s="48"/>
      <c r="V425" s="47">
        <v>1</v>
      </c>
      <c r="W425" s="47"/>
      <c r="X425" s="48"/>
      <c r="Y425" s="47"/>
      <c r="Z425" s="49">
        <v>1</v>
      </c>
    </row>
    <row r="426" spans="1:26" ht="15.75" customHeight="1">
      <c r="A426" s="5">
        <v>118068</v>
      </c>
      <c r="B426" s="5">
        <v>2749</v>
      </c>
      <c r="C426" s="14">
        <v>44437.245138888895</v>
      </c>
      <c r="D426" s="14">
        <v>44437.246527777781</v>
      </c>
      <c r="E426" s="14">
        <v>44437.25</v>
      </c>
      <c r="F426" s="14">
        <v>44437.286805555559</v>
      </c>
      <c r="G426" s="5" t="s">
        <v>24</v>
      </c>
      <c r="H426" s="5" t="s">
        <v>29</v>
      </c>
      <c r="S426" s="29">
        <v>117187</v>
      </c>
      <c r="T426" s="47">
        <v>1</v>
      </c>
      <c r="U426" s="48"/>
      <c r="V426" s="47">
        <v>1</v>
      </c>
      <c r="W426" s="47"/>
      <c r="X426" s="48"/>
      <c r="Y426" s="47"/>
      <c r="Z426" s="49">
        <v>1</v>
      </c>
    </row>
    <row r="427" spans="1:26" ht="15.75" customHeight="1">
      <c r="A427" s="5">
        <v>117911</v>
      </c>
      <c r="B427" s="5">
        <v>2658</v>
      </c>
      <c r="C427" s="14">
        <v>44436.86319444445</v>
      </c>
      <c r="D427" s="14">
        <v>44436.871527777781</v>
      </c>
      <c r="E427" s="14">
        <v>44436.881250000006</v>
      </c>
      <c r="F427" s="14">
        <v>44436.902083333342</v>
      </c>
      <c r="G427" s="5" t="s">
        <v>24</v>
      </c>
      <c r="H427" s="5" t="s">
        <v>29</v>
      </c>
      <c r="S427" s="29">
        <v>117188</v>
      </c>
      <c r="T427" s="47"/>
      <c r="U427" s="48"/>
      <c r="V427" s="47"/>
      <c r="W427" s="47"/>
      <c r="X427" s="48"/>
      <c r="Y427" s="47"/>
      <c r="Z427" s="49"/>
    </row>
    <row r="428" spans="1:26" ht="15.75" customHeight="1">
      <c r="A428" s="5">
        <v>118246</v>
      </c>
      <c r="C428" s="14">
        <v>44429.09375</v>
      </c>
      <c r="G428" s="5" t="s">
        <v>24</v>
      </c>
      <c r="H428" s="5" t="s">
        <v>29</v>
      </c>
      <c r="S428" s="29">
        <v>117189</v>
      </c>
      <c r="T428" s="47"/>
      <c r="U428" s="48"/>
      <c r="V428" s="47"/>
      <c r="W428" s="47"/>
      <c r="X428" s="48"/>
      <c r="Y428" s="47"/>
      <c r="Z428" s="49"/>
    </row>
    <row r="429" spans="1:26" ht="15.75" customHeight="1">
      <c r="A429" s="5">
        <v>118192</v>
      </c>
      <c r="B429" s="5">
        <v>2820</v>
      </c>
      <c r="C429" s="14">
        <v>44424.398611111108</v>
      </c>
      <c r="D429" s="14">
        <v>44424.399999999994</v>
      </c>
      <c r="E429" s="14"/>
      <c r="G429" s="5" t="s">
        <v>24</v>
      </c>
      <c r="H429" s="5" t="s">
        <v>29</v>
      </c>
      <c r="S429" s="29">
        <v>117190</v>
      </c>
      <c r="T429" s="47"/>
      <c r="U429" s="48">
        <v>1</v>
      </c>
      <c r="V429" s="47">
        <v>1</v>
      </c>
      <c r="W429" s="47"/>
      <c r="X429" s="48"/>
      <c r="Y429" s="47"/>
      <c r="Z429" s="49">
        <v>1</v>
      </c>
    </row>
    <row r="430" spans="1:26" ht="15.75" customHeight="1">
      <c r="A430" s="5">
        <v>117302</v>
      </c>
      <c r="C430" s="14">
        <v>44412.95208333333</v>
      </c>
      <c r="G430" s="5" t="s">
        <v>24</v>
      </c>
      <c r="H430" s="5" t="s">
        <v>29</v>
      </c>
      <c r="S430" s="29">
        <v>117191</v>
      </c>
      <c r="T430" s="47"/>
      <c r="U430" s="48">
        <v>1</v>
      </c>
      <c r="V430" s="47">
        <v>1</v>
      </c>
      <c r="W430" s="47"/>
      <c r="X430" s="48"/>
      <c r="Y430" s="47"/>
      <c r="Z430" s="49">
        <v>1</v>
      </c>
    </row>
    <row r="431" spans="1:26" ht="15.75" customHeight="1">
      <c r="A431" s="5">
        <v>116975</v>
      </c>
      <c r="B431" s="5">
        <v>1150</v>
      </c>
      <c r="C431" s="14">
        <v>44438.745833333334</v>
      </c>
      <c r="D431" s="14">
        <v>44438.756249999999</v>
      </c>
      <c r="E431" s="14">
        <v>44438.76458333333</v>
      </c>
      <c r="F431" s="14">
        <v>44438.779861111107</v>
      </c>
      <c r="G431" s="5" t="s">
        <v>28</v>
      </c>
      <c r="H431" s="5" t="s">
        <v>25</v>
      </c>
      <c r="S431" s="29">
        <v>117192</v>
      </c>
      <c r="T431" s="47"/>
      <c r="U431" s="48"/>
      <c r="V431" s="47"/>
      <c r="W431" s="47"/>
      <c r="X431" s="48"/>
      <c r="Y431" s="47"/>
      <c r="Z431" s="49"/>
    </row>
    <row r="432" spans="1:26" ht="15.75" customHeight="1">
      <c r="A432" s="5">
        <v>118585</v>
      </c>
      <c r="B432" s="5">
        <v>3869</v>
      </c>
      <c r="C432" s="14">
        <v>44425.383333333331</v>
      </c>
      <c r="D432" s="14">
        <v>44425.393749999996</v>
      </c>
      <c r="E432" s="14">
        <v>44425.402777777774</v>
      </c>
      <c r="F432" s="14">
        <v>44425.429861111108</v>
      </c>
      <c r="G432" s="5" t="s">
        <v>28</v>
      </c>
      <c r="H432" s="5" t="s">
        <v>25</v>
      </c>
      <c r="S432" s="29">
        <v>117193</v>
      </c>
      <c r="T432" s="47"/>
      <c r="U432" s="48">
        <v>1</v>
      </c>
      <c r="V432" s="47">
        <v>1</v>
      </c>
      <c r="W432" s="47"/>
      <c r="X432" s="48"/>
      <c r="Y432" s="47"/>
      <c r="Z432" s="49">
        <v>1</v>
      </c>
    </row>
    <row r="433" spans="1:26" ht="15.75" customHeight="1">
      <c r="A433" s="5">
        <v>117985</v>
      </c>
      <c r="B433" s="5">
        <v>1349</v>
      </c>
      <c r="C433" s="14">
        <v>44432.456944444442</v>
      </c>
      <c r="D433" s="14">
        <v>44432.459722222222</v>
      </c>
      <c r="E433" s="14">
        <v>44432.469444444447</v>
      </c>
      <c r="F433" s="14">
        <v>44432.511111111111</v>
      </c>
      <c r="G433" s="5" t="s">
        <v>28</v>
      </c>
      <c r="H433" s="5" t="s">
        <v>25</v>
      </c>
      <c r="S433" s="29">
        <v>117194</v>
      </c>
      <c r="T433" s="47">
        <v>1</v>
      </c>
      <c r="U433" s="48"/>
      <c r="V433" s="47">
        <v>1</v>
      </c>
      <c r="W433" s="47"/>
      <c r="X433" s="48"/>
      <c r="Y433" s="47"/>
      <c r="Z433" s="49">
        <v>1</v>
      </c>
    </row>
    <row r="434" spans="1:26" ht="15.75" customHeight="1">
      <c r="A434" s="5">
        <v>117071</v>
      </c>
      <c r="B434" s="5">
        <v>3369</v>
      </c>
      <c r="C434" s="14">
        <v>44415.832638888889</v>
      </c>
      <c r="D434" s="14">
        <v>44415.834027777775</v>
      </c>
      <c r="E434" s="14"/>
      <c r="G434" s="5" t="s">
        <v>24</v>
      </c>
      <c r="H434" s="5" t="s">
        <v>25</v>
      </c>
      <c r="S434" s="29">
        <v>117195</v>
      </c>
      <c r="T434" s="47"/>
      <c r="U434" s="48">
        <v>1</v>
      </c>
      <c r="V434" s="47">
        <v>1</v>
      </c>
      <c r="W434" s="47"/>
      <c r="X434" s="48"/>
      <c r="Y434" s="47"/>
      <c r="Z434" s="49">
        <v>1</v>
      </c>
    </row>
    <row r="435" spans="1:26" ht="15.75" customHeight="1">
      <c r="A435" s="5">
        <v>118168</v>
      </c>
      <c r="B435" s="5">
        <v>3688</v>
      </c>
      <c r="C435" s="14">
        <v>44427.215277777781</v>
      </c>
      <c r="D435" s="14">
        <v>44427.216666666667</v>
      </c>
      <c r="E435" s="14">
        <v>44427.226388888892</v>
      </c>
      <c r="F435" s="14"/>
      <c r="G435" s="5" t="s">
        <v>24</v>
      </c>
      <c r="H435" s="5" t="s">
        <v>29</v>
      </c>
      <c r="S435" s="29">
        <v>117196</v>
      </c>
      <c r="T435" s="47">
        <v>1</v>
      </c>
      <c r="U435" s="48"/>
      <c r="V435" s="47">
        <v>1</v>
      </c>
      <c r="W435" s="47"/>
      <c r="X435" s="48"/>
      <c r="Y435" s="47"/>
      <c r="Z435" s="49">
        <v>1</v>
      </c>
    </row>
    <row r="436" spans="1:26" ht="15.75" customHeight="1">
      <c r="A436" s="5">
        <v>116773</v>
      </c>
      <c r="B436" s="5">
        <v>4192</v>
      </c>
      <c r="C436" s="14">
        <v>44416.422916666663</v>
      </c>
      <c r="D436" s="14">
        <v>44416.434027777774</v>
      </c>
      <c r="E436" s="14">
        <v>44416.443055555552</v>
      </c>
      <c r="F436" s="14">
        <v>44416.44930555555</v>
      </c>
      <c r="G436" s="5" t="s">
        <v>28</v>
      </c>
      <c r="H436" s="5" t="s">
        <v>29</v>
      </c>
      <c r="S436" s="29">
        <v>117197</v>
      </c>
      <c r="T436" s="47"/>
      <c r="U436" s="48"/>
      <c r="V436" s="47"/>
      <c r="W436" s="47"/>
      <c r="X436" s="48">
        <v>1</v>
      </c>
      <c r="Y436" s="47">
        <v>1</v>
      </c>
      <c r="Z436" s="49">
        <v>1</v>
      </c>
    </row>
    <row r="437" spans="1:26" ht="15.75" customHeight="1">
      <c r="A437" s="5">
        <v>117109</v>
      </c>
      <c r="B437" s="5">
        <v>2888</v>
      </c>
      <c r="C437" s="14">
        <v>44431.440277777772</v>
      </c>
      <c r="D437" s="14">
        <v>44431.441666666658</v>
      </c>
      <c r="E437" s="14">
        <v>44431.443055555545</v>
      </c>
      <c r="F437" s="14">
        <v>44431.482638888876</v>
      </c>
      <c r="G437" s="5" t="s">
        <v>28</v>
      </c>
      <c r="H437" s="5" t="s">
        <v>29</v>
      </c>
      <c r="S437" s="29">
        <v>117198</v>
      </c>
      <c r="T437" s="47">
        <v>1</v>
      </c>
      <c r="U437" s="48"/>
      <c r="V437" s="47">
        <v>1</v>
      </c>
      <c r="W437" s="47"/>
      <c r="X437" s="48"/>
      <c r="Y437" s="47"/>
      <c r="Z437" s="49">
        <v>1</v>
      </c>
    </row>
    <row r="438" spans="1:26" ht="15.75" customHeight="1">
      <c r="A438" s="5">
        <v>118358</v>
      </c>
      <c r="B438" s="5">
        <v>4922</v>
      </c>
      <c r="C438" s="14">
        <v>44435.67083333333</v>
      </c>
      <c r="D438" s="14">
        <v>44435.681249999994</v>
      </c>
      <c r="E438" s="14">
        <v>44435.686111111107</v>
      </c>
      <c r="F438" s="14">
        <v>44435.703472222216</v>
      </c>
      <c r="G438" s="5" t="s">
        <v>24</v>
      </c>
      <c r="H438" s="5" t="s">
        <v>25</v>
      </c>
      <c r="S438" s="29">
        <v>117199</v>
      </c>
      <c r="T438" s="47"/>
      <c r="U438" s="48"/>
      <c r="V438" s="47"/>
      <c r="W438" s="47"/>
      <c r="X438" s="48">
        <v>1</v>
      </c>
      <c r="Y438" s="47">
        <v>1</v>
      </c>
      <c r="Z438" s="49">
        <v>1</v>
      </c>
    </row>
    <row r="439" spans="1:26" ht="15.75" customHeight="1">
      <c r="A439" s="5">
        <v>116968</v>
      </c>
      <c r="B439" s="5">
        <v>1287</v>
      </c>
      <c r="C439" s="14">
        <v>44430.636111111111</v>
      </c>
      <c r="D439" s="14">
        <v>44430.638194444444</v>
      </c>
      <c r="E439" s="14"/>
      <c r="F439" s="14"/>
      <c r="G439" s="5" t="s">
        <v>24</v>
      </c>
      <c r="H439" s="5" t="s">
        <v>25</v>
      </c>
      <c r="S439" s="29">
        <v>117200</v>
      </c>
      <c r="T439" s="47"/>
      <c r="U439" s="48">
        <v>1</v>
      </c>
      <c r="V439" s="47">
        <v>1</v>
      </c>
      <c r="W439" s="47"/>
      <c r="X439" s="48"/>
      <c r="Y439" s="47"/>
      <c r="Z439" s="49">
        <v>1</v>
      </c>
    </row>
    <row r="440" spans="1:26" ht="15.75" customHeight="1">
      <c r="A440" s="5">
        <v>117635</v>
      </c>
      <c r="B440" s="5">
        <v>645</v>
      </c>
      <c r="C440" s="14">
        <v>44425.9</v>
      </c>
      <c r="D440" s="14">
        <v>44425.904861111114</v>
      </c>
      <c r="E440" s="14">
        <v>44425.912500000006</v>
      </c>
      <c r="F440" s="14"/>
      <c r="G440" s="5" t="s">
        <v>28</v>
      </c>
      <c r="H440" s="5" t="s">
        <v>29</v>
      </c>
      <c r="S440" s="29">
        <v>117201</v>
      </c>
      <c r="T440" s="47">
        <v>1</v>
      </c>
      <c r="U440" s="48"/>
      <c r="V440" s="47">
        <v>1</v>
      </c>
      <c r="W440" s="47"/>
      <c r="X440" s="48"/>
      <c r="Y440" s="47"/>
      <c r="Z440" s="49">
        <v>1</v>
      </c>
    </row>
    <row r="441" spans="1:26" ht="15.75" customHeight="1">
      <c r="A441" s="5">
        <v>116881</v>
      </c>
      <c r="B441" s="5">
        <v>2198</v>
      </c>
      <c r="C441" s="14">
        <v>44430.850000000006</v>
      </c>
      <c r="D441" s="14">
        <v>44430.859027777784</v>
      </c>
      <c r="E441" s="14">
        <v>44430.86319444445</v>
      </c>
      <c r="F441" s="14">
        <v>44430.890277777784</v>
      </c>
      <c r="G441" s="5" t="s">
        <v>28</v>
      </c>
      <c r="H441" s="5" t="s">
        <v>29</v>
      </c>
      <c r="S441" s="29">
        <v>117202</v>
      </c>
      <c r="T441" s="47"/>
      <c r="U441" s="48">
        <v>1</v>
      </c>
      <c r="V441" s="47">
        <v>1</v>
      </c>
      <c r="W441" s="47"/>
      <c r="X441" s="48"/>
      <c r="Y441" s="47"/>
      <c r="Z441" s="49">
        <v>1</v>
      </c>
    </row>
    <row r="442" spans="1:26" ht="15.75" customHeight="1">
      <c r="A442" s="5">
        <v>118672</v>
      </c>
      <c r="B442" s="5">
        <v>3755</v>
      </c>
      <c r="C442" s="14">
        <v>44421.483333333337</v>
      </c>
      <c r="D442" s="14">
        <v>44421.488888888896</v>
      </c>
      <c r="E442" s="14">
        <v>44421.495138888895</v>
      </c>
      <c r="F442" s="14">
        <v>44421.514583333337</v>
      </c>
      <c r="G442" s="5" t="s">
        <v>24</v>
      </c>
      <c r="H442" s="5" t="s">
        <v>29</v>
      </c>
      <c r="S442" s="29">
        <v>117203</v>
      </c>
      <c r="T442" s="47"/>
      <c r="U442" s="48">
        <v>1</v>
      </c>
      <c r="V442" s="47">
        <v>1</v>
      </c>
      <c r="W442" s="47"/>
      <c r="X442" s="48"/>
      <c r="Y442" s="47"/>
      <c r="Z442" s="49">
        <v>1</v>
      </c>
    </row>
    <row r="443" spans="1:26" ht="15.75" customHeight="1">
      <c r="A443" s="5">
        <v>118385</v>
      </c>
      <c r="C443" s="14">
        <v>44422.963888888895</v>
      </c>
      <c r="G443" s="5" t="s">
        <v>28</v>
      </c>
      <c r="H443" s="5" t="s">
        <v>25</v>
      </c>
      <c r="S443" s="29">
        <v>117204</v>
      </c>
      <c r="T443" s="47"/>
      <c r="U443" s="48">
        <v>1</v>
      </c>
      <c r="V443" s="47">
        <v>1</v>
      </c>
      <c r="W443" s="47"/>
      <c r="X443" s="48"/>
      <c r="Y443" s="47"/>
      <c r="Z443" s="49">
        <v>1</v>
      </c>
    </row>
    <row r="444" spans="1:26" ht="15.75" customHeight="1">
      <c r="A444" s="5">
        <v>117500</v>
      </c>
      <c r="B444" s="5">
        <v>1707</v>
      </c>
      <c r="C444" s="14">
        <v>44422.640972222223</v>
      </c>
      <c r="D444" s="14">
        <v>44422.643750000003</v>
      </c>
      <c r="E444" s="14">
        <v>44422.645138888889</v>
      </c>
      <c r="F444" s="14">
        <v>44422.665277777778</v>
      </c>
      <c r="G444" s="5" t="s">
        <v>24</v>
      </c>
      <c r="H444" s="5" t="s">
        <v>29</v>
      </c>
      <c r="S444" s="29">
        <v>117205</v>
      </c>
      <c r="T444" s="47">
        <v>1</v>
      </c>
      <c r="U444" s="48"/>
      <c r="V444" s="47">
        <v>1</v>
      </c>
      <c r="W444" s="47"/>
      <c r="X444" s="48"/>
      <c r="Y444" s="47"/>
      <c r="Z444" s="49">
        <v>1</v>
      </c>
    </row>
    <row r="445" spans="1:26" ht="15.75" customHeight="1">
      <c r="A445" s="5">
        <v>117989</v>
      </c>
      <c r="B445" s="5">
        <v>2811</v>
      </c>
      <c r="C445" s="14">
        <v>44435.289583333331</v>
      </c>
      <c r="D445" s="14">
        <v>44435.292361111111</v>
      </c>
      <c r="E445" s="14"/>
      <c r="G445" s="5" t="s">
        <v>24</v>
      </c>
      <c r="H445" s="5" t="s">
        <v>29</v>
      </c>
      <c r="S445" s="29">
        <v>117206</v>
      </c>
      <c r="T445" s="47"/>
      <c r="U445" s="48"/>
      <c r="V445" s="47"/>
      <c r="W445" s="47"/>
      <c r="X445" s="48"/>
      <c r="Y445" s="47"/>
      <c r="Z445" s="49"/>
    </row>
    <row r="446" spans="1:26" ht="15.75" customHeight="1">
      <c r="A446" s="5">
        <v>116938</v>
      </c>
      <c r="B446" s="5">
        <v>2178</v>
      </c>
      <c r="C446" s="14">
        <v>44434.732638888891</v>
      </c>
      <c r="D446" s="14">
        <v>44434.73541666667</v>
      </c>
      <c r="E446" s="14"/>
      <c r="F446" s="14"/>
      <c r="G446" s="5" t="s">
        <v>24</v>
      </c>
      <c r="H446" s="5" t="s">
        <v>29</v>
      </c>
      <c r="S446" s="29">
        <v>117207</v>
      </c>
      <c r="T446" s="47"/>
      <c r="U446" s="48"/>
      <c r="V446" s="47"/>
      <c r="W446" s="47"/>
      <c r="X446" s="48"/>
      <c r="Y446" s="47"/>
      <c r="Z446" s="49"/>
    </row>
    <row r="447" spans="1:26" ht="15.75" customHeight="1">
      <c r="A447" s="5">
        <v>118034</v>
      </c>
      <c r="C447" s="14">
        <v>44426.118750000001</v>
      </c>
      <c r="G447" s="5" t="s">
        <v>24</v>
      </c>
      <c r="H447" s="5" t="s">
        <v>25</v>
      </c>
      <c r="S447" s="29">
        <v>117208</v>
      </c>
      <c r="T447" s="47"/>
      <c r="U447" s="48"/>
      <c r="V447" s="47"/>
      <c r="W447" s="47"/>
      <c r="X447" s="48">
        <v>1</v>
      </c>
      <c r="Y447" s="47">
        <v>1</v>
      </c>
      <c r="Z447" s="49">
        <v>1</v>
      </c>
    </row>
    <row r="448" spans="1:26" ht="15.75" customHeight="1">
      <c r="A448" s="5">
        <v>117758</v>
      </c>
      <c r="B448" s="5">
        <v>4907</v>
      </c>
      <c r="C448" s="14">
        <v>44437.836805555555</v>
      </c>
      <c r="D448" s="14">
        <v>44437.844444444447</v>
      </c>
      <c r="E448" s="14">
        <v>44437.84652777778</v>
      </c>
      <c r="F448" s="14">
        <v>44437.858333333337</v>
      </c>
      <c r="G448" s="5" t="s">
        <v>24</v>
      </c>
      <c r="H448" s="5" t="s">
        <v>29</v>
      </c>
      <c r="S448" s="29">
        <v>117209</v>
      </c>
      <c r="T448" s="47"/>
      <c r="U448" s="48"/>
      <c r="V448" s="47"/>
      <c r="W448" s="47"/>
      <c r="X448" s="48">
        <v>1</v>
      </c>
      <c r="Y448" s="47">
        <v>1</v>
      </c>
      <c r="Z448" s="49">
        <v>1</v>
      </c>
    </row>
    <row r="449" spans="1:26" ht="15.75" customHeight="1">
      <c r="A449" s="5">
        <v>117155</v>
      </c>
      <c r="B449" s="5">
        <v>2624</v>
      </c>
      <c r="C449" s="14">
        <v>44430.52847222222</v>
      </c>
      <c r="D449" s="14">
        <v>44430.53402777778</v>
      </c>
      <c r="E449" s="14">
        <v>44430.540972222225</v>
      </c>
      <c r="F449" s="14">
        <v>44430.576388888891</v>
      </c>
      <c r="G449" s="5" t="s">
        <v>24</v>
      </c>
      <c r="H449" s="5" t="s">
        <v>25</v>
      </c>
      <c r="S449" s="29">
        <v>117210</v>
      </c>
      <c r="T449" s="47">
        <v>1</v>
      </c>
      <c r="U449" s="48"/>
      <c r="V449" s="47">
        <v>1</v>
      </c>
      <c r="W449" s="47"/>
      <c r="X449" s="48"/>
      <c r="Y449" s="47"/>
      <c r="Z449" s="49">
        <v>1</v>
      </c>
    </row>
    <row r="450" spans="1:26" ht="15.75" customHeight="1">
      <c r="A450" s="5">
        <v>118622</v>
      </c>
      <c r="B450" s="5">
        <v>3374</v>
      </c>
      <c r="C450" s="14">
        <v>44430.352083333339</v>
      </c>
      <c r="D450" s="14">
        <v>44430.36319444445</v>
      </c>
      <c r="E450" s="14">
        <v>44430.369444444448</v>
      </c>
      <c r="F450" s="14">
        <v>44430.401388888895</v>
      </c>
      <c r="G450" s="5" t="s">
        <v>24</v>
      </c>
      <c r="H450" s="5" t="s">
        <v>29</v>
      </c>
      <c r="S450" s="29">
        <v>117211</v>
      </c>
      <c r="T450" s="47"/>
      <c r="U450" s="48"/>
      <c r="V450" s="47"/>
      <c r="W450" s="47"/>
      <c r="X450" s="48">
        <v>1</v>
      </c>
      <c r="Y450" s="47">
        <v>1</v>
      </c>
      <c r="Z450" s="49">
        <v>1</v>
      </c>
    </row>
    <row r="451" spans="1:26" ht="15.75" customHeight="1">
      <c r="A451" s="5">
        <v>117594</v>
      </c>
      <c r="B451" s="5">
        <v>2247</v>
      </c>
      <c r="C451" s="14">
        <v>44419.797222222223</v>
      </c>
      <c r="D451" s="14">
        <v>44419.803472222222</v>
      </c>
      <c r="E451" s="14">
        <v>44419.8125</v>
      </c>
      <c r="F451" s="14">
        <v>44419.831944444442</v>
      </c>
      <c r="G451" s="5" t="s">
        <v>24</v>
      </c>
      <c r="H451" s="5" t="s">
        <v>29</v>
      </c>
      <c r="S451" s="29">
        <v>117212</v>
      </c>
      <c r="T451" s="47"/>
      <c r="U451" s="48">
        <v>1</v>
      </c>
      <c r="V451" s="47">
        <v>1</v>
      </c>
      <c r="W451" s="47"/>
      <c r="X451" s="48"/>
      <c r="Y451" s="47"/>
      <c r="Z451" s="49">
        <v>1</v>
      </c>
    </row>
    <row r="452" spans="1:26" ht="15.75" customHeight="1">
      <c r="A452" s="5">
        <v>116919</v>
      </c>
      <c r="B452" s="5">
        <v>180</v>
      </c>
      <c r="C452" s="14">
        <v>44425.553472222222</v>
      </c>
      <c r="D452" s="14">
        <v>44425.560416666667</v>
      </c>
      <c r="E452" s="14">
        <v>44425.565972222226</v>
      </c>
      <c r="F452" s="14"/>
      <c r="G452" s="5" t="s">
        <v>24</v>
      </c>
      <c r="H452" s="5" t="s">
        <v>25</v>
      </c>
      <c r="S452" s="29">
        <v>117213</v>
      </c>
      <c r="T452" s="47"/>
      <c r="U452" s="48"/>
      <c r="V452" s="47"/>
      <c r="W452" s="47">
        <v>1</v>
      </c>
      <c r="X452" s="48"/>
      <c r="Y452" s="47">
        <v>1</v>
      </c>
      <c r="Z452" s="49">
        <v>1</v>
      </c>
    </row>
    <row r="453" spans="1:26" ht="15.75" customHeight="1">
      <c r="A453" s="5">
        <v>117816</v>
      </c>
      <c r="B453" s="5">
        <v>2761</v>
      </c>
      <c r="C453" s="14">
        <v>44426.422222222223</v>
      </c>
      <c r="D453" s="14">
        <v>44426.429861111115</v>
      </c>
      <c r="E453" s="14">
        <v>44426.438888888893</v>
      </c>
      <c r="F453" s="14">
        <v>44426.477083333339</v>
      </c>
      <c r="G453" s="5" t="s">
        <v>24</v>
      </c>
      <c r="H453" s="5" t="s">
        <v>29</v>
      </c>
      <c r="S453" s="29">
        <v>117214</v>
      </c>
      <c r="T453" s="47"/>
      <c r="U453" s="48">
        <v>1</v>
      </c>
      <c r="V453" s="47">
        <v>1</v>
      </c>
      <c r="W453" s="47"/>
      <c r="X453" s="48"/>
      <c r="Y453" s="47"/>
      <c r="Z453" s="49">
        <v>1</v>
      </c>
    </row>
    <row r="454" spans="1:26" ht="15.75" customHeight="1">
      <c r="A454" s="5">
        <v>117629</v>
      </c>
      <c r="C454" s="14">
        <v>44421.26458333333</v>
      </c>
      <c r="G454" s="5" t="s">
        <v>28</v>
      </c>
      <c r="H454" s="5" t="s">
        <v>29</v>
      </c>
      <c r="S454" s="29">
        <v>117215</v>
      </c>
      <c r="T454" s="47"/>
      <c r="U454" s="48"/>
      <c r="V454" s="47"/>
      <c r="W454" s="47"/>
      <c r="X454" s="48"/>
      <c r="Y454" s="47"/>
      <c r="Z454" s="49"/>
    </row>
    <row r="455" spans="1:26" ht="15.75" customHeight="1">
      <c r="A455" s="5">
        <v>118139</v>
      </c>
      <c r="B455" s="5">
        <v>355</v>
      </c>
      <c r="C455" s="14">
        <v>44431.695138888885</v>
      </c>
      <c r="D455" s="14">
        <v>44431.696527777771</v>
      </c>
      <c r="E455" s="14">
        <v>44431.700694444437</v>
      </c>
      <c r="F455" s="14">
        <v>44431.720833333326</v>
      </c>
      <c r="G455" s="5" t="s">
        <v>24</v>
      </c>
      <c r="H455" s="5" t="s">
        <v>29</v>
      </c>
      <c r="S455" s="29">
        <v>117216</v>
      </c>
      <c r="T455" s="47"/>
      <c r="U455" s="48">
        <v>1</v>
      </c>
      <c r="V455" s="47">
        <v>1</v>
      </c>
      <c r="W455" s="47"/>
      <c r="X455" s="48"/>
      <c r="Y455" s="47"/>
      <c r="Z455" s="49">
        <v>1</v>
      </c>
    </row>
    <row r="456" spans="1:26" ht="15.75" customHeight="1">
      <c r="A456" s="5">
        <v>118185</v>
      </c>
      <c r="B456" s="5">
        <v>2408</v>
      </c>
      <c r="C456" s="14">
        <v>44409.372222222228</v>
      </c>
      <c r="D456" s="14">
        <v>44409.37986111112</v>
      </c>
      <c r="E456" s="14"/>
      <c r="G456" s="5" t="s">
        <v>24</v>
      </c>
      <c r="H456" s="5" t="s">
        <v>25</v>
      </c>
      <c r="S456" s="29">
        <v>117217</v>
      </c>
      <c r="T456" s="47"/>
      <c r="U456" s="48"/>
      <c r="V456" s="47"/>
      <c r="W456" s="47"/>
      <c r="X456" s="48"/>
      <c r="Y456" s="47"/>
      <c r="Z456" s="49"/>
    </row>
    <row r="457" spans="1:26" ht="15.75" customHeight="1">
      <c r="A457" s="5">
        <v>117497</v>
      </c>
      <c r="B457" s="5">
        <v>277</v>
      </c>
      <c r="C457" s="14">
        <v>44413.297916666663</v>
      </c>
      <c r="D457" s="14">
        <v>44413.300694444442</v>
      </c>
      <c r="E457" s="14">
        <v>44413.310416666667</v>
      </c>
      <c r="F457" s="14">
        <v>44413.323611111111</v>
      </c>
      <c r="G457" s="5" t="s">
        <v>28</v>
      </c>
      <c r="H457" s="5" t="s">
        <v>29</v>
      </c>
      <c r="S457" s="29">
        <v>117218</v>
      </c>
      <c r="T457" s="47"/>
      <c r="U457" s="48"/>
      <c r="V457" s="47"/>
      <c r="W457" s="47">
        <v>1</v>
      </c>
      <c r="X457" s="48"/>
      <c r="Y457" s="47">
        <v>1</v>
      </c>
      <c r="Z457" s="49">
        <v>1</v>
      </c>
    </row>
    <row r="458" spans="1:26" ht="15.75" customHeight="1">
      <c r="A458" s="5">
        <v>118165</v>
      </c>
      <c r="B458" s="5">
        <v>928</v>
      </c>
      <c r="C458" s="14">
        <v>44438.745833333334</v>
      </c>
      <c r="D458" s="14">
        <v>44438.75</v>
      </c>
      <c r="E458" s="14">
        <v>44438.752083333333</v>
      </c>
      <c r="F458" s="14">
        <v>44438.757638888892</v>
      </c>
      <c r="G458" s="5" t="s">
        <v>28</v>
      </c>
      <c r="H458" s="5" t="s">
        <v>29</v>
      </c>
      <c r="S458" s="29">
        <v>117219</v>
      </c>
      <c r="T458" s="47"/>
      <c r="U458" s="48">
        <v>1</v>
      </c>
      <c r="V458" s="47">
        <v>1</v>
      </c>
      <c r="W458" s="47"/>
      <c r="X458" s="48"/>
      <c r="Y458" s="47"/>
      <c r="Z458" s="49">
        <v>1</v>
      </c>
    </row>
    <row r="459" spans="1:26" ht="15.75" customHeight="1">
      <c r="A459" s="5">
        <v>117273</v>
      </c>
      <c r="B459" s="5">
        <v>915</v>
      </c>
      <c r="C459" s="14">
        <v>44409.53125</v>
      </c>
      <c r="D459" s="14">
        <v>44409.542361111111</v>
      </c>
      <c r="E459" s="14">
        <v>44409.551388888889</v>
      </c>
      <c r="F459" s="14">
        <v>44409.59097222222</v>
      </c>
      <c r="G459" s="5" t="s">
        <v>24</v>
      </c>
      <c r="H459" s="5" t="s">
        <v>25</v>
      </c>
      <c r="S459" s="29">
        <v>117220</v>
      </c>
      <c r="T459" s="47">
        <v>1</v>
      </c>
      <c r="U459" s="48"/>
      <c r="V459" s="47">
        <v>1</v>
      </c>
      <c r="W459" s="47"/>
      <c r="X459" s="48"/>
      <c r="Y459" s="47"/>
      <c r="Z459" s="49">
        <v>1</v>
      </c>
    </row>
    <row r="460" spans="1:26" ht="15.75" customHeight="1">
      <c r="A460" s="5">
        <v>118653</v>
      </c>
      <c r="B460" s="5">
        <v>1745</v>
      </c>
      <c r="C460" s="14">
        <v>44431.993750000001</v>
      </c>
      <c r="D460" s="14">
        <v>44431.999305555561</v>
      </c>
      <c r="E460" s="14">
        <v>44432.00208333334</v>
      </c>
      <c r="F460" s="14">
        <v>44432.027777777781</v>
      </c>
      <c r="G460" s="5" t="s">
        <v>24</v>
      </c>
      <c r="H460" s="5" t="s">
        <v>29</v>
      </c>
      <c r="S460" s="29">
        <v>117221</v>
      </c>
      <c r="T460" s="47"/>
      <c r="U460" s="48">
        <v>1</v>
      </c>
      <c r="V460" s="47">
        <v>1</v>
      </c>
      <c r="W460" s="47"/>
      <c r="X460" s="48"/>
      <c r="Y460" s="47"/>
      <c r="Z460" s="49">
        <v>1</v>
      </c>
    </row>
    <row r="461" spans="1:26" ht="15.75" customHeight="1">
      <c r="A461" s="5">
        <v>117779</v>
      </c>
      <c r="B461" s="5">
        <v>2062</v>
      </c>
      <c r="C461" s="14">
        <v>44431.126388888886</v>
      </c>
      <c r="D461" s="14">
        <v>44431.129166666666</v>
      </c>
      <c r="E461" s="14"/>
      <c r="G461" s="5" t="s">
        <v>24</v>
      </c>
      <c r="H461" s="5" t="s">
        <v>29</v>
      </c>
      <c r="S461" s="29">
        <v>117222</v>
      </c>
      <c r="T461" s="47"/>
      <c r="U461" s="48"/>
      <c r="V461" s="47"/>
      <c r="W461" s="47">
        <v>1</v>
      </c>
      <c r="X461" s="48"/>
      <c r="Y461" s="47">
        <v>1</v>
      </c>
      <c r="Z461" s="49">
        <v>1</v>
      </c>
    </row>
    <row r="462" spans="1:26" ht="15.75" customHeight="1">
      <c r="A462" s="5">
        <v>117283</v>
      </c>
      <c r="C462" s="14">
        <v>44436.186805555553</v>
      </c>
      <c r="G462" s="5" t="s">
        <v>24</v>
      </c>
      <c r="H462" s="5" t="s">
        <v>29</v>
      </c>
      <c r="S462" s="29">
        <v>117223</v>
      </c>
      <c r="T462" s="47"/>
      <c r="U462" s="48"/>
      <c r="V462" s="47"/>
      <c r="W462" s="47"/>
      <c r="X462" s="48">
        <v>1</v>
      </c>
      <c r="Y462" s="47">
        <v>1</v>
      </c>
      <c r="Z462" s="49">
        <v>1</v>
      </c>
    </row>
    <row r="463" spans="1:26" ht="15.75" customHeight="1">
      <c r="A463" s="5">
        <v>116849</v>
      </c>
      <c r="C463" s="14">
        <v>44413.066666666666</v>
      </c>
      <c r="G463" s="5" t="s">
        <v>24</v>
      </c>
      <c r="H463" s="5" t="s">
        <v>25</v>
      </c>
      <c r="S463" s="29">
        <v>117224</v>
      </c>
      <c r="T463" s="47"/>
      <c r="U463" s="48"/>
      <c r="V463" s="47"/>
      <c r="W463" s="47"/>
      <c r="X463" s="48"/>
      <c r="Y463" s="47"/>
      <c r="Z463" s="49"/>
    </row>
    <row r="464" spans="1:26" ht="15.75" customHeight="1">
      <c r="A464" s="5">
        <v>118307</v>
      </c>
      <c r="B464" s="5">
        <v>3957</v>
      </c>
      <c r="C464" s="14">
        <v>44414.086805555555</v>
      </c>
      <c r="D464" s="14">
        <v>44414.088888888888</v>
      </c>
      <c r="E464" s="14">
        <v>44414.090277777774</v>
      </c>
      <c r="F464" s="14">
        <v>44414.10833333333</v>
      </c>
      <c r="G464" s="5" t="s">
        <v>24</v>
      </c>
      <c r="H464" s="5" t="s">
        <v>29</v>
      </c>
      <c r="S464" s="29">
        <v>117225</v>
      </c>
      <c r="T464" s="47"/>
      <c r="U464" s="48">
        <v>1</v>
      </c>
      <c r="V464" s="47">
        <v>1</v>
      </c>
      <c r="W464" s="47"/>
      <c r="X464" s="48"/>
      <c r="Y464" s="47"/>
      <c r="Z464" s="49">
        <v>1</v>
      </c>
    </row>
    <row r="465" spans="1:26" ht="15.75" customHeight="1">
      <c r="A465" s="5">
        <v>117672</v>
      </c>
      <c r="B465" s="5">
        <v>2093</v>
      </c>
      <c r="C465" s="14">
        <v>44429.524305555555</v>
      </c>
      <c r="D465" s="14">
        <v>44429.52847222222</v>
      </c>
      <c r="E465" s="14">
        <v>44429.532638888886</v>
      </c>
      <c r="F465" s="14">
        <v>44429.538194444445</v>
      </c>
      <c r="G465" s="5" t="s">
        <v>24</v>
      </c>
      <c r="H465" s="5" t="s">
        <v>29</v>
      </c>
      <c r="S465" s="29">
        <v>117226</v>
      </c>
      <c r="T465" s="47">
        <v>1</v>
      </c>
      <c r="U465" s="48"/>
      <c r="V465" s="47">
        <v>1</v>
      </c>
      <c r="W465" s="47"/>
      <c r="X465" s="48"/>
      <c r="Y465" s="47"/>
      <c r="Z465" s="49">
        <v>1</v>
      </c>
    </row>
    <row r="466" spans="1:26" ht="15.75" customHeight="1">
      <c r="A466" s="5">
        <v>117314</v>
      </c>
      <c r="B466" s="5">
        <v>3230</v>
      </c>
      <c r="C466" s="14">
        <v>44438.847916666666</v>
      </c>
      <c r="D466" s="14">
        <v>44438.852777777778</v>
      </c>
      <c r="E466" s="14">
        <v>44438.857638888891</v>
      </c>
      <c r="F466" s="14">
        <v>44438.866666666669</v>
      </c>
      <c r="G466" s="5" t="s">
        <v>24</v>
      </c>
      <c r="H466" s="5" t="s">
        <v>29</v>
      </c>
      <c r="S466" s="29">
        <v>117227</v>
      </c>
      <c r="T466" s="47"/>
      <c r="U466" s="48"/>
      <c r="V466" s="47"/>
      <c r="W466" s="47"/>
      <c r="X466" s="48"/>
      <c r="Y466" s="47"/>
      <c r="Z466" s="49"/>
    </row>
    <row r="467" spans="1:26" ht="15.75" customHeight="1">
      <c r="A467" s="5">
        <v>117053</v>
      </c>
      <c r="B467" s="5">
        <v>4949</v>
      </c>
      <c r="C467" s="14">
        <v>44436.357638888891</v>
      </c>
      <c r="D467" s="14">
        <v>44436.364583333336</v>
      </c>
      <c r="E467" s="14">
        <v>44436.370833333334</v>
      </c>
      <c r="F467" s="14">
        <v>44436.390277777777</v>
      </c>
      <c r="G467" s="5" t="s">
        <v>24</v>
      </c>
      <c r="H467" s="5" t="s">
        <v>29</v>
      </c>
      <c r="S467" s="29">
        <v>117228</v>
      </c>
      <c r="T467" s="47"/>
      <c r="U467" s="48"/>
      <c r="V467" s="47"/>
      <c r="W467" s="47"/>
      <c r="X467" s="48">
        <v>1</v>
      </c>
      <c r="Y467" s="47">
        <v>1</v>
      </c>
      <c r="Z467" s="49">
        <v>1</v>
      </c>
    </row>
    <row r="468" spans="1:26" ht="15.75" customHeight="1">
      <c r="A468" s="5">
        <v>117034</v>
      </c>
      <c r="B468" s="5">
        <v>2299</v>
      </c>
      <c r="C468" s="14">
        <v>44436.210416666669</v>
      </c>
      <c r="D468" s="14">
        <v>44436.216666666667</v>
      </c>
      <c r="E468" s="14"/>
      <c r="G468" s="5" t="s">
        <v>28</v>
      </c>
      <c r="H468" s="5" t="s">
        <v>25</v>
      </c>
      <c r="S468" s="29">
        <v>117229</v>
      </c>
      <c r="T468" s="47">
        <v>1</v>
      </c>
      <c r="U468" s="48"/>
      <c r="V468" s="47">
        <v>1</v>
      </c>
      <c r="W468" s="47"/>
      <c r="X468" s="48"/>
      <c r="Y468" s="47"/>
      <c r="Z468" s="49">
        <v>1</v>
      </c>
    </row>
    <row r="469" spans="1:26" ht="15.75" customHeight="1">
      <c r="A469" s="5">
        <v>117239</v>
      </c>
      <c r="B469" s="5">
        <v>752</v>
      </c>
      <c r="C469" s="14">
        <v>44415.886111111111</v>
      </c>
      <c r="D469" s="14">
        <v>44415.893750000003</v>
      </c>
      <c r="E469" s="14"/>
      <c r="F469" s="14"/>
      <c r="G469" s="5" t="s">
        <v>28</v>
      </c>
      <c r="H469" s="5" t="s">
        <v>29</v>
      </c>
      <c r="S469" s="29">
        <v>117230</v>
      </c>
      <c r="T469" s="47"/>
      <c r="U469" s="48"/>
      <c r="V469" s="47"/>
      <c r="W469" s="47"/>
      <c r="X469" s="48">
        <v>1</v>
      </c>
      <c r="Y469" s="47">
        <v>1</v>
      </c>
      <c r="Z469" s="49">
        <v>1</v>
      </c>
    </row>
    <row r="470" spans="1:26" ht="15.75" customHeight="1">
      <c r="A470" s="5">
        <v>118108</v>
      </c>
      <c r="B470" s="5">
        <v>1811</v>
      </c>
      <c r="C470" s="14">
        <v>44430.965277777781</v>
      </c>
      <c r="D470" s="14">
        <v>44430.968055555561</v>
      </c>
      <c r="E470" s="14">
        <v>44430.972222222226</v>
      </c>
      <c r="F470" s="14">
        <v>44430.982638888891</v>
      </c>
      <c r="G470" s="5" t="s">
        <v>28</v>
      </c>
      <c r="H470" s="5" t="s">
        <v>29</v>
      </c>
      <c r="S470" s="29">
        <v>117231</v>
      </c>
      <c r="T470" s="47"/>
      <c r="U470" s="48"/>
      <c r="V470" s="47"/>
      <c r="W470" s="47"/>
      <c r="X470" s="48">
        <v>1</v>
      </c>
      <c r="Y470" s="47">
        <v>1</v>
      </c>
      <c r="Z470" s="49">
        <v>1</v>
      </c>
    </row>
    <row r="471" spans="1:26" ht="15.75" customHeight="1">
      <c r="A471" s="5">
        <v>117534</v>
      </c>
      <c r="B471" s="5">
        <v>2489</v>
      </c>
      <c r="C471" s="14">
        <v>44420.324999999997</v>
      </c>
      <c r="D471" s="14">
        <v>44420.326388888883</v>
      </c>
      <c r="E471" s="14"/>
      <c r="F471" s="14"/>
      <c r="G471" s="5" t="s">
        <v>24</v>
      </c>
      <c r="H471" s="5" t="s">
        <v>29</v>
      </c>
      <c r="S471" s="29">
        <v>117232</v>
      </c>
      <c r="T471" s="47">
        <v>1</v>
      </c>
      <c r="U471" s="48"/>
      <c r="V471" s="47">
        <v>1</v>
      </c>
      <c r="W471" s="47"/>
      <c r="X471" s="48"/>
      <c r="Y471" s="47"/>
      <c r="Z471" s="49">
        <v>1</v>
      </c>
    </row>
    <row r="472" spans="1:26" ht="15.75" customHeight="1">
      <c r="A472" s="5">
        <v>116901</v>
      </c>
      <c r="B472" s="5">
        <v>3803</v>
      </c>
      <c r="C472" s="14">
        <v>44421.414583333331</v>
      </c>
      <c r="D472" s="14">
        <v>44421.422916666663</v>
      </c>
      <c r="E472" s="14">
        <v>44421.431249999994</v>
      </c>
      <c r="F472" s="14">
        <v>44421.461111111108</v>
      </c>
      <c r="G472" s="5" t="s">
        <v>28</v>
      </c>
      <c r="H472" s="5" t="s">
        <v>29</v>
      </c>
      <c r="S472" s="29">
        <v>117233</v>
      </c>
      <c r="T472" s="47"/>
      <c r="U472" s="48"/>
      <c r="V472" s="47"/>
      <c r="W472" s="47">
        <v>1</v>
      </c>
      <c r="X472" s="48"/>
      <c r="Y472" s="47">
        <v>1</v>
      </c>
      <c r="Z472" s="49">
        <v>1</v>
      </c>
    </row>
    <row r="473" spans="1:26" ht="15.75" customHeight="1">
      <c r="A473" s="5">
        <v>118444</v>
      </c>
      <c r="C473" s="14">
        <v>44433.222222222226</v>
      </c>
      <c r="G473" s="5" t="s">
        <v>24</v>
      </c>
      <c r="H473" s="5" t="s">
        <v>29</v>
      </c>
      <c r="S473" s="29">
        <v>117234</v>
      </c>
      <c r="T473" s="47"/>
      <c r="U473" s="48"/>
      <c r="V473" s="47"/>
      <c r="W473" s="47">
        <v>1</v>
      </c>
      <c r="X473" s="48"/>
      <c r="Y473" s="47">
        <v>1</v>
      </c>
      <c r="Z473" s="49">
        <v>1</v>
      </c>
    </row>
    <row r="474" spans="1:26" ht="15.75" customHeight="1">
      <c r="A474" s="5">
        <v>117584</v>
      </c>
      <c r="B474" s="5">
        <v>3015</v>
      </c>
      <c r="C474" s="14">
        <v>44432.018750000003</v>
      </c>
      <c r="D474" s="14">
        <v>44432.029166666667</v>
      </c>
      <c r="E474" s="14">
        <v>44432.032638888886</v>
      </c>
      <c r="F474" s="14">
        <v>44432.064583333333</v>
      </c>
      <c r="G474" s="5" t="s">
        <v>28</v>
      </c>
      <c r="H474" s="5" t="s">
        <v>29</v>
      </c>
      <c r="S474" s="29">
        <v>117235</v>
      </c>
      <c r="T474" s="47">
        <v>1</v>
      </c>
      <c r="U474" s="48"/>
      <c r="V474" s="47">
        <v>1</v>
      </c>
      <c r="W474" s="47"/>
      <c r="X474" s="48"/>
      <c r="Y474" s="47"/>
      <c r="Z474" s="49">
        <v>1</v>
      </c>
    </row>
    <row r="475" spans="1:26" ht="15.75" customHeight="1">
      <c r="A475" s="5">
        <v>118113</v>
      </c>
      <c r="B475" s="5">
        <v>908</v>
      </c>
      <c r="C475" s="14">
        <v>44429.775000000001</v>
      </c>
      <c r="D475" s="14">
        <v>44429.779861111114</v>
      </c>
      <c r="E475" s="14">
        <v>44429.787500000006</v>
      </c>
      <c r="F475" s="14">
        <v>44429.802083333336</v>
      </c>
      <c r="G475" s="5" t="s">
        <v>24</v>
      </c>
      <c r="H475" s="5" t="s">
        <v>29</v>
      </c>
      <c r="S475" s="29">
        <v>117236</v>
      </c>
      <c r="T475" s="47"/>
      <c r="U475" s="48"/>
      <c r="V475" s="47"/>
      <c r="W475" s="47"/>
      <c r="X475" s="48">
        <v>1</v>
      </c>
      <c r="Y475" s="47">
        <v>1</v>
      </c>
      <c r="Z475" s="49">
        <v>1</v>
      </c>
    </row>
    <row r="476" spans="1:26" ht="15.75" customHeight="1">
      <c r="A476" s="5">
        <v>117054</v>
      </c>
      <c r="B476" s="5">
        <v>619</v>
      </c>
      <c r="C476" s="14">
        <v>44426.607638888891</v>
      </c>
      <c r="D476" s="14">
        <v>44426.613888888889</v>
      </c>
      <c r="E476" s="14"/>
      <c r="G476" s="5" t="s">
        <v>24</v>
      </c>
      <c r="H476" s="5" t="s">
        <v>25</v>
      </c>
      <c r="S476" s="29">
        <v>117237</v>
      </c>
      <c r="T476" s="47"/>
      <c r="U476" s="48">
        <v>1</v>
      </c>
      <c r="V476" s="47">
        <v>1</v>
      </c>
      <c r="W476" s="47"/>
      <c r="X476" s="48"/>
      <c r="Y476" s="47"/>
      <c r="Z476" s="49">
        <v>1</v>
      </c>
    </row>
    <row r="477" spans="1:26" ht="15.75" customHeight="1">
      <c r="A477" s="5">
        <v>118695</v>
      </c>
      <c r="B477" s="5">
        <v>4756</v>
      </c>
      <c r="C477" s="14">
        <v>44414.861805555556</v>
      </c>
      <c r="D477" s="14">
        <v>44414.865972222222</v>
      </c>
      <c r="E477" s="14"/>
      <c r="F477" s="14"/>
      <c r="G477" s="5" t="s">
        <v>28</v>
      </c>
      <c r="H477" s="5" t="s">
        <v>29</v>
      </c>
      <c r="S477" s="29">
        <v>117238</v>
      </c>
      <c r="T477" s="47"/>
      <c r="U477" s="48"/>
      <c r="V477" s="47"/>
      <c r="W477" s="47"/>
      <c r="X477" s="48"/>
      <c r="Y477" s="47"/>
      <c r="Z477" s="49"/>
    </row>
    <row r="478" spans="1:26" ht="15.75" customHeight="1">
      <c r="A478" s="5">
        <v>117256</v>
      </c>
      <c r="B478" s="5">
        <v>1054</v>
      </c>
      <c r="C478" s="14">
        <v>44420.864583333336</v>
      </c>
      <c r="D478" s="14">
        <v>44420.873611111114</v>
      </c>
      <c r="E478" s="14"/>
      <c r="G478" s="5" t="s">
        <v>28</v>
      </c>
      <c r="H478" s="5" t="s">
        <v>25</v>
      </c>
      <c r="S478" s="29">
        <v>117239</v>
      </c>
      <c r="T478" s="47"/>
      <c r="U478" s="48"/>
      <c r="V478" s="47"/>
      <c r="W478" s="47"/>
      <c r="X478" s="48">
        <v>1</v>
      </c>
      <c r="Y478" s="47">
        <v>1</v>
      </c>
      <c r="Z478" s="49">
        <v>1</v>
      </c>
    </row>
    <row r="479" spans="1:26" ht="15.75" customHeight="1">
      <c r="A479" s="5">
        <v>116824</v>
      </c>
      <c r="B479" s="5">
        <v>4989</v>
      </c>
      <c r="C479" s="14">
        <v>44438.63958333333</v>
      </c>
      <c r="D479" s="14">
        <v>44438.644444444442</v>
      </c>
      <c r="E479" s="14">
        <v>44438.646527777775</v>
      </c>
      <c r="F479" s="14">
        <v>44438.677777777775</v>
      </c>
      <c r="G479" s="5" t="s">
        <v>24</v>
      </c>
      <c r="H479" s="5" t="s">
        <v>29</v>
      </c>
      <c r="S479" s="29">
        <v>117240</v>
      </c>
      <c r="T479" s="47"/>
      <c r="U479" s="48"/>
      <c r="V479" s="47"/>
      <c r="W479" s="47"/>
      <c r="X479" s="48">
        <v>1</v>
      </c>
      <c r="Y479" s="47">
        <v>1</v>
      </c>
      <c r="Z479" s="49">
        <v>1</v>
      </c>
    </row>
    <row r="480" spans="1:26" ht="15.75" customHeight="1">
      <c r="A480" s="5">
        <v>117739</v>
      </c>
      <c r="B480" s="5">
        <v>970</v>
      </c>
      <c r="C480" s="14">
        <v>44436.807638888888</v>
      </c>
      <c r="D480" s="14">
        <v>44436.810416666667</v>
      </c>
      <c r="E480" s="14">
        <v>44436.814583333333</v>
      </c>
      <c r="F480" s="14">
        <v>44436.844444444447</v>
      </c>
      <c r="G480" s="5" t="s">
        <v>24</v>
      </c>
      <c r="H480" s="5" t="s">
        <v>29</v>
      </c>
      <c r="S480" s="29">
        <v>117241</v>
      </c>
      <c r="T480" s="47"/>
      <c r="U480" s="48">
        <v>1</v>
      </c>
      <c r="V480" s="47">
        <v>1</v>
      </c>
      <c r="W480" s="47"/>
      <c r="X480" s="48"/>
      <c r="Y480" s="47"/>
      <c r="Z480" s="49">
        <v>1</v>
      </c>
    </row>
    <row r="481" spans="1:26" ht="15.75" customHeight="1">
      <c r="A481" s="5">
        <v>117616</v>
      </c>
      <c r="B481" s="5">
        <v>329</v>
      </c>
      <c r="C481" s="14">
        <v>44418.54305555555</v>
      </c>
      <c r="D481" s="14">
        <v>44418.54583333333</v>
      </c>
      <c r="E481" s="14">
        <v>44418.556249999994</v>
      </c>
      <c r="F481" s="14">
        <v>44418.575694444437</v>
      </c>
      <c r="G481" s="5" t="s">
        <v>24</v>
      </c>
      <c r="H481" s="5" t="s">
        <v>25</v>
      </c>
      <c r="S481" s="29">
        <v>117242</v>
      </c>
      <c r="T481" s="47">
        <v>1</v>
      </c>
      <c r="U481" s="48"/>
      <c r="V481" s="47">
        <v>1</v>
      </c>
      <c r="W481" s="47"/>
      <c r="X481" s="48"/>
      <c r="Y481" s="47"/>
      <c r="Z481" s="49">
        <v>1</v>
      </c>
    </row>
    <row r="482" spans="1:26" ht="15.75" customHeight="1">
      <c r="A482" s="5">
        <v>117116</v>
      </c>
      <c r="B482" s="5">
        <v>1228</v>
      </c>
      <c r="C482" s="14">
        <v>44428.59652777778</v>
      </c>
      <c r="D482" s="14"/>
      <c r="G482" s="5" t="s">
        <v>28</v>
      </c>
      <c r="H482" s="5" t="s">
        <v>29</v>
      </c>
      <c r="S482" s="29">
        <v>117243</v>
      </c>
      <c r="T482" s="47"/>
      <c r="U482" s="48"/>
      <c r="V482" s="47"/>
      <c r="W482" s="47"/>
      <c r="X482" s="48"/>
      <c r="Y482" s="47"/>
      <c r="Z482" s="49"/>
    </row>
    <row r="483" spans="1:26" ht="15.75" customHeight="1">
      <c r="A483" s="5">
        <v>116989</v>
      </c>
      <c r="B483" s="5">
        <v>945</v>
      </c>
      <c r="C483" s="14">
        <v>44436.57430555555</v>
      </c>
      <c r="D483" s="14"/>
      <c r="G483" s="5" t="s">
        <v>28</v>
      </c>
      <c r="H483" s="5" t="s">
        <v>25</v>
      </c>
      <c r="S483" s="29">
        <v>117244</v>
      </c>
      <c r="T483" s="47"/>
      <c r="U483" s="48">
        <v>1</v>
      </c>
      <c r="V483" s="47">
        <v>1</v>
      </c>
      <c r="W483" s="47"/>
      <c r="X483" s="48"/>
      <c r="Y483" s="47"/>
      <c r="Z483" s="49">
        <v>1</v>
      </c>
    </row>
    <row r="484" spans="1:26" ht="15.75" customHeight="1">
      <c r="A484" s="5">
        <v>117364</v>
      </c>
      <c r="B484" s="5">
        <v>1323</v>
      </c>
      <c r="C484" s="14">
        <v>44437.4</v>
      </c>
      <c r="D484" s="14">
        <v>44437.404166666667</v>
      </c>
      <c r="E484" s="14">
        <v>44437.406944444447</v>
      </c>
      <c r="F484" s="14">
        <v>44437.422222222223</v>
      </c>
      <c r="G484" s="5" t="s">
        <v>24</v>
      </c>
      <c r="H484" s="5" t="s">
        <v>25</v>
      </c>
      <c r="S484" s="29">
        <v>117245</v>
      </c>
      <c r="T484" s="47">
        <v>1</v>
      </c>
      <c r="U484" s="48"/>
      <c r="V484" s="47">
        <v>1</v>
      </c>
      <c r="W484" s="47"/>
      <c r="X484" s="48"/>
      <c r="Y484" s="47"/>
      <c r="Z484" s="49">
        <v>1</v>
      </c>
    </row>
    <row r="485" spans="1:26" ht="15.75" customHeight="1">
      <c r="A485" s="5">
        <v>116905</v>
      </c>
      <c r="B485" s="5">
        <v>2185</v>
      </c>
      <c r="C485" s="14">
        <v>44427.402083333334</v>
      </c>
      <c r="D485" s="14">
        <v>44427.411805555559</v>
      </c>
      <c r="E485" s="14"/>
      <c r="G485" s="5" t="s">
        <v>24</v>
      </c>
      <c r="H485" s="5" t="s">
        <v>29</v>
      </c>
      <c r="S485" s="29">
        <v>117246</v>
      </c>
      <c r="T485" s="47">
        <v>1</v>
      </c>
      <c r="U485" s="48"/>
      <c r="V485" s="47">
        <v>1</v>
      </c>
      <c r="W485" s="47"/>
      <c r="X485" s="48"/>
      <c r="Y485" s="47"/>
      <c r="Z485" s="49">
        <v>1</v>
      </c>
    </row>
    <row r="486" spans="1:26" ht="15.75" customHeight="1">
      <c r="A486" s="5">
        <v>118496</v>
      </c>
      <c r="B486" s="5">
        <v>322</v>
      </c>
      <c r="C486" s="14">
        <v>44413.807638888888</v>
      </c>
      <c r="D486" s="14">
        <v>44413.816666666666</v>
      </c>
      <c r="E486" s="14">
        <v>44413.818749999999</v>
      </c>
      <c r="F486" s="14">
        <v>44413.840277777774</v>
      </c>
      <c r="G486" s="5" t="s">
        <v>24</v>
      </c>
      <c r="H486" s="5" t="s">
        <v>29</v>
      </c>
      <c r="S486" s="29">
        <v>117247</v>
      </c>
      <c r="T486" s="47"/>
      <c r="U486" s="48"/>
      <c r="V486" s="47"/>
      <c r="W486" s="47">
        <v>1</v>
      </c>
      <c r="X486" s="48"/>
      <c r="Y486" s="47">
        <v>1</v>
      </c>
      <c r="Z486" s="49">
        <v>1</v>
      </c>
    </row>
    <row r="487" spans="1:26" ht="15.75" customHeight="1">
      <c r="A487" s="5">
        <v>117025</v>
      </c>
      <c r="C487" s="14">
        <v>44431.805555555555</v>
      </c>
      <c r="G487" s="5" t="s">
        <v>28</v>
      </c>
      <c r="H487" s="5" t="s">
        <v>25</v>
      </c>
      <c r="S487" s="29">
        <v>117248</v>
      </c>
      <c r="T487" s="47"/>
      <c r="U487" s="48">
        <v>1</v>
      </c>
      <c r="V487" s="47">
        <v>1</v>
      </c>
      <c r="W487" s="47"/>
      <c r="X487" s="48"/>
      <c r="Y487" s="47"/>
      <c r="Z487" s="49">
        <v>1</v>
      </c>
    </row>
    <row r="488" spans="1:26" ht="15.75" customHeight="1">
      <c r="A488" s="5">
        <v>117929</v>
      </c>
      <c r="B488" s="5">
        <v>3715</v>
      </c>
      <c r="C488" s="14">
        <v>44418.442361111105</v>
      </c>
      <c r="D488" s="14"/>
      <c r="G488" s="5" t="s">
        <v>24</v>
      </c>
      <c r="H488" s="5" t="s">
        <v>25</v>
      </c>
      <c r="S488" s="29">
        <v>117249</v>
      </c>
      <c r="T488" s="47"/>
      <c r="U488" s="48"/>
      <c r="V488" s="47"/>
      <c r="W488" s="47">
        <v>1</v>
      </c>
      <c r="X488" s="48"/>
      <c r="Y488" s="47">
        <v>1</v>
      </c>
      <c r="Z488" s="49">
        <v>1</v>
      </c>
    </row>
    <row r="489" spans="1:26" ht="15.75" customHeight="1">
      <c r="A489" s="5">
        <v>117067</v>
      </c>
      <c r="C489" s="14">
        <v>44416.40625</v>
      </c>
      <c r="G489" s="5" t="s">
        <v>24</v>
      </c>
      <c r="H489" s="5" t="s">
        <v>29</v>
      </c>
      <c r="S489" s="29">
        <v>117250</v>
      </c>
      <c r="T489" s="47"/>
      <c r="U489" s="48">
        <v>1</v>
      </c>
      <c r="V489" s="47">
        <v>1</v>
      </c>
      <c r="W489" s="47"/>
      <c r="X489" s="48"/>
      <c r="Y489" s="47"/>
      <c r="Z489" s="49">
        <v>1</v>
      </c>
    </row>
    <row r="490" spans="1:26" ht="15.75" customHeight="1">
      <c r="A490" s="5">
        <v>118401</v>
      </c>
      <c r="B490" s="5">
        <v>3903</v>
      </c>
      <c r="C490" s="14">
        <v>44432.240972222222</v>
      </c>
      <c r="D490" s="14">
        <v>44432.243055555555</v>
      </c>
      <c r="E490" s="14">
        <v>44432.245138888888</v>
      </c>
      <c r="F490" s="14">
        <v>44432.266666666663</v>
      </c>
      <c r="G490" s="5" t="s">
        <v>24</v>
      </c>
      <c r="H490" s="5" t="s">
        <v>29</v>
      </c>
      <c r="S490" s="29">
        <v>117251</v>
      </c>
      <c r="T490" s="47">
        <v>1</v>
      </c>
      <c r="U490" s="48"/>
      <c r="V490" s="47">
        <v>1</v>
      </c>
      <c r="W490" s="47"/>
      <c r="X490" s="48"/>
      <c r="Y490" s="47"/>
      <c r="Z490" s="49">
        <v>1</v>
      </c>
    </row>
    <row r="491" spans="1:26" ht="15.75" customHeight="1">
      <c r="A491" s="5">
        <v>117234</v>
      </c>
      <c r="B491" s="5">
        <v>3888</v>
      </c>
      <c r="C491" s="14">
        <v>44416.652777777781</v>
      </c>
      <c r="D491" s="14">
        <v>44416.662500000006</v>
      </c>
      <c r="E491" s="14">
        <v>44416.668750000004</v>
      </c>
      <c r="F491" s="14"/>
      <c r="G491" s="5" t="s">
        <v>28</v>
      </c>
      <c r="H491" s="5" t="s">
        <v>25</v>
      </c>
      <c r="S491" s="29">
        <v>117252</v>
      </c>
      <c r="T491" s="47"/>
      <c r="U491" s="48"/>
      <c r="V491" s="47"/>
      <c r="W491" s="47"/>
      <c r="X491" s="48">
        <v>1</v>
      </c>
      <c r="Y491" s="47">
        <v>1</v>
      </c>
      <c r="Z491" s="49">
        <v>1</v>
      </c>
    </row>
    <row r="492" spans="1:26" ht="15.75" customHeight="1">
      <c r="A492" s="5">
        <v>117724</v>
      </c>
      <c r="B492" s="5">
        <v>957</v>
      </c>
      <c r="C492" s="14">
        <v>44431.579166666663</v>
      </c>
      <c r="D492" s="14"/>
      <c r="G492" s="5" t="s">
        <v>24</v>
      </c>
      <c r="H492" s="5" t="s">
        <v>25</v>
      </c>
      <c r="S492" s="29">
        <v>117253</v>
      </c>
      <c r="T492" s="47">
        <v>1</v>
      </c>
      <c r="U492" s="48"/>
      <c r="V492" s="47">
        <v>1</v>
      </c>
      <c r="W492" s="47"/>
      <c r="X492" s="48"/>
      <c r="Y492" s="47"/>
      <c r="Z492" s="49">
        <v>1</v>
      </c>
    </row>
    <row r="493" spans="1:26" ht="15.75" customHeight="1">
      <c r="A493" s="5">
        <v>117505</v>
      </c>
      <c r="C493" s="14">
        <v>44422.395138888889</v>
      </c>
      <c r="G493" s="5" t="s">
        <v>24</v>
      </c>
      <c r="H493" s="5" t="s">
        <v>29</v>
      </c>
      <c r="S493" s="29">
        <v>117254</v>
      </c>
      <c r="T493" s="47">
        <v>1</v>
      </c>
      <c r="U493" s="48"/>
      <c r="V493" s="47">
        <v>1</v>
      </c>
      <c r="W493" s="47"/>
      <c r="X493" s="48"/>
      <c r="Y493" s="47"/>
      <c r="Z493" s="49">
        <v>1</v>
      </c>
    </row>
    <row r="494" spans="1:26" ht="15.75" customHeight="1">
      <c r="A494" s="5">
        <v>117946</v>
      </c>
      <c r="B494" s="5">
        <v>3657</v>
      </c>
      <c r="C494" s="14">
        <v>44432.918749999997</v>
      </c>
      <c r="D494" s="14">
        <v>44432.927777777775</v>
      </c>
      <c r="E494" s="14">
        <v>44432.929166666661</v>
      </c>
      <c r="F494" s="14">
        <v>44432.964583333327</v>
      </c>
      <c r="G494" s="5" t="s">
        <v>24</v>
      </c>
      <c r="H494" s="5" t="s">
        <v>29</v>
      </c>
      <c r="S494" s="29">
        <v>117255</v>
      </c>
      <c r="T494" s="47">
        <v>1</v>
      </c>
      <c r="U494" s="48"/>
      <c r="V494" s="47">
        <v>1</v>
      </c>
      <c r="W494" s="47"/>
      <c r="X494" s="48"/>
      <c r="Y494" s="47"/>
      <c r="Z494" s="49">
        <v>1</v>
      </c>
    </row>
    <row r="495" spans="1:26" ht="15.75" customHeight="1">
      <c r="A495" s="5">
        <v>116930</v>
      </c>
      <c r="B495" s="5">
        <v>1914</v>
      </c>
      <c r="C495" s="14">
        <v>44424.424305555556</v>
      </c>
      <c r="D495" s="14">
        <v>44424.429861111115</v>
      </c>
      <c r="E495" s="14">
        <v>44424.434027777781</v>
      </c>
      <c r="F495" s="14">
        <v>44424.47152777778</v>
      </c>
      <c r="G495" s="5" t="s">
        <v>24</v>
      </c>
      <c r="H495" s="5" t="s">
        <v>29</v>
      </c>
      <c r="S495" s="29">
        <v>117256</v>
      </c>
      <c r="T495" s="47"/>
      <c r="U495" s="48"/>
      <c r="V495" s="47"/>
      <c r="W495" s="47">
        <v>1</v>
      </c>
      <c r="X495" s="48"/>
      <c r="Y495" s="47">
        <v>1</v>
      </c>
      <c r="Z495" s="49">
        <v>1</v>
      </c>
    </row>
    <row r="496" spans="1:26" ht="15.75" customHeight="1">
      <c r="A496" s="5">
        <v>118341</v>
      </c>
      <c r="B496" s="5">
        <v>2514</v>
      </c>
      <c r="C496" s="14">
        <v>44439.027777777781</v>
      </c>
      <c r="D496" s="14"/>
      <c r="G496" s="5" t="s">
        <v>24</v>
      </c>
      <c r="H496" s="5" t="s">
        <v>25</v>
      </c>
      <c r="S496" s="29">
        <v>117257</v>
      </c>
      <c r="T496" s="47"/>
      <c r="U496" s="48">
        <v>1</v>
      </c>
      <c r="V496" s="47">
        <v>1</v>
      </c>
      <c r="W496" s="47"/>
      <c r="X496" s="48"/>
      <c r="Y496" s="47"/>
      <c r="Z496" s="49">
        <v>1</v>
      </c>
    </row>
    <row r="497" spans="1:26" ht="15.75" customHeight="1">
      <c r="A497" s="5">
        <v>118716</v>
      </c>
      <c r="C497" s="14">
        <v>44436.954861111109</v>
      </c>
      <c r="G497" s="5" t="s">
        <v>24</v>
      </c>
      <c r="H497" s="5" t="s">
        <v>29</v>
      </c>
      <c r="S497" s="29">
        <v>117258</v>
      </c>
      <c r="T497" s="47">
        <v>1</v>
      </c>
      <c r="U497" s="48"/>
      <c r="V497" s="47">
        <v>1</v>
      </c>
      <c r="W497" s="47"/>
      <c r="X497" s="48"/>
      <c r="Y497" s="47"/>
      <c r="Z497" s="49">
        <v>1</v>
      </c>
    </row>
    <row r="498" spans="1:26" ht="15.75" customHeight="1">
      <c r="A498" s="5">
        <v>117024</v>
      </c>
      <c r="B498" s="5">
        <v>4162</v>
      </c>
      <c r="C498" s="14">
        <v>44428.424999999996</v>
      </c>
      <c r="D498" s="14">
        <v>44428.434027777774</v>
      </c>
      <c r="E498" s="14">
        <v>44428.438888888886</v>
      </c>
      <c r="F498" s="14">
        <v>44428.473611111105</v>
      </c>
      <c r="G498" s="5" t="s">
        <v>24</v>
      </c>
      <c r="H498" s="5" t="s">
        <v>29</v>
      </c>
      <c r="S498" s="29">
        <v>117259</v>
      </c>
      <c r="T498" s="47"/>
      <c r="U498" s="48">
        <v>1</v>
      </c>
      <c r="V498" s="47">
        <v>1</v>
      </c>
      <c r="W498" s="47"/>
      <c r="X498" s="48"/>
      <c r="Y498" s="47"/>
      <c r="Z498" s="49">
        <v>1</v>
      </c>
    </row>
    <row r="499" spans="1:26" ht="15.75" customHeight="1">
      <c r="A499" s="5">
        <v>117491</v>
      </c>
      <c r="B499" s="5">
        <v>2846</v>
      </c>
      <c r="C499" s="14">
        <v>44431.954861111109</v>
      </c>
      <c r="D499" s="14">
        <v>44431.961805555555</v>
      </c>
      <c r="E499" s="14"/>
      <c r="G499" s="5" t="s">
        <v>24</v>
      </c>
      <c r="H499" s="5" t="s">
        <v>29</v>
      </c>
      <c r="S499" s="29">
        <v>117260</v>
      </c>
      <c r="T499" s="47"/>
      <c r="U499" s="48"/>
      <c r="V499" s="47"/>
      <c r="W499" s="47"/>
      <c r="X499" s="48">
        <v>1</v>
      </c>
      <c r="Y499" s="47">
        <v>1</v>
      </c>
      <c r="Z499" s="49">
        <v>1</v>
      </c>
    </row>
    <row r="500" spans="1:26" ht="15.75" customHeight="1">
      <c r="A500" s="5">
        <v>117870</v>
      </c>
      <c r="B500" s="5">
        <v>1923</v>
      </c>
      <c r="C500" s="14">
        <v>44410.839583333334</v>
      </c>
      <c r="D500" s="14">
        <v>44410.841666666667</v>
      </c>
      <c r="E500" s="14"/>
      <c r="F500" s="14"/>
      <c r="G500" s="5" t="s">
        <v>24</v>
      </c>
      <c r="H500" s="5" t="s">
        <v>29</v>
      </c>
      <c r="S500" s="29">
        <v>117261</v>
      </c>
      <c r="T500" s="47"/>
      <c r="U500" s="48"/>
      <c r="V500" s="47"/>
      <c r="W500" s="47">
        <v>1</v>
      </c>
      <c r="X500" s="48"/>
      <c r="Y500" s="47">
        <v>1</v>
      </c>
      <c r="Z500" s="49">
        <v>1</v>
      </c>
    </row>
    <row r="501" spans="1:26" ht="15.75" customHeight="1">
      <c r="A501" s="5">
        <v>118550</v>
      </c>
      <c r="C501" s="14">
        <v>44429.152777777781</v>
      </c>
      <c r="G501" s="5" t="s">
        <v>28</v>
      </c>
      <c r="H501" s="5" t="s">
        <v>25</v>
      </c>
      <c r="S501" s="29">
        <v>117262</v>
      </c>
      <c r="T501" s="47"/>
      <c r="U501" s="48"/>
      <c r="V501" s="47"/>
      <c r="W501" s="47"/>
      <c r="X501" s="48"/>
      <c r="Y501" s="47"/>
      <c r="Z501" s="49"/>
    </row>
    <row r="502" spans="1:26" ht="15.75" customHeight="1">
      <c r="A502" s="5">
        <v>117904</v>
      </c>
      <c r="B502" s="5">
        <v>754</v>
      </c>
      <c r="C502" s="14">
        <v>44425.175694444442</v>
      </c>
      <c r="D502" s="14">
        <v>44425.181944444441</v>
      </c>
      <c r="E502" s="14">
        <v>44425.189583333333</v>
      </c>
      <c r="F502" s="14">
        <v>44425.204166666663</v>
      </c>
      <c r="G502" s="5" t="s">
        <v>24</v>
      </c>
      <c r="H502" s="5" t="s">
        <v>29</v>
      </c>
      <c r="S502" s="29">
        <v>117263</v>
      </c>
      <c r="T502" s="47"/>
      <c r="U502" s="48">
        <v>1</v>
      </c>
      <c r="V502" s="47">
        <v>1</v>
      </c>
      <c r="W502" s="47"/>
      <c r="X502" s="48"/>
      <c r="Y502" s="47"/>
      <c r="Z502" s="49">
        <v>1</v>
      </c>
    </row>
    <row r="503" spans="1:26" ht="15.75" customHeight="1">
      <c r="A503" s="5">
        <v>118519</v>
      </c>
      <c r="B503" s="5">
        <v>1943</v>
      </c>
      <c r="C503" s="14">
        <v>44411.794444444444</v>
      </c>
      <c r="D503" s="14">
        <v>44411.803472222222</v>
      </c>
      <c r="E503" s="14">
        <v>44411.808333333334</v>
      </c>
      <c r="F503" s="14"/>
      <c r="G503" s="5" t="s">
        <v>24</v>
      </c>
      <c r="H503" s="5" t="s">
        <v>29</v>
      </c>
      <c r="S503" s="29">
        <v>117264</v>
      </c>
      <c r="T503" s="47"/>
      <c r="U503" s="48">
        <v>1</v>
      </c>
      <c r="V503" s="47">
        <v>1</v>
      </c>
      <c r="W503" s="47"/>
      <c r="X503" s="48"/>
      <c r="Y503" s="47"/>
      <c r="Z503" s="49">
        <v>1</v>
      </c>
    </row>
    <row r="504" spans="1:26" ht="15.75" customHeight="1">
      <c r="A504" s="5">
        <v>117632</v>
      </c>
      <c r="B504" s="5">
        <v>1735</v>
      </c>
      <c r="C504" s="14">
        <v>44419.323611111111</v>
      </c>
      <c r="D504" s="14">
        <v>44419.325694444444</v>
      </c>
      <c r="E504" s="14">
        <v>44419.336111111108</v>
      </c>
      <c r="F504" s="14">
        <v>44419.35</v>
      </c>
      <c r="G504" s="5" t="s">
        <v>24</v>
      </c>
      <c r="H504" s="5" t="s">
        <v>29</v>
      </c>
      <c r="S504" s="29">
        <v>117265</v>
      </c>
      <c r="T504" s="47"/>
      <c r="U504" s="48">
        <v>1</v>
      </c>
      <c r="V504" s="47">
        <v>1</v>
      </c>
      <c r="W504" s="47"/>
      <c r="X504" s="48"/>
      <c r="Y504" s="47"/>
      <c r="Z504" s="49">
        <v>1</v>
      </c>
    </row>
    <row r="505" spans="1:26" ht="15.75" customHeight="1">
      <c r="A505" s="5">
        <v>118591</v>
      </c>
      <c r="B505" s="5">
        <v>785</v>
      </c>
      <c r="C505" s="14">
        <v>44424.03125</v>
      </c>
      <c r="D505" s="14">
        <v>44424.040972222225</v>
      </c>
      <c r="E505" s="14">
        <v>44424.05069444445</v>
      </c>
      <c r="F505" s="14">
        <v>44424.084722222229</v>
      </c>
      <c r="G505" s="5" t="s">
        <v>24</v>
      </c>
      <c r="H505" s="5" t="s">
        <v>29</v>
      </c>
      <c r="S505" s="29">
        <v>117266</v>
      </c>
      <c r="T505" s="47"/>
      <c r="U505" s="48"/>
      <c r="V505" s="47"/>
      <c r="W505" s="47"/>
      <c r="X505" s="48">
        <v>1</v>
      </c>
      <c r="Y505" s="47">
        <v>1</v>
      </c>
      <c r="Z505" s="49">
        <v>1</v>
      </c>
    </row>
    <row r="506" spans="1:26" ht="15.75" customHeight="1">
      <c r="A506" s="5">
        <v>118623</v>
      </c>
      <c r="B506" s="5">
        <v>1604</v>
      </c>
      <c r="C506" s="14">
        <v>44431.926388888889</v>
      </c>
      <c r="D506" s="14">
        <v>44431.931944444448</v>
      </c>
      <c r="E506" s="14">
        <v>44431.934027777781</v>
      </c>
      <c r="F506" s="14">
        <v>44431.950694444451</v>
      </c>
      <c r="G506" s="5" t="s">
        <v>24</v>
      </c>
      <c r="H506" s="5" t="s">
        <v>29</v>
      </c>
      <c r="S506" s="29">
        <v>117267</v>
      </c>
      <c r="T506" s="47"/>
      <c r="U506" s="48"/>
      <c r="V506" s="47"/>
      <c r="W506" s="47"/>
      <c r="X506" s="48"/>
      <c r="Y506" s="47"/>
      <c r="Z506" s="49"/>
    </row>
    <row r="507" spans="1:26" ht="15.75" customHeight="1">
      <c r="A507" s="5">
        <v>117200</v>
      </c>
      <c r="B507" s="5">
        <v>4370</v>
      </c>
      <c r="C507" s="14">
        <v>44428.348611111112</v>
      </c>
      <c r="D507" s="14">
        <v>44428.352083333331</v>
      </c>
      <c r="E507" s="14">
        <v>44428.359722222223</v>
      </c>
      <c r="F507" s="14">
        <v>44428.386805555558</v>
      </c>
      <c r="G507" s="5" t="s">
        <v>24</v>
      </c>
      <c r="H507" s="5" t="s">
        <v>29</v>
      </c>
      <c r="S507" s="29">
        <v>117268</v>
      </c>
      <c r="T507" s="47"/>
      <c r="U507" s="48"/>
      <c r="V507" s="47"/>
      <c r="W507" s="47"/>
      <c r="X507" s="48">
        <v>1</v>
      </c>
      <c r="Y507" s="47">
        <v>1</v>
      </c>
      <c r="Z507" s="49">
        <v>1</v>
      </c>
    </row>
    <row r="508" spans="1:26" ht="15.75" customHeight="1">
      <c r="A508" s="5">
        <v>118376</v>
      </c>
      <c r="B508" s="5">
        <v>1383</v>
      </c>
      <c r="C508" s="14">
        <v>44409.429166666661</v>
      </c>
      <c r="D508" s="14">
        <v>44409.43541666666</v>
      </c>
      <c r="E508" s="14"/>
      <c r="F508" s="14"/>
      <c r="G508" s="5" t="s">
        <v>28</v>
      </c>
      <c r="H508" s="5" t="s">
        <v>29</v>
      </c>
      <c r="S508" s="29">
        <v>117269</v>
      </c>
      <c r="T508" s="47"/>
      <c r="U508" s="48"/>
      <c r="V508" s="47"/>
      <c r="W508" s="47">
        <v>1</v>
      </c>
      <c r="X508" s="48"/>
      <c r="Y508" s="47">
        <v>1</v>
      </c>
      <c r="Z508" s="49">
        <v>1</v>
      </c>
    </row>
    <row r="509" spans="1:26" ht="15.75" customHeight="1">
      <c r="A509" s="5">
        <v>118763</v>
      </c>
      <c r="C509" s="14">
        <v>44414.911111111112</v>
      </c>
      <c r="G509" s="5" t="s">
        <v>28</v>
      </c>
      <c r="H509" s="5" t="s">
        <v>29</v>
      </c>
      <c r="S509" s="29">
        <v>117270</v>
      </c>
      <c r="T509" s="47"/>
      <c r="U509" s="48">
        <v>1</v>
      </c>
      <c r="V509" s="47">
        <v>1</v>
      </c>
      <c r="W509" s="47"/>
      <c r="X509" s="48"/>
      <c r="Y509" s="47"/>
      <c r="Z509" s="49">
        <v>1</v>
      </c>
    </row>
    <row r="510" spans="1:26" ht="15.75" customHeight="1">
      <c r="A510" s="5">
        <v>117864</v>
      </c>
      <c r="B510" s="5">
        <v>2810</v>
      </c>
      <c r="C510" s="14">
        <v>44428.589583333334</v>
      </c>
      <c r="D510" s="14">
        <v>44428.591666666667</v>
      </c>
      <c r="E510" s="14"/>
      <c r="F510" s="14"/>
      <c r="G510" s="5" t="s">
        <v>28</v>
      </c>
      <c r="H510" s="5" t="s">
        <v>29</v>
      </c>
      <c r="S510" s="29">
        <v>117271</v>
      </c>
      <c r="T510" s="47">
        <v>1</v>
      </c>
      <c r="U510" s="48"/>
      <c r="V510" s="47">
        <v>1</v>
      </c>
      <c r="W510" s="47"/>
      <c r="X510" s="48"/>
      <c r="Y510" s="47"/>
      <c r="Z510" s="49">
        <v>1</v>
      </c>
    </row>
    <row r="511" spans="1:26" ht="15.75" customHeight="1">
      <c r="A511" s="5">
        <v>116780</v>
      </c>
      <c r="B511" s="5">
        <v>3140</v>
      </c>
      <c r="C511" s="14">
        <v>44419.056249999994</v>
      </c>
      <c r="D511" s="14">
        <v>44419.066666666658</v>
      </c>
      <c r="E511" s="14">
        <v>44419.070138888877</v>
      </c>
      <c r="F511" s="14">
        <v>44419.078472222209</v>
      </c>
      <c r="G511" s="5" t="s">
        <v>24</v>
      </c>
      <c r="H511" s="5" t="s">
        <v>29</v>
      </c>
      <c r="S511" s="29">
        <v>117272</v>
      </c>
      <c r="T511" s="47"/>
      <c r="U511" s="48">
        <v>1</v>
      </c>
      <c r="V511" s="47">
        <v>1</v>
      </c>
      <c r="W511" s="47"/>
      <c r="X511" s="48"/>
      <c r="Y511" s="47"/>
      <c r="Z511" s="49">
        <v>1</v>
      </c>
    </row>
    <row r="512" spans="1:26" ht="15.75" customHeight="1">
      <c r="A512" s="5">
        <v>117064</v>
      </c>
      <c r="B512" s="5">
        <v>1682</v>
      </c>
      <c r="C512" s="14">
        <v>44431.922916666663</v>
      </c>
      <c r="D512" s="14">
        <v>44431.933333333327</v>
      </c>
      <c r="E512" s="14">
        <v>44431.936111111107</v>
      </c>
      <c r="F512" s="14">
        <v>44431.967361111107</v>
      </c>
      <c r="G512" s="5" t="s">
        <v>24</v>
      </c>
      <c r="H512" s="5" t="s">
        <v>25</v>
      </c>
      <c r="S512" s="29">
        <v>117273</v>
      </c>
      <c r="T512" s="47">
        <v>1</v>
      </c>
      <c r="U512" s="48"/>
      <c r="V512" s="47">
        <v>1</v>
      </c>
      <c r="W512" s="47"/>
      <c r="X512" s="48"/>
      <c r="Y512" s="47"/>
      <c r="Z512" s="49">
        <v>1</v>
      </c>
    </row>
    <row r="513" spans="1:26" ht="15.75" customHeight="1">
      <c r="A513" s="5">
        <v>117867</v>
      </c>
      <c r="B513" s="5">
        <v>1813</v>
      </c>
      <c r="C513" s="14">
        <v>44410.486805555556</v>
      </c>
      <c r="D513" s="14">
        <v>44410.490277777775</v>
      </c>
      <c r="E513" s="14">
        <v>44410.496527777774</v>
      </c>
      <c r="F513" s="14">
        <v>44410.523611111108</v>
      </c>
      <c r="G513" s="5" t="s">
        <v>28</v>
      </c>
      <c r="H513" s="5" t="s">
        <v>29</v>
      </c>
      <c r="S513" s="29">
        <v>117274</v>
      </c>
      <c r="T513" s="47"/>
      <c r="U513" s="48">
        <v>1</v>
      </c>
      <c r="V513" s="47">
        <v>1</v>
      </c>
      <c r="W513" s="47"/>
      <c r="X513" s="48"/>
      <c r="Y513" s="47"/>
      <c r="Z513" s="49">
        <v>1</v>
      </c>
    </row>
    <row r="514" spans="1:26" ht="15.75" customHeight="1">
      <c r="A514" s="5">
        <v>117212</v>
      </c>
      <c r="B514" s="5">
        <v>1328</v>
      </c>
      <c r="C514" s="14">
        <v>44417.959027777782</v>
      </c>
      <c r="D514" s="14">
        <v>44417.968750000007</v>
      </c>
      <c r="E514" s="14">
        <v>44417.970138888893</v>
      </c>
      <c r="F514" s="14"/>
      <c r="G514" s="5" t="s">
        <v>24</v>
      </c>
      <c r="H514" s="5" t="s">
        <v>29</v>
      </c>
      <c r="S514" s="29">
        <v>117275</v>
      </c>
      <c r="T514" s="47"/>
      <c r="U514" s="48"/>
      <c r="V514" s="47"/>
      <c r="W514" s="47"/>
      <c r="X514" s="48"/>
      <c r="Y514" s="47"/>
      <c r="Z514" s="49"/>
    </row>
    <row r="515" spans="1:26" ht="15.75" customHeight="1">
      <c r="A515" s="5">
        <v>118337</v>
      </c>
      <c r="B515" s="5">
        <v>221</v>
      </c>
      <c r="C515" s="14">
        <v>44434.888194444444</v>
      </c>
      <c r="D515" s="14">
        <v>44434.899305555555</v>
      </c>
      <c r="E515" s="14">
        <v>44434.902777777774</v>
      </c>
      <c r="F515" s="14">
        <v>44434.943749999999</v>
      </c>
      <c r="G515" s="5" t="s">
        <v>24</v>
      </c>
      <c r="H515" s="5" t="s">
        <v>29</v>
      </c>
      <c r="S515" s="29">
        <v>117276</v>
      </c>
      <c r="T515" s="47"/>
      <c r="U515" s="48">
        <v>1</v>
      </c>
      <c r="V515" s="47">
        <v>1</v>
      </c>
      <c r="W515" s="47"/>
      <c r="X515" s="48"/>
      <c r="Y515" s="47"/>
      <c r="Z515" s="49">
        <v>1</v>
      </c>
    </row>
    <row r="516" spans="1:26" ht="15.75" customHeight="1">
      <c r="A516" s="5">
        <v>116900</v>
      </c>
      <c r="B516" s="5">
        <v>397</v>
      </c>
      <c r="C516" s="14">
        <v>44429.790277777778</v>
      </c>
      <c r="D516" s="14">
        <v>44429.792361111111</v>
      </c>
      <c r="E516" s="14">
        <v>44429.797222222223</v>
      </c>
      <c r="F516" s="14">
        <v>44429.810416666667</v>
      </c>
      <c r="G516" s="5" t="s">
        <v>28</v>
      </c>
      <c r="H516" s="5" t="s">
        <v>29</v>
      </c>
      <c r="S516" s="29">
        <v>117277</v>
      </c>
      <c r="T516" s="47"/>
      <c r="U516" s="48">
        <v>1</v>
      </c>
      <c r="V516" s="47">
        <v>1</v>
      </c>
      <c r="W516" s="47"/>
      <c r="X516" s="48"/>
      <c r="Y516" s="47"/>
      <c r="Z516" s="49">
        <v>1</v>
      </c>
    </row>
    <row r="517" spans="1:26" ht="15.75" customHeight="1">
      <c r="A517" s="5">
        <v>116953</v>
      </c>
      <c r="B517" s="5">
        <v>4042</v>
      </c>
      <c r="C517" s="14">
        <v>44418.352083333339</v>
      </c>
      <c r="D517" s="14">
        <v>44418.356250000004</v>
      </c>
      <c r="E517" s="14">
        <v>44418.361111111117</v>
      </c>
      <c r="F517" s="14">
        <v>44418.370138888895</v>
      </c>
      <c r="G517" s="5" t="s">
        <v>24</v>
      </c>
      <c r="H517" s="5" t="s">
        <v>29</v>
      </c>
      <c r="S517" s="29">
        <v>117278</v>
      </c>
      <c r="T517" s="47"/>
      <c r="U517" s="48">
        <v>1</v>
      </c>
      <c r="V517" s="47">
        <v>1</v>
      </c>
      <c r="W517" s="47"/>
      <c r="X517" s="48"/>
      <c r="Y517" s="47"/>
      <c r="Z517" s="49">
        <v>1</v>
      </c>
    </row>
    <row r="518" spans="1:26" ht="15.75" customHeight="1">
      <c r="A518" s="5">
        <v>117209</v>
      </c>
      <c r="B518" s="5">
        <v>3569</v>
      </c>
      <c r="C518" s="14">
        <v>44412.447916666664</v>
      </c>
      <c r="D518" s="14">
        <v>44412.44930555555</v>
      </c>
      <c r="E518" s="14">
        <v>44412.453472222216</v>
      </c>
      <c r="F518" s="14">
        <v>44412.468749999993</v>
      </c>
      <c r="G518" s="5" t="s">
        <v>28</v>
      </c>
      <c r="H518" s="5" t="s">
        <v>29</v>
      </c>
      <c r="S518" s="29">
        <v>117279</v>
      </c>
      <c r="T518" s="47"/>
      <c r="U518" s="48"/>
      <c r="V518" s="47"/>
      <c r="W518" s="47"/>
      <c r="X518" s="48"/>
      <c r="Y518" s="47"/>
      <c r="Z518" s="49"/>
    </row>
    <row r="519" spans="1:26" ht="15.75" customHeight="1">
      <c r="A519" s="5">
        <v>118728</v>
      </c>
      <c r="C519" s="14">
        <v>44422.920138888883</v>
      </c>
      <c r="G519" s="5" t="s">
        <v>24</v>
      </c>
      <c r="H519" s="5" t="s">
        <v>29</v>
      </c>
      <c r="S519" s="29">
        <v>117280</v>
      </c>
      <c r="T519" s="47"/>
      <c r="U519" s="48"/>
      <c r="V519" s="47"/>
      <c r="W519" s="47"/>
      <c r="X519" s="48">
        <v>1</v>
      </c>
      <c r="Y519" s="47">
        <v>1</v>
      </c>
      <c r="Z519" s="49">
        <v>1</v>
      </c>
    </row>
    <row r="520" spans="1:26" ht="15.75" customHeight="1">
      <c r="A520" s="5">
        <v>116999</v>
      </c>
      <c r="B520" s="5">
        <v>2200</v>
      </c>
      <c r="C520" s="14">
        <v>44433.691666666666</v>
      </c>
      <c r="D520" s="14"/>
      <c r="G520" s="5" t="s">
        <v>28</v>
      </c>
      <c r="H520" s="5" t="s">
        <v>25</v>
      </c>
      <c r="S520" s="29">
        <v>117281</v>
      </c>
      <c r="T520" s="47"/>
      <c r="U520" s="48">
        <v>1</v>
      </c>
      <c r="V520" s="47">
        <v>1</v>
      </c>
      <c r="W520" s="47"/>
      <c r="X520" s="48"/>
      <c r="Y520" s="47"/>
      <c r="Z520" s="49">
        <v>1</v>
      </c>
    </row>
    <row r="521" spans="1:26" ht="15.75" customHeight="1">
      <c r="A521" s="5">
        <v>118670</v>
      </c>
      <c r="B521" s="5">
        <v>2994</v>
      </c>
      <c r="C521" s="14">
        <v>44421.381249999999</v>
      </c>
      <c r="D521" s="14">
        <v>44421.38958333333</v>
      </c>
      <c r="E521" s="14">
        <v>44421.395138888889</v>
      </c>
      <c r="F521" s="14">
        <v>44421.412499999999</v>
      </c>
      <c r="G521" s="5" t="s">
        <v>28</v>
      </c>
      <c r="H521" s="5" t="s">
        <v>29</v>
      </c>
      <c r="S521" s="29">
        <v>117282</v>
      </c>
      <c r="T521" s="47"/>
      <c r="U521" s="48"/>
      <c r="V521" s="47"/>
      <c r="W521" s="47"/>
      <c r="X521" s="48"/>
      <c r="Y521" s="47"/>
      <c r="Z521" s="49"/>
    </row>
    <row r="522" spans="1:26" ht="15.75" customHeight="1">
      <c r="A522" s="5">
        <v>117310</v>
      </c>
      <c r="B522" s="5">
        <v>2271</v>
      </c>
      <c r="C522" s="14">
        <v>44422.961111111115</v>
      </c>
      <c r="D522" s="14">
        <v>44422.969444444447</v>
      </c>
      <c r="E522" s="14">
        <v>44422.975000000006</v>
      </c>
      <c r="F522" s="14">
        <v>44422.998611111114</v>
      </c>
      <c r="G522" s="5" t="s">
        <v>24</v>
      </c>
      <c r="H522" s="5" t="s">
        <v>25</v>
      </c>
      <c r="S522" s="29">
        <v>117283</v>
      </c>
      <c r="T522" s="47"/>
      <c r="U522" s="48"/>
      <c r="V522" s="47"/>
      <c r="W522" s="47"/>
      <c r="X522" s="48"/>
      <c r="Y522" s="47"/>
      <c r="Z522" s="49"/>
    </row>
    <row r="523" spans="1:26" ht="15.75" customHeight="1">
      <c r="A523" s="5">
        <v>118596</v>
      </c>
      <c r="C523" s="14">
        <v>44421.107638888891</v>
      </c>
      <c r="G523" s="5" t="s">
        <v>24</v>
      </c>
      <c r="H523" s="5" t="s">
        <v>29</v>
      </c>
      <c r="S523" s="29">
        <v>117284</v>
      </c>
      <c r="T523" s="47">
        <v>1</v>
      </c>
      <c r="U523" s="48"/>
      <c r="V523" s="47">
        <v>1</v>
      </c>
      <c r="W523" s="47"/>
      <c r="X523" s="48"/>
      <c r="Y523" s="47"/>
      <c r="Z523" s="49">
        <v>1</v>
      </c>
    </row>
    <row r="524" spans="1:26" ht="15.75" customHeight="1">
      <c r="A524" s="5">
        <v>118548</v>
      </c>
      <c r="B524" s="5">
        <v>342</v>
      </c>
      <c r="C524" s="14">
        <v>44425.126388888886</v>
      </c>
      <c r="D524" s="14">
        <v>44425.131944444445</v>
      </c>
      <c r="E524" s="14">
        <v>44425.136805555558</v>
      </c>
      <c r="F524" s="14">
        <v>44425.165277777778</v>
      </c>
      <c r="G524" s="5" t="s">
        <v>28</v>
      </c>
      <c r="H524" s="5" t="s">
        <v>29</v>
      </c>
      <c r="S524" s="29">
        <v>117285</v>
      </c>
      <c r="T524" s="47"/>
      <c r="U524" s="48"/>
      <c r="V524" s="47"/>
      <c r="W524" s="47">
        <v>1</v>
      </c>
      <c r="X524" s="48"/>
      <c r="Y524" s="47">
        <v>1</v>
      </c>
      <c r="Z524" s="49">
        <v>1</v>
      </c>
    </row>
    <row r="525" spans="1:26" ht="15.75" customHeight="1">
      <c r="A525" s="5">
        <v>118037</v>
      </c>
      <c r="B525" s="5">
        <v>4925</v>
      </c>
      <c r="C525" s="14">
        <v>44417.461111111115</v>
      </c>
      <c r="D525" s="14"/>
      <c r="G525" s="5" t="s">
        <v>28</v>
      </c>
      <c r="H525" s="5" t="s">
        <v>25</v>
      </c>
      <c r="S525" s="29">
        <v>117286</v>
      </c>
      <c r="T525" s="47"/>
      <c r="U525" s="48"/>
      <c r="V525" s="47"/>
      <c r="W525" s="47"/>
      <c r="X525" s="48">
        <v>1</v>
      </c>
      <c r="Y525" s="47">
        <v>1</v>
      </c>
      <c r="Z525" s="49">
        <v>1</v>
      </c>
    </row>
    <row r="526" spans="1:26" ht="15.75" customHeight="1">
      <c r="A526" s="5">
        <v>117775</v>
      </c>
      <c r="C526" s="14">
        <v>44430.859027777777</v>
      </c>
      <c r="G526" s="5" t="s">
        <v>24</v>
      </c>
      <c r="H526" s="5" t="s">
        <v>25</v>
      </c>
      <c r="S526" s="29">
        <v>117287</v>
      </c>
      <c r="T526" s="47"/>
      <c r="U526" s="48">
        <v>1</v>
      </c>
      <c r="V526" s="47">
        <v>1</v>
      </c>
      <c r="W526" s="47"/>
      <c r="X526" s="48"/>
      <c r="Y526" s="47"/>
      <c r="Z526" s="49">
        <v>1</v>
      </c>
    </row>
    <row r="527" spans="1:26" ht="15.75" customHeight="1">
      <c r="A527" s="5">
        <v>117502</v>
      </c>
      <c r="B527" s="5">
        <v>4654</v>
      </c>
      <c r="C527" s="14">
        <v>44428.730555555558</v>
      </c>
      <c r="D527" s="14"/>
      <c r="G527" s="5" t="s">
        <v>28</v>
      </c>
      <c r="H527" s="5" t="s">
        <v>25</v>
      </c>
      <c r="S527" s="29">
        <v>117288</v>
      </c>
      <c r="T527" s="47"/>
      <c r="U527" s="48">
        <v>1</v>
      </c>
      <c r="V527" s="47">
        <v>1</v>
      </c>
      <c r="W527" s="47"/>
      <c r="X527" s="48"/>
      <c r="Y527" s="47"/>
      <c r="Z527" s="49">
        <v>1</v>
      </c>
    </row>
    <row r="528" spans="1:26" ht="15.75" customHeight="1">
      <c r="A528" s="5">
        <v>117526</v>
      </c>
      <c r="B528" s="5">
        <v>780</v>
      </c>
      <c r="C528" s="14">
        <v>44438.466666666667</v>
      </c>
      <c r="D528" s="14">
        <v>44438.468055555553</v>
      </c>
      <c r="E528" s="14">
        <v>44438.472916666666</v>
      </c>
      <c r="F528" s="14"/>
      <c r="G528" s="5" t="s">
        <v>24</v>
      </c>
      <c r="H528" s="5" t="s">
        <v>29</v>
      </c>
      <c r="S528" s="29">
        <v>117289</v>
      </c>
      <c r="T528" s="47"/>
      <c r="U528" s="48"/>
      <c r="V528" s="47"/>
      <c r="W528" s="47"/>
      <c r="X528" s="48"/>
      <c r="Y528" s="47"/>
      <c r="Z528" s="49"/>
    </row>
    <row r="529" spans="1:26" ht="15.75" customHeight="1">
      <c r="A529" s="5">
        <v>118204</v>
      </c>
      <c r="B529" s="5">
        <v>1686</v>
      </c>
      <c r="C529" s="14">
        <v>44413.549999999996</v>
      </c>
      <c r="D529" s="14"/>
      <c r="G529" s="5" t="s">
        <v>24</v>
      </c>
      <c r="H529" s="5" t="s">
        <v>25</v>
      </c>
      <c r="S529" s="29">
        <v>117290</v>
      </c>
      <c r="T529" s="47"/>
      <c r="U529" s="48"/>
      <c r="V529" s="47"/>
      <c r="W529" s="47"/>
      <c r="X529" s="48">
        <v>1</v>
      </c>
      <c r="Y529" s="47">
        <v>1</v>
      </c>
      <c r="Z529" s="49">
        <v>1</v>
      </c>
    </row>
    <row r="530" spans="1:26" ht="15.75" customHeight="1">
      <c r="A530" s="5">
        <v>118419</v>
      </c>
      <c r="B530" s="5">
        <v>4185</v>
      </c>
      <c r="C530" s="14">
        <v>44425.779861111114</v>
      </c>
      <c r="D530" s="14">
        <v>44425.78125</v>
      </c>
      <c r="E530" s="14">
        <v>44425.786805555559</v>
      </c>
      <c r="F530" s="14">
        <v>44425.825000000004</v>
      </c>
      <c r="G530" s="5" t="s">
        <v>24</v>
      </c>
      <c r="H530" s="5" t="s">
        <v>29</v>
      </c>
      <c r="S530" s="29">
        <v>117291</v>
      </c>
      <c r="T530" s="47"/>
      <c r="U530" s="48"/>
      <c r="V530" s="47"/>
      <c r="W530" s="47">
        <v>1</v>
      </c>
      <c r="X530" s="48"/>
      <c r="Y530" s="47">
        <v>1</v>
      </c>
      <c r="Z530" s="49">
        <v>1</v>
      </c>
    </row>
    <row r="531" spans="1:26" ht="15.75" customHeight="1">
      <c r="A531" s="5">
        <v>117518</v>
      </c>
      <c r="C531" s="14">
        <v>44434.272222222222</v>
      </c>
      <c r="G531" s="5" t="s">
        <v>24</v>
      </c>
      <c r="H531" s="5" t="s">
        <v>25</v>
      </c>
      <c r="S531" s="29">
        <v>117292</v>
      </c>
      <c r="T531" s="47"/>
      <c r="U531" s="48">
        <v>1</v>
      </c>
      <c r="V531" s="47">
        <v>1</v>
      </c>
      <c r="W531" s="47"/>
      <c r="X531" s="48"/>
      <c r="Y531" s="47"/>
      <c r="Z531" s="49">
        <v>1</v>
      </c>
    </row>
    <row r="532" spans="1:26" ht="15.75" customHeight="1">
      <c r="A532" s="5">
        <v>117041</v>
      </c>
      <c r="B532" s="5">
        <v>4176</v>
      </c>
      <c r="C532" s="14">
        <v>44431.964583333334</v>
      </c>
      <c r="D532" s="14">
        <v>44431.972916666666</v>
      </c>
      <c r="E532" s="14">
        <v>44431.98333333333</v>
      </c>
      <c r="F532" s="14">
        <v>44432.002083333333</v>
      </c>
      <c r="G532" s="5" t="s">
        <v>24</v>
      </c>
      <c r="H532" s="5" t="s">
        <v>29</v>
      </c>
      <c r="S532" s="29">
        <v>117293</v>
      </c>
      <c r="T532" s="47"/>
      <c r="U532" s="48">
        <v>1</v>
      </c>
      <c r="V532" s="47">
        <v>1</v>
      </c>
      <c r="W532" s="47"/>
      <c r="X532" s="48"/>
      <c r="Y532" s="47"/>
      <c r="Z532" s="49">
        <v>1</v>
      </c>
    </row>
    <row r="533" spans="1:26" ht="15.75" customHeight="1">
      <c r="A533" s="5">
        <v>117138</v>
      </c>
      <c r="B533" s="5">
        <v>2536</v>
      </c>
      <c r="C533" s="14">
        <v>44410.613888888889</v>
      </c>
      <c r="D533" s="14">
        <v>44410.62222222222</v>
      </c>
      <c r="E533" s="14">
        <v>44410.625</v>
      </c>
      <c r="F533" s="14">
        <v>44410.64166666667</v>
      </c>
      <c r="G533" s="5" t="s">
        <v>24</v>
      </c>
      <c r="H533" s="5" t="s">
        <v>29</v>
      </c>
      <c r="S533" s="29">
        <v>117294</v>
      </c>
      <c r="T533" s="47"/>
      <c r="U533" s="48">
        <v>1</v>
      </c>
      <c r="V533" s="47">
        <v>1</v>
      </c>
      <c r="W533" s="47"/>
      <c r="X533" s="48"/>
      <c r="Y533" s="47"/>
      <c r="Z533" s="49">
        <v>1</v>
      </c>
    </row>
    <row r="534" spans="1:26" ht="15.75" customHeight="1">
      <c r="A534" s="5">
        <v>117909</v>
      </c>
      <c r="C534" s="14">
        <v>44434.049305555556</v>
      </c>
      <c r="G534" s="5" t="s">
        <v>24</v>
      </c>
      <c r="H534" s="5" t="s">
        <v>29</v>
      </c>
      <c r="S534" s="29">
        <v>117295</v>
      </c>
      <c r="T534" s="47">
        <v>1</v>
      </c>
      <c r="U534" s="48"/>
      <c r="V534" s="47">
        <v>1</v>
      </c>
      <c r="W534" s="47"/>
      <c r="X534" s="48"/>
      <c r="Y534" s="47"/>
      <c r="Z534" s="49">
        <v>1</v>
      </c>
    </row>
    <row r="535" spans="1:26" ht="15.75" customHeight="1">
      <c r="A535" s="5">
        <v>118417</v>
      </c>
      <c r="B535" s="5">
        <v>3283</v>
      </c>
      <c r="C535" s="14">
        <v>44425.781944444447</v>
      </c>
      <c r="D535" s="14"/>
      <c r="G535" s="5" t="s">
        <v>24</v>
      </c>
      <c r="H535" s="5" t="s">
        <v>25</v>
      </c>
      <c r="S535" s="29">
        <v>117296</v>
      </c>
      <c r="T535" s="47"/>
      <c r="U535" s="48">
        <v>1</v>
      </c>
      <c r="V535" s="47">
        <v>1</v>
      </c>
      <c r="W535" s="47"/>
      <c r="X535" s="48"/>
      <c r="Y535" s="47"/>
      <c r="Z535" s="49">
        <v>1</v>
      </c>
    </row>
    <row r="536" spans="1:26" ht="15.75" customHeight="1">
      <c r="A536" s="5">
        <v>117470</v>
      </c>
      <c r="B536" s="5">
        <v>3578</v>
      </c>
      <c r="C536" s="14">
        <v>44416.769444444442</v>
      </c>
      <c r="D536" s="14">
        <v>44416.774305555555</v>
      </c>
      <c r="E536" s="14">
        <v>44416.777777777774</v>
      </c>
      <c r="F536" s="14">
        <v>44416.821527777771</v>
      </c>
      <c r="G536" s="5" t="s">
        <v>24</v>
      </c>
      <c r="H536" s="5" t="s">
        <v>29</v>
      </c>
      <c r="S536" s="29">
        <v>117297</v>
      </c>
      <c r="T536" s="47"/>
      <c r="U536" s="48"/>
      <c r="V536" s="47"/>
      <c r="W536" s="47"/>
      <c r="X536" s="48"/>
      <c r="Y536" s="47"/>
      <c r="Z536" s="49"/>
    </row>
    <row r="537" spans="1:26" ht="15.75" customHeight="1">
      <c r="A537" s="5">
        <v>118004</v>
      </c>
      <c r="B537" s="5">
        <v>3914</v>
      </c>
      <c r="C537" s="14">
        <v>44426.579166666663</v>
      </c>
      <c r="D537" s="14">
        <v>44426.580555555549</v>
      </c>
      <c r="E537" s="14"/>
      <c r="G537" s="5" t="s">
        <v>24</v>
      </c>
      <c r="H537" s="5" t="s">
        <v>29</v>
      </c>
      <c r="S537" s="29">
        <v>117298</v>
      </c>
      <c r="T537" s="47"/>
      <c r="U537" s="48"/>
      <c r="V537" s="47"/>
      <c r="W537" s="47"/>
      <c r="X537" s="48">
        <v>1</v>
      </c>
      <c r="Y537" s="47">
        <v>1</v>
      </c>
      <c r="Z537" s="49">
        <v>1</v>
      </c>
    </row>
    <row r="538" spans="1:26" ht="15.75" customHeight="1">
      <c r="A538" s="5">
        <v>118234</v>
      </c>
      <c r="B538" s="5">
        <v>734</v>
      </c>
      <c r="C538" s="14">
        <v>44430.459722222222</v>
      </c>
      <c r="D538" s="14">
        <v>44430.46597222222</v>
      </c>
      <c r="E538" s="14">
        <v>44430.472222222219</v>
      </c>
      <c r="F538" s="14">
        <v>44430.489583333328</v>
      </c>
      <c r="G538" s="5" t="s">
        <v>24</v>
      </c>
      <c r="H538" s="5" t="s">
        <v>29</v>
      </c>
      <c r="S538" s="29">
        <v>117299</v>
      </c>
      <c r="T538" s="47"/>
      <c r="U538" s="48"/>
      <c r="V538" s="47"/>
      <c r="W538" s="47"/>
      <c r="X538" s="48"/>
      <c r="Y538" s="47"/>
      <c r="Z538" s="49"/>
    </row>
    <row r="539" spans="1:26" ht="15.75" customHeight="1">
      <c r="A539" s="5">
        <v>118294</v>
      </c>
      <c r="B539" s="5">
        <v>1910</v>
      </c>
      <c r="C539" s="14">
        <v>44426.530555555553</v>
      </c>
      <c r="D539" s="14">
        <v>44426.536111111112</v>
      </c>
      <c r="E539" s="14">
        <v>44426.542361111111</v>
      </c>
      <c r="F539" s="14">
        <v>44426.563194444447</v>
      </c>
      <c r="G539" s="5" t="s">
        <v>28</v>
      </c>
      <c r="H539" s="5" t="s">
        <v>29</v>
      </c>
      <c r="S539" s="29">
        <v>117300</v>
      </c>
      <c r="T539" s="47"/>
      <c r="U539" s="48"/>
      <c r="V539" s="47"/>
      <c r="W539" s="47"/>
      <c r="X539" s="48"/>
      <c r="Y539" s="47"/>
      <c r="Z539" s="49"/>
    </row>
    <row r="540" spans="1:26" ht="15.75" customHeight="1">
      <c r="A540" s="5">
        <v>118129</v>
      </c>
      <c r="B540" s="5">
        <v>1622</v>
      </c>
      <c r="C540" s="14">
        <v>44420.686805555553</v>
      </c>
      <c r="D540" s="14">
        <v>44420.690277777772</v>
      </c>
      <c r="E540" s="14"/>
      <c r="G540" s="5" t="s">
        <v>28</v>
      </c>
      <c r="H540" s="5" t="s">
        <v>29</v>
      </c>
      <c r="S540" s="29">
        <v>117301</v>
      </c>
      <c r="T540" s="47"/>
      <c r="U540" s="48"/>
      <c r="V540" s="47"/>
      <c r="W540" s="47"/>
      <c r="X540" s="48">
        <v>1</v>
      </c>
      <c r="Y540" s="47">
        <v>1</v>
      </c>
      <c r="Z540" s="49">
        <v>1</v>
      </c>
    </row>
    <row r="541" spans="1:26" ht="15.75" customHeight="1">
      <c r="A541" s="5">
        <v>117712</v>
      </c>
      <c r="B541" s="5">
        <v>4957</v>
      </c>
      <c r="C541" s="14">
        <v>44437.453472222223</v>
      </c>
      <c r="D541" s="14">
        <v>44437.462500000001</v>
      </c>
      <c r="E541" s="14">
        <v>44437.470138888893</v>
      </c>
      <c r="F541" s="14">
        <v>44437.511111111118</v>
      </c>
      <c r="G541" s="5" t="s">
        <v>28</v>
      </c>
      <c r="H541" s="5" t="s">
        <v>29</v>
      </c>
      <c r="S541" s="29">
        <v>117302</v>
      </c>
      <c r="T541" s="47"/>
      <c r="U541" s="48"/>
      <c r="V541" s="47"/>
      <c r="W541" s="47"/>
      <c r="X541" s="48"/>
      <c r="Y541" s="47"/>
      <c r="Z541" s="49"/>
    </row>
    <row r="542" spans="1:26" ht="15.75" customHeight="1">
      <c r="A542" s="5">
        <v>117637</v>
      </c>
      <c r="B542" s="5">
        <v>990</v>
      </c>
      <c r="C542" s="14">
        <v>44409.799999999996</v>
      </c>
      <c r="D542" s="14">
        <v>44409.80972222222</v>
      </c>
      <c r="E542" s="14">
        <v>44409.817361111112</v>
      </c>
      <c r="F542" s="14">
        <v>44409.86041666667</v>
      </c>
      <c r="G542" s="5" t="s">
        <v>24</v>
      </c>
      <c r="H542" s="5" t="s">
        <v>29</v>
      </c>
      <c r="S542" s="29">
        <v>117303</v>
      </c>
      <c r="T542" s="47"/>
      <c r="U542" s="48"/>
      <c r="V542" s="47"/>
      <c r="W542" s="47">
        <v>1</v>
      </c>
      <c r="X542" s="48"/>
      <c r="Y542" s="47">
        <v>1</v>
      </c>
      <c r="Z542" s="49">
        <v>1</v>
      </c>
    </row>
    <row r="543" spans="1:26" ht="15.75" customHeight="1">
      <c r="A543" s="5">
        <v>118782</v>
      </c>
      <c r="B543" s="5">
        <v>4522</v>
      </c>
      <c r="C543" s="14">
        <v>44421.290972222225</v>
      </c>
      <c r="D543" s="14">
        <v>44421.301388888889</v>
      </c>
      <c r="E543" s="14">
        <v>44421.303472222222</v>
      </c>
      <c r="F543" s="14">
        <v>44421.31527777778</v>
      </c>
      <c r="G543" s="5" t="s">
        <v>24</v>
      </c>
      <c r="H543" s="5" t="s">
        <v>29</v>
      </c>
      <c r="S543" s="29">
        <v>117304</v>
      </c>
      <c r="T543" s="47">
        <v>1</v>
      </c>
      <c r="U543" s="48"/>
      <c r="V543" s="47">
        <v>1</v>
      </c>
      <c r="W543" s="47"/>
      <c r="X543" s="48"/>
      <c r="Y543" s="47"/>
      <c r="Z543" s="49">
        <v>1</v>
      </c>
    </row>
    <row r="544" spans="1:26" ht="15.75" customHeight="1">
      <c r="A544" s="5">
        <v>116925</v>
      </c>
      <c r="B544" s="5">
        <v>4335</v>
      </c>
      <c r="C544" s="14">
        <v>44435.393750000003</v>
      </c>
      <c r="D544" s="14">
        <v>44435.400694444448</v>
      </c>
      <c r="E544" s="14"/>
      <c r="F544" s="14"/>
      <c r="G544" s="5" t="s">
        <v>24</v>
      </c>
      <c r="H544" s="5" t="s">
        <v>25</v>
      </c>
      <c r="S544" s="29">
        <v>117305</v>
      </c>
      <c r="T544" s="47"/>
      <c r="U544" s="48">
        <v>1</v>
      </c>
      <c r="V544" s="47">
        <v>1</v>
      </c>
      <c r="W544" s="47"/>
      <c r="X544" s="48"/>
      <c r="Y544" s="47"/>
      <c r="Z544" s="49">
        <v>1</v>
      </c>
    </row>
    <row r="545" spans="1:26" ht="15.75" customHeight="1">
      <c r="A545" s="5">
        <v>117326</v>
      </c>
      <c r="B545" s="5">
        <v>3799</v>
      </c>
      <c r="C545" s="14">
        <v>44429.245833333334</v>
      </c>
      <c r="D545" s="14">
        <v>44429.251388888893</v>
      </c>
      <c r="E545" s="14">
        <v>44429.261805555558</v>
      </c>
      <c r="F545" s="14">
        <v>44429.303472222222</v>
      </c>
      <c r="G545" s="5" t="s">
        <v>24</v>
      </c>
      <c r="H545" s="5" t="s">
        <v>25</v>
      </c>
      <c r="S545" s="29">
        <v>117306</v>
      </c>
      <c r="T545" s="47"/>
      <c r="U545" s="48">
        <v>1</v>
      </c>
      <c r="V545" s="47">
        <v>1</v>
      </c>
      <c r="W545" s="47"/>
      <c r="X545" s="48"/>
      <c r="Y545" s="47"/>
      <c r="Z545" s="49">
        <v>1</v>
      </c>
    </row>
    <row r="546" spans="1:26" ht="15.75" customHeight="1">
      <c r="A546" s="5">
        <v>117248</v>
      </c>
      <c r="B546" s="5">
        <v>1164</v>
      </c>
      <c r="C546" s="14">
        <v>44418.082638888889</v>
      </c>
      <c r="D546" s="14">
        <v>44418.085416666669</v>
      </c>
      <c r="E546" s="14">
        <v>44418.095833333333</v>
      </c>
      <c r="F546" s="14"/>
      <c r="G546" s="5" t="s">
        <v>24</v>
      </c>
      <c r="H546" s="5" t="s">
        <v>29</v>
      </c>
      <c r="S546" s="29">
        <v>117307</v>
      </c>
      <c r="T546" s="47"/>
      <c r="U546" s="48">
        <v>1</v>
      </c>
      <c r="V546" s="47">
        <v>1</v>
      </c>
      <c r="W546" s="47"/>
      <c r="X546" s="48"/>
      <c r="Y546" s="47"/>
      <c r="Z546" s="49">
        <v>1</v>
      </c>
    </row>
    <row r="547" spans="1:26" ht="15.75" customHeight="1">
      <c r="A547" s="5">
        <v>118780</v>
      </c>
      <c r="C547" s="14">
        <v>44438.273611111108</v>
      </c>
      <c r="G547" s="5" t="s">
        <v>24</v>
      </c>
      <c r="H547" s="5" t="s">
        <v>29</v>
      </c>
      <c r="S547" s="29">
        <v>117308</v>
      </c>
      <c r="T547" s="47"/>
      <c r="U547" s="48">
        <v>1</v>
      </c>
      <c r="V547" s="47">
        <v>1</v>
      </c>
      <c r="W547" s="47"/>
      <c r="X547" s="48"/>
      <c r="Y547" s="47"/>
      <c r="Z547" s="49">
        <v>1</v>
      </c>
    </row>
    <row r="548" spans="1:26" ht="15.75" customHeight="1">
      <c r="A548" s="5">
        <v>116794</v>
      </c>
      <c r="B548" s="5">
        <v>450</v>
      </c>
      <c r="C548" s="14">
        <v>44419.15</v>
      </c>
      <c r="D548" s="14">
        <v>44419.152083333334</v>
      </c>
      <c r="E548" s="14"/>
      <c r="F548" s="14"/>
      <c r="G548" s="5" t="s">
        <v>28</v>
      </c>
      <c r="H548" s="5" t="s">
        <v>29</v>
      </c>
      <c r="S548" s="29">
        <v>117309</v>
      </c>
      <c r="T548" s="47"/>
      <c r="U548" s="48">
        <v>1</v>
      </c>
      <c r="V548" s="47">
        <v>1</v>
      </c>
      <c r="W548" s="47"/>
      <c r="X548" s="48"/>
      <c r="Y548" s="47"/>
      <c r="Z548" s="49">
        <v>1</v>
      </c>
    </row>
    <row r="549" spans="1:26" ht="15.75" customHeight="1">
      <c r="A549" s="5">
        <v>118498</v>
      </c>
      <c r="B549" s="5">
        <v>432</v>
      </c>
      <c r="C549" s="14">
        <v>44429.799305555556</v>
      </c>
      <c r="D549" s="14"/>
      <c r="G549" s="5" t="s">
        <v>24</v>
      </c>
      <c r="H549" s="5" t="s">
        <v>25</v>
      </c>
      <c r="S549" s="29">
        <v>117310</v>
      </c>
      <c r="T549" s="47">
        <v>1</v>
      </c>
      <c r="U549" s="48"/>
      <c r="V549" s="47">
        <v>1</v>
      </c>
      <c r="W549" s="47"/>
      <c r="X549" s="48"/>
      <c r="Y549" s="47"/>
      <c r="Z549" s="49">
        <v>1</v>
      </c>
    </row>
    <row r="550" spans="1:26" ht="15.75" customHeight="1">
      <c r="A550" s="5">
        <v>117931</v>
      </c>
      <c r="B550" s="5">
        <v>2874</v>
      </c>
      <c r="C550" s="14">
        <v>44436.171527777777</v>
      </c>
      <c r="D550" s="14">
        <v>44436.180555555555</v>
      </c>
      <c r="E550" s="14"/>
      <c r="G550" s="5" t="s">
        <v>24</v>
      </c>
      <c r="H550" s="5" t="s">
        <v>29</v>
      </c>
      <c r="S550" s="29">
        <v>117311</v>
      </c>
      <c r="T550" s="47"/>
      <c r="U550" s="48"/>
      <c r="V550" s="47"/>
      <c r="W550" s="47"/>
      <c r="X550" s="48"/>
      <c r="Y550" s="47"/>
      <c r="Z550" s="49"/>
    </row>
    <row r="551" spans="1:26" ht="15.75" customHeight="1">
      <c r="A551" s="5">
        <v>117998</v>
      </c>
      <c r="B551" s="5">
        <v>1879</v>
      </c>
      <c r="C551" s="14">
        <v>44421.736111111117</v>
      </c>
      <c r="D551" s="14">
        <v>44421.739583333336</v>
      </c>
      <c r="E551" s="14">
        <v>44421.743750000001</v>
      </c>
      <c r="F551" s="14">
        <v>44421.776388888888</v>
      </c>
      <c r="G551" s="5" t="s">
        <v>28</v>
      </c>
      <c r="H551" s="5" t="s">
        <v>29</v>
      </c>
      <c r="S551" s="29">
        <v>117312</v>
      </c>
      <c r="T551" s="47"/>
      <c r="U551" s="48"/>
      <c r="V551" s="47"/>
      <c r="W551" s="47"/>
      <c r="X551" s="48"/>
      <c r="Y551" s="47"/>
      <c r="Z551" s="49"/>
    </row>
    <row r="552" spans="1:26" ht="15.75" customHeight="1">
      <c r="A552" s="5">
        <v>118371</v>
      </c>
      <c r="B552" s="5">
        <v>4946</v>
      </c>
      <c r="C552" s="14">
        <v>44421.300694444442</v>
      </c>
      <c r="D552" s="14">
        <v>44421.302083333328</v>
      </c>
      <c r="E552" s="14">
        <v>44421.304861111108</v>
      </c>
      <c r="F552" s="14">
        <v>44421.315277777772</v>
      </c>
      <c r="G552" s="5" t="s">
        <v>24</v>
      </c>
      <c r="H552" s="5" t="s">
        <v>25</v>
      </c>
      <c r="S552" s="29">
        <v>117313</v>
      </c>
      <c r="T552" s="47"/>
      <c r="U552" s="48">
        <v>1</v>
      </c>
      <c r="V552" s="47">
        <v>1</v>
      </c>
      <c r="W552" s="47"/>
      <c r="X552" s="48"/>
      <c r="Y552" s="47"/>
      <c r="Z552" s="49">
        <v>1</v>
      </c>
    </row>
    <row r="553" spans="1:26" ht="15.75" customHeight="1">
      <c r="A553" s="5">
        <v>118720</v>
      </c>
      <c r="B553" s="5">
        <v>463</v>
      </c>
      <c r="C553" s="14">
        <v>44433.484722222223</v>
      </c>
      <c r="D553" s="14">
        <v>44433.493055555555</v>
      </c>
      <c r="E553" s="14">
        <v>44433.503472222219</v>
      </c>
      <c r="F553" s="14">
        <v>44433.513888888883</v>
      </c>
      <c r="G553" s="5" t="s">
        <v>24</v>
      </c>
      <c r="H553" s="5" t="s">
        <v>29</v>
      </c>
      <c r="S553" s="29">
        <v>117314</v>
      </c>
      <c r="T553" s="47"/>
      <c r="U553" s="48">
        <v>1</v>
      </c>
      <c r="V553" s="47">
        <v>1</v>
      </c>
      <c r="W553" s="47"/>
      <c r="X553" s="48"/>
      <c r="Y553" s="47"/>
      <c r="Z553" s="49">
        <v>1</v>
      </c>
    </row>
    <row r="554" spans="1:26" ht="15.75" customHeight="1">
      <c r="A554" s="5">
        <v>117907</v>
      </c>
      <c r="B554" s="5">
        <v>3468</v>
      </c>
      <c r="C554" s="14">
        <v>44415.052083333328</v>
      </c>
      <c r="D554" s="14">
        <v>44415.054861111108</v>
      </c>
      <c r="E554" s="14">
        <v>44415.05972222222</v>
      </c>
      <c r="F554" s="14"/>
      <c r="G554" s="5" t="s">
        <v>28</v>
      </c>
      <c r="H554" s="5" t="s">
        <v>29</v>
      </c>
      <c r="S554" s="29">
        <v>117315</v>
      </c>
      <c r="T554" s="47">
        <v>1</v>
      </c>
      <c r="U554" s="48"/>
      <c r="V554" s="47">
        <v>1</v>
      </c>
      <c r="W554" s="47"/>
      <c r="X554" s="48"/>
      <c r="Y554" s="47"/>
      <c r="Z554" s="49">
        <v>1</v>
      </c>
    </row>
    <row r="555" spans="1:26" ht="15.75" customHeight="1">
      <c r="A555" s="5">
        <v>118060</v>
      </c>
      <c r="C555" s="14">
        <v>44426.706944444442</v>
      </c>
      <c r="G555" s="5" t="s">
        <v>24</v>
      </c>
      <c r="H555" s="5" t="s">
        <v>29</v>
      </c>
      <c r="S555" s="29">
        <v>117316</v>
      </c>
      <c r="T555" s="47">
        <v>1</v>
      </c>
      <c r="U555" s="48"/>
      <c r="V555" s="47">
        <v>1</v>
      </c>
      <c r="W555" s="47"/>
      <c r="X555" s="48"/>
      <c r="Y555" s="47"/>
      <c r="Z555" s="49">
        <v>1</v>
      </c>
    </row>
    <row r="556" spans="1:26" ht="15.75" customHeight="1">
      <c r="A556" s="5">
        <v>117144</v>
      </c>
      <c r="B556" s="5">
        <v>2503</v>
      </c>
      <c r="C556" s="14">
        <v>44410.174999999996</v>
      </c>
      <c r="D556" s="14">
        <v>44410.182638888888</v>
      </c>
      <c r="E556" s="14">
        <v>44410.193055555552</v>
      </c>
      <c r="F556" s="14">
        <v>44410.211805555555</v>
      </c>
      <c r="G556" s="5" t="s">
        <v>24</v>
      </c>
      <c r="H556" s="5" t="s">
        <v>25</v>
      </c>
      <c r="S556" s="29">
        <v>117317</v>
      </c>
      <c r="T556" s="47">
        <v>1</v>
      </c>
      <c r="U556" s="48"/>
      <c r="V556" s="47">
        <v>1</v>
      </c>
      <c r="W556" s="47"/>
      <c r="X556" s="48"/>
      <c r="Y556" s="47"/>
      <c r="Z556" s="49">
        <v>1</v>
      </c>
    </row>
    <row r="557" spans="1:26" ht="15.75" customHeight="1">
      <c r="A557" s="5">
        <v>117652</v>
      </c>
      <c r="C557" s="14">
        <v>44418.347222222226</v>
      </c>
      <c r="G557" s="5" t="s">
        <v>28</v>
      </c>
      <c r="H557" s="5" t="s">
        <v>25</v>
      </c>
      <c r="S557" s="29">
        <v>117318</v>
      </c>
      <c r="T557" s="47"/>
      <c r="U557" s="48"/>
      <c r="V557" s="47"/>
      <c r="W557" s="47"/>
      <c r="X557" s="48">
        <v>1</v>
      </c>
      <c r="Y557" s="47">
        <v>1</v>
      </c>
      <c r="Z557" s="49">
        <v>1</v>
      </c>
    </row>
    <row r="558" spans="1:26" ht="15.75" customHeight="1">
      <c r="A558" s="5">
        <v>117072</v>
      </c>
      <c r="B558" s="5">
        <v>2182</v>
      </c>
      <c r="C558" s="14">
        <v>44420.340277777781</v>
      </c>
      <c r="D558" s="14">
        <v>44420.343055555561</v>
      </c>
      <c r="E558" s="14">
        <v>44420.34583333334</v>
      </c>
      <c r="F558" s="14">
        <v>44420.371527777781</v>
      </c>
      <c r="G558" s="5" t="s">
        <v>24</v>
      </c>
      <c r="H558" s="5" t="s">
        <v>29</v>
      </c>
      <c r="S558" s="29">
        <v>117319</v>
      </c>
      <c r="T558" s="47"/>
      <c r="U558" s="48"/>
      <c r="V558" s="47"/>
      <c r="W558" s="47">
        <v>1</v>
      </c>
      <c r="X558" s="48"/>
      <c r="Y558" s="47">
        <v>1</v>
      </c>
      <c r="Z558" s="49">
        <v>1</v>
      </c>
    </row>
    <row r="559" spans="1:26" ht="15.75" customHeight="1">
      <c r="A559" s="5">
        <v>117429</v>
      </c>
      <c r="C559" s="14">
        <v>44413.709722222222</v>
      </c>
      <c r="G559" s="5" t="s">
        <v>24</v>
      </c>
      <c r="H559" s="5" t="s">
        <v>25</v>
      </c>
      <c r="S559" s="29">
        <v>117320</v>
      </c>
      <c r="T559" s="47"/>
      <c r="U559" s="48"/>
      <c r="V559" s="47"/>
      <c r="W559" s="47"/>
      <c r="X559" s="48"/>
      <c r="Y559" s="47"/>
      <c r="Z559" s="49"/>
    </row>
    <row r="560" spans="1:26" ht="15.75" customHeight="1">
      <c r="A560" s="5">
        <v>118756</v>
      </c>
      <c r="B560" s="5">
        <v>2836</v>
      </c>
      <c r="C560" s="14">
        <v>44435.631249999999</v>
      </c>
      <c r="D560" s="14">
        <v>44435.638888888891</v>
      </c>
      <c r="E560" s="14">
        <v>44435.643750000003</v>
      </c>
      <c r="F560" s="14"/>
      <c r="G560" s="5" t="s">
        <v>24</v>
      </c>
      <c r="H560" s="5" t="s">
        <v>29</v>
      </c>
      <c r="S560" s="29">
        <v>117321</v>
      </c>
      <c r="T560" s="47"/>
      <c r="U560" s="48"/>
      <c r="V560" s="47"/>
      <c r="W560" s="47"/>
      <c r="X560" s="48"/>
      <c r="Y560" s="47"/>
      <c r="Z560" s="49"/>
    </row>
    <row r="561" spans="1:26" ht="15.75" customHeight="1">
      <c r="A561" s="5">
        <v>118466</v>
      </c>
      <c r="B561" s="5">
        <v>3776</v>
      </c>
      <c r="C561" s="14">
        <v>44433.681944444441</v>
      </c>
      <c r="D561" s="14">
        <v>44433.684027777774</v>
      </c>
      <c r="E561" s="14">
        <v>44433.68541666666</v>
      </c>
      <c r="F561" s="14">
        <v>44433.724999999991</v>
      </c>
      <c r="G561" s="5" t="s">
        <v>28</v>
      </c>
      <c r="H561" s="5" t="s">
        <v>29</v>
      </c>
      <c r="S561" s="29">
        <v>117322</v>
      </c>
      <c r="T561" s="47"/>
      <c r="U561" s="48">
        <v>1</v>
      </c>
      <c r="V561" s="47">
        <v>1</v>
      </c>
      <c r="W561" s="47"/>
      <c r="X561" s="48"/>
      <c r="Y561" s="47"/>
      <c r="Z561" s="49">
        <v>1</v>
      </c>
    </row>
    <row r="562" spans="1:26" ht="15.75" customHeight="1">
      <c r="A562" s="5">
        <v>117780</v>
      </c>
      <c r="B562" s="5">
        <v>1508</v>
      </c>
      <c r="C562" s="14">
        <v>44430.813194444439</v>
      </c>
      <c r="D562" s="14"/>
      <c r="G562" s="5" t="s">
        <v>28</v>
      </c>
      <c r="H562" s="5" t="s">
        <v>25</v>
      </c>
      <c r="S562" s="29">
        <v>117323</v>
      </c>
      <c r="T562" s="47"/>
      <c r="U562" s="48">
        <v>1</v>
      </c>
      <c r="V562" s="47">
        <v>1</v>
      </c>
      <c r="W562" s="47"/>
      <c r="X562" s="48"/>
      <c r="Y562" s="47"/>
      <c r="Z562" s="49">
        <v>1</v>
      </c>
    </row>
    <row r="563" spans="1:26" ht="15.75" customHeight="1">
      <c r="A563" s="5">
        <v>117416</v>
      </c>
      <c r="B563" s="5">
        <v>1147</v>
      </c>
      <c r="C563" s="14">
        <v>44410.269444444442</v>
      </c>
      <c r="D563" s="14">
        <v>44410.274305555555</v>
      </c>
      <c r="E563" s="14">
        <v>44410.279861111114</v>
      </c>
      <c r="F563" s="14">
        <v>44410.311111111114</v>
      </c>
      <c r="G563" s="5" t="s">
        <v>28</v>
      </c>
      <c r="H563" s="5" t="s">
        <v>29</v>
      </c>
      <c r="S563" s="29">
        <v>117324</v>
      </c>
      <c r="T563" s="47"/>
      <c r="U563" s="48"/>
      <c r="V563" s="47"/>
      <c r="W563" s="47"/>
      <c r="X563" s="48">
        <v>1</v>
      </c>
      <c r="Y563" s="47">
        <v>1</v>
      </c>
      <c r="Z563" s="49">
        <v>1</v>
      </c>
    </row>
    <row r="564" spans="1:26" ht="15.75" customHeight="1">
      <c r="A564" s="5">
        <v>116892</v>
      </c>
      <c r="B564" s="5">
        <v>1314</v>
      </c>
      <c r="C564" s="14">
        <v>44430.140972222223</v>
      </c>
      <c r="D564" s="14">
        <v>44430.143750000003</v>
      </c>
      <c r="E564" s="14">
        <v>44430.147916666669</v>
      </c>
      <c r="F564" s="14">
        <v>44430.184722222228</v>
      </c>
      <c r="G564" s="5" t="s">
        <v>24</v>
      </c>
      <c r="H564" s="5" t="s">
        <v>29</v>
      </c>
      <c r="S564" s="29">
        <v>117325</v>
      </c>
      <c r="T564" s="47"/>
      <c r="U564" s="48"/>
      <c r="V564" s="47"/>
      <c r="W564" s="47"/>
      <c r="X564" s="48"/>
      <c r="Y564" s="47"/>
      <c r="Z564" s="49"/>
    </row>
    <row r="565" spans="1:26" ht="15.75" customHeight="1">
      <c r="A565" s="5">
        <v>117832</v>
      </c>
      <c r="B565" s="5">
        <v>3478</v>
      </c>
      <c r="C565" s="14">
        <v>44421.46875</v>
      </c>
      <c r="D565" s="14">
        <v>44421.478472222225</v>
      </c>
      <c r="E565" s="14"/>
      <c r="F565" s="14"/>
      <c r="G565" s="5" t="s">
        <v>24</v>
      </c>
      <c r="H565" s="5" t="s">
        <v>29</v>
      </c>
      <c r="S565" s="29">
        <v>117326</v>
      </c>
      <c r="T565" s="47">
        <v>1</v>
      </c>
      <c r="U565" s="48"/>
      <c r="V565" s="47">
        <v>1</v>
      </c>
      <c r="W565" s="47"/>
      <c r="X565" s="48"/>
      <c r="Y565" s="47"/>
      <c r="Z565" s="49">
        <v>1</v>
      </c>
    </row>
    <row r="566" spans="1:26" ht="15.75" customHeight="1">
      <c r="A566" s="5">
        <v>117974</v>
      </c>
      <c r="B566" s="5">
        <v>2052</v>
      </c>
      <c r="C566" s="14">
        <v>44428.785416666666</v>
      </c>
      <c r="D566" s="14">
        <v>44428.791666666664</v>
      </c>
      <c r="E566" s="14">
        <v>44428.793749999997</v>
      </c>
      <c r="F566" s="14">
        <v>44428.818749999999</v>
      </c>
      <c r="G566" s="5" t="s">
        <v>24</v>
      </c>
      <c r="H566" s="5" t="s">
        <v>29</v>
      </c>
      <c r="S566" s="29">
        <v>117327</v>
      </c>
      <c r="T566" s="47"/>
      <c r="U566" s="48">
        <v>1</v>
      </c>
      <c r="V566" s="47">
        <v>1</v>
      </c>
      <c r="W566" s="47"/>
      <c r="X566" s="48"/>
      <c r="Y566" s="47"/>
      <c r="Z566" s="49">
        <v>1</v>
      </c>
    </row>
    <row r="567" spans="1:26" ht="15.75" customHeight="1">
      <c r="A567" s="5">
        <v>117172</v>
      </c>
      <c r="C567" s="14">
        <v>44421.271527777775</v>
      </c>
      <c r="G567" s="5" t="s">
        <v>24</v>
      </c>
      <c r="H567" s="5" t="s">
        <v>25</v>
      </c>
      <c r="S567" s="29">
        <v>117328</v>
      </c>
      <c r="T567" s="47"/>
      <c r="U567" s="48"/>
      <c r="V567" s="47"/>
      <c r="W567" s="47"/>
      <c r="X567" s="48"/>
      <c r="Y567" s="47"/>
      <c r="Z567" s="49"/>
    </row>
    <row r="568" spans="1:26" ht="15.75" customHeight="1">
      <c r="A568" s="5">
        <v>117599</v>
      </c>
      <c r="B568" s="5">
        <v>4418</v>
      </c>
      <c r="C568" s="14">
        <v>44422.39166666667</v>
      </c>
      <c r="D568" s="14">
        <v>44422.402083333334</v>
      </c>
      <c r="E568" s="14">
        <v>44422.410416666666</v>
      </c>
      <c r="F568" s="14">
        <v>44422.429861111108</v>
      </c>
      <c r="G568" s="5" t="s">
        <v>24</v>
      </c>
      <c r="H568" s="5" t="s">
        <v>29</v>
      </c>
      <c r="S568" s="29">
        <v>117329</v>
      </c>
      <c r="T568" s="47"/>
      <c r="U568" s="48"/>
      <c r="V568" s="47"/>
      <c r="W568" s="47"/>
      <c r="X568" s="48"/>
      <c r="Y568" s="47"/>
      <c r="Z568" s="49"/>
    </row>
    <row r="569" spans="1:26" ht="15.75" customHeight="1">
      <c r="A569" s="5">
        <v>118230</v>
      </c>
      <c r="B569" s="5">
        <v>4111</v>
      </c>
      <c r="C569" s="14">
        <v>44428.534722222219</v>
      </c>
      <c r="D569" s="14">
        <v>44428.541666666664</v>
      </c>
      <c r="E569" s="14">
        <v>44428.552083333328</v>
      </c>
      <c r="F569" s="14">
        <v>44428.578472222216</v>
      </c>
      <c r="G569" s="5" t="s">
        <v>28</v>
      </c>
      <c r="H569" s="5" t="s">
        <v>29</v>
      </c>
      <c r="S569" s="29">
        <v>117330</v>
      </c>
      <c r="T569" s="47"/>
      <c r="U569" s="48"/>
      <c r="V569" s="47"/>
      <c r="W569" s="47"/>
      <c r="X569" s="48"/>
      <c r="Y569" s="47"/>
      <c r="Z569" s="49"/>
    </row>
    <row r="570" spans="1:26" ht="15.75" customHeight="1">
      <c r="A570" s="5">
        <v>118412</v>
      </c>
      <c r="B570" s="5">
        <v>3720</v>
      </c>
      <c r="C570" s="14">
        <v>44418.884722222225</v>
      </c>
      <c r="D570" s="14">
        <v>44418.895833333336</v>
      </c>
      <c r="E570" s="14"/>
      <c r="G570" s="5" t="s">
        <v>24</v>
      </c>
      <c r="H570" s="5" t="s">
        <v>25</v>
      </c>
      <c r="S570" s="29">
        <v>117331</v>
      </c>
      <c r="T570" s="47"/>
      <c r="U570" s="48"/>
      <c r="V570" s="47"/>
      <c r="W570" s="47">
        <v>1</v>
      </c>
      <c r="X570" s="48"/>
      <c r="Y570" s="47">
        <v>1</v>
      </c>
      <c r="Z570" s="49">
        <v>1</v>
      </c>
    </row>
    <row r="571" spans="1:26" ht="15.75" customHeight="1">
      <c r="A571" s="5">
        <v>118717</v>
      </c>
      <c r="B571" s="5">
        <v>4894</v>
      </c>
      <c r="C571" s="14">
        <v>44411.102083333339</v>
      </c>
      <c r="D571" s="14">
        <v>44411.106250000004</v>
      </c>
      <c r="E571" s="14">
        <v>44411.107638888891</v>
      </c>
      <c r="F571" s="14">
        <v>44411.12222222222</v>
      </c>
      <c r="G571" s="5" t="s">
        <v>24</v>
      </c>
      <c r="H571" s="5" t="s">
        <v>29</v>
      </c>
      <c r="S571" s="29">
        <v>117332</v>
      </c>
      <c r="T571" s="47"/>
      <c r="U571" s="48">
        <v>1</v>
      </c>
      <c r="V571" s="47">
        <v>1</v>
      </c>
      <c r="W571" s="47"/>
      <c r="X571" s="48"/>
      <c r="Y571" s="47"/>
      <c r="Z571" s="49">
        <v>1</v>
      </c>
    </row>
    <row r="572" spans="1:26" ht="15.75" customHeight="1">
      <c r="A572" s="5">
        <v>118692</v>
      </c>
      <c r="C572" s="14">
        <v>44413.219444444447</v>
      </c>
      <c r="G572" s="5" t="s">
        <v>24</v>
      </c>
      <c r="H572" s="5" t="s">
        <v>25</v>
      </c>
      <c r="S572" s="29">
        <v>117333</v>
      </c>
      <c r="T572" s="47"/>
      <c r="U572" s="48"/>
      <c r="V572" s="47"/>
      <c r="W572" s="47"/>
      <c r="X572" s="48"/>
      <c r="Y572" s="47"/>
      <c r="Z572" s="49"/>
    </row>
    <row r="573" spans="1:26" ht="15.75" customHeight="1">
      <c r="A573" s="5">
        <v>117220</v>
      </c>
      <c r="B573" s="5">
        <v>3228</v>
      </c>
      <c r="C573" s="14">
        <v>44420.113888888889</v>
      </c>
      <c r="D573" s="14">
        <v>44420.122916666667</v>
      </c>
      <c r="E573" s="14">
        <v>44420.126388888886</v>
      </c>
      <c r="F573" s="14">
        <v>44420.159027777772</v>
      </c>
      <c r="G573" s="5" t="s">
        <v>24</v>
      </c>
      <c r="H573" s="5" t="s">
        <v>25</v>
      </c>
      <c r="S573" s="29">
        <v>117334</v>
      </c>
      <c r="T573" s="47"/>
      <c r="U573" s="48"/>
      <c r="V573" s="47"/>
      <c r="W573" s="47"/>
      <c r="X573" s="48"/>
      <c r="Y573" s="47"/>
      <c r="Z573" s="49"/>
    </row>
    <row r="574" spans="1:26" ht="15.75" customHeight="1">
      <c r="A574" s="5">
        <v>116997</v>
      </c>
      <c r="B574" s="5">
        <v>1735</v>
      </c>
      <c r="C574" s="14">
        <v>44428.404166666667</v>
      </c>
      <c r="D574" s="14">
        <v>44428.412499999999</v>
      </c>
      <c r="E574" s="14">
        <v>44428.415972222218</v>
      </c>
      <c r="F574" s="14">
        <v>44428.429861111108</v>
      </c>
      <c r="G574" s="5" t="s">
        <v>24</v>
      </c>
      <c r="H574" s="5" t="s">
        <v>29</v>
      </c>
      <c r="S574" s="29">
        <v>117335</v>
      </c>
      <c r="T574" s="47"/>
      <c r="U574" s="48"/>
      <c r="V574" s="47"/>
      <c r="W574" s="47"/>
      <c r="X574" s="48"/>
      <c r="Y574" s="47"/>
      <c r="Z574" s="49"/>
    </row>
    <row r="575" spans="1:26" ht="15.75" customHeight="1">
      <c r="A575" s="5">
        <v>118110</v>
      </c>
      <c r="B575" s="5">
        <v>80</v>
      </c>
      <c r="C575" s="14">
        <v>44434.472916666666</v>
      </c>
      <c r="D575" s="14">
        <v>44434.474999999999</v>
      </c>
      <c r="E575" s="14">
        <v>44434.485416666663</v>
      </c>
      <c r="F575" s="14">
        <v>44434.499999999993</v>
      </c>
      <c r="G575" s="5" t="s">
        <v>28</v>
      </c>
      <c r="H575" s="5" t="s">
        <v>29</v>
      </c>
      <c r="S575" s="29">
        <v>117336</v>
      </c>
      <c r="T575" s="47"/>
      <c r="U575" s="48"/>
      <c r="V575" s="47"/>
      <c r="W575" s="47"/>
      <c r="X575" s="48">
        <v>1</v>
      </c>
      <c r="Y575" s="47">
        <v>1</v>
      </c>
      <c r="Z575" s="49">
        <v>1</v>
      </c>
    </row>
    <row r="576" spans="1:26" ht="15.75" customHeight="1">
      <c r="A576" s="5">
        <v>118407</v>
      </c>
      <c r="B576" s="5">
        <v>4969</v>
      </c>
      <c r="C576" s="14">
        <v>44431.055555555555</v>
      </c>
      <c r="D576" s="14">
        <v>44431.061111111114</v>
      </c>
      <c r="E576" s="14">
        <v>44431.0625</v>
      </c>
      <c r="F576" s="14">
        <v>44431.07708333333</v>
      </c>
      <c r="G576" s="5" t="s">
        <v>24</v>
      </c>
      <c r="H576" s="5" t="s">
        <v>29</v>
      </c>
      <c r="S576" s="29">
        <v>117337</v>
      </c>
      <c r="T576" s="47"/>
      <c r="U576" s="48"/>
      <c r="V576" s="47"/>
      <c r="W576" s="47"/>
      <c r="X576" s="48">
        <v>1</v>
      </c>
      <c r="Y576" s="47">
        <v>1</v>
      </c>
      <c r="Z576" s="49">
        <v>1</v>
      </c>
    </row>
    <row r="577" spans="1:26" ht="15.75" customHeight="1">
      <c r="A577" s="5">
        <v>118586</v>
      </c>
      <c r="B577" s="5">
        <v>2903</v>
      </c>
      <c r="C577" s="14">
        <v>44419.522222222222</v>
      </c>
      <c r="D577" s="14">
        <v>44419.530555555553</v>
      </c>
      <c r="E577" s="14"/>
      <c r="F577" s="14"/>
      <c r="G577" s="5" t="s">
        <v>28</v>
      </c>
      <c r="H577" s="5" t="s">
        <v>25</v>
      </c>
      <c r="S577" s="29">
        <v>117338</v>
      </c>
      <c r="T577" s="47"/>
      <c r="U577" s="48"/>
      <c r="V577" s="47"/>
      <c r="W577" s="47"/>
      <c r="X577" s="48">
        <v>1</v>
      </c>
      <c r="Y577" s="47">
        <v>1</v>
      </c>
      <c r="Z577" s="49">
        <v>1</v>
      </c>
    </row>
    <row r="578" spans="1:26" ht="15.75" customHeight="1">
      <c r="A578" s="5">
        <v>117978</v>
      </c>
      <c r="B578" s="5">
        <v>4882</v>
      </c>
      <c r="C578" s="14">
        <v>44433.661111111112</v>
      </c>
      <c r="D578" s="14"/>
      <c r="G578" s="5" t="s">
        <v>24</v>
      </c>
      <c r="H578" s="5" t="s">
        <v>25</v>
      </c>
      <c r="S578" s="29">
        <v>117339</v>
      </c>
      <c r="T578" s="47"/>
      <c r="U578" s="48">
        <v>1</v>
      </c>
      <c r="V578" s="47">
        <v>1</v>
      </c>
      <c r="W578" s="47"/>
      <c r="X578" s="48"/>
      <c r="Y578" s="47"/>
      <c r="Z578" s="49">
        <v>1</v>
      </c>
    </row>
    <row r="579" spans="1:26" ht="15.75" customHeight="1">
      <c r="A579" s="5">
        <v>117058</v>
      </c>
      <c r="B579" s="5">
        <v>3314</v>
      </c>
      <c r="C579" s="14">
        <v>44427.631944444445</v>
      </c>
      <c r="D579" s="14"/>
      <c r="G579" s="5" t="s">
        <v>24</v>
      </c>
      <c r="H579" s="5" t="s">
        <v>25</v>
      </c>
      <c r="S579" s="29">
        <v>117340</v>
      </c>
      <c r="T579" s="47"/>
      <c r="U579" s="48"/>
      <c r="V579" s="47"/>
      <c r="W579" s="47"/>
      <c r="X579" s="48">
        <v>1</v>
      </c>
      <c r="Y579" s="47">
        <v>1</v>
      </c>
      <c r="Z579" s="49">
        <v>1</v>
      </c>
    </row>
    <row r="580" spans="1:26" ht="15.75" customHeight="1">
      <c r="A580" s="5">
        <v>118097</v>
      </c>
      <c r="B580" s="5">
        <v>3888</v>
      </c>
      <c r="C580" s="14">
        <v>44429.713888888895</v>
      </c>
      <c r="D580" s="14">
        <v>44429.715277777781</v>
      </c>
      <c r="E580" s="14">
        <v>44429.72152777778</v>
      </c>
      <c r="F580" s="14">
        <v>44429.745833333334</v>
      </c>
      <c r="G580" s="5" t="s">
        <v>24</v>
      </c>
      <c r="H580" s="5" t="s">
        <v>25</v>
      </c>
      <c r="S580" s="29">
        <v>117341</v>
      </c>
      <c r="T580" s="47">
        <v>1</v>
      </c>
      <c r="U580" s="48"/>
      <c r="V580" s="47">
        <v>1</v>
      </c>
      <c r="W580" s="47"/>
      <c r="X580" s="48"/>
      <c r="Y580" s="47"/>
      <c r="Z580" s="49">
        <v>1</v>
      </c>
    </row>
    <row r="581" spans="1:26" ht="15.75" customHeight="1">
      <c r="A581" s="5">
        <v>117076</v>
      </c>
      <c r="C581" s="14">
        <v>44415.72152777778</v>
      </c>
      <c r="G581" s="5" t="s">
        <v>24</v>
      </c>
      <c r="H581" s="5" t="s">
        <v>29</v>
      </c>
      <c r="S581" s="29">
        <v>117342</v>
      </c>
      <c r="T581" s="47"/>
      <c r="U581" s="48">
        <v>1</v>
      </c>
      <c r="V581" s="47">
        <v>1</v>
      </c>
      <c r="W581" s="47"/>
      <c r="X581" s="48"/>
      <c r="Y581" s="47"/>
      <c r="Z581" s="49">
        <v>1</v>
      </c>
    </row>
    <row r="582" spans="1:26" ht="15.75" customHeight="1">
      <c r="A582" s="5">
        <v>118512</v>
      </c>
      <c r="B582" s="5">
        <v>321</v>
      </c>
      <c r="C582" s="14">
        <v>44415.152777777781</v>
      </c>
      <c r="D582" s="14"/>
      <c r="G582" s="5" t="s">
        <v>24</v>
      </c>
      <c r="H582" s="5" t="s">
        <v>25</v>
      </c>
      <c r="S582" s="29">
        <v>117343</v>
      </c>
      <c r="T582" s="47"/>
      <c r="U582" s="48"/>
      <c r="V582" s="47"/>
      <c r="W582" s="47"/>
      <c r="X582" s="48"/>
      <c r="Y582" s="47"/>
      <c r="Z582" s="49"/>
    </row>
    <row r="583" spans="1:26" ht="15.75" customHeight="1">
      <c r="A583" s="5">
        <v>117678</v>
      </c>
      <c r="B583" s="5">
        <v>3217</v>
      </c>
      <c r="C583" s="14">
        <v>44418.796527777777</v>
      </c>
      <c r="D583" s="14">
        <v>44418.804166666669</v>
      </c>
      <c r="E583" s="14">
        <v>44418.809027777781</v>
      </c>
      <c r="F583" s="14">
        <v>44418.836111111115</v>
      </c>
      <c r="G583" s="5" t="s">
        <v>24</v>
      </c>
      <c r="H583" s="5" t="s">
        <v>29</v>
      </c>
      <c r="S583" s="29">
        <v>117344</v>
      </c>
      <c r="T583" s="47"/>
      <c r="U583" s="48"/>
      <c r="V583" s="47"/>
      <c r="W583" s="47"/>
      <c r="X583" s="48">
        <v>1</v>
      </c>
      <c r="Y583" s="47">
        <v>1</v>
      </c>
      <c r="Z583" s="49">
        <v>1</v>
      </c>
    </row>
    <row r="584" spans="1:26" ht="15.75" customHeight="1">
      <c r="A584" s="5">
        <v>117163</v>
      </c>
      <c r="C584" s="14">
        <v>44410.039583333331</v>
      </c>
      <c r="G584" s="5" t="s">
        <v>28</v>
      </c>
      <c r="H584" s="5" t="s">
        <v>29</v>
      </c>
      <c r="S584" s="29">
        <v>117345</v>
      </c>
      <c r="T584" s="47"/>
      <c r="U584" s="48">
        <v>1</v>
      </c>
      <c r="V584" s="47">
        <v>1</v>
      </c>
      <c r="W584" s="47"/>
      <c r="X584" s="48"/>
      <c r="Y584" s="47"/>
      <c r="Z584" s="49">
        <v>1</v>
      </c>
    </row>
    <row r="585" spans="1:26" ht="15.75" customHeight="1">
      <c r="A585" s="5">
        <v>118424</v>
      </c>
      <c r="B585" s="5">
        <v>1824</v>
      </c>
      <c r="C585" s="14">
        <v>44417.007638888892</v>
      </c>
      <c r="D585" s="14">
        <v>44417.011805555558</v>
      </c>
      <c r="E585" s="14">
        <v>44417.018750000003</v>
      </c>
      <c r="F585" s="14"/>
      <c r="G585" s="5" t="s">
        <v>28</v>
      </c>
      <c r="H585" s="5" t="s">
        <v>25</v>
      </c>
      <c r="S585" s="29">
        <v>117346</v>
      </c>
      <c r="T585" s="47"/>
      <c r="U585" s="48">
        <v>1</v>
      </c>
      <c r="V585" s="47">
        <v>1</v>
      </c>
      <c r="W585" s="47"/>
      <c r="X585" s="48"/>
      <c r="Y585" s="47"/>
      <c r="Z585" s="49">
        <v>1</v>
      </c>
    </row>
    <row r="586" spans="1:26" ht="15.75" customHeight="1">
      <c r="A586" s="5">
        <v>116789</v>
      </c>
      <c r="B586" s="5">
        <v>1939</v>
      </c>
      <c r="C586" s="14">
        <v>44415.803472222222</v>
      </c>
      <c r="D586" s="14">
        <v>44415.809027777781</v>
      </c>
      <c r="E586" s="14">
        <v>44415.818055555559</v>
      </c>
      <c r="F586" s="14">
        <v>44415.827083333337</v>
      </c>
      <c r="G586" s="5" t="s">
        <v>24</v>
      </c>
      <c r="H586" s="5" t="s">
        <v>29</v>
      </c>
      <c r="S586" s="29">
        <v>117347</v>
      </c>
      <c r="T586" s="47"/>
      <c r="U586" s="48">
        <v>1</v>
      </c>
      <c r="V586" s="47">
        <v>1</v>
      </c>
      <c r="W586" s="47"/>
      <c r="X586" s="48"/>
      <c r="Y586" s="47"/>
      <c r="Z586" s="49">
        <v>1</v>
      </c>
    </row>
    <row r="587" spans="1:26" ht="15.75" customHeight="1">
      <c r="A587" s="5">
        <v>118394</v>
      </c>
      <c r="B587" s="5">
        <v>2391</v>
      </c>
      <c r="C587" s="14">
        <v>44414.30972222222</v>
      </c>
      <c r="D587" s="14">
        <v>44414.311805555553</v>
      </c>
      <c r="E587" s="14">
        <v>44414.313194444439</v>
      </c>
      <c r="F587" s="14">
        <v>44414.35555555555</v>
      </c>
      <c r="G587" s="5" t="s">
        <v>24</v>
      </c>
      <c r="H587" s="5" t="s">
        <v>29</v>
      </c>
      <c r="S587" s="29">
        <v>117348</v>
      </c>
      <c r="T587" s="47"/>
      <c r="U587" s="48">
        <v>1</v>
      </c>
      <c r="V587" s="47">
        <v>1</v>
      </c>
      <c r="W587" s="47"/>
      <c r="X587" s="48"/>
      <c r="Y587" s="47"/>
      <c r="Z587" s="49">
        <v>1</v>
      </c>
    </row>
    <row r="588" spans="1:26" ht="15.75" customHeight="1">
      <c r="A588" s="5">
        <v>116958</v>
      </c>
      <c r="C588" s="14">
        <v>44430.588888888895</v>
      </c>
      <c r="G588" s="5" t="s">
        <v>28</v>
      </c>
      <c r="H588" s="5" t="s">
        <v>29</v>
      </c>
      <c r="S588" s="29">
        <v>117349</v>
      </c>
      <c r="T588" s="47"/>
      <c r="U588" s="48">
        <v>1</v>
      </c>
      <c r="V588" s="47">
        <v>1</v>
      </c>
      <c r="W588" s="47"/>
      <c r="X588" s="48"/>
      <c r="Y588" s="47"/>
      <c r="Z588" s="49">
        <v>1</v>
      </c>
    </row>
    <row r="589" spans="1:26" ht="15.75" customHeight="1">
      <c r="A589" s="5">
        <v>118318</v>
      </c>
      <c r="B589" s="5">
        <v>2154</v>
      </c>
      <c r="C589" s="14">
        <v>44412.716666666667</v>
      </c>
      <c r="D589" s="14">
        <v>44412.72152777778</v>
      </c>
      <c r="E589" s="14">
        <v>44412.731250000004</v>
      </c>
      <c r="F589" s="14">
        <v>44412.738888888896</v>
      </c>
      <c r="G589" s="5" t="s">
        <v>24</v>
      </c>
      <c r="H589" s="5" t="s">
        <v>25</v>
      </c>
      <c r="S589" s="29">
        <v>117350</v>
      </c>
      <c r="T589" s="47"/>
      <c r="U589" s="48"/>
      <c r="V589" s="47"/>
      <c r="W589" s="47"/>
      <c r="X589" s="48">
        <v>1</v>
      </c>
      <c r="Y589" s="47">
        <v>1</v>
      </c>
      <c r="Z589" s="49">
        <v>1</v>
      </c>
    </row>
    <row r="590" spans="1:26" ht="15.75" customHeight="1">
      <c r="A590" s="5">
        <v>118679</v>
      </c>
      <c r="B590" s="5">
        <v>1305</v>
      </c>
      <c r="C590" s="14">
        <v>44416.686111111107</v>
      </c>
      <c r="D590" s="14">
        <v>44416.691666666666</v>
      </c>
      <c r="E590" s="14">
        <v>44416.697222222225</v>
      </c>
      <c r="F590" s="14">
        <v>44416.709027777782</v>
      </c>
      <c r="G590" s="5" t="s">
        <v>28</v>
      </c>
      <c r="H590" s="5" t="s">
        <v>25</v>
      </c>
      <c r="S590" s="29">
        <v>117351</v>
      </c>
      <c r="T590" s="47"/>
      <c r="U590" s="48"/>
      <c r="V590" s="47"/>
      <c r="W590" s="47"/>
      <c r="X590" s="48"/>
      <c r="Y590" s="47"/>
      <c r="Z590" s="49"/>
    </row>
    <row r="591" spans="1:26" ht="15.75" customHeight="1">
      <c r="A591" s="5">
        <v>117344</v>
      </c>
      <c r="B591" s="5">
        <v>974</v>
      </c>
      <c r="C591" s="14">
        <v>44434.377083333333</v>
      </c>
      <c r="D591" s="14">
        <v>44434.385416666664</v>
      </c>
      <c r="E591" s="14"/>
      <c r="G591" s="5" t="s">
        <v>28</v>
      </c>
      <c r="H591" s="5" t="s">
        <v>29</v>
      </c>
      <c r="S591" s="29">
        <v>117352</v>
      </c>
      <c r="T591" s="47"/>
      <c r="U591" s="48">
        <v>1</v>
      </c>
      <c r="V591" s="47">
        <v>1</v>
      </c>
      <c r="W591" s="47"/>
      <c r="X591" s="48"/>
      <c r="Y591" s="47"/>
      <c r="Z591" s="49">
        <v>1</v>
      </c>
    </row>
    <row r="592" spans="1:26" ht="15.75" customHeight="1">
      <c r="A592" s="5">
        <v>117437</v>
      </c>
      <c r="B592" s="5">
        <v>633</v>
      </c>
      <c r="C592" s="14">
        <v>44420.711111111115</v>
      </c>
      <c r="D592" s="14">
        <v>44420.713888888895</v>
      </c>
      <c r="E592" s="14"/>
      <c r="F592" s="14"/>
      <c r="G592" s="5" t="s">
        <v>24</v>
      </c>
      <c r="H592" s="5" t="s">
        <v>29</v>
      </c>
      <c r="S592" s="29">
        <v>117353</v>
      </c>
      <c r="T592" s="47"/>
      <c r="U592" s="48">
        <v>1</v>
      </c>
      <c r="V592" s="47">
        <v>1</v>
      </c>
      <c r="W592" s="47"/>
      <c r="X592" s="48"/>
      <c r="Y592" s="47"/>
      <c r="Z592" s="49">
        <v>1</v>
      </c>
    </row>
    <row r="593" spans="1:26" ht="15.75" customHeight="1">
      <c r="A593" s="5">
        <v>117486</v>
      </c>
      <c r="B593" s="5">
        <v>129</v>
      </c>
      <c r="C593" s="14">
        <v>44436.87777777778</v>
      </c>
      <c r="D593" s="14">
        <v>44436.888888888891</v>
      </c>
      <c r="E593" s="14">
        <v>44436.89444444445</v>
      </c>
      <c r="F593" s="14">
        <v>44436.927083333336</v>
      </c>
      <c r="G593" s="5" t="s">
        <v>24</v>
      </c>
      <c r="H593" s="5" t="s">
        <v>29</v>
      </c>
      <c r="S593" s="29">
        <v>117354</v>
      </c>
      <c r="T593" s="47"/>
      <c r="U593" s="48">
        <v>1</v>
      </c>
      <c r="V593" s="47">
        <v>1</v>
      </c>
      <c r="W593" s="47"/>
      <c r="X593" s="48"/>
      <c r="Y593" s="47"/>
      <c r="Z593" s="49">
        <v>1</v>
      </c>
    </row>
    <row r="594" spans="1:26" ht="15.75" customHeight="1">
      <c r="A594" s="5">
        <v>118718</v>
      </c>
      <c r="B594" s="5">
        <v>2090</v>
      </c>
      <c r="C594" s="14">
        <v>44432.95208333333</v>
      </c>
      <c r="D594" s="14">
        <v>44432.957638888889</v>
      </c>
      <c r="E594" s="14">
        <v>44432.960416666669</v>
      </c>
      <c r="F594" s="14">
        <v>44432.98541666667</v>
      </c>
      <c r="G594" s="5" t="s">
        <v>24</v>
      </c>
      <c r="H594" s="5" t="s">
        <v>25</v>
      </c>
      <c r="S594" s="29">
        <v>117355</v>
      </c>
      <c r="T594" s="47"/>
      <c r="U594" s="48">
        <v>1</v>
      </c>
      <c r="V594" s="47">
        <v>1</v>
      </c>
      <c r="W594" s="47"/>
      <c r="X594" s="48"/>
      <c r="Y594" s="47"/>
      <c r="Z594" s="49">
        <v>1</v>
      </c>
    </row>
    <row r="595" spans="1:26" ht="15.75" customHeight="1">
      <c r="A595" s="5">
        <v>117547</v>
      </c>
      <c r="C595" s="14">
        <v>44430.799999999996</v>
      </c>
      <c r="G595" s="5" t="s">
        <v>24</v>
      </c>
      <c r="H595" s="5" t="s">
        <v>25</v>
      </c>
      <c r="S595" s="29">
        <v>117356</v>
      </c>
      <c r="T595" s="47"/>
      <c r="U595" s="48"/>
      <c r="V595" s="47"/>
      <c r="W595" s="47"/>
      <c r="X595" s="48">
        <v>1</v>
      </c>
      <c r="Y595" s="47">
        <v>1</v>
      </c>
      <c r="Z595" s="49">
        <v>1</v>
      </c>
    </row>
    <row r="596" spans="1:26" ht="15.75" customHeight="1">
      <c r="A596" s="5">
        <v>117825</v>
      </c>
      <c r="B596" s="5">
        <v>1123</v>
      </c>
      <c r="C596" s="14">
        <v>44436.493055555555</v>
      </c>
      <c r="D596" s="14">
        <v>44436.497916666667</v>
      </c>
      <c r="E596" s="14"/>
      <c r="G596" s="5" t="s">
        <v>24</v>
      </c>
      <c r="H596" s="5" t="s">
        <v>29</v>
      </c>
      <c r="S596" s="29">
        <v>117357</v>
      </c>
      <c r="T596" s="47">
        <v>1</v>
      </c>
      <c r="U596" s="48"/>
      <c r="V596" s="47">
        <v>1</v>
      </c>
      <c r="W596" s="47"/>
      <c r="X596" s="48"/>
      <c r="Y596" s="47"/>
      <c r="Z596" s="49">
        <v>1</v>
      </c>
    </row>
    <row r="597" spans="1:26" ht="15.75" customHeight="1">
      <c r="A597" s="5">
        <v>118551</v>
      </c>
      <c r="B597" s="5">
        <v>2573</v>
      </c>
      <c r="C597" s="14">
        <v>44436.770833333336</v>
      </c>
      <c r="D597" s="14">
        <v>44436.772916666669</v>
      </c>
      <c r="E597" s="14">
        <v>44436.779166666667</v>
      </c>
      <c r="F597" s="14">
        <v>44436.820138888892</v>
      </c>
      <c r="G597" s="5" t="s">
        <v>24</v>
      </c>
      <c r="H597" s="5" t="s">
        <v>25</v>
      </c>
      <c r="S597" s="29">
        <v>117358</v>
      </c>
      <c r="T597" s="47"/>
      <c r="U597" s="48"/>
      <c r="V597" s="47"/>
      <c r="W597" s="47"/>
      <c r="X597" s="48">
        <v>1</v>
      </c>
      <c r="Y597" s="47">
        <v>1</v>
      </c>
      <c r="Z597" s="49">
        <v>1</v>
      </c>
    </row>
    <row r="598" spans="1:26" ht="15.75" customHeight="1">
      <c r="A598" s="5">
        <v>118044</v>
      </c>
      <c r="B598" s="5">
        <v>1812</v>
      </c>
      <c r="C598" s="14">
        <v>44419.797222222223</v>
      </c>
      <c r="D598" s="14">
        <v>44419.802777777782</v>
      </c>
      <c r="E598" s="14">
        <v>44419.807638888895</v>
      </c>
      <c r="F598" s="14">
        <v>44419.824305555565</v>
      </c>
      <c r="G598" s="5" t="s">
        <v>24</v>
      </c>
      <c r="H598" s="5" t="s">
        <v>29</v>
      </c>
      <c r="S598" s="29">
        <v>117359</v>
      </c>
      <c r="T598" s="47"/>
      <c r="U598" s="48">
        <v>1</v>
      </c>
      <c r="V598" s="47">
        <v>1</v>
      </c>
      <c r="W598" s="47"/>
      <c r="X598" s="48"/>
      <c r="Y598" s="47"/>
      <c r="Z598" s="49">
        <v>1</v>
      </c>
    </row>
    <row r="599" spans="1:26" ht="15.75" customHeight="1">
      <c r="A599" s="5">
        <v>117244</v>
      </c>
      <c r="B599" s="5">
        <v>2822</v>
      </c>
      <c r="C599" s="14">
        <v>44413.274305555555</v>
      </c>
      <c r="D599" s="14">
        <v>44413.275694444441</v>
      </c>
      <c r="E599" s="14">
        <v>44413.284722222219</v>
      </c>
      <c r="F599" s="14">
        <v>44413.303472222222</v>
      </c>
      <c r="G599" s="5" t="s">
        <v>24</v>
      </c>
      <c r="H599" s="5" t="s">
        <v>29</v>
      </c>
      <c r="S599" s="29">
        <v>117360</v>
      </c>
      <c r="T599" s="47"/>
      <c r="U599" s="48"/>
      <c r="V599" s="47"/>
      <c r="W599" s="47"/>
      <c r="X599" s="48">
        <v>1</v>
      </c>
      <c r="Y599" s="47">
        <v>1</v>
      </c>
      <c r="Z599" s="49">
        <v>1</v>
      </c>
    </row>
    <row r="600" spans="1:26" ht="15.75" customHeight="1">
      <c r="A600" s="5">
        <v>117782</v>
      </c>
      <c r="B600" s="5">
        <v>3655</v>
      </c>
      <c r="C600" s="14">
        <v>44433.497916666667</v>
      </c>
      <c r="D600" s="14"/>
      <c r="G600" s="5" t="s">
        <v>24</v>
      </c>
      <c r="H600" s="5" t="s">
        <v>25</v>
      </c>
      <c r="S600" s="29">
        <v>117361</v>
      </c>
      <c r="T600" s="47"/>
      <c r="U600" s="48"/>
      <c r="V600" s="47"/>
      <c r="W600" s="47"/>
      <c r="X600" s="48">
        <v>1</v>
      </c>
      <c r="Y600" s="47">
        <v>1</v>
      </c>
      <c r="Z600" s="49">
        <v>1</v>
      </c>
    </row>
    <row r="601" spans="1:26" ht="15.75" customHeight="1">
      <c r="A601" s="5">
        <v>117542</v>
      </c>
      <c r="B601" s="5">
        <v>1007</v>
      </c>
      <c r="C601" s="14">
        <v>44438.98819444445</v>
      </c>
      <c r="D601" s="14">
        <v>44438.991666666669</v>
      </c>
      <c r="E601" s="14"/>
      <c r="G601" s="5" t="s">
        <v>24</v>
      </c>
      <c r="H601" s="5" t="s">
        <v>29</v>
      </c>
      <c r="S601" s="29">
        <v>117362</v>
      </c>
      <c r="T601" s="47"/>
      <c r="U601" s="48">
        <v>1</v>
      </c>
      <c r="V601" s="47">
        <v>1</v>
      </c>
      <c r="W601" s="47"/>
      <c r="X601" s="48"/>
      <c r="Y601" s="47"/>
      <c r="Z601" s="49">
        <v>1</v>
      </c>
    </row>
    <row r="602" spans="1:26" ht="15.75" customHeight="1">
      <c r="A602" s="5">
        <v>117306</v>
      </c>
      <c r="B602" s="5">
        <v>4731</v>
      </c>
      <c r="C602" s="14">
        <v>44429.880555555559</v>
      </c>
      <c r="D602" s="14">
        <v>44429.882638888892</v>
      </c>
      <c r="E602" s="14"/>
      <c r="F602" s="14"/>
      <c r="G602" s="5" t="s">
        <v>24</v>
      </c>
      <c r="H602" s="5" t="s">
        <v>29</v>
      </c>
      <c r="S602" s="29">
        <v>117363</v>
      </c>
      <c r="T602" s="47"/>
      <c r="U602" s="48"/>
      <c r="V602" s="47"/>
      <c r="W602" s="47">
        <v>1</v>
      </c>
      <c r="X602" s="48"/>
      <c r="Y602" s="47">
        <v>1</v>
      </c>
      <c r="Z602" s="49">
        <v>1</v>
      </c>
    </row>
    <row r="603" spans="1:26" ht="15.75" customHeight="1">
      <c r="A603" s="5">
        <v>117188</v>
      </c>
      <c r="C603" s="14">
        <v>44424.715277777781</v>
      </c>
      <c r="G603" s="5" t="s">
        <v>24</v>
      </c>
      <c r="H603" s="5" t="s">
        <v>25</v>
      </c>
      <c r="S603" s="29">
        <v>117364</v>
      </c>
      <c r="T603" s="47">
        <v>1</v>
      </c>
      <c r="U603" s="48"/>
      <c r="V603" s="47">
        <v>1</v>
      </c>
      <c r="W603" s="47"/>
      <c r="X603" s="48"/>
      <c r="Y603" s="47"/>
      <c r="Z603" s="49">
        <v>1</v>
      </c>
    </row>
    <row r="604" spans="1:26" ht="15.75" customHeight="1">
      <c r="A604" s="5">
        <v>118002</v>
      </c>
      <c r="C604" s="14">
        <v>44417.663888888892</v>
      </c>
      <c r="G604" s="5" t="s">
        <v>28</v>
      </c>
      <c r="H604" s="5" t="s">
        <v>29</v>
      </c>
      <c r="S604" s="29">
        <v>117365</v>
      </c>
      <c r="T604" s="47"/>
      <c r="U604" s="48">
        <v>1</v>
      </c>
      <c r="V604" s="47">
        <v>1</v>
      </c>
      <c r="W604" s="47"/>
      <c r="X604" s="48"/>
      <c r="Y604" s="47"/>
      <c r="Z604" s="49">
        <v>1</v>
      </c>
    </row>
    <row r="605" spans="1:26" ht="15.75" customHeight="1">
      <c r="A605" s="5">
        <v>118092</v>
      </c>
      <c r="B605" s="5">
        <v>2386</v>
      </c>
      <c r="C605" s="14">
        <v>44431.197916666664</v>
      </c>
      <c r="D605" s="14">
        <v>44431.209027777775</v>
      </c>
      <c r="E605" s="14">
        <v>44431.219444444439</v>
      </c>
      <c r="F605" s="14">
        <v>44431.227777777771</v>
      </c>
      <c r="G605" s="5" t="s">
        <v>28</v>
      </c>
      <c r="H605" s="5" t="s">
        <v>25</v>
      </c>
      <c r="S605" s="29">
        <v>117366</v>
      </c>
      <c r="T605" s="47">
        <v>1</v>
      </c>
      <c r="U605" s="48"/>
      <c r="V605" s="47">
        <v>1</v>
      </c>
      <c r="W605" s="47"/>
      <c r="X605" s="48"/>
      <c r="Y605" s="47"/>
      <c r="Z605" s="49">
        <v>1</v>
      </c>
    </row>
    <row r="606" spans="1:26" ht="15.75" customHeight="1">
      <c r="A606" s="5">
        <v>117056</v>
      </c>
      <c r="B606" s="5">
        <v>3454</v>
      </c>
      <c r="C606" s="14">
        <v>44414.609722222223</v>
      </c>
      <c r="D606" s="14">
        <v>44414.618750000001</v>
      </c>
      <c r="E606" s="14">
        <v>44414.623611111114</v>
      </c>
      <c r="F606" s="14">
        <v>44414.628472222226</v>
      </c>
      <c r="G606" s="5" t="s">
        <v>24</v>
      </c>
      <c r="H606" s="5" t="s">
        <v>29</v>
      </c>
      <c r="S606" s="29">
        <v>117367</v>
      </c>
      <c r="T606" s="47"/>
      <c r="U606" s="48"/>
      <c r="V606" s="47"/>
      <c r="W606" s="47"/>
      <c r="X606" s="48"/>
      <c r="Y606" s="47"/>
      <c r="Z606" s="49"/>
    </row>
    <row r="607" spans="1:26" ht="15.75" customHeight="1">
      <c r="A607" s="5">
        <v>117662</v>
      </c>
      <c r="B607" s="5">
        <v>4322</v>
      </c>
      <c r="C607" s="14">
        <v>44420.136805555558</v>
      </c>
      <c r="D607" s="14">
        <v>44420.138888888891</v>
      </c>
      <c r="E607" s="14">
        <v>44420.149305555555</v>
      </c>
      <c r="F607" s="14">
        <v>44420.177083333336</v>
      </c>
      <c r="G607" s="5" t="s">
        <v>24</v>
      </c>
      <c r="H607" s="5" t="s">
        <v>25</v>
      </c>
      <c r="S607" s="29">
        <v>117368</v>
      </c>
      <c r="T607" s="47">
        <v>1</v>
      </c>
      <c r="U607" s="48"/>
      <c r="V607" s="47">
        <v>1</v>
      </c>
      <c r="W607" s="47"/>
      <c r="X607" s="48"/>
      <c r="Y607" s="47"/>
      <c r="Z607" s="49">
        <v>1</v>
      </c>
    </row>
    <row r="608" spans="1:26" ht="15.75" customHeight="1">
      <c r="A608" s="5">
        <v>118345</v>
      </c>
      <c r="B608" s="5">
        <v>606</v>
      </c>
      <c r="C608" s="14">
        <v>44424.959027777782</v>
      </c>
      <c r="D608" s="14">
        <v>44424.968750000007</v>
      </c>
      <c r="E608" s="14">
        <v>44424.975000000006</v>
      </c>
      <c r="F608" s="14">
        <v>44425.002777777787</v>
      </c>
      <c r="G608" s="5" t="s">
        <v>24</v>
      </c>
      <c r="H608" s="5" t="s">
        <v>25</v>
      </c>
      <c r="S608" s="29">
        <v>117369</v>
      </c>
      <c r="T608" s="47"/>
      <c r="U608" s="48"/>
      <c r="V608" s="47"/>
      <c r="W608" s="47"/>
      <c r="X608" s="48"/>
      <c r="Y608" s="47"/>
      <c r="Z608" s="49"/>
    </row>
    <row r="609" spans="1:26" ht="15.75" customHeight="1">
      <c r="A609" s="5">
        <v>118685</v>
      </c>
      <c r="B609" s="5">
        <v>2233</v>
      </c>
      <c r="C609" s="14">
        <v>44434.454861111109</v>
      </c>
      <c r="D609" s="14"/>
      <c r="G609" s="5" t="s">
        <v>28</v>
      </c>
      <c r="H609" s="5" t="s">
        <v>29</v>
      </c>
      <c r="S609" s="29">
        <v>117370</v>
      </c>
      <c r="T609" s="47"/>
      <c r="U609" s="48"/>
      <c r="V609" s="47"/>
      <c r="W609" s="47"/>
      <c r="X609" s="48">
        <v>1</v>
      </c>
      <c r="Y609" s="47">
        <v>1</v>
      </c>
      <c r="Z609" s="49">
        <v>1</v>
      </c>
    </row>
    <row r="610" spans="1:26" ht="15.75" customHeight="1">
      <c r="A610" s="5">
        <v>116932</v>
      </c>
      <c r="B610" s="5">
        <v>3236</v>
      </c>
      <c r="C610" s="14">
        <v>44422.45208333333</v>
      </c>
      <c r="D610" s="14">
        <v>44422.461805555555</v>
      </c>
      <c r="E610" s="14"/>
      <c r="F610" s="14"/>
      <c r="G610" s="5" t="s">
        <v>24</v>
      </c>
      <c r="H610" s="5" t="s">
        <v>25</v>
      </c>
      <c r="S610" s="29">
        <v>117371</v>
      </c>
      <c r="T610" s="47"/>
      <c r="U610" s="48"/>
      <c r="V610" s="47"/>
      <c r="W610" s="47"/>
      <c r="X610" s="48">
        <v>1</v>
      </c>
      <c r="Y610" s="47">
        <v>1</v>
      </c>
      <c r="Z610" s="49">
        <v>1</v>
      </c>
    </row>
    <row r="611" spans="1:26" ht="15.75" customHeight="1">
      <c r="A611" s="5">
        <v>118315</v>
      </c>
      <c r="B611" s="5">
        <v>4330</v>
      </c>
      <c r="C611" s="14">
        <v>44432.202777777777</v>
      </c>
      <c r="D611" s="14">
        <v>44432.207638888889</v>
      </c>
      <c r="E611" s="14">
        <v>44432.21597222222</v>
      </c>
      <c r="F611" s="14">
        <v>44432.22152777778</v>
      </c>
      <c r="G611" s="5" t="s">
        <v>24</v>
      </c>
      <c r="H611" s="5" t="s">
        <v>25</v>
      </c>
      <c r="S611" s="29">
        <v>117372</v>
      </c>
      <c r="T611" s="47"/>
      <c r="U611" s="48"/>
      <c r="V611" s="47"/>
      <c r="W611" s="47">
        <v>1</v>
      </c>
      <c r="X611" s="48"/>
      <c r="Y611" s="47">
        <v>1</v>
      </c>
      <c r="Z611" s="49">
        <v>1</v>
      </c>
    </row>
    <row r="612" spans="1:26" ht="15.75" customHeight="1">
      <c r="A612" s="5">
        <v>116928</v>
      </c>
      <c r="B612" s="5">
        <v>4388</v>
      </c>
      <c r="C612" s="14">
        <v>44414.618750000001</v>
      </c>
      <c r="D612" s="14">
        <v>44414.62777777778</v>
      </c>
      <c r="E612" s="14">
        <v>44414.631944444445</v>
      </c>
      <c r="F612" s="14">
        <v>44414.668750000004</v>
      </c>
      <c r="G612" s="5" t="s">
        <v>24</v>
      </c>
      <c r="H612" s="5" t="s">
        <v>29</v>
      </c>
      <c r="S612" s="29">
        <v>117373</v>
      </c>
      <c r="T612" s="47"/>
      <c r="U612" s="48">
        <v>1</v>
      </c>
      <c r="V612" s="47">
        <v>1</v>
      </c>
      <c r="W612" s="47"/>
      <c r="X612" s="48"/>
      <c r="Y612" s="47"/>
      <c r="Z612" s="49">
        <v>1</v>
      </c>
    </row>
    <row r="613" spans="1:26" ht="15.75" customHeight="1">
      <c r="A613" s="5">
        <v>118698</v>
      </c>
      <c r="B613" s="5">
        <v>51</v>
      </c>
      <c r="C613" s="14">
        <v>44434.578472222223</v>
      </c>
      <c r="D613" s="14">
        <v>44434.588888888888</v>
      </c>
      <c r="E613" s="14">
        <v>44434.59652777778</v>
      </c>
      <c r="F613" s="14">
        <v>44434.634027777778</v>
      </c>
      <c r="G613" s="5" t="s">
        <v>28</v>
      </c>
      <c r="H613" s="5" t="s">
        <v>25</v>
      </c>
      <c r="S613" s="29">
        <v>117374</v>
      </c>
      <c r="T613" s="47"/>
      <c r="U613" s="48">
        <v>1</v>
      </c>
      <c r="V613" s="47">
        <v>1</v>
      </c>
      <c r="W613" s="47"/>
      <c r="X613" s="48"/>
      <c r="Y613" s="47"/>
      <c r="Z613" s="49">
        <v>1</v>
      </c>
    </row>
    <row r="614" spans="1:26" ht="15.75" customHeight="1">
      <c r="A614" s="5">
        <v>117521</v>
      </c>
      <c r="B614" s="5">
        <v>1024</v>
      </c>
      <c r="C614" s="14">
        <v>44424.454166666663</v>
      </c>
      <c r="D614" s="14">
        <v>44424.459722222222</v>
      </c>
      <c r="E614" s="14">
        <v>44424.470138888886</v>
      </c>
      <c r="F614" s="14">
        <v>44424.493749999994</v>
      </c>
      <c r="G614" s="5" t="s">
        <v>24</v>
      </c>
      <c r="H614" s="5" t="s">
        <v>25</v>
      </c>
      <c r="S614" s="29">
        <v>117375</v>
      </c>
      <c r="T614" s="47">
        <v>1</v>
      </c>
      <c r="U614" s="48"/>
      <c r="V614" s="47">
        <v>1</v>
      </c>
      <c r="W614" s="47"/>
      <c r="X614" s="48"/>
      <c r="Y614" s="47"/>
      <c r="Z614" s="49">
        <v>1</v>
      </c>
    </row>
    <row r="615" spans="1:26" ht="15.75" customHeight="1">
      <c r="A615" s="5">
        <v>116911</v>
      </c>
      <c r="B615" s="5">
        <v>3242</v>
      </c>
      <c r="C615" s="14">
        <v>44415.661111111112</v>
      </c>
      <c r="D615" s="14">
        <v>44415.662499999999</v>
      </c>
      <c r="E615" s="14">
        <v>44415.67083333333</v>
      </c>
      <c r="F615" s="14">
        <v>44415.704166666663</v>
      </c>
      <c r="G615" s="5" t="s">
        <v>24</v>
      </c>
      <c r="H615" s="5" t="s">
        <v>29</v>
      </c>
      <c r="S615" s="29">
        <v>117376</v>
      </c>
      <c r="T615" s="47"/>
      <c r="U615" s="48">
        <v>1</v>
      </c>
      <c r="V615" s="47">
        <v>1</v>
      </c>
      <c r="W615" s="47"/>
      <c r="X615" s="48"/>
      <c r="Y615" s="47"/>
      <c r="Z615" s="49">
        <v>1</v>
      </c>
    </row>
    <row r="616" spans="1:26" ht="15.75" customHeight="1">
      <c r="A616" s="5">
        <v>117863</v>
      </c>
      <c r="B616" s="5">
        <v>4551</v>
      </c>
      <c r="C616" s="14">
        <v>44437.157638888886</v>
      </c>
      <c r="D616" s="14">
        <v>44437.161111111105</v>
      </c>
      <c r="E616" s="14"/>
      <c r="G616" s="5" t="s">
        <v>24</v>
      </c>
      <c r="H616" s="5" t="s">
        <v>25</v>
      </c>
      <c r="S616" s="29">
        <v>117377</v>
      </c>
      <c r="T616" s="47">
        <v>1</v>
      </c>
      <c r="U616" s="48"/>
      <c r="V616" s="47">
        <v>1</v>
      </c>
      <c r="W616" s="47"/>
      <c r="X616" s="48"/>
      <c r="Y616" s="47"/>
      <c r="Z616" s="49">
        <v>1</v>
      </c>
    </row>
    <row r="617" spans="1:26" ht="15.75" customHeight="1">
      <c r="A617" s="5">
        <v>116950</v>
      </c>
      <c r="B617" s="5">
        <v>2371</v>
      </c>
      <c r="C617" s="14">
        <v>44415.460416666669</v>
      </c>
      <c r="D617" s="14">
        <v>44415.462500000001</v>
      </c>
      <c r="E617" s="14">
        <v>44415.472222222226</v>
      </c>
      <c r="F617" s="14">
        <v>44415.507638888892</v>
      </c>
      <c r="G617" s="5" t="s">
        <v>28</v>
      </c>
      <c r="H617" s="5" t="s">
        <v>29</v>
      </c>
      <c r="S617" s="29">
        <v>117378</v>
      </c>
      <c r="T617" s="47"/>
      <c r="U617" s="48">
        <v>1</v>
      </c>
      <c r="V617" s="47">
        <v>1</v>
      </c>
      <c r="W617" s="47"/>
      <c r="X617" s="48"/>
      <c r="Y617" s="47"/>
      <c r="Z617" s="49">
        <v>1</v>
      </c>
    </row>
    <row r="618" spans="1:26" ht="15.75" customHeight="1">
      <c r="A618" s="5">
        <v>117583</v>
      </c>
      <c r="B618" s="5">
        <v>4491</v>
      </c>
      <c r="C618" s="14">
        <v>44425.851388888892</v>
      </c>
      <c r="D618" s="14">
        <v>44425.855555555558</v>
      </c>
      <c r="E618" s="14">
        <v>44425.859722222223</v>
      </c>
      <c r="F618" s="14">
        <v>44425.877083333333</v>
      </c>
      <c r="G618" s="5" t="s">
        <v>24</v>
      </c>
      <c r="H618" s="5" t="s">
        <v>29</v>
      </c>
      <c r="S618" s="29">
        <v>117379</v>
      </c>
      <c r="T618" s="47"/>
      <c r="U618" s="48">
        <v>1</v>
      </c>
      <c r="V618" s="47">
        <v>1</v>
      </c>
      <c r="W618" s="47"/>
      <c r="X618" s="48"/>
      <c r="Y618" s="47"/>
      <c r="Z618" s="49">
        <v>1</v>
      </c>
    </row>
    <row r="619" spans="1:26" ht="15.75" customHeight="1">
      <c r="A619" s="5">
        <v>118226</v>
      </c>
      <c r="B619" s="5">
        <v>3461</v>
      </c>
      <c r="C619" s="14">
        <v>44421.632638888892</v>
      </c>
      <c r="D619" s="14">
        <v>44421.640972222223</v>
      </c>
      <c r="E619" s="14"/>
      <c r="G619" s="5" t="s">
        <v>24</v>
      </c>
      <c r="H619" s="5" t="s">
        <v>29</v>
      </c>
      <c r="S619" s="29">
        <v>117380</v>
      </c>
      <c r="T619" s="47"/>
      <c r="U619" s="48"/>
      <c r="V619" s="47"/>
      <c r="W619" s="47"/>
      <c r="X619" s="48">
        <v>1</v>
      </c>
      <c r="Y619" s="47">
        <v>1</v>
      </c>
      <c r="Z619" s="49">
        <v>1</v>
      </c>
    </row>
    <row r="620" spans="1:26" ht="15.75" customHeight="1">
      <c r="A620" s="5">
        <v>117761</v>
      </c>
      <c r="B620" s="5">
        <v>2912</v>
      </c>
      <c r="C620" s="14">
        <v>44427.29305555555</v>
      </c>
      <c r="D620" s="14">
        <v>44427.294444444437</v>
      </c>
      <c r="E620" s="14">
        <v>44427.302083333328</v>
      </c>
      <c r="F620" s="14"/>
      <c r="G620" s="5" t="s">
        <v>24</v>
      </c>
      <c r="H620" s="5" t="s">
        <v>29</v>
      </c>
      <c r="S620" s="29">
        <v>117381</v>
      </c>
      <c r="T620" s="47"/>
      <c r="U620" s="48">
        <v>1</v>
      </c>
      <c r="V620" s="47">
        <v>1</v>
      </c>
      <c r="W620" s="47"/>
      <c r="X620" s="48"/>
      <c r="Y620" s="47"/>
      <c r="Z620" s="49">
        <v>1</v>
      </c>
    </row>
    <row r="621" spans="1:26" ht="15.75" customHeight="1">
      <c r="A621" s="5">
        <v>117490</v>
      </c>
      <c r="C621" s="14">
        <v>44427.011805555558</v>
      </c>
      <c r="G621" s="5" t="s">
        <v>28</v>
      </c>
      <c r="H621" s="5" t="s">
        <v>29</v>
      </c>
      <c r="S621" s="29">
        <v>117382</v>
      </c>
      <c r="T621" s="47">
        <v>1</v>
      </c>
      <c r="U621" s="48"/>
      <c r="V621" s="47">
        <v>1</v>
      </c>
      <c r="W621" s="47"/>
      <c r="X621" s="48"/>
      <c r="Y621" s="47"/>
      <c r="Z621" s="49">
        <v>1</v>
      </c>
    </row>
    <row r="622" spans="1:26" ht="15.75" customHeight="1">
      <c r="A622" s="5">
        <v>118631</v>
      </c>
      <c r="B622" s="5">
        <v>2347</v>
      </c>
      <c r="C622" s="14">
        <v>44416.129166666666</v>
      </c>
      <c r="D622" s="14">
        <v>44416.138194444444</v>
      </c>
      <c r="E622" s="14">
        <v>44416.145833333336</v>
      </c>
      <c r="F622" s="14">
        <v>44416.179861111115</v>
      </c>
      <c r="G622" s="5" t="s">
        <v>24</v>
      </c>
      <c r="H622" s="5" t="s">
        <v>25</v>
      </c>
      <c r="S622" s="29">
        <v>117383</v>
      </c>
      <c r="T622" s="47"/>
      <c r="U622" s="48"/>
      <c r="V622" s="47"/>
      <c r="W622" s="47">
        <v>1</v>
      </c>
      <c r="X622" s="48"/>
      <c r="Y622" s="47">
        <v>1</v>
      </c>
      <c r="Z622" s="49">
        <v>1</v>
      </c>
    </row>
    <row r="623" spans="1:26" ht="15.75" customHeight="1">
      <c r="A623" s="5">
        <v>116977</v>
      </c>
      <c r="B623" s="5">
        <v>1543</v>
      </c>
      <c r="C623" s="14">
        <v>44412.755555555559</v>
      </c>
      <c r="D623" s="14">
        <v>44412.759722222225</v>
      </c>
      <c r="E623" s="14">
        <v>44412.763194444444</v>
      </c>
      <c r="F623" s="14">
        <v>44412.772222222222</v>
      </c>
      <c r="G623" s="5" t="s">
        <v>24</v>
      </c>
      <c r="H623" s="5" t="s">
        <v>25</v>
      </c>
      <c r="S623" s="29">
        <v>117384</v>
      </c>
      <c r="T623" s="47"/>
      <c r="U623" s="48"/>
      <c r="V623" s="47"/>
      <c r="W623" s="47"/>
      <c r="X623" s="48">
        <v>1</v>
      </c>
      <c r="Y623" s="47">
        <v>1</v>
      </c>
      <c r="Z623" s="49">
        <v>1</v>
      </c>
    </row>
    <row r="624" spans="1:26" ht="15.75" customHeight="1">
      <c r="A624" s="5">
        <v>118383</v>
      </c>
      <c r="C624" s="14">
        <v>44411.362500000003</v>
      </c>
      <c r="G624" s="5" t="s">
        <v>28</v>
      </c>
      <c r="H624" s="5" t="s">
        <v>29</v>
      </c>
      <c r="S624" s="29">
        <v>117385</v>
      </c>
      <c r="T624" s="47">
        <v>1</v>
      </c>
      <c r="U624" s="48"/>
      <c r="V624" s="47">
        <v>1</v>
      </c>
      <c r="W624" s="47"/>
      <c r="X624" s="48"/>
      <c r="Y624" s="47"/>
      <c r="Z624" s="49">
        <v>1</v>
      </c>
    </row>
    <row r="625" spans="1:26" ht="15.75" customHeight="1">
      <c r="A625" s="5">
        <v>117731</v>
      </c>
      <c r="B625" s="5">
        <v>2159</v>
      </c>
      <c r="C625" s="14">
        <v>44419.888194444444</v>
      </c>
      <c r="D625" s="14">
        <v>44419.895138888889</v>
      </c>
      <c r="E625" s="14">
        <v>44419.90347222222</v>
      </c>
      <c r="F625" s="14">
        <v>44419.9375</v>
      </c>
      <c r="G625" s="5" t="s">
        <v>28</v>
      </c>
      <c r="H625" s="5" t="s">
        <v>25</v>
      </c>
      <c r="S625" s="29">
        <v>117386</v>
      </c>
      <c r="T625" s="47"/>
      <c r="U625" s="48">
        <v>1</v>
      </c>
      <c r="V625" s="47">
        <v>1</v>
      </c>
      <c r="W625" s="47"/>
      <c r="X625" s="48"/>
      <c r="Y625" s="47"/>
      <c r="Z625" s="49">
        <v>1</v>
      </c>
    </row>
    <row r="626" spans="1:26" ht="15.75" customHeight="1">
      <c r="A626" s="5">
        <v>118029</v>
      </c>
      <c r="B626" s="5">
        <v>844</v>
      </c>
      <c r="C626" s="14">
        <v>44422.288194444445</v>
      </c>
      <c r="D626" s="14">
        <v>44422.293750000004</v>
      </c>
      <c r="E626" s="14">
        <v>44422.297222222223</v>
      </c>
      <c r="F626" s="14">
        <v>44422.331250000003</v>
      </c>
      <c r="G626" s="5" t="s">
        <v>28</v>
      </c>
      <c r="H626" s="5" t="s">
        <v>25</v>
      </c>
      <c r="S626" s="29">
        <v>117387</v>
      </c>
      <c r="T626" s="47"/>
      <c r="U626" s="48"/>
      <c r="V626" s="47"/>
      <c r="W626" s="47">
        <v>1</v>
      </c>
      <c r="X626" s="48"/>
      <c r="Y626" s="47">
        <v>1</v>
      </c>
      <c r="Z626" s="49">
        <v>1</v>
      </c>
    </row>
    <row r="627" spans="1:26" ht="15.75" customHeight="1">
      <c r="A627" s="5">
        <v>116944</v>
      </c>
      <c r="B627" s="5">
        <v>1175</v>
      </c>
      <c r="C627" s="14">
        <v>44413.539583333331</v>
      </c>
      <c r="D627" s="14">
        <v>44413.542361111111</v>
      </c>
      <c r="E627" s="14"/>
      <c r="G627" s="5" t="s">
        <v>28</v>
      </c>
      <c r="H627" s="5" t="s">
        <v>29</v>
      </c>
      <c r="S627" s="29">
        <v>117388</v>
      </c>
      <c r="T627" s="47"/>
      <c r="U627" s="48">
        <v>1</v>
      </c>
      <c r="V627" s="47">
        <v>1</v>
      </c>
      <c r="W627" s="47"/>
      <c r="X627" s="48"/>
      <c r="Y627" s="47"/>
      <c r="Z627" s="49">
        <v>1</v>
      </c>
    </row>
    <row r="628" spans="1:26" ht="15.75" customHeight="1">
      <c r="A628" s="5">
        <v>117352</v>
      </c>
      <c r="B628" s="5">
        <v>4155</v>
      </c>
      <c r="C628" s="14">
        <v>44427.494444444448</v>
      </c>
      <c r="D628" s="14">
        <v>44427.50277777778</v>
      </c>
      <c r="E628" s="14">
        <v>44427.510416666672</v>
      </c>
      <c r="F628" s="14">
        <v>44427.532638888893</v>
      </c>
      <c r="G628" s="5" t="s">
        <v>24</v>
      </c>
      <c r="H628" s="5" t="s">
        <v>29</v>
      </c>
      <c r="S628" s="29">
        <v>117389</v>
      </c>
      <c r="T628" s="47"/>
      <c r="U628" s="48"/>
      <c r="V628" s="47"/>
      <c r="W628" s="47"/>
      <c r="X628" s="48"/>
      <c r="Y628" s="47"/>
      <c r="Z628" s="49"/>
    </row>
    <row r="629" spans="1:26" ht="15.75" customHeight="1">
      <c r="A629" s="5">
        <v>118167</v>
      </c>
      <c r="B629" s="5">
        <v>3795</v>
      </c>
      <c r="C629" s="14">
        <v>44437.512499999997</v>
      </c>
      <c r="D629" s="14"/>
      <c r="G629" s="5" t="s">
        <v>28</v>
      </c>
      <c r="H629" s="5" t="s">
        <v>25</v>
      </c>
      <c r="S629" s="29">
        <v>117390</v>
      </c>
      <c r="T629" s="47"/>
      <c r="U629" s="48">
        <v>1</v>
      </c>
      <c r="V629" s="47">
        <v>1</v>
      </c>
      <c r="W629" s="47"/>
      <c r="X629" s="48"/>
      <c r="Y629" s="47"/>
      <c r="Z629" s="49">
        <v>1</v>
      </c>
    </row>
    <row r="630" spans="1:26" ht="15.75" customHeight="1">
      <c r="A630" s="5">
        <v>118031</v>
      </c>
      <c r="C630" s="14">
        <v>44412.706944444442</v>
      </c>
      <c r="G630" s="5" t="s">
        <v>24</v>
      </c>
      <c r="H630" s="5" t="s">
        <v>25</v>
      </c>
      <c r="S630" s="29">
        <v>117391</v>
      </c>
      <c r="T630" s="47"/>
      <c r="U630" s="48"/>
      <c r="V630" s="47"/>
      <c r="W630" s="47"/>
      <c r="X630" s="48"/>
      <c r="Y630" s="47"/>
      <c r="Z630" s="49"/>
    </row>
    <row r="631" spans="1:26" ht="15.75" customHeight="1">
      <c r="A631" s="5">
        <v>117410</v>
      </c>
      <c r="B631" s="5">
        <v>2601</v>
      </c>
      <c r="C631" s="14">
        <v>44434.408333333333</v>
      </c>
      <c r="D631" s="14"/>
      <c r="G631" s="5" t="s">
        <v>24</v>
      </c>
      <c r="H631" s="5" t="s">
        <v>25</v>
      </c>
      <c r="S631" s="29">
        <v>117392</v>
      </c>
      <c r="T631" s="47"/>
      <c r="U631" s="48"/>
      <c r="V631" s="47"/>
      <c r="W631" s="47"/>
      <c r="X631" s="48"/>
      <c r="Y631" s="47"/>
      <c r="Z631" s="49"/>
    </row>
    <row r="632" spans="1:26" ht="15.75" customHeight="1">
      <c r="A632" s="5">
        <v>117791</v>
      </c>
      <c r="B632" s="5">
        <v>4122</v>
      </c>
      <c r="C632" s="14">
        <v>44409.761805555558</v>
      </c>
      <c r="D632" s="14">
        <v>44409.772222222222</v>
      </c>
      <c r="E632" s="14">
        <v>44409.78125</v>
      </c>
      <c r="F632" s="14">
        <v>44409.793055555558</v>
      </c>
      <c r="G632" s="5" t="s">
        <v>24</v>
      </c>
      <c r="H632" s="5" t="s">
        <v>29</v>
      </c>
      <c r="S632" s="29">
        <v>117393</v>
      </c>
      <c r="T632" s="47"/>
      <c r="U632" s="48"/>
      <c r="V632" s="47"/>
      <c r="W632" s="47"/>
      <c r="X632" s="48">
        <v>1</v>
      </c>
      <c r="Y632" s="47">
        <v>1</v>
      </c>
      <c r="Z632" s="49">
        <v>1</v>
      </c>
    </row>
    <row r="633" spans="1:26" ht="15.75" customHeight="1">
      <c r="A633" s="5">
        <v>118147</v>
      </c>
      <c r="B633" s="5">
        <v>3847</v>
      </c>
      <c r="C633" s="14">
        <v>44438.780555555553</v>
      </c>
      <c r="D633" s="14">
        <v>44438.782638888886</v>
      </c>
      <c r="E633" s="14">
        <v>44438.786805555552</v>
      </c>
      <c r="F633" s="14">
        <v>44438.827777777777</v>
      </c>
      <c r="G633" s="5" t="s">
        <v>24</v>
      </c>
      <c r="H633" s="5" t="s">
        <v>29</v>
      </c>
      <c r="S633" s="29">
        <v>117394</v>
      </c>
      <c r="T633" s="47"/>
      <c r="U633" s="48">
        <v>1</v>
      </c>
      <c r="V633" s="47">
        <v>1</v>
      </c>
      <c r="W633" s="47"/>
      <c r="X633" s="48"/>
      <c r="Y633" s="47"/>
      <c r="Z633" s="49">
        <v>1</v>
      </c>
    </row>
    <row r="634" spans="1:26" ht="15.75" customHeight="1">
      <c r="A634" s="5">
        <v>116803</v>
      </c>
      <c r="B634" s="5">
        <v>4939</v>
      </c>
      <c r="C634" s="14">
        <v>44428.45</v>
      </c>
      <c r="D634" s="14">
        <v>44428.452777777777</v>
      </c>
      <c r="E634" s="14">
        <v>44428.456249999996</v>
      </c>
      <c r="F634" s="14">
        <v>44428.463888888888</v>
      </c>
      <c r="G634" s="5" t="s">
        <v>24</v>
      </c>
      <c r="H634" s="5" t="s">
        <v>29</v>
      </c>
      <c r="S634" s="29">
        <v>117395</v>
      </c>
      <c r="T634" s="47">
        <v>1</v>
      </c>
      <c r="U634" s="48"/>
      <c r="V634" s="47">
        <v>1</v>
      </c>
      <c r="W634" s="47"/>
      <c r="X634" s="48"/>
      <c r="Y634" s="47"/>
      <c r="Z634" s="49">
        <v>1</v>
      </c>
    </row>
    <row r="635" spans="1:26" ht="15.75" customHeight="1">
      <c r="A635" s="5">
        <v>117337</v>
      </c>
      <c r="B635" s="5">
        <v>2156</v>
      </c>
      <c r="C635" s="14">
        <v>44429.243750000001</v>
      </c>
      <c r="D635" s="14">
        <v>44429.25277777778</v>
      </c>
      <c r="E635" s="14"/>
      <c r="G635" s="5" t="s">
        <v>28</v>
      </c>
      <c r="H635" s="5" t="s">
        <v>29</v>
      </c>
      <c r="S635" s="29">
        <v>117396</v>
      </c>
      <c r="T635" s="47"/>
      <c r="U635" s="48"/>
      <c r="V635" s="47"/>
      <c r="W635" s="47"/>
      <c r="X635" s="48"/>
      <c r="Y635" s="47"/>
      <c r="Z635" s="49"/>
    </row>
    <row r="636" spans="1:26" ht="15.75" customHeight="1">
      <c r="A636" s="5">
        <v>117148</v>
      </c>
      <c r="B636" s="5">
        <v>2825</v>
      </c>
      <c r="C636" s="14">
        <v>44418.790277777778</v>
      </c>
      <c r="D636" s="14">
        <v>44418.792361111111</v>
      </c>
      <c r="E636" s="14"/>
      <c r="F636" s="14"/>
      <c r="G636" s="5" t="s">
        <v>24</v>
      </c>
      <c r="H636" s="5" t="s">
        <v>29</v>
      </c>
      <c r="S636" s="29">
        <v>117397</v>
      </c>
      <c r="T636" s="47"/>
      <c r="U636" s="48"/>
      <c r="V636" s="47"/>
      <c r="W636" s="47"/>
      <c r="X636" s="48">
        <v>1</v>
      </c>
      <c r="Y636" s="47">
        <v>1</v>
      </c>
      <c r="Z636" s="49">
        <v>1</v>
      </c>
    </row>
    <row r="637" spans="1:26" ht="15.75" customHeight="1">
      <c r="A637" s="5">
        <v>118295</v>
      </c>
      <c r="B637" s="5">
        <v>1243</v>
      </c>
      <c r="C637" s="14">
        <v>44422.635416666664</v>
      </c>
      <c r="D637" s="14">
        <v>44422.63958333333</v>
      </c>
      <c r="E637" s="14">
        <v>44422.644444444442</v>
      </c>
      <c r="F637" s="14">
        <v>44422.655555555553</v>
      </c>
      <c r="G637" s="5" t="s">
        <v>24</v>
      </c>
      <c r="H637" s="5" t="s">
        <v>29</v>
      </c>
      <c r="S637" s="29">
        <v>117398</v>
      </c>
      <c r="T637" s="47"/>
      <c r="U637" s="48"/>
      <c r="V637" s="47"/>
      <c r="W637" s="47"/>
      <c r="X637" s="48"/>
      <c r="Y637" s="47"/>
      <c r="Z637" s="49"/>
    </row>
    <row r="638" spans="1:26" ht="15.75" customHeight="1">
      <c r="A638" s="5">
        <v>118759</v>
      </c>
      <c r="B638" s="5">
        <v>2089</v>
      </c>
      <c r="C638" s="14">
        <v>44413.761805555558</v>
      </c>
      <c r="D638" s="14">
        <v>44413.772916666669</v>
      </c>
      <c r="E638" s="14">
        <v>44413.777083333334</v>
      </c>
      <c r="F638" s="14">
        <v>44413.805555555555</v>
      </c>
      <c r="G638" s="5" t="s">
        <v>24</v>
      </c>
      <c r="H638" s="5" t="s">
        <v>25</v>
      </c>
      <c r="S638" s="29">
        <v>117399</v>
      </c>
      <c r="T638" s="47"/>
      <c r="U638" s="48">
        <v>1</v>
      </c>
      <c r="V638" s="47">
        <v>1</v>
      </c>
      <c r="W638" s="47"/>
      <c r="X638" s="48"/>
      <c r="Y638" s="47"/>
      <c r="Z638" s="49">
        <v>1</v>
      </c>
    </row>
    <row r="639" spans="1:26" ht="15.75" customHeight="1">
      <c r="A639" s="5">
        <v>118178</v>
      </c>
      <c r="B639" s="5">
        <v>3295</v>
      </c>
      <c r="C639" s="14">
        <v>44433.53125</v>
      </c>
      <c r="D639" s="14">
        <v>44433.542361111111</v>
      </c>
      <c r="E639" s="14">
        <v>44433.547222222223</v>
      </c>
      <c r="F639" s="14">
        <v>44433.57916666667</v>
      </c>
      <c r="G639" s="5" t="s">
        <v>28</v>
      </c>
      <c r="H639" s="5" t="s">
        <v>29</v>
      </c>
      <c r="S639" s="29">
        <v>117400</v>
      </c>
      <c r="T639" s="47"/>
      <c r="U639" s="48">
        <v>1</v>
      </c>
      <c r="V639" s="47">
        <v>1</v>
      </c>
      <c r="W639" s="47"/>
      <c r="X639" s="48"/>
      <c r="Y639" s="47"/>
      <c r="Z639" s="49">
        <v>1</v>
      </c>
    </row>
    <row r="640" spans="1:26" ht="15.75" customHeight="1">
      <c r="A640" s="5">
        <v>117389</v>
      </c>
      <c r="C640" s="14">
        <v>44417.571527777778</v>
      </c>
      <c r="G640" s="5" t="s">
        <v>24</v>
      </c>
      <c r="H640" s="5" t="s">
        <v>25</v>
      </c>
      <c r="S640" s="29">
        <v>117401</v>
      </c>
      <c r="T640" s="47"/>
      <c r="U640" s="48"/>
      <c r="V640" s="47"/>
      <c r="W640" s="47">
        <v>1</v>
      </c>
      <c r="X640" s="48"/>
      <c r="Y640" s="47">
        <v>1</v>
      </c>
      <c r="Z640" s="49">
        <v>1</v>
      </c>
    </row>
    <row r="641" spans="1:26" ht="15.75" customHeight="1">
      <c r="A641" s="5">
        <v>116882</v>
      </c>
      <c r="B641" s="5">
        <v>4495</v>
      </c>
      <c r="C641" s="14">
        <v>44421.484722222223</v>
      </c>
      <c r="D641" s="14"/>
      <c r="G641" s="5" t="s">
        <v>24</v>
      </c>
      <c r="H641" s="5" t="s">
        <v>29</v>
      </c>
      <c r="S641" s="29">
        <v>117402</v>
      </c>
      <c r="T641" s="47"/>
      <c r="U641" s="48"/>
      <c r="V641" s="47"/>
      <c r="W641" s="47">
        <v>1</v>
      </c>
      <c r="X641" s="48"/>
      <c r="Y641" s="47">
        <v>1</v>
      </c>
      <c r="Z641" s="49">
        <v>1</v>
      </c>
    </row>
    <row r="642" spans="1:26" ht="15.75" customHeight="1">
      <c r="A642" s="5">
        <v>118467</v>
      </c>
      <c r="B642" s="5">
        <v>1299</v>
      </c>
      <c r="C642" s="14">
        <v>44417.492361111115</v>
      </c>
      <c r="D642" s="14">
        <v>44417.50277777778</v>
      </c>
      <c r="E642" s="14">
        <v>44417.509027777778</v>
      </c>
      <c r="F642" s="14">
        <v>44417.543749999997</v>
      </c>
      <c r="G642" s="5" t="s">
        <v>28</v>
      </c>
      <c r="H642" s="5" t="s">
        <v>25</v>
      </c>
      <c r="S642" s="29">
        <v>117403</v>
      </c>
      <c r="T642" s="47">
        <v>1</v>
      </c>
      <c r="U642" s="48"/>
      <c r="V642" s="47">
        <v>1</v>
      </c>
      <c r="W642" s="47"/>
      <c r="X642" s="48"/>
      <c r="Y642" s="47"/>
      <c r="Z642" s="49">
        <v>1</v>
      </c>
    </row>
    <row r="643" spans="1:26" ht="15.75" customHeight="1">
      <c r="A643" s="5">
        <v>118086</v>
      </c>
      <c r="B643" s="5">
        <v>3623</v>
      </c>
      <c r="C643" s="14">
        <v>44418.518055555556</v>
      </c>
      <c r="D643" s="14">
        <v>44418.521527777775</v>
      </c>
      <c r="E643" s="14">
        <v>44418.527777777774</v>
      </c>
      <c r="F643" s="14">
        <v>44418.532638888886</v>
      </c>
      <c r="G643" s="5" t="s">
        <v>24</v>
      </c>
      <c r="H643" s="5" t="s">
        <v>29</v>
      </c>
      <c r="S643" s="29">
        <v>117404</v>
      </c>
      <c r="T643" s="47"/>
      <c r="U643" s="48">
        <v>1</v>
      </c>
      <c r="V643" s="47">
        <v>1</v>
      </c>
      <c r="W643" s="47"/>
      <c r="X643" s="48"/>
      <c r="Y643" s="47"/>
      <c r="Z643" s="49">
        <v>1</v>
      </c>
    </row>
    <row r="644" spans="1:26" ht="15.75" customHeight="1">
      <c r="A644" s="5">
        <v>116922</v>
      </c>
      <c r="B644" s="5">
        <v>160</v>
      </c>
      <c r="C644" s="14">
        <v>44414.300694444442</v>
      </c>
      <c r="D644" s="14">
        <v>44414.303472222222</v>
      </c>
      <c r="E644" s="14">
        <v>44414.304861111108</v>
      </c>
      <c r="F644" s="14">
        <v>44414.32708333333</v>
      </c>
      <c r="G644" s="5" t="s">
        <v>28</v>
      </c>
      <c r="H644" s="5" t="s">
        <v>29</v>
      </c>
      <c r="S644" s="29">
        <v>117405</v>
      </c>
      <c r="T644" s="47"/>
      <c r="U644" s="48"/>
      <c r="V644" s="47"/>
      <c r="W644" s="47"/>
      <c r="X644" s="48"/>
      <c r="Y644" s="47"/>
      <c r="Z644" s="49"/>
    </row>
    <row r="645" spans="1:26" ht="15.75" customHeight="1">
      <c r="A645" s="5">
        <v>118197</v>
      </c>
      <c r="B645" s="5">
        <v>4178</v>
      </c>
      <c r="C645" s="14">
        <v>44415.192361111105</v>
      </c>
      <c r="D645" s="14">
        <v>44415.193749999991</v>
      </c>
      <c r="E645" s="14">
        <v>44415.195138888877</v>
      </c>
      <c r="F645" s="14">
        <v>44415.236111111102</v>
      </c>
      <c r="G645" s="5" t="s">
        <v>28</v>
      </c>
      <c r="H645" s="5" t="s">
        <v>29</v>
      </c>
      <c r="S645" s="29">
        <v>117406</v>
      </c>
      <c r="T645" s="47">
        <v>1</v>
      </c>
      <c r="U645" s="48"/>
      <c r="V645" s="47">
        <v>1</v>
      </c>
      <c r="W645" s="47"/>
      <c r="X645" s="48"/>
      <c r="Y645" s="47"/>
      <c r="Z645" s="49">
        <v>1</v>
      </c>
    </row>
    <row r="646" spans="1:26" ht="15.75" customHeight="1">
      <c r="A646" s="5">
        <v>117956</v>
      </c>
      <c r="B646" s="5">
        <v>3609</v>
      </c>
      <c r="C646" s="14">
        <v>44432.785416666666</v>
      </c>
      <c r="D646" s="14">
        <v>44432.793749999997</v>
      </c>
      <c r="E646" s="14">
        <v>44432.79583333333</v>
      </c>
      <c r="F646" s="14">
        <v>44432.802777777775</v>
      </c>
      <c r="G646" s="5" t="s">
        <v>28</v>
      </c>
      <c r="H646" s="5" t="s">
        <v>25</v>
      </c>
      <c r="S646" s="29">
        <v>117407</v>
      </c>
      <c r="T646" s="47"/>
      <c r="U646" s="48">
        <v>1</v>
      </c>
      <c r="V646" s="47">
        <v>1</v>
      </c>
      <c r="W646" s="47"/>
      <c r="X646" s="48"/>
      <c r="Y646" s="47"/>
      <c r="Z646" s="49">
        <v>1</v>
      </c>
    </row>
    <row r="647" spans="1:26" ht="15.75" customHeight="1">
      <c r="A647" s="5">
        <v>118231</v>
      </c>
      <c r="B647" s="5">
        <v>328</v>
      </c>
      <c r="C647" s="14">
        <v>44423.256249999999</v>
      </c>
      <c r="D647" s="14">
        <v>44423.261111111111</v>
      </c>
      <c r="E647" s="14">
        <v>44423.265277777777</v>
      </c>
      <c r="F647" s="14">
        <v>44423.271527777775</v>
      </c>
      <c r="G647" s="5" t="s">
        <v>24</v>
      </c>
      <c r="H647" s="5" t="s">
        <v>25</v>
      </c>
      <c r="S647" s="29">
        <v>117408</v>
      </c>
      <c r="T647" s="47"/>
      <c r="U647" s="48"/>
      <c r="V647" s="47"/>
      <c r="W647" s="47"/>
      <c r="X647" s="48"/>
      <c r="Y647" s="47"/>
      <c r="Z647" s="49"/>
    </row>
    <row r="648" spans="1:26" ht="15.75" customHeight="1">
      <c r="A648" s="5">
        <v>117834</v>
      </c>
      <c r="B648" s="5">
        <v>1805</v>
      </c>
      <c r="C648" s="14">
        <v>44423.189583333333</v>
      </c>
      <c r="D648" s="14">
        <v>44423.198611111111</v>
      </c>
      <c r="E648" s="14">
        <v>44423.200694444444</v>
      </c>
      <c r="F648" s="14">
        <v>44423.238194444442</v>
      </c>
      <c r="G648" s="5" t="s">
        <v>24</v>
      </c>
      <c r="H648" s="5" t="s">
        <v>29</v>
      </c>
      <c r="S648" s="29">
        <v>117409</v>
      </c>
      <c r="T648" s="47"/>
      <c r="U648" s="48">
        <v>1</v>
      </c>
      <c r="V648" s="47">
        <v>1</v>
      </c>
      <c r="W648" s="47"/>
      <c r="X648" s="48"/>
      <c r="Y648" s="47"/>
      <c r="Z648" s="49">
        <v>1</v>
      </c>
    </row>
    <row r="649" spans="1:26" ht="15.75" customHeight="1">
      <c r="A649" s="5">
        <v>116976</v>
      </c>
      <c r="C649" s="14">
        <v>44431.097916666666</v>
      </c>
      <c r="G649" s="5" t="s">
        <v>24</v>
      </c>
      <c r="H649" s="5" t="s">
        <v>29</v>
      </c>
      <c r="S649" s="29">
        <v>117410</v>
      </c>
      <c r="T649" s="47">
        <v>1</v>
      </c>
      <c r="U649" s="48"/>
      <c r="V649" s="47">
        <v>1</v>
      </c>
      <c r="W649" s="47"/>
      <c r="X649" s="48"/>
      <c r="Y649" s="47"/>
      <c r="Z649" s="49">
        <v>1</v>
      </c>
    </row>
    <row r="650" spans="1:26" ht="15.75" customHeight="1">
      <c r="A650" s="5">
        <v>117047</v>
      </c>
      <c r="B650" s="5">
        <v>1638</v>
      </c>
      <c r="C650" s="14">
        <v>44431.915972222225</v>
      </c>
      <c r="D650" s="14"/>
      <c r="G650" s="5" t="s">
        <v>24</v>
      </c>
      <c r="H650" s="5" t="s">
        <v>29</v>
      </c>
      <c r="S650" s="29">
        <v>117411</v>
      </c>
      <c r="T650" s="47"/>
      <c r="U650" s="48"/>
      <c r="V650" s="47"/>
      <c r="W650" s="47"/>
      <c r="X650" s="48"/>
      <c r="Y650" s="47"/>
      <c r="Z650" s="49"/>
    </row>
    <row r="651" spans="1:26" ht="15.75" customHeight="1">
      <c r="A651" s="5">
        <v>117059</v>
      </c>
      <c r="C651" s="14">
        <v>44429.592361111114</v>
      </c>
      <c r="G651" s="5" t="s">
        <v>28</v>
      </c>
      <c r="H651" s="5" t="s">
        <v>29</v>
      </c>
      <c r="S651" s="29">
        <v>117412</v>
      </c>
      <c r="T651" s="47">
        <v>1</v>
      </c>
      <c r="U651" s="48"/>
      <c r="V651" s="47">
        <v>1</v>
      </c>
      <c r="W651" s="47"/>
      <c r="X651" s="48"/>
      <c r="Y651" s="47"/>
      <c r="Z651" s="49">
        <v>1</v>
      </c>
    </row>
    <row r="652" spans="1:26" ht="15.75" customHeight="1">
      <c r="A652" s="5">
        <v>118657</v>
      </c>
      <c r="C652" s="14">
        <v>44431.013194444444</v>
      </c>
      <c r="G652" s="5" t="s">
        <v>28</v>
      </c>
      <c r="H652" s="5" t="s">
        <v>29</v>
      </c>
      <c r="S652" s="29">
        <v>117413</v>
      </c>
      <c r="T652" s="47"/>
      <c r="U652" s="48">
        <v>1</v>
      </c>
      <c r="V652" s="47">
        <v>1</v>
      </c>
      <c r="W652" s="47"/>
      <c r="X652" s="48"/>
      <c r="Y652" s="47"/>
      <c r="Z652" s="49">
        <v>1</v>
      </c>
    </row>
    <row r="653" spans="1:26" ht="15.75" customHeight="1">
      <c r="A653" s="5">
        <v>118673</v>
      </c>
      <c r="B653" s="5">
        <v>1877</v>
      </c>
      <c r="C653" s="14">
        <v>44421.325694444444</v>
      </c>
      <c r="D653" s="14">
        <v>44421.328472222223</v>
      </c>
      <c r="E653" s="14">
        <v>44421.331250000003</v>
      </c>
      <c r="F653" s="14">
        <v>44421.348611111112</v>
      </c>
      <c r="G653" s="5" t="s">
        <v>28</v>
      </c>
      <c r="H653" s="5" t="s">
        <v>25</v>
      </c>
      <c r="S653" s="29">
        <v>117414</v>
      </c>
      <c r="T653" s="47"/>
      <c r="U653" s="48"/>
      <c r="V653" s="47"/>
      <c r="W653" s="47"/>
      <c r="X653" s="48">
        <v>1</v>
      </c>
      <c r="Y653" s="47">
        <v>1</v>
      </c>
      <c r="Z653" s="49">
        <v>1</v>
      </c>
    </row>
    <row r="654" spans="1:26" ht="15.75" customHeight="1">
      <c r="A654" s="5">
        <v>117605</v>
      </c>
      <c r="B654" s="5">
        <v>4364</v>
      </c>
      <c r="C654" s="14">
        <v>44437.338194444448</v>
      </c>
      <c r="D654" s="14">
        <v>44437.347222222226</v>
      </c>
      <c r="E654" s="14">
        <v>44437.351388888892</v>
      </c>
      <c r="F654" s="14">
        <v>44437.359722222223</v>
      </c>
      <c r="G654" s="5" t="s">
        <v>24</v>
      </c>
      <c r="H654" s="5" t="s">
        <v>25</v>
      </c>
      <c r="S654" s="29">
        <v>117415</v>
      </c>
      <c r="T654" s="47"/>
      <c r="U654" s="48"/>
      <c r="V654" s="47"/>
      <c r="W654" s="47"/>
      <c r="X654" s="48"/>
      <c r="Y654" s="47"/>
      <c r="Z654" s="49"/>
    </row>
    <row r="655" spans="1:26" ht="15.75" customHeight="1">
      <c r="A655" s="5">
        <v>118488</v>
      </c>
      <c r="B655" s="5">
        <v>3785</v>
      </c>
      <c r="C655" s="14">
        <v>44412.503472222219</v>
      </c>
      <c r="D655" s="14">
        <v>44412.513194444444</v>
      </c>
      <c r="E655" s="14">
        <v>44412.518750000003</v>
      </c>
      <c r="F655" s="14">
        <v>44412.559722222228</v>
      </c>
      <c r="G655" s="5" t="s">
        <v>28</v>
      </c>
      <c r="H655" s="5" t="s">
        <v>25</v>
      </c>
      <c r="S655" s="29">
        <v>117416</v>
      </c>
      <c r="T655" s="47"/>
      <c r="U655" s="48"/>
      <c r="V655" s="47"/>
      <c r="W655" s="47"/>
      <c r="X655" s="48">
        <v>1</v>
      </c>
      <c r="Y655" s="47">
        <v>1</v>
      </c>
      <c r="Z655" s="49">
        <v>1</v>
      </c>
    </row>
    <row r="656" spans="1:26" ht="15.75" customHeight="1">
      <c r="A656" s="5">
        <v>118635</v>
      </c>
      <c r="B656" s="5">
        <v>1858</v>
      </c>
      <c r="C656" s="14">
        <v>44437.832638888889</v>
      </c>
      <c r="D656" s="14">
        <v>44437.838194444448</v>
      </c>
      <c r="E656" s="14">
        <v>44437.845138888893</v>
      </c>
      <c r="F656" s="14">
        <v>44437.87777777778</v>
      </c>
      <c r="G656" s="5" t="s">
        <v>28</v>
      </c>
      <c r="H656" s="5" t="s">
        <v>29</v>
      </c>
      <c r="S656" s="29">
        <v>117417</v>
      </c>
      <c r="T656" s="47">
        <v>1</v>
      </c>
      <c r="U656" s="48"/>
      <c r="V656" s="47">
        <v>1</v>
      </c>
      <c r="W656" s="47"/>
      <c r="X656" s="48"/>
      <c r="Y656" s="47"/>
      <c r="Z656" s="49">
        <v>1</v>
      </c>
    </row>
    <row r="657" spans="1:26" ht="15.75" customHeight="1">
      <c r="A657" s="5">
        <v>118339</v>
      </c>
      <c r="B657" s="5">
        <v>2650</v>
      </c>
      <c r="C657" s="14">
        <v>44436.579166666663</v>
      </c>
      <c r="D657" s="14">
        <v>44436.580555555549</v>
      </c>
      <c r="E657" s="14">
        <v>44436.586111111108</v>
      </c>
      <c r="F657" s="14">
        <v>44436.626388888886</v>
      </c>
      <c r="G657" s="5" t="s">
        <v>24</v>
      </c>
      <c r="H657" s="5" t="s">
        <v>29</v>
      </c>
      <c r="S657" s="29">
        <v>117418</v>
      </c>
      <c r="T657" s="47"/>
      <c r="U657" s="48"/>
      <c r="V657" s="47"/>
      <c r="W657" s="47"/>
      <c r="X657" s="48"/>
      <c r="Y657" s="47"/>
      <c r="Z657" s="49"/>
    </row>
    <row r="658" spans="1:26" ht="15.75" customHeight="1">
      <c r="A658" s="5">
        <v>117125</v>
      </c>
      <c r="B658" s="5">
        <v>3712</v>
      </c>
      <c r="C658" s="14">
        <v>44435.994444444448</v>
      </c>
      <c r="D658" s="14">
        <v>44435.995833333334</v>
      </c>
      <c r="E658" s="14">
        <v>44436.002083333333</v>
      </c>
      <c r="F658" s="14">
        <v>44436.016666666663</v>
      </c>
      <c r="G658" s="5" t="s">
        <v>24</v>
      </c>
      <c r="H658" s="5" t="s">
        <v>25</v>
      </c>
      <c r="S658" s="29">
        <v>117419</v>
      </c>
      <c r="T658" s="47"/>
      <c r="U658" s="48"/>
      <c r="V658" s="47"/>
      <c r="W658" s="47"/>
      <c r="X658" s="48">
        <v>1</v>
      </c>
      <c r="Y658" s="47">
        <v>1</v>
      </c>
      <c r="Z658" s="49">
        <v>1</v>
      </c>
    </row>
    <row r="659" spans="1:26" ht="15.75" customHeight="1">
      <c r="A659" s="5">
        <v>116990</v>
      </c>
      <c r="B659" s="5">
        <v>3888</v>
      </c>
      <c r="C659" s="14">
        <v>44423.922222222223</v>
      </c>
      <c r="D659" s="14">
        <v>44423.933333333334</v>
      </c>
      <c r="E659" s="14">
        <v>44423.94027777778</v>
      </c>
      <c r="F659" s="14">
        <v>44423.961111111115</v>
      </c>
      <c r="G659" s="5" t="s">
        <v>24</v>
      </c>
      <c r="H659" s="5" t="s">
        <v>29</v>
      </c>
      <c r="S659" s="29">
        <v>117420</v>
      </c>
      <c r="T659" s="47">
        <v>1</v>
      </c>
      <c r="U659" s="48"/>
      <c r="V659" s="47">
        <v>1</v>
      </c>
      <c r="W659" s="47"/>
      <c r="X659" s="48"/>
      <c r="Y659" s="47"/>
      <c r="Z659" s="49">
        <v>1</v>
      </c>
    </row>
    <row r="660" spans="1:26" ht="15.75" customHeight="1">
      <c r="A660" s="5">
        <v>117963</v>
      </c>
      <c r="B660" s="5">
        <v>3439</v>
      </c>
      <c r="C660" s="14">
        <v>44433.302083333328</v>
      </c>
      <c r="D660" s="14">
        <v>44433.309027777774</v>
      </c>
      <c r="E660" s="14">
        <v>44433.319444444438</v>
      </c>
      <c r="F660" s="14">
        <v>44433.32430555555</v>
      </c>
      <c r="G660" s="5" t="s">
        <v>24</v>
      </c>
      <c r="H660" s="5" t="s">
        <v>25</v>
      </c>
      <c r="S660" s="29">
        <v>117421</v>
      </c>
      <c r="T660" s="47"/>
      <c r="U660" s="48"/>
      <c r="V660" s="47"/>
      <c r="W660" s="47"/>
      <c r="X660" s="48">
        <v>1</v>
      </c>
      <c r="Y660" s="47">
        <v>1</v>
      </c>
      <c r="Z660" s="49">
        <v>1</v>
      </c>
    </row>
    <row r="661" spans="1:26" ht="15.75" customHeight="1">
      <c r="A661" s="5">
        <v>118026</v>
      </c>
      <c r="B661" s="5">
        <v>568</v>
      </c>
      <c r="C661" s="14">
        <v>44422.863888888889</v>
      </c>
      <c r="D661" s="14">
        <v>44422.874305555553</v>
      </c>
      <c r="E661" s="14">
        <v>44422.877777777772</v>
      </c>
      <c r="F661" s="14">
        <v>44422.897222222215</v>
      </c>
      <c r="G661" s="5" t="s">
        <v>24</v>
      </c>
      <c r="H661" s="5" t="s">
        <v>29</v>
      </c>
      <c r="S661" s="29">
        <v>117422</v>
      </c>
      <c r="T661" s="47"/>
      <c r="U661" s="48">
        <v>1</v>
      </c>
      <c r="V661" s="47">
        <v>1</v>
      </c>
      <c r="W661" s="47"/>
      <c r="X661" s="48"/>
      <c r="Y661" s="47"/>
      <c r="Z661" s="49">
        <v>1</v>
      </c>
    </row>
    <row r="662" spans="1:26" ht="15.75" customHeight="1">
      <c r="A662" s="5">
        <v>117175</v>
      </c>
      <c r="B662" s="5">
        <v>4069</v>
      </c>
      <c r="C662" s="14">
        <v>44437.824999999997</v>
      </c>
      <c r="D662" s="14">
        <v>44437.830555555556</v>
      </c>
      <c r="E662" s="14">
        <v>44437.833333333336</v>
      </c>
      <c r="F662" s="14">
        <v>44437.848611111112</v>
      </c>
      <c r="G662" s="5" t="s">
        <v>24</v>
      </c>
      <c r="H662" s="5" t="s">
        <v>29</v>
      </c>
      <c r="S662" s="29">
        <v>117423</v>
      </c>
      <c r="T662" s="47"/>
      <c r="U662" s="48">
        <v>1</v>
      </c>
      <c r="V662" s="47">
        <v>1</v>
      </c>
      <c r="W662" s="47"/>
      <c r="X662" s="48"/>
      <c r="Y662" s="47"/>
      <c r="Z662" s="49">
        <v>1</v>
      </c>
    </row>
    <row r="663" spans="1:26" ht="15.75" customHeight="1">
      <c r="A663" s="5">
        <v>117778</v>
      </c>
      <c r="B663" s="5">
        <v>2433</v>
      </c>
      <c r="C663" s="14">
        <v>44432.697916666664</v>
      </c>
      <c r="D663" s="14">
        <v>44432.7</v>
      </c>
      <c r="E663" s="14">
        <v>44432.704166666663</v>
      </c>
      <c r="F663" s="14"/>
      <c r="G663" s="5" t="s">
        <v>24</v>
      </c>
      <c r="H663" s="5" t="s">
        <v>25</v>
      </c>
      <c r="S663" s="29">
        <v>117424</v>
      </c>
      <c r="T663" s="47">
        <v>1</v>
      </c>
      <c r="U663" s="48"/>
      <c r="V663" s="47">
        <v>1</v>
      </c>
      <c r="W663" s="47"/>
      <c r="X663" s="48"/>
      <c r="Y663" s="47"/>
      <c r="Z663" s="49">
        <v>1</v>
      </c>
    </row>
    <row r="664" spans="1:26" ht="15.75" customHeight="1">
      <c r="A664" s="5">
        <v>117656</v>
      </c>
      <c r="B664" s="5">
        <v>4875</v>
      </c>
      <c r="C664" s="14">
        <v>44413.168749999997</v>
      </c>
      <c r="D664" s="14">
        <v>44413.170138888883</v>
      </c>
      <c r="E664" s="14">
        <v>44413.175694444442</v>
      </c>
      <c r="F664" s="14">
        <v>44413.214583333334</v>
      </c>
      <c r="G664" s="5" t="s">
        <v>24</v>
      </c>
      <c r="H664" s="5" t="s">
        <v>29</v>
      </c>
      <c r="S664" s="29">
        <v>117425</v>
      </c>
      <c r="T664" s="47"/>
      <c r="U664" s="48">
        <v>1</v>
      </c>
      <c r="V664" s="47">
        <v>1</v>
      </c>
      <c r="W664" s="47"/>
      <c r="X664" s="48"/>
      <c r="Y664" s="47"/>
      <c r="Z664" s="49">
        <v>1</v>
      </c>
    </row>
    <row r="665" spans="1:26" ht="15.75" customHeight="1">
      <c r="A665" s="5">
        <v>117226</v>
      </c>
      <c r="B665" s="5">
        <v>4054</v>
      </c>
      <c r="C665" s="14">
        <v>44438.048611111109</v>
      </c>
      <c r="D665" s="14">
        <v>44438.053472222222</v>
      </c>
      <c r="E665" s="14">
        <v>44438.060416666667</v>
      </c>
      <c r="F665" s="14">
        <v>44438.080555555556</v>
      </c>
      <c r="G665" s="5" t="s">
        <v>24</v>
      </c>
      <c r="H665" s="5" t="s">
        <v>25</v>
      </c>
      <c r="S665" s="29">
        <v>117426</v>
      </c>
      <c r="T665" s="47"/>
      <c r="U665" s="48">
        <v>1</v>
      </c>
      <c r="V665" s="47">
        <v>1</v>
      </c>
      <c r="W665" s="47"/>
      <c r="X665" s="48"/>
      <c r="Y665" s="47"/>
      <c r="Z665" s="49">
        <v>1</v>
      </c>
    </row>
    <row r="666" spans="1:26" ht="15.75" customHeight="1">
      <c r="A666" s="5">
        <v>117012</v>
      </c>
      <c r="B666" s="5">
        <v>3437</v>
      </c>
      <c r="C666" s="14">
        <v>44414.04305555555</v>
      </c>
      <c r="D666" s="14">
        <v>44414.049999999996</v>
      </c>
      <c r="E666" s="14">
        <v>44414.06041666666</v>
      </c>
      <c r="F666" s="14">
        <v>44414.087499999994</v>
      </c>
      <c r="G666" s="5" t="s">
        <v>24</v>
      </c>
      <c r="H666" s="5" t="s">
        <v>25</v>
      </c>
      <c r="S666" s="29">
        <v>117427</v>
      </c>
      <c r="T666" s="47"/>
      <c r="U666" s="48">
        <v>1</v>
      </c>
      <c r="V666" s="47">
        <v>1</v>
      </c>
      <c r="W666" s="47"/>
      <c r="X666" s="48"/>
      <c r="Y666" s="47"/>
      <c r="Z666" s="49">
        <v>1</v>
      </c>
    </row>
    <row r="667" spans="1:26" ht="15.75" customHeight="1">
      <c r="A667" s="5">
        <v>117442</v>
      </c>
      <c r="B667" s="5">
        <v>1145</v>
      </c>
      <c r="C667" s="14">
        <v>44436.015277777777</v>
      </c>
      <c r="D667" s="14">
        <v>44436.024305555555</v>
      </c>
      <c r="E667" s="14"/>
      <c r="G667" s="5" t="s">
        <v>24</v>
      </c>
      <c r="H667" s="5" t="s">
        <v>29</v>
      </c>
      <c r="S667" s="29">
        <v>117428</v>
      </c>
      <c r="T667" s="47">
        <v>1</v>
      </c>
      <c r="U667" s="48"/>
      <c r="V667" s="47">
        <v>1</v>
      </c>
      <c r="W667" s="47"/>
      <c r="X667" s="48"/>
      <c r="Y667" s="47"/>
      <c r="Z667" s="49">
        <v>1</v>
      </c>
    </row>
    <row r="668" spans="1:26" ht="15.75" customHeight="1">
      <c r="A668" s="5">
        <v>117103</v>
      </c>
      <c r="B668" s="5">
        <v>480</v>
      </c>
      <c r="C668" s="14">
        <v>44431.600000000006</v>
      </c>
      <c r="D668" s="14"/>
      <c r="G668" s="5" t="s">
        <v>24</v>
      </c>
      <c r="H668" s="5" t="s">
        <v>25</v>
      </c>
      <c r="S668" s="29">
        <v>117429</v>
      </c>
      <c r="T668" s="47"/>
      <c r="U668" s="48"/>
      <c r="V668" s="47"/>
      <c r="W668" s="47"/>
      <c r="X668" s="48"/>
      <c r="Y668" s="47"/>
      <c r="Z668" s="49"/>
    </row>
    <row r="669" spans="1:26" ht="15.75" customHeight="1">
      <c r="A669" s="5">
        <v>116833</v>
      </c>
      <c r="C669" s="14">
        <v>44418.431249999994</v>
      </c>
      <c r="G669" s="5" t="s">
        <v>24</v>
      </c>
      <c r="H669" s="5" t="s">
        <v>29</v>
      </c>
      <c r="S669" s="29">
        <v>117430</v>
      </c>
      <c r="T669" s="47"/>
      <c r="U669" s="48">
        <v>1</v>
      </c>
      <c r="V669" s="47">
        <v>1</v>
      </c>
      <c r="W669" s="47"/>
      <c r="X669" s="48"/>
      <c r="Y669" s="47"/>
      <c r="Z669" s="49">
        <v>1</v>
      </c>
    </row>
    <row r="670" spans="1:26" ht="15.75" customHeight="1">
      <c r="A670" s="5">
        <v>118738</v>
      </c>
      <c r="B670" s="5">
        <v>4955</v>
      </c>
      <c r="C670" s="14">
        <v>44420.983333333337</v>
      </c>
      <c r="D670" s="14">
        <v>44420.984722222223</v>
      </c>
      <c r="E670" s="14">
        <v>44420.988888888889</v>
      </c>
      <c r="F670" s="14">
        <v>44421.027777777781</v>
      </c>
      <c r="G670" s="5" t="s">
        <v>24</v>
      </c>
      <c r="H670" s="5" t="s">
        <v>29</v>
      </c>
      <c r="S670" s="29">
        <v>117431</v>
      </c>
      <c r="T670" s="47"/>
      <c r="U670" s="48">
        <v>1</v>
      </c>
      <c r="V670" s="47">
        <v>1</v>
      </c>
      <c r="W670" s="47"/>
      <c r="X670" s="48"/>
      <c r="Y670" s="47"/>
      <c r="Z670" s="49">
        <v>1</v>
      </c>
    </row>
    <row r="671" spans="1:26" ht="15.75" customHeight="1">
      <c r="A671" s="5">
        <v>117628</v>
      </c>
      <c r="B671" s="5">
        <v>3298</v>
      </c>
      <c r="C671" s="14">
        <v>44422.01458333333</v>
      </c>
      <c r="D671" s="14">
        <v>44422.023611111108</v>
      </c>
      <c r="E671" s="14"/>
      <c r="G671" s="5" t="s">
        <v>24</v>
      </c>
      <c r="H671" s="5" t="s">
        <v>25</v>
      </c>
      <c r="S671" s="29">
        <v>117432</v>
      </c>
      <c r="T671" s="47"/>
      <c r="U671" s="48"/>
      <c r="V671" s="47"/>
      <c r="W671" s="47"/>
      <c r="X671" s="48">
        <v>1</v>
      </c>
      <c r="Y671" s="47">
        <v>1</v>
      </c>
      <c r="Z671" s="49">
        <v>1</v>
      </c>
    </row>
    <row r="672" spans="1:26" ht="15.75" customHeight="1">
      <c r="A672" s="5">
        <v>116770</v>
      </c>
      <c r="B672" s="5">
        <v>356</v>
      </c>
      <c r="C672" s="14">
        <v>44409.140972222223</v>
      </c>
      <c r="D672" s="14">
        <v>44409.147916666669</v>
      </c>
      <c r="E672" s="14">
        <v>44409.154166666667</v>
      </c>
      <c r="F672" s="14">
        <v>44409.182638888888</v>
      </c>
      <c r="G672" s="5" t="s">
        <v>24</v>
      </c>
      <c r="H672" s="5" t="s">
        <v>29</v>
      </c>
      <c r="S672" s="29">
        <v>117433</v>
      </c>
      <c r="T672" s="47">
        <v>1</v>
      </c>
      <c r="U672" s="48"/>
      <c r="V672" s="47">
        <v>1</v>
      </c>
      <c r="W672" s="47"/>
      <c r="X672" s="48"/>
      <c r="Y672" s="47"/>
      <c r="Z672" s="49">
        <v>1</v>
      </c>
    </row>
    <row r="673" spans="1:26" ht="15.75" customHeight="1">
      <c r="A673" s="5">
        <v>118137</v>
      </c>
      <c r="B673" s="5">
        <v>4826</v>
      </c>
      <c r="C673" s="14">
        <v>44431.993750000001</v>
      </c>
      <c r="D673" s="14"/>
      <c r="G673" s="5" t="s">
        <v>24</v>
      </c>
      <c r="H673" s="5" t="s">
        <v>29</v>
      </c>
      <c r="S673" s="29">
        <v>117434</v>
      </c>
      <c r="T673" s="47"/>
      <c r="U673" s="48">
        <v>1</v>
      </c>
      <c r="V673" s="47">
        <v>1</v>
      </c>
      <c r="W673" s="47"/>
      <c r="X673" s="48"/>
      <c r="Y673" s="47"/>
      <c r="Z673" s="49">
        <v>1</v>
      </c>
    </row>
    <row r="674" spans="1:26" ht="15.75" customHeight="1">
      <c r="A674" s="5">
        <v>118124</v>
      </c>
      <c r="C674" s="14">
        <v>44437.098611111112</v>
      </c>
      <c r="G674" s="5" t="s">
        <v>24</v>
      </c>
      <c r="H674" s="5" t="s">
        <v>29</v>
      </c>
      <c r="S674" s="29">
        <v>117435</v>
      </c>
      <c r="T674" s="47"/>
      <c r="U674" s="48"/>
      <c r="V674" s="47"/>
      <c r="W674" s="47">
        <v>1</v>
      </c>
      <c r="X674" s="48"/>
      <c r="Y674" s="47">
        <v>1</v>
      </c>
      <c r="Z674" s="49">
        <v>1</v>
      </c>
    </row>
    <row r="675" spans="1:26" ht="15.75" customHeight="1">
      <c r="A675" s="5">
        <v>117519</v>
      </c>
      <c r="B675" s="5">
        <v>3918</v>
      </c>
      <c r="C675" s="14">
        <v>44434.489583333336</v>
      </c>
      <c r="D675" s="14">
        <v>44434.493055555555</v>
      </c>
      <c r="E675" s="14">
        <v>44434.500694444447</v>
      </c>
      <c r="F675" s="14"/>
      <c r="G675" s="5" t="s">
        <v>28</v>
      </c>
      <c r="H675" s="5" t="s">
        <v>29</v>
      </c>
      <c r="S675" s="29">
        <v>117436</v>
      </c>
      <c r="T675" s="47">
        <v>1</v>
      </c>
      <c r="U675" s="48"/>
      <c r="V675" s="47">
        <v>1</v>
      </c>
      <c r="W675" s="47"/>
      <c r="X675" s="48"/>
      <c r="Y675" s="47"/>
      <c r="Z675" s="49">
        <v>1</v>
      </c>
    </row>
    <row r="676" spans="1:26" ht="15.75" customHeight="1">
      <c r="A676" s="5">
        <v>117316</v>
      </c>
      <c r="B676" s="5">
        <v>223</v>
      </c>
      <c r="C676" s="14">
        <v>44432.029861111114</v>
      </c>
      <c r="D676" s="14">
        <v>44432.031944444447</v>
      </c>
      <c r="E676" s="14">
        <v>44432.03402777778</v>
      </c>
      <c r="F676" s="14">
        <v>44432.071527777778</v>
      </c>
      <c r="G676" s="5" t="s">
        <v>24</v>
      </c>
      <c r="H676" s="5" t="s">
        <v>25</v>
      </c>
      <c r="S676" s="29">
        <v>117437</v>
      </c>
      <c r="T676" s="47"/>
      <c r="U676" s="48">
        <v>1</v>
      </c>
      <c r="V676" s="47">
        <v>1</v>
      </c>
      <c r="W676" s="47"/>
      <c r="X676" s="48"/>
      <c r="Y676" s="47"/>
      <c r="Z676" s="49">
        <v>1</v>
      </c>
    </row>
    <row r="677" spans="1:26" ht="15.75" customHeight="1">
      <c r="A677" s="5">
        <v>118616</v>
      </c>
      <c r="C677" s="14">
        <v>44411.374305555561</v>
      </c>
      <c r="G677" s="5" t="s">
        <v>24</v>
      </c>
      <c r="H677" s="5" t="s">
        <v>29</v>
      </c>
      <c r="S677" s="29">
        <v>117438</v>
      </c>
      <c r="T677" s="47">
        <v>1</v>
      </c>
      <c r="U677" s="48"/>
      <c r="V677" s="47">
        <v>1</v>
      </c>
      <c r="W677" s="47"/>
      <c r="X677" s="48"/>
      <c r="Y677" s="47"/>
      <c r="Z677" s="49">
        <v>1</v>
      </c>
    </row>
    <row r="678" spans="1:26" ht="15.75" customHeight="1">
      <c r="A678" s="5">
        <v>118545</v>
      </c>
      <c r="C678" s="14">
        <v>44416.788194444445</v>
      </c>
      <c r="G678" s="5" t="s">
        <v>24</v>
      </c>
      <c r="H678" s="5" t="s">
        <v>25</v>
      </c>
      <c r="S678" s="29">
        <v>117439</v>
      </c>
      <c r="T678" s="47"/>
      <c r="U678" s="48">
        <v>1</v>
      </c>
      <c r="V678" s="47">
        <v>1</v>
      </c>
      <c r="W678" s="47"/>
      <c r="X678" s="48"/>
      <c r="Y678" s="47"/>
      <c r="Z678" s="49">
        <v>1</v>
      </c>
    </row>
    <row r="679" spans="1:26" ht="15.75" customHeight="1">
      <c r="A679" s="5">
        <v>117650</v>
      </c>
      <c r="B679" s="5">
        <v>109</v>
      </c>
      <c r="C679" s="14">
        <v>44411.079861111109</v>
      </c>
      <c r="D679" s="14">
        <v>44411.084722222222</v>
      </c>
      <c r="E679" s="14">
        <v>44411.086111111108</v>
      </c>
      <c r="F679" s="14">
        <v>44411.106944444444</v>
      </c>
      <c r="G679" s="5" t="s">
        <v>24</v>
      </c>
      <c r="H679" s="5" t="s">
        <v>25</v>
      </c>
      <c r="S679" s="29">
        <v>117440</v>
      </c>
      <c r="T679" s="47"/>
      <c r="U679" s="48"/>
      <c r="V679" s="47"/>
      <c r="W679" s="47"/>
      <c r="X679" s="48"/>
      <c r="Y679" s="47"/>
      <c r="Z679" s="49"/>
    </row>
    <row r="680" spans="1:26" ht="15.75" customHeight="1">
      <c r="A680" s="5">
        <v>117464</v>
      </c>
      <c r="B680" s="5">
        <v>895</v>
      </c>
      <c r="C680" s="14">
        <v>44427.418749999997</v>
      </c>
      <c r="D680" s="14">
        <v>44427.420138888883</v>
      </c>
      <c r="E680" s="14">
        <v>44427.422222222216</v>
      </c>
      <c r="F680" s="14">
        <v>44427.436111111107</v>
      </c>
      <c r="G680" s="5" t="s">
        <v>24</v>
      </c>
      <c r="H680" s="5" t="s">
        <v>29</v>
      </c>
      <c r="S680" s="29">
        <v>117441</v>
      </c>
      <c r="T680" s="47"/>
      <c r="U680" s="48"/>
      <c r="V680" s="47"/>
      <c r="W680" s="47"/>
      <c r="X680" s="48"/>
      <c r="Y680" s="47"/>
      <c r="Z680" s="49"/>
    </row>
    <row r="681" spans="1:26" ht="15.75" customHeight="1">
      <c r="A681" s="5">
        <v>118000</v>
      </c>
      <c r="B681" s="5">
        <v>2729</v>
      </c>
      <c r="C681" s="14">
        <v>44421.999305555561</v>
      </c>
      <c r="D681" s="14"/>
      <c r="G681" s="5" t="s">
        <v>24</v>
      </c>
      <c r="H681" s="5" t="s">
        <v>25</v>
      </c>
      <c r="S681" s="29">
        <v>117442</v>
      </c>
      <c r="T681" s="47"/>
      <c r="U681" s="48">
        <v>1</v>
      </c>
      <c r="V681" s="47">
        <v>1</v>
      </c>
      <c r="W681" s="47"/>
      <c r="X681" s="48"/>
      <c r="Y681" s="47"/>
      <c r="Z681" s="49">
        <v>1</v>
      </c>
    </row>
    <row r="682" spans="1:26" ht="15.75" customHeight="1">
      <c r="A682" s="5">
        <v>117019</v>
      </c>
      <c r="B682" s="5">
        <v>3347</v>
      </c>
      <c r="C682" s="14">
        <v>44425.884722222225</v>
      </c>
      <c r="D682" s="14">
        <v>44425.890972222223</v>
      </c>
      <c r="E682" s="14"/>
      <c r="G682" s="5" t="s">
        <v>28</v>
      </c>
      <c r="H682" s="5" t="s">
        <v>25</v>
      </c>
      <c r="S682" s="29">
        <v>117443</v>
      </c>
      <c r="T682" s="47"/>
      <c r="U682" s="48">
        <v>1</v>
      </c>
      <c r="V682" s="47">
        <v>1</v>
      </c>
      <c r="W682" s="47"/>
      <c r="X682" s="48"/>
      <c r="Y682" s="47"/>
      <c r="Z682" s="49">
        <v>1</v>
      </c>
    </row>
    <row r="683" spans="1:26" ht="15.75" customHeight="1">
      <c r="A683" s="5">
        <v>118697</v>
      </c>
      <c r="B683" s="5">
        <v>583</v>
      </c>
      <c r="C683" s="14">
        <v>44433.270138888889</v>
      </c>
      <c r="D683" s="14">
        <v>44433.279166666667</v>
      </c>
      <c r="E683" s="14">
        <v>44433.280555555553</v>
      </c>
      <c r="F683" s="14">
        <v>44433.306249999994</v>
      </c>
      <c r="G683" s="5" t="s">
        <v>28</v>
      </c>
      <c r="H683" s="5" t="s">
        <v>25</v>
      </c>
      <c r="S683" s="29">
        <v>117444</v>
      </c>
      <c r="T683" s="47"/>
      <c r="U683" s="48">
        <v>1</v>
      </c>
      <c r="V683" s="47">
        <v>1</v>
      </c>
      <c r="W683" s="47"/>
      <c r="X683" s="48"/>
      <c r="Y683" s="47"/>
      <c r="Z683" s="49">
        <v>1</v>
      </c>
    </row>
    <row r="684" spans="1:26" ht="15.75" customHeight="1">
      <c r="A684" s="5">
        <v>116790</v>
      </c>
      <c r="B684" s="5">
        <v>3183</v>
      </c>
      <c r="C684" s="14">
        <v>44438.395833333336</v>
      </c>
      <c r="D684" s="14">
        <v>44438.400000000001</v>
      </c>
      <c r="E684" s="14">
        <v>44438.402777777781</v>
      </c>
      <c r="F684" s="14">
        <v>44438.417361111111</v>
      </c>
      <c r="G684" s="5" t="s">
        <v>24</v>
      </c>
      <c r="H684" s="5" t="s">
        <v>29</v>
      </c>
      <c r="S684" s="29">
        <v>117445</v>
      </c>
      <c r="T684" s="47"/>
      <c r="U684" s="48">
        <v>1</v>
      </c>
      <c r="V684" s="47">
        <v>1</v>
      </c>
      <c r="W684" s="47"/>
      <c r="X684" s="48"/>
      <c r="Y684" s="47"/>
      <c r="Z684" s="49">
        <v>1</v>
      </c>
    </row>
    <row r="685" spans="1:26" ht="15.75" customHeight="1">
      <c r="A685" s="5">
        <v>118661</v>
      </c>
      <c r="B685" s="5">
        <v>2772</v>
      </c>
      <c r="C685" s="14">
        <v>44412.756944444445</v>
      </c>
      <c r="D685" s="14">
        <v>44412.763888888891</v>
      </c>
      <c r="E685" s="14">
        <v>44412.771527777782</v>
      </c>
      <c r="F685" s="14">
        <v>44412.807638888895</v>
      </c>
      <c r="G685" s="5" t="s">
        <v>28</v>
      </c>
      <c r="H685" s="5" t="s">
        <v>29</v>
      </c>
      <c r="S685" s="29">
        <v>117446</v>
      </c>
      <c r="T685" s="47">
        <v>1</v>
      </c>
      <c r="U685" s="48"/>
      <c r="V685" s="47">
        <v>1</v>
      </c>
      <c r="W685" s="47"/>
      <c r="X685" s="48"/>
      <c r="Y685" s="47"/>
      <c r="Z685" s="49">
        <v>1</v>
      </c>
    </row>
    <row r="686" spans="1:26" ht="15.75" customHeight="1">
      <c r="A686" s="5">
        <v>118504</v>
      </c>
      <c r="B686" s="5">
        <v>4705</v>
      </c>
      <c r="C686" s="14">
        <v>44429.777083333334</v>
      </c>
      <c r="D686" s="14">
        <v>44429.782638888893</v>
      </c>
      <c r="E686" s="14">
        <v>44429.789583333339</v>
      </c>
      <c r="F686" s="14"/>
      <c r="G686" s="5" t="s">
        <v>24</v>
      </c>
      <c r="H686" s="5" t="s">
        <v>29</v>
      </c>
      <c r="S686" s="29">
        <v>117447</v>
      </c>
      <c r="T686" s="47"/>
      <c r="U686" s="48">
        <v>1</v>
      </c>
      <c r="V686" s="47">
        <v>1</v>
      </c>
      <c r="W686" s="47"/>
      <c r="X686" s="48"/>
      <c r="Y686" s="47"/>
      <c r="Z686" s="49">
        <v>1</v>
      </c>
    </row>
    <row r="687" spans="1:26" ht="15.75" customHeight="1">
      <c r="A687" s="5">
        <v>117073</v>
      </c>
      <c r="B687" s="5">
        <v>527</v>
      </c>
      <c r="C687" s="14">
        <v>44430.463888888895</v>
      </c>
      <c r="D687" s="14">
        <v>44430.465277777781</v>
      </c>
      <c r="E687" s="14">
        <v>44430.467361111114</v>
      </c>
      <c r="F687" s="14">
        <v>44430.484027777784</v>
      </c>
      <c r="G687" s="5" t="s">
        <v>24</v>
      </c>
      <c r="H687" s="5" t="s">
        <v>25</v>
      </c>
      <c r="S687" s="29">
        <v>117448</v>
      </c>
      <c r="T687" s="47">
        <v>1</v>
      </c>
      <c r="U687" s="48"/>
      <c r="V687" s="47">
        <v>1</v>
      </c>
      <c r="W687" s="47"/>
      <c r="X687" s="48"/>
      <c r="Y687" s="47"/>
      <c r="Z687" s="49">
        <v>1</v>
      </c>
    </row>
    <row r="688" spans="1:26" ht="15.75" customHeight="1">
      <c r="A688" s="5">
        <v>117032</v>
      </c>
      <c r="B688" s="5">
        <v>1269</v>
      </c>
      <c r="C688" s="14">
        <v>44418.309027777774</v>
      </c>
      <c r="D688" s="14">
        <v>44418.311805555553</v>
      </c>
      <c r="E688" s="14">
        <v>44418.322222222218</v>
      </c>
      <c r="F688" s="14">
        <v>44418.349305555552</v>
      </c>
      <c r="G688" s="5" t="s">
        <v>28</v>
      </c>
      <c r="H688" s="5" t="s">
        <v>29</v>
      </c>
      <c r="S688" s="29">
        <v>117449</v>
      </c>
      <c r="T688" s="47"/>
      <c r="U688" s="48">
        <v>1</v>
      </c>
      <c r="V688" s="47">
        <v>1</v>
      </c>
      <c r="W688" s="47"/>
      <c r="X688" s="48"/>
      <c r="Y688" s="47"/>
      <c r="Z688" s="49">
        <v>1</v>
      </c>
    </row>
    <row r="689" spans="1:26" ht="15.75" customHeight="1">
      <c r="A689" s="5">
        <v>118319</v>
      </c>
      <c r="B689" s="5">
        <v>4426</v>
      </c>
      <c r="C689" s="14">
        <v>44427.680555555555</v>
      </c>
      <c r="D689" s="14">
        <v>44427.688194444447</v>
      </c>
      <c r="E689" s="14">
        <v>44427.696527777778</v>
      </c>
      <c r="F689" s="14">
        <v>44427.708333333336</v>
      </c>
      <c r="G689" s="5" t="s">
        <v>24</v>
      </c>
      <c r="H689" s="5" t="s">
        <v>29</v>
      </c>
      <c r="S689" s="29">
        <v>117450</v>
      </c>
      <c r="T689" s="47"/>
      <c r="U689" s="48"/>
      <c r="V689" s="47"/>
      <c r="W689" s="47"/>
      <c r="X689" s="48">
        <v>1</v>
      </c>
      <c r="Y689" s="47">
        <v>1</v>
      </c>
      <c r="Z689" s="49">
        <v>1</v>
      </c>
    </row>
    <row r="690" spans="1:26" ht="15.75" customHeight="1">
      <c r="A690" s="5">
        <v>117544</v>
      </c>
      <c r="B690" s="5">
        <v>1969</v>
      </c>
      <c r="C690" s="14">
        <v>44434.790277777778</v>
      </c>
      <c r="D690" s="14">
        <v>44434.791666666664</v>
      </c>
      <c r="E690" s="14">
        <v>44434.79305555555</v>
      </c>
      <c r="F690" s="14">
        <v>44434.831944444442</v>
      </c>
      <c r="G690" s="5" t="s">
        <v>24</v>
      </c>
      <c r="H690" s="5" t="s">
        <v>25</v>
      </c>
      <c r="S690" s="29">
        <v>117451</v>
      </c>
      <c r="T690" s="47"/>
      <c r="U690" s="48">
        <v>1</v>
      </c>
      <c r="V690" s="47">
        <v>1</v>
      </c>
      <c r="W690" s="47"/>
      <c r="X690" s="48"/>
      <c r="Y690" s="47"/>
      <c r="Z690" s="49">
        <v>1</v>
      </c>
    </row>
    <row r="691" spans="1:26" ht="15.75" customHeight="1">
      <c r="A691" s="5">
        <v>117447</v>
      </c>
      <c r="B691" s="5">
        <v>417</v>
      </c>
      <c r="C691" s="14">
        <v>44421.799305555556</v>
      </c>
      <c r="D691" s="14">
        <v>44421.806944444448</v>
      </c>
      <c r="E691" s="14"/>
      <c r="G691" s="5" t="s">
        <v>24</v>
      </c>
      <c r="H691" s="5" t="s">
        <v>29</v>
      </c>
      <c r="S691" s="29">
        <v>117452</v>
      </c>
      <c r="T691" s="47"/>
      <c r="U691" s="48"/>
      <c r="V691" s="47"/>
      <c r="W691" s="47"/>
      <c r="X691" s="48">
        <v>1</v>
      </c>
      <c r="Y691" s="47">
        <v>1</v>
      </c>
      <c r="Z691" s="49">
        <v>1</v>
      </c>
    </row>
    <row r="692" spans="1:26" ht="15.75" customHeight="1">
      <c r="A692" s="5">
        <v>118123</v>
      </c>
      <c r="B692" s="5">
        <v>1157</v>
      </c>
      <c r="C692" s="14">
        <v>44425.16805555555</v>
      </c>
      <c r="D692" s="14">
        <v>44425.178472222215</v>
      </c>
      <c r="E692" s="14">
        <v>44425.18541666666</v>
      </c>
      <c r="F692" s="14">
        <v>44425.21388888888</v>
      </c>
      <c r="G692" s="5" t="s">
        <v>28</v>
      </c>
      <c r="H692" s="5" t="s">
        <v>29</v>
      </c>
      <c r="S692" s="29">
        <v>117453</v>
      </c>
      <c r="T692" s="47">
        <v>1</v>
      </c>
      <c r="U692" s="48"/>
      <c r="V692" s="47">
        <v>1</v>
      </c>
      <c r="W692" s="47"/>
      <c r="X692" s="48"/>
      <c r="Y692" s="47"/>
      <c r="Z692" s="49">
        <v>1</v>
      </c>
    </row>
    <row r="693" spans="1:26" ht="15.75" customHeight="1">
      <c r="A693" s="5">
        <v>117845</v>
      </c>
      <c r="B693" s="5">
        <v>2015</v>
      </c>
      <c r="C693" s="14">
        <v>44430.614583333336</v>
      </c>
      <c r="D693" s="14">
        <v>44430.621527777781</v>
      </c>
      <c r="E693" s="14">
        <v>44430.62777777778</v>
      </c>
      <c r="F693" s="14">
        <v>44430.663194444445</v>
      </c>
      <c r="G693" s="5" t="s">
        <v>24</v>
      </c>
      <c r="H693" s="5" t="s">
        <v>25</v>
      </c>
      <c r="S693" s="29">
        <v>117454</v>
      </c>
      <c r="T693" s="47"/>
      <c r="U693" s="48">
        <v>1</v>
      </c>
      <c r="V693" s="47">
        <v>1</v>
      </c>
      <c r="W693" s="47"/>
      <c r="X693" s="48"/>
      <c r="Y693" s="47"/>
      <c r="Z693" s="49">
        <v>1</v>
      </c>
    </row>
    <row r="694" spans="1:26" ht="15.75" customHeight="1">
      <c r="A694" s="5">
        <v>116931</v>
      </c>
      <c r="B694" s="5">
        <v>1128</v>
      </c>
      <c r="C694" s="14">
        <v>44438.684027777774</v>
      </c>
      <c r="D694" s="14">
        <v>44438.687499999993</v>
      </c>
      <c r="E694" s="14"/>
      <c r="F694" s="14"/>
      <c r="G694" s="5" t="s">
        <v>24</v>
      </c>
      <c r="H694" s="5" t="s">
        <v>29</v>
      </c>
      <c r="S694" s="29">
        <v>117455</v>
      </c>
      <c r="T694" s="47"/>
      <c r="U694" s="48">
        <v>1</v>
      </c>
      <c r="V694" s="47">
        <v>1</v>
      </c>
      <c r="W694" s="47"/>
      <c r="X694" s="48"/>
      <c r="Y694" s="47"/>
      <c r="Z694" s="49">
        <v>1</v>
      </c>
    </row>
    <row r="695" spans="1:26" ht="15.75" customHeight="1">
      <c r="A695" s="5">
        <v>117318</v>
      </c>
      <c r="B695" s="5">
        <v>4866</v>
      </c>
      <c r="C695" s="14">
        <v>44433.568749999999</v>
      </c>
      <c r="D695" s="14">
        <v>44433.574305555558</v>
      </c>
      <c r="E695" s="14">
        <v>44433.577083333337</v>
      </c>
      <c r="F695" s="14">
        <v>44433.611111111117</v>
      </c>
      <c r="G695" s="5" t="s">
        <v>28</v>
      </c>
      <c r="H695" s="5" t="s">
        <v>29</v>
      </c>
      <c r="S695" s="29">
        <v>117456</v>
      </c>
      <c r="T695" s="47"/>
      <c r="U695" s="48"/>
      <c r="V695" s="47"/>
      <c r="W695" s="47"/>
      <c r="X695" s="48">
        <v>1</v>
      </c>
      <c r="Y695" s="47">
        <v>1</v>
      </c>
      <c r="Z695" s="49">
        <v>1</v>
      </c>
    </row>
    <row r="696" spans="1:26" ht="15.75" customHeight="1">
      <c r="A696" s="5">
        <v>117846</v>
      </c>
      <c r="B696" s="5">
        <v>3312</v>
      </c>
      <c r="C696" s="14">
        <v>44413.060416666667</v>
      </c>
      <c r="D696" s="14">
        <v>44413.071527777778</v>
      </c>
      <c r="E696" s="14"/>
      <c r="G696" s="5" t="s">
        <v>24</v>
      </c>
      <c r="H696" s="5" t="s">
        <v>29</v>
      </c>
      <c r="S696" s="29">
        <v>117457</v>
      </c>
      <c r="T696" s="47"/>
      <c r="U696" s="48"/>
      <c r="V696" s="47"/>
      <c r="W696" s="47">
        <v>1</v>
      </c>
      <c r="X696" s="48"/>
      <c r="Y696" s="47">
        <v>1</v>
      </c>
      <c r="Z696" s="49">
        <v>1</v>
      </c>
    </row>
    <row r="697" spans="1:26" ht="15.75" customHeight="1">
      <c r="A697" s="5">
        <v>117374</v>
      </c>
      <c r="B697" s="5">
        <v>1266</v>
      </c>
      <c r="C697" s="14">
        <v>44412.383333333331</v>
      </c>
      <c r="D697" s="14">
        <v>44412.387499999997</v>
      </c>
      <c r="E697" s="14">
        <v>44412.391666666663</v>
      </c>
      <c r="F697" s="14">
        <v>44412.429166666661</v>
      </c>
      <c r="G697" s="5" t="s">
        <v>24</v>
      </c>
      <c r="H697" s="5" t="s">
        <v>29</v>
      </c>
      <c r="S697" s="29">
        <v>117458</v>
      </c>
      <c r="T697" s="47">
        <v>1</v>
      </c>
      <c r="U697" s="48"/>
      <c r="V697" s="47">
        <v>1</v>
      </c>
      <c r="W697" s="47"/>
      <c r="X697" s="48"/>
      <c r="Y697" s="47"/>
      <c r="Z697" s="49">
        <v>1</v>
      </c>
    </row>
    <row r="698" spans="1:26" ht="15.75" customHeight="1">
      <c r="A698" s="5">
        <v>117699</v>
      </c>
      <c r="B698" s="5">
        <v>3150</v>
      </c>
      <c r="C698" s="14">
        <v>44414.390277777777</v>
      </c>
      <c r="D698" s="14">
        <v>44414.393055555556</v>
      </c>
      <c r="E698" s="14">
        <v>44414.40347222222</v>
      </c>
      <c r="F698" s="14">
        <v>44414.433333333334</v>
      </c>
      <c r="G698" s="5" t="s">
        <v>28</v>
      </c>
      <c r="H698" s="5" t="s">
        <v>29</v>
      </c>
      <c r="S698" s="29">
        <v>117459</v>
      </c>
      <c r="T698" s="47"/>
      <c r="U698" s="48">
        <v>1</v>
      </c>
      <c r="V698" s="47">
        <v>1</v>
      </c>
      <c r="W698" s="47"/>
      <c r="X698" s="48"/>
      <c r="Y698" s="47"/>
      <c r="Z698" s="49">
        <v>1</v>
      </c>
    </row>
    <row r="699" spans="1:26" ht="15.75" customHeight="1">
      <c r="A699" s="5">
        <v>117240</v>
      </c>
      <c r="B699" s="5">
        <v>1831</v>
      </c>
      <c r="C699" s="14">
        <v>44437.150694444441</v>
      </c>
      <c r="D699" s="14"/>
      <c r="G699" s="5" t="s">
        <v>28</v>
      </c>
      <c r="H699" s="5" t="s">
        <v>29</v>
      </c>
      <c r="S699" s="29">
        <v>117460</v>
      </c>
      <c r="T699" s="47"/>
      <c r="U699" s="48"/>
      <c r="V699" s="47"/>
      <c r="W699" s="47"/>
      <c r="X699" s="48">
        <v>1</v>
      </c>
      <c r="Y699" s="47">
        <v>1</v>
      </c>
      <c r="Z699" s="49">
        <v>1</v>
      </c>
    </row>
    <row r="700" spans="1:26" ht="15.75" customHeight="1">
      <c r="A700" s="5">
        <v>116844</v>
      </c>
      <c r="B700" s="5">
        <v>1936</v>
      </c>
      <c r="C700" s="14">
        <v>44417.060416666667</v>
      </c>
      <c r="D700" s="14">
        <v>44417.069444444445</v>
      </c>
      <c r="E700" s="14">
        <v>44417.072222222225</v>
      </c>
      <c r="F700" s="14">
        <v>44417.109722222223</v>
      </c>
      <c r="G700" s="5" t="s">
        <v>24</v>
      </c>
      <c r="H700" s="5" t="s">
        <v>29</v>
      </c>
      <c r="S700" s="29">
        <v>117461</v>
      </c>
      <c r="T700" s="47"/>
      <c r="U700" s="48"/>
      <c r="V700" s="47"/>
      <c r="W700" s="47"/>
      <c r="X700" s="48"/>
      <c r="Y700" s="47"/>
      <c r="Z700" s="49"/>
    </row>
    <row r="701" spans="1:26" ht="15.75" customHeight="1">
      <c r="A701" s="5">
        <v>118216</v>
      </c>
      <c r="C701" s="14">
        <v>44433.243750000001</v>
      </c>
      <c r="G701" s="5" t="s">
        <v>24</v>
      </c>
      <c r="H701" s="5" t="s">
        <v>29</v>
      </c>
      <c r="S701" s="29">
        <v>117462</v>
      </c>
      <c r="T701" s="47"/>
      <c r="U701" s="48">
        <v>1</v>
      </c>
      <c r="V701" s="47">
        <v>1</v>
      </c>
      <c r="W701" s="47"/>
      <c r="X701" s="48"/>
      <c r="Y701" s="47"/>
      <c r="Z701" s="49">
        <v>1</v>
      </c>
    </row>
    <row r="702" spans="1:26" ht="15.75" customHeight="1">
      <c r="A702" s="5">
        <v>118565</v>
      </c>
      <c r="B702" s="5">
        <v>1302</v>
      </c>
      <c r="C702" s="14">
        <v>44431.472222222226</v>
      </c>
      <c r="D702" s="14">
        <v>44431.479166666672</v>
      </c>
      <c r="E702" s="14"/>
      <c r="G702" s="5" t="s">
        <v>28</v>
      </c>
      <c r="H702" s="5" t="s">
        <v>29</v>
      </c>
      <c r="S702" s="29">
        <v>117463</v>
      </c>
      <c r="T702" s="47"/>
      <c r="U702" s="48"/>
      <c r="V702" s="47"/>
      <c r="W702" s="47">
        <v>1</v>
      </c>
      <c r="X702" s="48"/>
      <c r="Y702" s="47">
        <v>1</v>
      </c>
      <c r="Z702" s="49">
        <v>1</v>
      </c>
    </row>
    <row r="703" spans="1:26" ht="15.75" customHeight="1">
      <c r="A703" s="5">
        <v>117327</v>
      </c>
      <c r="B703" s="5">
        <v>1438</v>
      </c>
      <c r="C703" s="14">
        <v>44428.743750000001</v>
      </c>
      <c r="D703" s="14">
        <v>44428.74722222222</v>
      </c>
      <c r="E703" s="14">
        <v>44428.751388888886</v>
      </c>
      <c r="F703" s="14">
        <v>44428.780555555553</v>
      </c>
      <c r="G703" s="5" t="s">
        <v>24</v>
      </c>
      <c r="H703" s="5" t="s">
        <v>29</v>
      </c>
      <c r="S703" s="29">
        <v>117464</v>
      </c>
      <c r="T703" s="47"/>
      <c r="U703" s="48">
        <v>1</v>
      </c>
      <c r="V703" s="47">
        <v>1</v>
      </c>
      <c r="W703" s="47"/>
      <c r="X703" s="48"/>
      <c r="Y703" s="47"/>
      <c r="Z703" s="49">
        <v>1</v>
      </c>
    </row>
    <row r="704" spans="1:26" ht="15.75" customHeight="1">
      <c r="A704" s="5">
        <v>118549</v>
      </c>
      <c r="C704" s="14">
        <v>44414.810416666667</v>
      </c>
      <c r="G704" s="5" t="s">
        <v>28</v>
      </c>
      <c r="H704" s="5" t="s">
        <v>29</v>
      </c>
      <c r="S704" s="29">
        <v>117465</v>
      </c>
      <c r="T704" s="47"/>
      <c r="U704" s="48"/>
      <c r="V704" s="47"/>
      <c r="W704" s="47">
        <v>1</v>
      </c>
      <c r="X704" s="48"/>
      <c r="Y704" s="47">
        <v>1</v>
      </c>
      <c r="Z704" s="49">
        <v>1</v>
      </c>
    </row>
    <row r="705" spans="1:26" ht="15.75" customHeight="1">
      <c r="A705" s="5">
        <v>118040</v>
      </c>
      <c r="B705" s="5">
        <v>1049</v>
      </c>
      <c r="C705" s="14">
        <v>44425.326388888883</v>
      </c>
      <c r="D705" s="14">
        <v>44425.329166666663</v>
      </c>
      <c r="E705" s="14">
        <v>44425.336805555555</v>
      </c>
      <c r="F705" s="14">
        <v>44425.345833333333</v>
      </c>
      <c r="G705" s="5" t="s">
        <v>28</v>
      </c>
      <c r="H705" s="5" t="s">
        <v>29</v>
      </c>
      <c r="S705" s="29">
        <v>117466</v>
      </c>
      <c r="T705" s="47"/>
      <c r="U705" s="48">
        <v>1</v>
      </c>
      <c r="V705" s="47">
        <v>1</v>
      </c>
      <c r="W705" s="47"/>
      <c r="X705" s="48"/>
      <c r="Y705" s="47"/>
      <c r="Z705" s="49">
        <v>1</v>
      </c>
    </row>
    <row r="706" spans="1:26" ht="15.75" customHeight="1">
      <c r="A706" s="5">
        <v>118521</v>
      </c>
      <c r="B706" s="5">
        <v>2723</v>
      </c>
      <c r="C706" s="14">
        <v>44419.544444444444</v>
      </c>
      <c r="D706" s="14">
        <v>44419.553472222222</v>
      </c>
      <c r="E706" s="14">
        <v>44419.5625</v>
      </c>
      <c r="F706" s="14">
        <v>44419.595138888886</v>
      </c>
      <c r="G706" s="5" t="s">
        <v>24</v>
      </c>
      <c r="H706" s="5" t="s">
        <v>25</v>
      </c>
      <c r="S706" s="29">
        <v>117467</v>
      </c>
      <c r="T706" s="47"/>
      <c r="U706" s="48">
        <v>1</v>
      </c>
      <c r="V706" s="47">
        <v>1</v>
      </c>
      <c r="W706" s="47"/>
      <c r="X706" s="48"/>
      <c r="Y706" s="47"/>
      <c r="Z706" s="49">
        <v>1</v>
      </c>
    </row>
    <row r="707" spans="1:26" ht="15.75" customHeight="1">
      <c r="A707" s="5">
        <v>118608</v>
      </c>
      <c r="C707" s="14">
        <v>44427.901388888888</v>
      </c>
      <c r="G707" s="5" t="s">
        <v>24</v>
      </c>
      <c r="H707" s="5" t="s">
        <v>29</v>
      </c>
      <c r="S707" s="29">
        <v>117468</v>
      </c>
      <c r="T707" s="47"/>
      <c r="U707" s="48"/>
      <c r="V707" s="47"/>
      <c r="W707" s="47"/>
      <c r="X707" s="48">
        <v>1</v>
      </c>
      <c r="Y707" s="47">
        <v>1</v>
      </c>
      <c r="Z707" s="49">
        <v>1</v>
      </c>
    </row>
    <row r="708" spans="1:26" ht="15.75" customHeight="1">
      <c r="A708" s="5">
        <v>117932</v>
      </c>
      <c r="B708" s="5">
        <v>227</v>
      </c>
      <c r="C708" s="14">
        <v>44436.71875</v>
      </c>
      <c r="D708" s="14">
        <v>44436.720833333333</v>
      </c>
      <c r="E708" s="14">
        <v>44436.728472222225</v>
      </c>
      <c r="F708" s="14">
        <v>44436.768750000003</v>
      </c>
      <c r="G708" s="5" t="s">
        <v>24</v>
      </c>
      <c r="H708" s="5" t="s">
        <v>29</v>
      </c>
      <c r="S708" s="29">
        <v>117469</v>
      </c>
      <c r="T708" s="47"/>
      <c r="U708" s="48">
        <v>1</v>
      </c>
      <c r="V708" s="47">
        <v>1</v>
      </c>
      <c r="W708" s="47"/>
      <c r="X708" s="48"/>
      <c r="Y708" s="47"/>
      <c r="Z708" s="49">
        <v>1</v>
      </c>
    </row>
    <row r="709" spans="1:26" ht="15.75" customHeight="1">
      <c r="A709" s="5">
        <v>118032</v>
      </c>
      <c r="B709" s="5">
        <v>1986</v>
      </c>
      <c r="C709" s="14">
        <v>44422.650694444441</v>
      </c>
      <c r="D709" s="14">
        <v>44422.659027777772</v>
      </c>
      <c r="E709" s="14"/>
      <c r="G709" s="5" t="s">
        <v>24</v>
      </c>
      <c r="H709" s="5" t="s">
        <v>29</v>
      </c>
      <c r="S709" s="29">
        <v>117470</v>
      </c>
      <c r="T709" s="47"/>
      <c r="U709" s="48">
        <v>1</v>
      </c>
      <c r="V709" s="47">
        <v>1</v>
      </c>
      <c r="W709" s="47"/>
      <c r="X709" s="48"/>
      <c r="Y709" s="47"/>
      <c r="Z709" s="49">
        <v>1</v>
      </c>
    </row>
    <row r="710" spans="1:26" ht="15.75" customHeight="1">
      <c r="A710" s="5">
        <v>118225</v>
      </c>
      <c r="B710" s="5">
        <v>3967</v>
      </c>
      <c r="C710" s="14">
        <v>44437.013888888891</v>
      </c>
      <c r="D710" s="14">
        <v>44437.022916666669</v>
      </c>
      <c r="E710" s="14">
        <v>44437.026388888888</v>
      </c>
      <c r="F710" s="14">
        <v>44437.044444444444</v>
      </c>
      <c r="G710" s="5" t="s">
        <v>28</v>
      </c>
      <c r="H710" s="5" t="s">
        <v>29</v>
      </c>
      <c r="S710" s="29">
        <v>117471</v>
      </c>
      <c r="T710" s="47">
        <v>1</v>
      </c>
      <c r="U710" s="48"/>
      <c r="V710" s="47">
        <v>1</v>
      </c>
      <c r="W710" s="47"/>
      <c r="X710" s="48"/>
      <c r="Y710" s="47"/>
      <c r="Z710" s="49">
        <v>1</v>
      </c>
    </row>
    <row r="711" spans="1:26" ht="15.75" customHeight="1">
      <c r="A711" s="5">
        <v>117105</v>
      </c>
      <c r="C711" s="14">
        <v>44425.28125</v>
      </c>
      <c r="G711" s="5" t="s">
        <v>24</v>
      </c>
      <c r="H711" s="5" t="s">
        <v>29</v>
      </c>
      <c r="S711" s="29">
        <v>117472</v>
      </c>
      <c r="T711" s="47"/>
      <c r="U711" s="48"/>
      <c r="V711" s="47"/>
      <c r="W711" s="47">
        <v>1</v>
      </c>
      <c r="X711" s="48"/>
      <c r="Y711" s="47">
        <v>1</v>
      </c>
      <c r="Z711" s="49">
        <v>1</v>
      </c>
    </row>
    <row r="712" spans="1:26" ht="15.75" customHeight="1">
      <c r="A712" s="5">
        <v>116767</v>
      </c>
      <c r="B712" s="5">
        <v>1441</v>
      </c>
      <c r="C712" s="14">
        <v>44421.614583333336</v>
      </c>
      <c r="D712" s="14">
        <v>44421.615972222222</v>
      </c>
      <c r="E712" s="14">
        <v>44421.625</v>
      </c>
      <c r="F712" s="14">
        <v>44421.633333333331</v>
      </c>
      <c r="G712" s="5" t="s">
        <v>28</v>
      </c>
      <c r="H712" s="5" t="s">
        <v>25</v>
      </c>
      <c r="S712" s="29">
        <v>117473</v>
      </c>
      <c r="T712" s="47"/>
      <c r="U712" s="48"/>
      <c r="V712" s="47"/>
      <c r="W712" s="47"/>
      <c r="X712" s="48"/>
      <c r="Y712" s="47"/>
      <c r="Z712" s="49"/>
    </row>
    <row r="713" spans="1:26" ht="15.75" customHeight="1">
      <c r="A713" s="5">
        <v>118400</v>
      </c>
      <c r="B713" s="5">
        <v>873</v>
      </c>
      <c r="C713" s="14">
        <v>44431.002083333333</v>
      </c>
      <c r="D713" s="14">
        <v>44431.006249999999</v>
      </c>
      <c r="E713" s="14">
        <v>44431.011805555558</v>
      </c>
      <c r="F713" s="14">
        <v>44431.045138888891</v>
      </c>
      <c r="G713" s="5" t="s">
        <v>24</v>
      </c>
      <c r="H713" s="5" t="s">
        <v>25</v>
      </c>
      <c r="S713" s="29">
        <v>117474</v>
      </c>
      <c r="T713" s="47">
        <v>1</v>
      </c>
      <c r="U713" s="48"/>
      <c r="V713" s="47">
        <v>1</v>
      </c>
      <c r="W713" s="47"/>
      <c r="X713" s="48"/>
      <c r="Y713" s="47"/>
      <c r="Z713" s="49">
        <v>1</v>
      </c>
    </row>
    <row r="714" spans="1:26" ht="15.75" customHeight="1">
      <c r="A714" s="5">
        <v>118006</v>
      </c>
      <c r="C714" s="14">
        <v>44416.692361111105</v>
      </c>
      <c r="G714" s="5" t="s">
        <v>24</v>
      </c>
      <c r="H714" s="5" t="s">
        <v>25</v>
      </c>
      <c r="S714" s="29">
        <v>117475</v>
      </c>
      <c r="T714" s="47"/>
      <c r="U714" s="48"/>
      <c r="V714" s="47"/>
      <c r="W714" s="47"/>
      <c r="X714" s="48">
        <v>1</v>
      </c>
      <c r="Y714" s="47">
        <v>1</v>
      </c>
      <c r="Z714" s="49">
        <v>1</v>
      </c>
    </row>
    <row r="715" spans="1:26" ht="15.75" customHeight="1">
      <c r="A715" s="5">
        <v>117102</v>
      </c>
      <c r="B715" s="5">
        <v>4540</v>
      </c>
      <c r="C715" s="14">
        <v>44431.979166666672</v>
      </c>
      <c r="D715" s="14">
        <v>44431.987500000003</v>
      </c>
      <c r="E715" s="14">
        <v>44431.989583333336</v>
      </c>
      <c r="F715" s="14">
        <v>44432.018055555556</v>
      </c>
      <c r="G715" s="5" t="s">
        <v>24</v>
      </c>
      <c r="H715" s="5" t="s">
        <v>25</v>
      </c>
      <c r="S715" s="29">
        <v>117476</v>
      </c>
      <c r="T715" s="47"/>
      <c r="U715" s="48">
        <v>1</v>
      </c>
      <c r="V715" s="47">
        <v>1</v>
      </c>
      <c r="W715" s="47"/>
      <c r="X715" s="48"/>
      <c r="Y715" s="47"/>
      <c r="Z715" s="49">
        <v>1</v>
      </c>
    </row>
    <row r="716" spans="1:26" ht="15.75" customHeight="1">
      <c r="A716" s="5">
        <v>116772</v>
      </c>
      <c r="B716" s="5">
        <v>3571</v>
      </c>
      <c r="C716" s="14">
        <v>44423.329861111109</v>
      </c>
      <c r="D716" s="14">
        <v>44423.34097222222</v>
      </c>
      <c r="E716" s="14">
        <v>44423.35</v>
      </c>
      <c r="F716" s="14">
        <v>44423.368055555555</v>
      </c>
      <c r="G716" s="5" t="s">
        <v>24</v>
      </c>
      <c r="H716" s="5" t="s">
        <v>29</v>
      </c>
      <c r="S716" s="29">
        <v>117477</v>
      </c>
      <c r="T716" s="47"/>
      <c r="U716" s="48">
        <v>1</v>
      </c>
      <c r="V716" s="47">
        <v>1</v>
      </c>
      <c r="W716" s="47"/>
      <c r="X716" s="48"/>
      <c r="Y716" s="47"/>
      <c r="Z716" s="49">
        <v>1</v>
      </c>
    </row>
    <row r="717" spans="1:26" ht="15.75" customHeight="1">
      <c r="A717" s="5">
        <v>118450</v>
      </c>
      <c r="B717" s="5">
        <v>2607</v>
      </c>
      <c r="C717" s="14">
        <v>44434.783333333333</v>
      </c>
      <c r="D717" s="14">
        <v>44434.793749999997</v>
      </c>
      <c r="E717" s="14"/>
      <c r="F717" s="14"/>
      <c r="G717" s="5" t="s">
        <v>24</v>
      </c>
      <c r="H717" s="5" t="s">
        <v>25</v>
      </c>
      <c r="S717" s="29">
        <v>117478</v>
      </c>
      <c r="T717" s="47"/>
      <c r="U717" s="48">
        <v>1</v>
      </c>
      <c r="V717" s="47">
        <v>1</v>
      </c>
      <c r="W717" s="47"/>
      <c r="X717" s="48"/>
      <c r="Y717" s="47"/>
      <c r="Z717" s="49">
        <v>1</v>
      </c>
    </row>
    <row r="718" spans="1:26" ht="15.75" customHeight="1">
      <c r="A718" s="5">
        <v>116812</v>
      </c>
      <c r="C718" s="14">
        <v>44411.548611111109</v>
      </c>
      <c r="G718" s="5" t="s">
        <v>28</v>
      </c>
      <c r="H718" s="5" t="s">
        <v>29</v>
      </c>
      <c r="S718" s="29">
        <v>117479</v>
      </c>
      <c r="T718" s="47">
        <v>1</v>
      </c>
      <c r="U718" s="48"/>
      <c r="V718" s="47">
        <v>1</v>
      </c>
      <c r="W718" s="47"/>
      <c r="X718" s="48"/>
      <c r="Y718" s="47"/>
      <c r="Z718" s="49">
        <v>1</v>
      </c>
    </row>
    <row r="719" spans="1:26" ht="15.75" customHeight="1">
      <c r="A719" s="5">
        <v>118555</v>
      </c>
      <c r="B719" s="5">
        <v>2720</v>
      </c>
      <c r="C719" s="14">
        <v>44432.962500000001</v>
      </c>
      <c r="D719" s="14">
        <v>44432.968055555561</v>
      </c>
      <c r="E719" s="14">
        <v>44432.974305555559</v>
      </c>
      <c r="F719" s="14">
        <v>44433.008333333339</v>
      </c>
      <c r="G719" s="5" t="s">
        <v>24</v>
      </c>
      <c r="H719" s="5" t="s">
        <v>25</v>
      </c>
      <c r="S719" s="29">
        <v>117480</v>
      </c>
      <c r="T719" s="47"/>
      <c r="U719" s="48">
        <v>1</v>
      </c>
      <c r="V719" s="47">
        <v>1</v>
      </c>
      <c r="W719" s="47"/>
      <c r="X719" s="48"/>
      <c r="Y719" s="47"/>
      <c r="Z719" s="49">
        <v>1</v>
      </c>
    </row>
    <row r="720" spans="1:26" ht="15.75" customHeight="1">
      <c r="A720" s="5">
        <v>118487</v>
      </c>
      <c r="B720" s="5">
        <v>340</v>
      </c>
      <c r="C720" s="14">
        <v>44421.417361111111</v>
      </c>
      <c r="D720" s="14">
        <v>44421.422222222223</v>
      </c>
      <c r="E720" s="14">
        <v>44421.424305555556</v>
      </c>
      <c r="F720" s="14">
        <v>44421.446527777778</v>
      </c>
      <c r="G720" s="5" t="s">
        <v>24</v>
      </c>
      <c r="H720" s="5" t="s">
        <v>25</v>
      </c>
      <c r="S720" s="29">
        <v>117481</v>
      </c>
      <c r="T720" s="47"/>
      <c r="U720" s="48"/>
      <c r="V720" s="47"/>
      <c r="W720" s="47"/>
      <c r="X720" s="48">
        <v>1</v>
      </c>
      <c r="Y720" s="47">
        <v>1</v>
      </c>
      <c r="Z720" s="49">
        <v>1</v>
      </c>
    </row>
    <row r="721" spans="1:26" ht="15.75" customHeight="1">
      <c r="A721" s="5">
        <v>117569</v>
      </c>
      <c r="B721" s="5">
        <v>3855</v>
      </c>
      <c r="C721" s="14">
        <v>44436.604166666672</v>
      </c>
      <c r="D721" s="14"/>
      <c r="G721" s="5" t="s">
        <v>28</v>
      </c>
      <c r="H721" s="5" t="s">
        <v>25</v>
      </c>
      <c r="S721" s="29">
        <v>117482</v>
      </c>
      <c r="T721" s="47">
        <v>1</v>
      </c>
      <c r="U721" s="48"/>
      <c r="V721" s="47">
        <v>1</v>
      </c>
      <c r="W721" s="47"/>
      <c r="X721" s="48"/>
      <c r="Y721" s="47"/>
      <c r="Z721" s="49">
        <v>1</v>
      </c>
    </row>
    <row r="722" spans="1:26" ht="15.75" customHeight="1">
      <c r="A722" s="5">
        <v>118051</v>
      </c>
      <c r="B722" s="5">
        <v>3636</v>
      </c>
      <c r="C722" s="14">
        <v>44433.473611111112</v>
      </c>
      <c r="D722" s="14">
        <v>44433.481250000004</v>
      </c>
      <c r="E722" s="14">
        <v>44433.483333333337</v>
      </c>
      <c r="F722" s="14"/>
      <c r="G722" s="5" t="s">
        <v>24</v>
      </c>
      <c r="H722" s="5" t="s">
        <v>29</v>
      </c>
      <c r="S722" s="29">
        <v>117483</v>
      </c>
      <c r="T722" s="47">
        <v>1</v>
      </c>
      <c r="U722" s="48"/>
      <c r="V722" s="47">
        <v>1</v>
      </c>
      <c r="W722" s="47"/>
      <c r="X722" s="48"/>
      <c r="Y722" s="47"/>
      <c r="Z722" s="49">
        <v>1</v>
      </c>
    </row>
    <row r="723" spans="1:26" ht="15.75" customHeight="1">
      <c r="A723" s="5">
        <v>117681</v>
      </c>
      <c r="B723" s="5">
        <v>1614</v>
      </c>
      <c r="C723" s="14">
        <v>44436.236805555556</v>
      </c>
      <c r="D723" s="14">
        <v>44436.243750000001</v>
      </c>
      <c r="E723" s="14"/>
      <c r="F723" s="14"/>
      <c r="G723" s="5" t="s">
        <v>24</v>
      </c>
      <c r="H723" s="5" t="s">
        <v>29</v>
      </c>
      <c r="S723" s="29">
        <v>117484</v>
      </c>
      <c r="T723" s="47"/>
      <c r="U723" s="48"/>
      <c r="V723" s="47"/>
      <c r="W723" s="47"/>
      <c r="X723" s="48"/>
      <c r="Y723" s="47"/>
      <c r="Z723" s="49"/>
    </row>
    <row r="724" spans="1:26" ht="15.75" customHeight="1">
      <c r="A724" s="5">
        <v>117877</v>
      </c>
      <c r="C724" s="14">
        <v>44431.678472222222</v>
      </c>
      <c r="G724" s="5" t="s">
        <v>28</v>
      </c>
      <c r="H724" s="5" t="s">
        <v>29</v>
      </c>
      <c r="S724" s="29">
        <v>117485</v>
      </c>
      <c r="T724" s="47"/>
      <c r="U724" s="48"/>
      <c r="V724" s="47"/>
      <c r="W724" s="47">
        <v>1</v>
      </c>
      <c r="X724" s="48"/>
      <c r="Y724" s="47">
        <v>1</v>
      </c>
      <c r="Z724" s="49">
        <v>1</v>
      </c>
    </row>
    <row r="725" spans="1:26" ht="15.75" customHeight="1">
      <c r="A725" s="5">
        <v>118103</v>
      </c>
      <c r="B725" s="5">
        <v>3203</v>
      </c>
      <c r="C725" s="14">
        <v>44418.456944444442</v>
      </c>
      <c r="D725" s="14">
        <v>44418.468055555553</v>
      </c>
      <c r="E725" s="14">
        <v>44418.470833333333</v>
      </c>
      <c r="F725" s="14"/>
      <c r="G725" s="5" t="s">
        <v>24</v>
      </c>
      <c r="H725" s="5" t="s">
        <v>29</v>
      </c>
      <c r="S725" s="29">
        <v>117486</v>
      </c>
      <c r="T725" s="47"/>
      <c r="U725" s="48">
        <v>1</v>
      </c>
      <c r="V725" s="47">
        <v>1</v>
      </c>
      <c r="W725" s="47"/>
      <c r="X725" s="48"/>
      <c r="Y725" s="47"/>
      <c r="Z725" s="49">
        <v>1</v>
      </c>
    </row>
    <row r="726" spans="1:26" ht="15.75" customHeight="1">
      <c r="A726" s="5">
        <v>118418</v>
      </c>
      <c r="B726" s="5">
        <v>306</v>
      </c>
      <c r="C726" s="14">
        <v>44422.618055555555</v>
      </c>
      <c r="D726" s="14">
        <v>44422.625</v>
      </c>
      <c r="E726" s="14"/>
      <c r="G726" s="5" t="s">
        <v>24</v>
      </c>
      <c r="H726" s="5" t="s">
        <v>25</v>
      </c>
      <c r="S726" s="29">
        <v>117487</v>
      </c>
      <c r="T726" s="47"/>
      <c r="U726" s="48">
        <v>1</v>
      </c>
      <c r="V726" s="47">
        <v>1</v>
      </c>
      <c r="W726" s="47"/>
      <c r="X726" s="48"/>
      <c r="Y726" s="47"/>
      <c r="Z726" s="49">
        <v>1</v>
      </c>
    </row>
    <row r="727" spans="1:26" ht="15.75" customHeight="1">
      <c r="A727" s="5">
        <v>116970</v>
      </c>
      <c r="B727" s="5">
        <v>3982</v>
      </c>
      <c r="C727" s="14">
        <v>44435.018055555556</v>
      </c>
      <c r="D727" s="14">
        <v>44435.023611111115</v>
      </c>
      <c r="E727" s="14">
        <v>44435.029166666674</v>
      </c>
      <c r="F727" s="14">
        <v>44435.048611111117</v>
      </c>
      <c r="G727" s="5" t="s">
        <v>28</v>
      </c>
      <c r="H727" s="5" t="s">
        <v>29</v>
      </c>
      <c r="S727" s="29">
        <v>117488</v>
      </c>
      <c r="T727" s="47"/>
      <c r="U727" s="48"/>
      <c r="V727" s="47"/>
      <c r="W727" s="47">
        <v>1</v>
      </c>
      <c r="X727" s="48"/>
      <c r="Y727" s="47">
        <v>1</v>
      </c>
      <c r="Z727" s="49">
        <v>1</v>
      </c>
    </row>
    <row r="728" spans="1:26" ht="15.75" customHeight="1">
      <c r="A728" s="5">
        <v>118668</v>
      </c>
      <c r="B728" s="5">
        <v>4130</v>
      </c>
      <c r="C728" s="14">
        <v>44433.601388888892</v>
      </c>
      <c r="D728" s="14">
        <v>44433.61041666667</v>
      </c>
      <c r="E728" s="14">
        <v>44433.620833333334</v>
      </c>
      <c r="F728" s="14">
        <v>44433.654861111114</v>
      </c>
      <c r="G728" s="5" t="s">
        <v>24</v>
      </c>
      <c r="H728" s="5" t="s">
        <v>29</v>
      </c>
      <c r="S728" s="29">
        <v>117489</v>
      </c>
      <c r="T728" s="47"/>
      <c r="U728" s="48">
        <v>1</v>
      </c>
      <c r="V728" s="47">
        <v>1</v>
      </c>
      <c r="W728" s="47"/>
      <c r="X728" s="48"/>
      <c r="Y728" s="47"/>
      <c r="Z728" s="49">
        <v>1</v>
      </c>
    </row>
    <row r="729" spans="1:26" ht="15.75" customHeight="1">
      <c r="A729" s="5">
        <v>117543</v>
      </c>
      <c r="C729" s="14">
        <v>44410.308333333334</v>
      </c>
      <c r="G729" s="5" t="s">
        <v>24</v>
      </c>
      <c r="H729" s="5" t="s">
        <v>29</v>
      </c>
      <c r="S729" s="29">
        <v>117490</v>
      </c>
      <c r="T729" s="47"/>
      <c r="U729" s="48"/>
      <c r="V729" s="47"/>
      <c r="W729" s="47"/>
      <c r="X729" s="48"/>
      <c r="Y729" s="47"/>
      <c r="Z729" s="49"/>
    </row>
    <row r="730" spans="1:26" ht="15.75" customHeight="1">
      <c r="A730" s="5">
        <v>118289</v>
      </c>
      <c r="B730" s="5">
        <v>1943</v>
      </c>
      <c r="C730" s="14">
        <v>44420.883333333331</v>
      </c>
      <c r="D730" s="14">
        <v>44420.890972222223</v>
      </c>
      <c r="E730" s="14">
        <v>44420.899305555555</v>
      </c>
      <c r="F730" s="14">
        <v>44420.919444444444</v>
      </c>
      <c r="G730" s="5" t="s">
        <v>28</v>
      </c>
      <c r="H730" s="5" t="s">
        <v>29</v>
      </c>
      <c r="S730" s="29">
        <v>117491</v>
      </c>
      <c r="T730" s="47"/>
      <c r="U730" s="48">
        <v>1</v>
      </c>
      <c r="V730" s="47">
        <v>1</v>
      </c>
      <c r="W730" s="47"/>
      <c r="X730" s="48"/>
      <c r="Y730" s="47"/>
      <c r="Z730" s="49">
        <v>1</v>
      </c>
    </row>
    <row r="731" spans="1:26" ht="15.75" customHeight="1">
      <c r="A731" s="5">
        <v>118421</v>
      </c>
      <c r="B731" s="5">
        <v>3027</v>
      </c>
      <c r="C731" s="14">
        <v>44434.616666666669</v>
      </c>
      <c r="D731" s="14"/>
      <c r="G731" s="5" t="s">
        <v>24</v>
      </c>
      <c r="H731" s="5" t="s">
        <v>25</v>
      </c>
      <c r="S731" s="29">
        <v>117492</v>
      </c>
      <c r="T731" s="47"/>
      <c r="U731" s="48"/>
      <c r="V731" s="47"/>
      <c r="W731" s="47"/>
      <c r="X731" s="48"/>
      <c r="Y731" s="47"/>
      <c r="Z731" s="49"/>
    </row>
    <row r="732" spans="1:26" ht="15.75" customHeight="1">
      <c r="A732" s="5">
        <v>117892</v>
      </c>
      <c r="C732" s="14">
        <v>44417.456249999996</v>
      </c>
      <c r="G732" s="5" t="s">
        <v>24</v>
      </c>
      <c r="H732" s="5" t="s">
        <v>25</v>
      </c>
      <c r="S732" s="29">
        <v>117493</v>
      </c>
      <c r="T732" s="47"/>
      <c r="U732" s="48"/>
      <c r="V732" s="47"/>
      <c r="W732" s="47"/>
      <c r="X732" s="48"/>
      <c r="Y732" s="47"/>
      <c r="Z732" s="49"/>
    </row>
    <row r="733" spans="1:26" ht="15.75" customHeight="1">
      <c r="A733" s="5">
        <v>117106</v>
      </c>
      <c r="B733" s="5">
        <v>3528</v>
      </c>
      <c r="C733" s="14">
        <v>44420.116666666669</v>
      </c>
      <c r="D733" s="14">
        <v>44420.125</v>
      </c>
      <c r="E733" s="14">
        <v>44420.127083333333</v>
      </c>
      <c r="F733" s="14">
        <v>44420.147222222222</v>
      </c>
      <c r="G733" s="5" t="s">
        <v>28</v>
      </c>
      <c r="H733" s="5" t="s">
        <v>25</v>
      </c>
      <c r="S733" s="29">
        <v>117494</v>
      </c>
      <c r="T733" s="47">
        <v>1</v>
      </c>
      <c r="U733" s="48"/>
      <c r="V733" s="47">
        <v>1</v>
      </c>
      <c r="W733" s="47"/>
      <c r="X733" s="48"/>
      <c r="Y733" s="47"/>
      <c r="Z733" s="49">
        <v>1</v>
      </c>
    </row>
    <row r="734" spans="1:26" ht="15.75" customHeight="1">
      <c r="A734" s="5">
        <v>117661</v>
      </c>
      <c r="B734" s="5">
        <v>2885</v>
      </c>
      <c r="C734" s="14">
        <v>44436.678472222222</v>
      </c>
      <c r="D734" s="14">
        <v>44436.681944444441</v>
      </c>
      <c r="E734" s="14">
        <v>44436.6875</v>
      </c>
      <c r="F734" s="14">
        <v>44436.694444444445</v>
      </c>
      <c r="G734" s="5" t="s">
        <v>24</v>
      </c>
      <c r="H734" s="5" t="s">
        <v>29</v>
      </c>
      <c r="S734" s="29">
        <v>117495</v>
      </c>
      <c r="T734" s="47"/>
      <c r="U734" s="48"/>
      <c r="V734" s="47"/>
      <c r="W734" s="47"/>
      <c r="X734" s="48"/>
      <c r="Y734" s="47"/>
      <c r="Z734" s="49"/>
    </row>
    <row r="735" spans="1:26" ht="15.75" customHeight="1">
      <c r="A735" s="5">
        <v>116869</v>
      </c>
      <c r="B735" s="5">
        <v>171</v>
      </c>
      <c r="C735" s="14">
        <v>44438.463888888895</v>
      </c>
      <c r="D735" s="14">
        <v>44438.470138888893</v>
      </c>
      <c r="E735" s="14"/>
      <c r="F735" s="14"/>
      <c r="G735" s="5" t="s">
        <v>24</v>
      </c>
      <c r="H735" s="5" t="s">
        <v>25</v>
      </c>
      <c r="S735" s="29">
        <v>117496</v>
      </c>
      <c r="T735" s="47"/>
      <c r="U735" s="48">
        <v>1</v>
      </c>
      <c r="V735" s="47">
        <v>1</v>
      </c>
      <c r="W735" s="47"/>
      <c r="X735" s="48"/>
      <c r="Y735" s="47"/>
      <c r="Z735" s="49">
        <v>1</v>
      </c>
    </row>
    <row r="736" spans="1:26" ht="15.75" customHeight="1">
      <c r="A736" s="5">
        <v>118509</v>
      </c>
      <c r="C736" s="14">
        <v>44415.588194444448</v>
      </c>
      <c r="G736" s="5" t="s">
        <v>24</v>
      </c>
      <c r="H736" s="5" t="s">
        <v>29</v>
      </c>
      <c r="S736" s="29">
        <v>117497</v>
      </c>
      <c r="T736" s="47"/>
      <c r="U736" s="48"/>
      <c r="V736" s="47"/>
      <c r="W736" s="47"/>
      <c r="X736" s="48">
        <v>1</v>
      </c>
      <c r="Y736" s="47">
        <v>1</v>
      </c>
      <c r="Z736" s="49">
        <v>1</v>
      </c>
    </row>
    <row r="737" spans="1:26" ht="15.75" customHeight="1">
      <c r="A737" s="5">
        <v>117162</v>
      </c>
      <c r="B737" s="5">
        <v>559</v>
      </c>
      <c r="C737" s="14">
        <v>44420.129861111112</v>
      </c>
      <c r="D737" s="14">
        <v>44420.137500000004</v>
      </c>
      <c r="E737" s="14">
        <v>44420.140277777784</v>
      </c>
      <c r="F737" s="14">
        <v>44420.170138888898</v>
      </c>
      <c r="G737" s="5" t="s">
        <v>28</v>
      </c>
      <c r="H737" s="5" t="s">
        <v>29</v>
      </c>
      <c r="S737" s="29">
        <v>117498</v>
      </c>
      <c r="T737" s="47"/>
      <c r="U737" s="48"/>
      <c r="V737" s="47"/>
      <c r="W737" s="47"/>
      <c r="X737" s="48"/>
      <c r="Y737" s="47"/>
      <c r="Z737" s="49"/>
    </row>
    <row r="738" spans="1:26" ht="15.75" customHeight="1">
      <c r="A738" s="5">
        <v>118706</v>
      </c>
      <c r="C738" s="14">
        <v>44413.848611111112</v>
      </c>
      <c r="G738" s="5" t="s">
        <v>28</v>
      </c>
      <c r="H738" s="5" t="s">
        <v>25</v>
      </c>
      <c r="S738" s="29">
        <v>117499</v>
      </c>
      <c r="T738" s="47"/>
      <c r="U738" s="48">
        <v>1</v>
      </c>
      <c r="V738" s="47">
        <v>1</v>
      </c>
      <c r="W738" s="47"/>
      <c r="X738" s="48"/>
      <c r="Y738" s="47"/>
      <c r="Z738" s="49">
        <v>1</v>
      </c>
    </row>
    <row r="739" spans="1:26" ht="15.75" customHeight="1">
      <c r="A739" s="5">
        <v>116771</v>
      </c>
      <c r="B739" s="5">
        <v>2559</v>
      </c>
      <c r="C739" s="14">
        <v>44425.224305555559</v>
      </c>
      <c r="D739" s="14">
        <v>44425.232638888891</v>
      </c>
      <c r="E739" s="14">
        <v>44425.242361111115</v>
      </c>
      <c r="F739" s="14">
        <v>44425.247916666674</v>
      </c>
      <c r="G739" s="5" t="s">
        <v>24</v>
      </c>
      <c r="H739" s="5" t="s">
        <v>29</v>
      </c>
      <c r="S739" s="29">
        <v>117500</v>
      </c>
      <c r="T739" s="47"/>
      <c r="U739" s="48">
        <v>1</v>
      </c>
      <c r="V739" s="47">
        <v>1</v>
      </c>
      <c r="W739" s="47"/>
      <c r="X739" s="48"/>
      <c r="Y739" s="47"/>
      <c r="Z739" s="49">
        <v>1</v>
      </c>
    </row>
    <row r="740" spans="1:26" ht="15.75" customHeight="1">
      <c r="A740" s="5">
        <v>116816</v>
      </c>
      <c r="B740" s="5">
        <v>671</v>
      </c>
      <c r="C740" s="14">
        <v>44412.201388888883</v>
      </c>
      <c r="D740" s="14">
        <v>44412.204166666663</v>
      </c>
      <c r="E740" s="14">
        <v>44412.210416666661</v>
      </c>
      <c r="F740" s="14"/>
      <c r="G740" s="5" t="s">
        <v>28</v>
      </c>
      <c r="H740" s="5" t="s">
        <v>25</v>
      </c>
      <c r="S740" s="29">
        <v>117501</v>
      </c>
      <c r="T740" s="47">
        <v>1</v>
      </c>
      <c r="U740" s="48"/>
      <c r="V740" s="47">
        <v>1</v>
      </c>
      <c r="W740" s="47"/>
      <c r="X740" s="48"/>
      <c r="Y740" s="47"/>
      <c r="Z740" s="49">
        <v>1</v>
      </c>
    </row>
    <row r="741" spans="1:26" ht="15.75" customHeight="1">
      <c r="A741" s="5">
        <v>118721</v>
      </c>
      <c r="B741" s="5">
        <v>2507</v>
      </c>
      <c r="C741" s="14">
        <v>44427.884027777778</v>
      </c>
      <c r="D741" s="14"/>
      <c r="G741" s="5" t="s">
        <v>28</v>
      </c>
      <c r="H741" s="5" t="s">
        <v>25</v>
      </c>
      <c r="S741" s="29">
        <v>117502</v>
      </c>
      <c r="T741" s="47"/>
      <c r="U741" s="48"/>
      <c r="V741" s="47"/>
      <c r="W741" s="47">
        <v>1</v>
      </c>
      <c r="X741" s="48"/>
      <c r="Y741" s="47">
        <v>1</v>
      </c>
      <c r="Z741" s="49">
        <v>1</v>
      </c>
    </row>
    <row r="742" spans="1:26" ht="15.75" customHeight="1">
      <c r="A742" s="5">
        <v>117141</v>
      </c>
      <c r="B742" s="5">
        <v>3056</v>
      </c>
      <c r="C742" s="14">
        <v>44430.328472222223</v>
      </c>
      <c r="D742" s="14">
        <v>44430.337500000001</v>
      </c>
      <c r="E742" s="14"/>
      <c r="F742" s="14"/>
      <c r="G742" s="5" t="s">
        <v>24</v>
      </c>
      <c r="H742" s="5" t="s">
        <v>25</v>
      </c>
      <c r="S742" s="29">
        <v>117503</v>
      </c>
      <c r="T742" s="47"/>
      <c r="U742" s="48"/>
      <c r="V742" s="47"/>
      <c r="W742" s="47">
        <v>1</v>
      </c>
      <c r="X742" s="48"/>
      <c r="Y742" s="47">
        <v>1</v>
      </c>
      <c r="Z742" s="49">
        <v>1</v>
      </c>
    </row>
    <row r="743" spans="1:26" ht="15.75" customHeight="1">
      <c r="A743" s="5">
        <v>118344</v>
      </c>
      <c r="C743" s="14">
        <v>44416.169444444444</v>
      </c>
      <c r="G743" s="5" t="s">
        <v>24</v>
      </c>
      <c r="H743" s="5" t="s">
        <v>29</v>
      </c>
      <c r="S743" s="29">
        <v>117504</v>
      </c>
      <c r="T743" s="47">
        <v>1</v>
      </c>
      <c r="U743" s="48"/>
      <c r="V743" s="47">
        <v>1</v>
      </c>
      <c r="W743" s="47"/>
      <c r="X743" s="48"/>
      <c r="Y743" s="47"/>
      <c r="Z743" s="49">
        <v>1</v>
      </c>
    </row>
    <row r="744" spans="1:26" ht="15.75" customHeight="1">
      <c r="A744" s="5">
        <v>118059</v>
      </c>
      <c r="B744" s="5">
        <v>3242</v>
      </c>
      <c r="C744" s="14">
        <v>44409.406944444447</v>
      </c>
      <c r="D744" s="14">
        <v>44409.40902777778</v>
      </c>
      <c r="E744" s="14">
        <v>44409.415972222225</v>
      </c>
      <c r="F744" s="14">
        <v>44409.439583333333</v>
      </c>
      <c r="G744" s="5" t="s">
        <v>24</v>
      </c>
      <c r="H744" s="5" t="s">
        <v>29</v>
      </c>
      <c r="S744" s="29">
        <v>117505</v>
      </c>
      <c r="T744" s="47"/>
      <c r="U744" s="48"/>
      <c r="V744" s="47"/>
      <c r="W744" s="47"/>
      <c r="X744" s="48"/>
      <c r="Y744" s="47"/>
      <c r="Z744" s="49"/>
    </row>
    <row r="745" spans="1:26" ht="15.75" customHeight="1">
      <c r="A745" s="5">
        <v>117358</v>
      </c>
      <c r="B745" s="5">
        <v>1761</v>
      </c>
      <c r="C745" s="14">
        <v>44424.174999999996</v>
      </c>
      <c r="D745" s="14">
        <v>44424.179861111108</v>
      </c>
      <c r="E745" s="14"/>
      <c r="G745" s="5" t="s">
        <v>28</v>
      </c>
      <c r="H745" s="5" t="s">
        <v>29</v>
      </c>
      <c r="S745" s="29">
        <v>117506</v>
      </c>
      <c r="T745" s="47"/>
      <c r="U745" s="48"/>
      <c r="V745" s="47"/>
      <c r="W745" s="47"/>
      <c r="X745" s="48"/>
      <c r="Y745" s="47"/>
      <c r="Z745" s="49"/>
    </row>
    <row r="746" spans="1:26" ht="15.75" customHeight="1">
      <c r="A746" s="5">
        <v>117435</v>
      </c>
      <c r="B746" s="5">
        <v>3596</v>
      </c>
      <c r="C746" s="14">
        <v>44411.167361111111</v>
      </c>
      <c r="D746" s="14">
        <v>44411.173611111109</v>
      </c>
      <c r="E746" s="14">
        <v>44411.181250000001</v>
      </c>
      <c r="F746" s="14">
        <v>44411.193749999999</v>
      </c>
      <c r="G746" s="5" t="s">
        <v>28</v>
      </c>
      <c r="H746" s="5" t="s">
        <v>25</v>
      </c>
      <c r="S746" s="29">
        <v>117507</v>
      </c>
      <c r="T746" s="47">
        <v>1</v>
      </c>
      <c r="U746" s="48"/>
      <c r="V746" s="47">
        <v>1</v>
      </c>
      <c r="W746" s="47"/>
      <c r="X746" s="48"/>
      <c r="Y746" s="47"/>
      <c r="Z746" s="49">
        <v>1</v>
      </c>
    </row>
    <row r="747" spans="1:26" ht="15.75" customHeight="1">
      <c r="A747" s="5">
        <v>116815</v>
      </c>
      <c r="B747" s="5">
        <v>1254</v>
      </c>
      <c r="C747" s="14">
        <v>44433.02847222222</v>
      </c>
      <c r="D747" s="14">
        <v>44433.032638888886</v>
      </c>
      <c r="E747" s="14">
        <v>44433.037499999999</v>
      </c>
      <c r="F747" s="14">
        <v>44433.043749999997</v>
      </c>
      <c r="G747" s="5" t="s">
        <v>28</v>
      </c>
      <c r="H747" s="5" t="s">
        <v>29</v>
      </c>
      <c r="S747" s="29">
        <v>117508</v>
      </c>
      <c r="T747" s="47">
        <v>1</v>
      </c>
      <c r="U747" s="48"/>
      <c r="V747" s="47">
        <v>1</v>
      </c>
      <c r="W747" s="47"/>
      <c r="X747" s="48"/>
      <c r="Y747" s="47"/>
      <c r="Z747" s="49">
        <v>1</v>
      </c>
    </row>
    <row r="748" spans="1:26" ht="15.75" customHeight="1">
      <c r="A748" s="5">
        <v>117676</v>
      </c>
      <c r="B748" s="5">
        <v>1605</v>
      </c>
      <c r="C748" s="14">
        <v>44412.82430555555</v>
      </c>
      <c r="D748" s="14"/>
      <c r="G748" s="5" t="s">
        <v>24</v>
      </c>
      <c r="H748" s="5" t="s">
        <v>25</v>
      </c>
      <c r="S748" s="29">
        <v>117509</v>
      </c>
      <c r="T748" s="47"/>
      <c r="U748" s="48">
        <v>1</v>
      </c>
      <c r="V748" s="47">
        <v>1</v>
      </c>
      <c r="W748" s="47"/>
      <c r="X748" s="48"/>
      <c r="Y748" s="47"/>
      <c r="Z748" s="49">
        <v>1</v>
      </c>
    </row>
    <row r="749" spans="1:26" ht="15.75" customHeight="1">
      <c r="A749" s="5">
        <v>117208</v>
      </c>
      <c r="B749" s="5">
        <v>470</v>
      </c>
      <c r="C749" s="14">
        <v>44432.98541666667</v>
      </c>
      <c r="D749" s="14">
        <v>44432.993055555562</v>
      </c>
      <c r="E749" s="14">
        <v>44433.002777777787</v>
      </c>
      <c r="F749" s="14">
        <v>44433.029861111121</v>
      </c>
      <c r="G749" s="5" t="s">
        <v>28</v>
      </c>
      <c r="H749" s="5" t="s">
        <v>29</v>
      </c>
      <c r="S749" s="29">
        <v>117510</v>
      </c>
      <c r="T749" s="47"/>
      <c r="U749" s="48">
        <v>1</v>
      </c>
      <c r="V749" s="47">
        <v>1</v>
      </c>
      <c r="W749" s="47"/>
      <c r="X749" s="48"/>
      <c r="Y749" s="47"/>
      <c r="Z749" s="49">
        <v>1</v>
      </c>
    </row>
    <row r="750" spans="1:26" ht="15.75" customHeight="1">
      <c r="A750" s="5">
        <v>117554</v>
      </c>
      <c r="B750" s="5">
        <v>2791</v>
      </c>
      <c r="C750" s="14">
        <v>44423.321527777778</v>
      </c>
      <c r="D750" s="14">
        <v>44423.32916666667</v>
      </c>
      <c r="E750" s="14"/>
      <c r="F750" s="14"/>
      <c r="G750" s="5" t="s">
        <v>28</v>
      </c>
      <c r="H750" s="5" t="s">
        <v>25</v>
      </c>
      <c r="S750" s="29">
        <v>117511</v>
      </c>
      <c r="T750" s="47"/>
      <c r="U750" s="48">
        <v>1</v>
      </c>
      <c r="V750" s="47">
        <v>1</v>
      </c>
      <c r="W750" s="47"/>
      <c r="X750" s="48"/>
      <c r="Y750" s="47"/>
      <c r="Z750" s="49">
        <v>1</v>
      </c>
    </row>
    <row r="751" spans="1:26" ht="15.75" customHeight="1">
      <c r="A751" s="5">
        <v>118309</v>
      </c>
      <c r="B751" s="5">
        <v>4870</v>
      </c>
      <c r="C751" s="14">
        <v>44427.701388888883</v>
      </c>
      <c r="D751" s="14">
        <v>44427.704166666663</v>
      </c>
      <c r="E751" s="14"/>
      <c r="F751" s="14"/>
      <c r="G751" s="5" t="s">
        <v>24</v>
      </c>
      <c r="H751" s="5" t="s">
        <v>29</v>
      </c>
      <c r="S751" s="29">
        <v>117512</v>
      </c>
      <c r="T751" s="47"/>
      <c r="U751" s="48"/>
      <c r="V751" s="47"/>
      <c r="W751" s="47"/>
      <c r="X751" s="48">
        <v>1</v>
      </c>
      <c r="Y751" s="47">
        <v>1</v>
      </c>
      <c r="Z751" s="49">
        <v>1</v>
      </c>
    </row>
    <row r="752" spans="1:26" ht="15.75" customHeight="1">
      <c r="A752" s="5">
        <v>117992</v>
      </c>
      <c r="C752" s="14">
        <v>44417.119444444448</v>
      </c>
      <c r="G752" s="5" t="s">
        <v>24</v>
      </c>
      <c r="H752" s="5" t="s">
        <v>29</v>
      </c>
      <c r="S752" s="29">
        <v>117513</v>
      </c>
      <c r="T752" s="47">
        <v>1</v>
      </c>
      <c r="U752" s="48"/>
      <c r="V752" s="47">
        <v>1</v>
      </c>
      <c r="W752" s="47"/>
      <c r="X752" s="48"/>
      <c r="Y752" s="47"/>
      <c r="Z752" s="49">
        <v>1</v>
      </c>
    </row>
    <row r="753" spans="1:26" ht="15.75" customHeight="1">
      <c r="A753" s="5">
        <v>117745</v>
      </c>
      <c r="C753" s="14">
        <v>44430.022222222222</v>
      </c>
      <c r="G753" s="5" t="s">
        <v>28</v>
      </c>
      <c r="H753" s="5" t="s">
        <v>29</v>
      </c>
      <c r="S753" s="29">
        <v>117514</v>
      </c>
      <c r="T753" s="47"/>
      <c r="U753" s="48"/>
      <c r="V753" s="47"/>
      <c r="W753" s="47"/>
      <c r="X753" s="48"/>
      <c r="Y753" s="47"/>
      <c r="Z753" s="49"/>
    </row>
    <row r="754" spans="1:26" ht="15.75" customHeight="1">
      <c r="A754" s="5">
        <v>117604</v>
      </c>
      <c r="B754" s="5">
        <v>1972</v>
      </c>
      <c r="C754" s="14">
        <v>44433.522916666669</v>
      </c>
      <c r="D754" s="14">
        <v>44433.527083333334</v>
      </c>
      <c r="E754" s="14"/>
      <c r="F754" s="14"/>
      <c r="G754" s="5" t="s">
        <v>24</v>
      </c>
      <c r="H754" s="5" t="s">
        <v>29</v>
      </c>
      <c r="S754" s="29">
        <v>117515</v>
      </c>
      <c r="T754" s="47"/>
      <c r="U754" s="48">
        <v>1</v>
      </c>
      <c r="V754" s="47">
        <v>1</v>
      </c>
      <c r="W754" s="47"/>
      <c r="X754" s="48"/>
      <c r="Y754" s="47"/>
      <c r="Z754" s="49">
        <v>1</v>
      </c>
    </row>
    <row r="755" spans="1:26" ht="15.75" customHeight="1">
      <c r="A755" s="5">
        <v>117255</v>
      </c>
      <c r="B755" s="5">
        <v>2289</v>
      </c>
      <c r="C755" s="14">
        <v>44437.875694444447</v>
      </c>
      <c r="D755" s="14"/>
      <c r="G755" s="5" t="s">
        <v>24</v>
      </c>
      <c r="H755" s="5" t="s">
        <v>25</v>
      </c>
      <c r="S755" s="29">
        <v>117516</v>
      </c>
      <c r="T755" s="47"/>
      <c r="U755" s="48"/>
      <c r="V755" s="47"/>
      <c r="W755" s="47"/>
      <c r="X755" s="48"/>
      <c r="Y755" s="47"/>
      <c r="Z755" s="49"/>
    </row>
    <row r="756" spans="1:26" ht="15.75" customHeight="1">
      <c r="A756" s="5">
        <v>117727</v>
      </c>
      <c r="B756" s="5">
        <v>316</v>
      </c>
      <c r="C756" s="14">
        <v>44437.122222222228</v>
      </c>
      <c r="D756" s="14">
        <v>44437.123611111114</v>
      </c>
      <c r="E756" s="14"/>
      <c r="F756" s="14"/>
      <c r="G756" s="5" t="s">
        <v>24</v>
      </c>
      <c r="H756" s="5" t="s">
        <v>29</v>
      </c>
      <c r="S756" s="29">
        <v>117517</v>
      </c>
      <c r="T756" s="47"/>
      <c r="U756" s="48">
        <v>1</v>
      </c>
      <c r="V756" s="47">
        <v>1</v>
      </c>
      <c r="W756" s="47"/>
      <c r="X756" s="48"/>
      <c r="Y756" s="47"/>
      <c r="Z756" s="49">
        <v>1</v>
      </c>
    </row>
    <row r="757" spans="1:26" ht="15.75" customHeight="1">
      <c r="A757" s="5">
        <v>118349</v>
      </c>
      <c r="B757" s="5">
        <v>2321</v>
      </c>
      <c r="C757" s="14">
        <v>44429.063888888886</v>
      </c>
      <c r="D757" s="14">
        <v>44429.073611111111</v>
      </c>
      <c r="E757" s="14">
        <v>44429.082638888889</v>
      </c>
      <c r="F757" s="14">
        <v>44429.104861111111</v>
      </c>
      <c r="G757" s="5" t="s">
        <v>28</v>
      </c>
      <c r="H757" s="5" t="s">
        <v>25</v>
      </c>
      <c r="S757" s="29">
        <v>117518</v>
      </c>
      <c r="T757" s="47"/>
      <c r="U757" s="48"/>
      <c r="V757" s="47"/>
      <c r="W757" s="47"/>
      <c r="X757" s="48"/>
      <c r="Y757" s="47"/>
      <c r="Z757" s="49"/>
    </row>
    <row r="758" spans="1:26" ht="15.75" customHeight="1">
      <c r="A758" s="5">
        <v>118020</v>
      </c>
      <c r="B758" s="5">
        <v>4306</v>
      </c>
      <c r="C758" s="14">
        <v>44422.614583333336</v>
      </c>
      <c r="D758" s="14">
        <v>44422.620833333334</v>
      </c>
      <c r="E758" s="14">
        <v>44422.629861111112</v>
      </c>
      <c r="F758" s="14">
        <v>44422.649305555555</v>
      </c>
      <c r="G758" s="5" t="s">
        <v>24</v>
      </c>
      <c r="H758" s="5" t="s">
        <v>29</v>
      </c>
      <c r="S758" s="29">
        <v>117519</v>
      </c>
      <c r="T758" s="47"/>
      <c r="U758" s="48"/>
      <c r="V758" s="47"/>
      <c r="W758" s="47"/>
      <c r="X758" s="48">
        <v>1</v>
      </c>
      <c r="Y758" s="47">
        <v>1</v>
      </c>
      <c r="Z758" s="49">
        <v>1</v>
      </c>
    </row>
    <row r="759" spans="1:26" ht="15.75" customHeight="1">
      <c r="A759" s="5">
        <v>117564</v>
      </c>
      <c r="C759" s="14">
        <v>44429.17083333333</v>
      </c>
      <c r="G759" s="5" t="s">
        <v>24</v>
      </c>
      <c r="H759" s="5" t="s">
        <v>25</v>
      </c>
      <c r="S759" s="29">
        <v>117520</v>
      </c>
      <c r="T759" s="47"/>
      <c r="U759" s="48"/>
      <c r="V759" s="47"/>
      <c r="W759" s="47"/>
      <c r="X759" s="48">
        <v>1</v>
      </c>
      <c r="Y759" s="47">
        <v>1</v>
      </c>
      <c r="Z759" s="49">
        <v>1</v>
      </c>
    </row>
    <row r="760" spans="1:26" ht="15.75" customHeight="1">
      <c r="A760" s="5">
        <v>118300</v>
      </c>
      <c r="B760" s="5">
        <v>1658</v>
      </c>
      <c r="C760" s="14">
        <v>44422.320833333331</v>
      </c>
      <c r="D760" s="14">
        <v>44422.322916666664</v>
      </c>
      <c r="E760" s="14">
        <v>44422.330555555556</v>
      </c>
      <c r="F760" s="14">
        <v>44422.352083333331</v>
      </c>
      <c r="G760" s="5" t="s">
        <v>24</v>
      </c>
      <c r="H760" s="5" t="s">
        <v>29</v>
      </c>
      <c r="S760" s="29">
        <v>117521</v>
      </c>
      <c r="T760" s="47">
        <v>1</v>
      </c>
      <c r="U760" s="48"/>
      <c r="V760" s="47">
        <v>1</v>
      </c>
      <c r="W760" s="47"/>
      <c r="X760" s="48"/>
      <c r="Y760" s="47"/>
      <c r="Z760" s="49">
        <v>1</v>
      </c>
    </row>
    <row r="761" spans="1:26" ht="15.75" customHeight="1">
      <c r="A761" s="5">
        <v>117571</v>
      </c>
      <c r="B761" s="5">
        <v>4604</v>
      </c>
      <c r="C761" s="14">
        <v>44429.946527777778</v>
      </c>
      <c r="D761" s="14">
        <v>44429.949305555558</v>
      </c>
      <c r="E761" s="14">
        <v>44429.952777777777</v>
      </c>
      <c r="F761" s="14">
        <v>44429.988194444442</v>
      </c>
      <c r="G761" s="5" t="s">
        <v>28</v>
      </c>
      <c r="H761" s="5" t="s">
        <v>29</v>
      </c>
      <c r="S761" s="29">
        <v>117522</v>
      </c>
      <c r="T761" s="47"/>
      <c r="U761" s="48"/>
      <c r="V761" s="47"/>
      <c r="W761" s="47"/>
      <c r="X761" s="48"/>
      <c r="Y761" s="47"/>
      <c r="Z761" s="49"/>
    </row>
    <row r="762" spans="1:26" ht="15.75" customHeight="1">
      <c r="A762" s="5">
        <v>118187</v>
      </c>
      <c r="B762" s="5">
        <v>1686</v>
      </c>
      <c r="C762" s="14">
        <v>44415.112500000003</v>
      </c>
      <c r="D762" s="14"/>
      <c r="G762" s="5" t="s">
        <v>24</v>
      </c>
      <c r="H762" s="5" t="s">
        <v>29</v>
      </c>
      <c r="S762" s="29">
        <v>117523</v>
      </c>
      <c r="T762" s="47"/>
      <c r="U762" s="48">
        <v>1</v>
      </c>
      <c r="V762" s="47">
        <v>1</v>
      </c>
      <c r="W762" s="47"/>
      <c r="X762" s="48"/>
      <c r="Y762" s="47"/>
      <c r="Z762" s="49">
        <v>1</v>
      </c>
    </row>
    <row r="763" spans="1:26" ht="15.75" customHeight="1">
      <c r="A763" s="5">
        <v>118560</v>
      </c>
      <c r="B763" s="5">
        <v>499</v>
      </c>
      <c r="C763" s="14">
        <v>44428.243055555555</v>
      </c>
      <c r="D763" s="14">
        <v>44428.251388888886</v>
      </c>
      <c r="E763" s="14">
        <v>44428.259722222218</v>
      </c>
      <c r="F763" s="14">
        <v>44428.297916666663</v>
      </c>
      <c r="G763" s="5" t="s">
        <v>24</v>
      </c>
      <c r="H763" s="5" t="s">
        <v>29</v>
      </c>
      <c r="S763" s="29">
        <v>117524</v>
      </c>
      <c r="T763" s="47"/>
      <c r="U763" s="48">
        <v>1</v>
      </c>
      <c r="V763" s="47">
        <v>1</v>
      </c>
      <c r="W763" s="47"/>
      <c r="X763" s="48"/>
      <c r="Y763" s="47"/>
      <c r="Z763" s="49">
        <v>1</v>
      </c>
    </row>
    <row r="764" spans="1:26" ht="15.75" customHeight="1">
      <c r="A764" s="5">
        <v>117439</v>
      </c>
      <c r="B764" s="5">
        <v>4360</v>
      </c>
      <c r="C764" s="14">
        <v>44421.522916666669</v>
      </c>
      <c r="D764" s="14">
        <v>44421.53402777778</v>
      </c>
      <c r="E764" s="14">
        <v>44421.540277777778</v>
      </c>
      <c r="F764" s="14">
        <v>44421.557638888888</v>
      </c>
      <c r="G764" s="5" t="s">
        <v>24</v>
      </c>
      <c r="H764" s="5" t="s">
        <v>29</v>
      </c>
      <c r="S764" s="29">
        <v>117525</v>
      </c>
      <c r="T764" s="47"/>
      <c r="U764" s="48"/>
      <c r="V764" s="47"/>
      <c r="W764" s="47"/>
      <c r="X764" s="48">
        <v>1</v>
      </c>
      <c r="Y764" s="47">
        <v>1</v>
      </c>
      <c r="Z764" s="49">
        <v>1</v>
      </c>
    </row>
    <row r="765" spans="1:26" ht="15.75" customHeight="1">
      <c r="A765" s="5">
        <v>117574</v>
      </c>
      <c r="B765" s="5">
        <v>2729</v>
      </c>
      <c r="C765" s="14">
        <v>44438.693749999999</v>
      </c>
      <c r="D765" s="14">
        <v>44438.704166666663</v>
      </c>
      <c r="E765" s="14"/>
      <c r="F765" s="14"/>
      <c r="G765" s="5" t="s">
        <v>24</v>
      </c>
      <c r="H765" s="5" t="s">
        <v>29</v>
      </c>
      <c r="S765" s="29">
        <v>117526</v>
      </c>
      <c r="T765" s="47"/>
      <c r="U765" s="48">
        <v>1</v>
      </c>
      <c r="V765" s="47">
        <v>1</v>
      </c>
      <c r="W765" s="47"/>
      <c r="X765" s="48"/>
      <c r="Y765" s="47"/>
      <c r="Z765" s="49">
        <v>1</v>
      </c>
    </row>
    <row r="766" spans="1:26" ht="15.75" customHeight="1">
      <c r="A766" s="5">
        <v>116848</v>
      </c>
      <c r="C766" s="14">
        <v>44437.652777777781</v>
      </c>
      <c r="G766" s="5" t="s">
        <v>28</v>
      </c>
      <c r="H766" s="5" t="s">
        <v>29</v>
      </c>
      <c r="S766" s="29">
        <v>117527</v>
      </c>
      <c r="T766" s="47"/>
      <c r="U766" s="48"/>
      <c r="V766" s="47"/>
      <c r="W766" s="47"/>
      <c r="X766" s="48"/>
      <c r="Y766" s="47"/>
      <c r="Z766" s="49"/>
    </row>
    <row r="767" spans="1:26" ht="15.75" customHeight="1">
      <c r="A767" s="5">
        <v>117398</v>
      </c>
      <c r="C767" s="14">
        <v>44438.102083333339</v>
      </c>
      <c r="G767" s="5" t="s">
        <v>24</v>
      </c>
      <c r="H767" s="5" t="s">
        <v>29</v>
      </c>
      <c r="S767" s="29">
        <v>117528</v>
      </c>
      <c r="T767" s="47"/>
      <c r="U767" s="48"/>
      <c r="V767" s="47"/>
      <c r="W767" s="47"/>
      <c r="X767" s="48"/>
      <c r="Y767" s="47"/>
      <c r="Z767" s="49"/>
    </row>
    <row r="768" spans="1:26" ht="15.75" customHeight="1">
      <c r="A768" s="5">
        <v>117633</v>
      </c>
      <c r="B768" s="5">
        <v>802</v>
      </c>
      <c r="C768" s="14">
        <v>44409.929861111108</v>
      </c>
      <c r="D768" s="14">
        <v>44409.934027777774</v>
      </c>
      <c r="E768" s="14">
        <v>44409.93541666666</v>
      </c>
      <c r="F768" s="14">
        <v>44409.945138888885</v>
      </c>
      <c r="G768" s="5" t="s">
        <v>28</v>
      </c>
      <c r="H768" s="5" t="s">
        <v>25</v>
      </c>
      <c r="S768" s="29">
        <v>117529</v>
      </c>
      <c r="T768" s="47"/>
      <c r="U768" s="48"/>
      <c r="V768" s="47"/>
      <c r="W768" s="47"/>
      <c r="X768" s="48">
        <v>1</v>
      </c>
      <c r="Y768" s="47">
        <v>1</v>
      </c>
      <c r="Z768" s="49">
        <v>1</v>
      </c>
    </row>
    <row r="769" spans="1:26" ht="15.75" customHeight="1">
      <c r="A769" s="5">
        <v>117312</v>
      </c>
      <c r="C769" s="14">
        <v>44421.808333333334</v>
      </c>
      <c r="G769" s="5" t="s">
        <v>24</v>
      </c>
      <c r="H769" s="5" t="s">
        <v>29</v>
      </c>
      <c r="S769" s="29">
        <v>117530</v>
      </c>
      <c r="T769" s="47"/>
      <c r="U769" s="48">
        <v>1</v>
      </c>
      <c r="V769" s="47">
        <v>1</v>
      </c>
      <c r="W769" s="47"/>
      <c r="X769" s="48"/>
      <c r="Y769" s="47"/>
      <c r="Z769" s="49">
        <v>1</v>
      </c>
    </row>
    <row r="770" spans="1:26" ht="15.75" customHeight="1">
      <c r="A770" s="5">
        <v>118298</v>
      </c>
      <c r="B770" s="5">
        <v>4540</v>
      </c>
      <c r="C770" s="14">
        <v>44430.218055555561</v>
      </c>
      <c r="D770" s="14">
        <v>44430.224305555559</v>
      </c>
      <c r="E770" s="14"/>
      <c r="G770" s="5" t="s">
        <v>24</v>
      </c>
      <c r="H770" s="5" t="s">
        <v>29</v>
      </c>
      <c r="S770" s="29">
        <v>117531</v>
      </c>
      <c r="T770" s="47"/>
      <c r="U770" s="48"/>
      <c r="V770" s="47"/>
      <c r="W770" s="47"/>
      <c r="X770" s="48"/>
      <c r="Y770" s="47"/>
      <c r="Z770" s="49"/>
    </row>
    <row r="771" spans="1:26" ht="15.75" customHeight="1">
      <c r="A771" s="5">
        <v>117417</v>
      </c>
      <c r="B771" s="5">
        <v>1814</v>
      </c>
      <c r="C771" s="14">
        <v>44432.072222222218</v>
      </c>
      <c r="D771" s="14">
        <v>44432.074999999997</v>
      </c>
      <c r="E771" s="14">
        <v>44432.081944444442</v>
      </c>
      <c r="F771" s="14">
        <v>44432.111111111109</v>
      </c>
      <c r="G771" s="5" t="s">
        <v>24</v>
      </c>
      <c r="H771" s="5" t="s">
        <v>25</v>
      </c>
      <c r="S771" s="29">
        <v>117532</v>
      </c>
      <c r="T771" s="47"/>
      <c r="U771" s="48"/>
      <c r="V771" s="47"/>
      <c r="W771" s="47"/>
      <c r="X771" s="48"/>
      <c r="Y771" s="47"/>
      <c r="Z771" s="49"/>
    </row>
    <row r="772" spans="1:26" ht="15.75" customHeight="1">
      <c r="A772" s="5">
        <v>117516</v>
      </c>
      <c r="C772" s="14">
        <v>44436.200694444444</v>
      </c>
      <c r="G772" s="5" t="s">
        <v>24</v>
      </c>
      <c r="H772" s="5" t="s">
        <v>25</v>
      </c>
      <c r="S772" s="29">
        <v>117533</v>
      </c>
      <c r="T772" s="47"/>
      <c r="U772" s="48"/>
      <c r="V772" s="47"/>
      <c r="W772" s="47"/>
      <c r="X772" s="48"/>
      <c r="Y772" s="47"/>
      <c r="Z772" s="49"/>
    </row>
    <row r="773" spans="1:26" ht="15.75" customHeight="1">
      <c r="A773" s="5">
        <v>117750</v>
      </c>
      <c r="B773" s="5">
        <v>4268</v>
      </c>
      <c r="C773" s="14">
        <v>44409.269444444442</v>
      </c>
      <c r="D773" s="14">
        <v>44409.277083333334</v>
      </c>
      <c r="E773" s="14"/>
      <c r="G773" s="5" t="s">
        <v>24</v>
      </c>
      <c r="H773" s="5" t="s">
        <v>29</v>
      </c>
      <c r="S773" s="29">
        <v>117534</v>
      </c>
      <c r="T773" s="47"/>
      <c r="U773" s="48">
        <v>1</v>
      </c>
      <c r="V773" s="47">
        <v>1</v>
      </c>
      <c r="W773" s="47"/>
      <c r="X773" s="48"/>
      <c r="Y773" s="47"/>
      <c r="Z773" s="49">
        <v>1</v>
      </c>
    </row>
    <row r="774" spans="1:26" ht="15.75" customHeight="1">
      <c r="A774" s="5">
        <v>118571</v>
      </c>
      <c r="B774" s="5">
        <v>1051</v>
      </c>
      <c r="C774" s="14">
        <v>44438.590277777781</v>
      </c>
      <c r="D774" s="14">
        <v>44438.591666666667</v>
      </c>
      <c r="E774" s="14">
        <v>44438.595138888886</v>
      </c>
      <c r="F774" s="14">
        <v>44438.618055555555</v>
      </c>
      <c r="G774" s="5" t="s">
        <v>24</v>
      </c>
      <c r="H774" s="5" t="s">
        <v>25</v>
      </c>
      <c r="S774" s="29">
        <v>117535</v>
      </c>
      <c r="T774" s="47"/>
      <c r="U774" s="48">
        <v>1</v>
      </c>
      <c r="V774" s="47">
        <v>1</v>
      </c>
      <c r="W774" s="47"/>
      <c r="X774" s="48"/>
      <c r="Y774" s="47"/>
      <c r="Z774" s="49">
        <v>1</v>
      </c>
    </row>
    <row r="775" spans="1:26" ht="15.75" customHeight="1">
      <c r="A775" s="5">
        <v>117535</v>
      </c>
      <c r="B775" s="5">
        <v>2699</v>
      </c>
      <c r="C775" s="14">
        <v>44417.429861111108</v>
      </c>
      <c r="D775" s="14">
        <v>44417.439583333333</v>
      </c>
      <c r="E775" s="14">
        <v>44417.448611111111</v>
      </c>
      <c r="F775" s="14">
        <v>44417.473611111112</v>
      </c>
      <c r="G775" s="5" t="s">
        <v>24</v>
      </c>
      <c r="H775" s="5" t="s">
        <v>29</v>
      </c>
      <c r="S775" s="29">
        <v>117536</v>
      </c>
      <c r="T775" s="47"/>
      <c r="U775" s="48"/>
      <c r="V775" s="47"/>
      <c r="W775" s="47"/>
      <c r="X775" s="48"/>
      <c r="Y775" s="47"/>
      <c r="Z775" s="49"/>
    </row>
    <row r="776" spans="1:26" ht="15.75" customHeight="1">
      <c r="A776" s="5">
        <v>118502</v>
      </c>
      <c r="B776" s="5">
        <v>3909</v>
      </c>
      <c r="C776" s="14">
        <v>44422.456249999996</v>
      </c>
      <c r="D776" s="14">
        <v>44422.463888888888</v>
      </c>
      <c r="E776" s="14">
        <v>44422.470138888886</v>
      </c>
      <c r="F776" s="14">
        <v>44422.488194444442</v>
      </c>
      <c r="G776" s="5" t="s">
        <v>24</v>
      </c>
      <c r="H776" s="5" t="s">
        <v>25</v>
      </c>
      <c r="S776" s="29">
        <v>117537</v>
      </c>
      <c r="T776" s="47">
        <v>1</v>
      </c>
      <c r="U776" s="48"/>
      <c r="V776" s="47">
        <v>1</v>
      </c>
      <c r="W776" s="47"/>
      <c r="X776" s="48"/>
      <c r="Y776" s="47"/>
      <c r="Z776" s="49">
        <v>1</v>
      </c>
    </row>
    <row r="777" spans="1:26" ht="15.75" customHeight="1">
      <c r="A777" s="5">
        <v>117901</v>
      </c>
      <c r="B777" s="5">
        <v>1045</v>
      </c>
      <c r="C777" s="14">
        <v>44434.298611111109</v>
      </c>
      <c r="D777" s="14">
        <v>44434.309027777774</v>
      </c>
      <c r="E777" s="14">
        <v>44434.314583333333</v>
      </c>
      <c r="F777" s="14">
        <v>44434.324999999997</v>
      </c>
      <c r="G777" s="5" t="s">
        <v>24</v>
      </c>
      <c r="H777" s="5" t="s">
        <v>29</v>
      </c>
      <c r="S777" s="29">
        <v>117538</v>
      </c>
      <c r="T777" s="47"/>
      <c r="U777" s="48">
        <v>1</v>
      </c>
      <c r="V777" s="47">
        <v>1</v>
      </c>
      <c r="W777" s="47"/>
      <c r="X777" s="48"/>
      <c r="Y777" s="47"/>
      <c r="Z777" s="49">
        <v>1</v>
      </c>
    </row>
    <row r="778" spans="1:26" ht="15.75" customHeight="1">
      <c r="A778" s="5">
        <v>116921</v>
      </c>
      <c r="C778" s="14">
        <v>44425.859722222223</v>
      </c>
      <c r="G778" s="5" t="s">
        <v>28</v>
      </c>
      <c r="H778" s="5" t="s">
        <v>25</v>
      </c>
      <c r="S778" s="29">
        <v>117539</v>
      </c>
      <c r="T778" s="47"/>
      <c r="U778" s="48">
        <v>1</v>
      </c>
      <c r="V778" s="47">
        <v>1</v>
      </c>
      <c r="W778" s="47"/>
      <c r="X778" s="48"/>
      <c r="Y778" s="47"/>
      <c r="Z778" s="49">
        <v>1</v>
      </c>
    </row>
    <row r="779" spans="1:26" ht="15.75" customHeight="1">
      <c r="A779" s="5">
        <v>118464</v>
      </c>
      <c r="B779" s="5">
        <v>286</v>
      </c>
      <c r="C779" s="14">
        <v>44429.888194444444</v>
      </c>
      <c r="D779" s="14">
        <v>44429.893055555556</v>
      </c>
      <c r="E779" s="14">
        <v>44429.902777777781</v>
      </c>
      <c r="F779" s="14">
        <v>44429.928472222222</v>
      </c>
      <c r="G779" s="5" t="s">
        <v>24</v>
      </c>
      <c r="H779" s="5" t="s">
        <v>29</v>
      </c>
      <c r="S779" s="29">
        <v>117540</v>
      </c>
      <c r="T779" s="47"/>
      <c r="U779" s="48"/>
      <c r="V779" s="47"/>
      <c r="W779" s="47"/>
      <c r="X779" s="48"/>
      <c r="Y779" s="47"/>
      <c r="Z779" s="49"/>
    </row>
    <row r="780" spans="1:26" ht="15.75" customHeight="1">
      <c r="A780" s="5">
        <v>118328</v>
      </c>
      <c r="C780" s="14">
        <v>44433.661805555559</v>
      </c>
      <c r="G780" s="5" t="s">
        <v>24</v>
      </c>
      <c r="H780" s="5" t="s">
        <v>25</v>
      </c>
      <c r="S780" s="29">
        <v>117541</v>
      </c>
      <c r="T780" s="47">
        <v>1</v>
      </c>
      <c r="U780" s="48"/>
      <c r="V780" s="47">
        <v>1</v>
      </c>
      <c r="W780" s="47"/>
      <c r="X780" s="48"/>
      <c r="Y780" s="47"/>
      <c r="Z780" s="49">
        <v>1</v>
      </c>
    </row>
    <row r="781" spans="1:26" ht="15.75" customHeight="1">
      <c r="A781" s="5">
        <v>117419</v>
      </c>
      <c r="B781" s="5">
        <v>2901</v>
      </c>
      <c r="C781" s="14">
        <v>44411.193749999999</v>
      </c>
      <c r="D781" s="14">
        <v>44411.195833333331</v>
      </c>
      <c r="E781" s="14">
        <v>44411.19930555555</v>
      </c>
      <c r="F781" s="14"/>
      <c r="G781" s="5" t="s">
        <v>28</v>
      </c>
      <c r="H781" s="5" t="s">
        <v>29</v>
      </c>
      <c r="S781" s="29">
        <v>117542</v>
      </c>
      <c r="T781" s="47"/>
      <c r="U781" s="48">
        <v>1</v>
      </c>
      <c r="V781" s="47">
        <v>1</v>
      </c>
      <c r="W781" s="47"/>
      <c r="X781" s="48"/>
      <c r="Y781" s="47"/>
      <c r="Z781" s="49">
        <v>1</v>
      </c>
    </row>
    <row r="782" spans="1:26" ht="15.75" customHeight="1">
      <c r="A782" s="5">
        <v>118639</v>
      </c>
      <c r="B782" s="5">
        <v>1210</v>
      </c>
      <c r="C782" s="14">
        <v>44433.765277777777</v>
      </c>
      <c r="D782" s="14">
        <v>44433.766666666663</v>
      </c>
      <c r="E782" s="14"/>
      <c r="G782" s="5" t="s">
        <v>24</v>
      </c>
      <c r="H782" s="5" t="s">
        <v>29</v>
      </c>
      <c r="S782" s="29">
        <v>117543</v>
      </c>
      <c r="T782" s="47"/>
      <c r="U782" s="48"/>
      <c r="V782" s="47"/>
      <c r="W782" s="47"/>
      <c r="X782" s="48"/>
      <c r="Y782" s="47"/>
      <c r="Z782" s="49"/>
    </row>
    <row r="783" spans="1:26" ht="15.75" customHeight="1">
      <c r="A783" s="5">
        <v>117015</v>
      </c>
      <c r="B783" s="5">
        <v>2917</v>
      </c>
      <c r="C783" s="14">
        <v>44436.815972222219</v>
      </c>
      <c r="D783" s="14">
        <v>44436.818055555552</v>
      </c>
      <c r="E783" s="14">
        <v>44436.823611111111</v>
      </c>
      <c r="F783" s="14">
        <v>44436.838194444441</v>
      </c>
      <c r="G783" s="5" t="s">
        <v>28</v>
      </c>
      <c r="H783" s="5" t="s">
        <v>29</v>
      </c>
      <c r="S783" s="29">
        <v>117544</v>
      </c>
      <c r="T783" s="47">
        <v>1</v>
      </c>
      <c r="U783" s="48"/>
      <c r="V783" s="47">
        <v>1</v>
      </c>
      <c r="W783" s="47"/>
      <c r="X783" s="48"/>
      <c r="Y783" s="47"/>
      <c r="Z783" s="49">
        <v>1</v>
      </c>
    </row>
    <row r="784" spans="1:26" ht="15.75" customHeight="1">
      <c r="A784" s="5">
        <v>118740</v>
      </c>
      <c r="B784" s="5">
        <v>2672</v>
      </c>
      <c r="C784" s="14">
        <v>44417.712500000001</v>
      </c>
      <c r="D784" s="14">
        <v>44417.718055555561</v>
      </c>
      <c r="E784" s="14">
        <v>44417.722916666673</v>
      </c>
      <c r="F784" s="14">
        <v>44417.762500000004</v>
      </c>
      <c r="G784" s="5" t="s">
        <v>28</v>
      </c>
      <c r="H784" s="5" t="s">
        <v>25</v>
      </c>
      <c r="S784" s="29">
        <v>117545</v>
      </c>
      <c r="T784" s="47">
        <v>1</v>
      </c>
      <c r="U784" s="48"/>
      <c r="V784" s="47">
        <v>1</v>
      </c>
      <c r="W784" s="47"/>
      <c r="X784" s="48"/>
      <c r="Y784" s="47"/>
      <c r="Z784" s="49">
        <v>1</v>
      </c>
    </row>
    <row r="785" spans="1:26" ht="15.75" customHeight="1">
      <c r="A785" s="5">
        <v>118614</v>
      </c>
      <c r="C785" s="14">
        <v>44434.479861111111</v>
      </c>
      <c r="G785" s="5" t="s">
        <v>24</v>
      </c>
      <c r="H785" s="5" t="s">
        <v>29</v>
      </c>
      <c r="S785" s="29">
        <v>117546</v>
      </c>
      <c r="T785" s="47"/>
      <c r="U785" s="48">
        <v>1</v>
      </c>
      <c r="V785" s="47">
        <v>1</v>
      </c>
      <c r="W785" s="47"/>
      <c r="X785" s="48"/>
      <c r="Y785" s="47"/>
      <c r="Z785" s="49">
        <v>1</v>
      </c>
    </row>
    <row r="786" spans="1:26" ht="15.75" customHeight="1">
      <c r="A786" s="5">
        <v>118374</v>
      </c>
      <c r="B786" s="5">
        <v>3875</v>
      </c>
      <c r="C786" s="14">
        <v>44413.234027777777</v>
      </c>
      <c r="D786" s="14"/>
      <c r="G786" s="5" t="s">
        <v>24</v>
      </c>
      <c r="H786" s="5" t="s">
        <v>25</v>
      </c>
      <c r="S786" s="29">
        <v>117547</v>
      </c>
      <c r="T786" s="47"/>
      <c r="U786" s="48"/>
      <c r="V786" s="47"/>
      <c r="W786" s="47"/>
      <c r="X786" s="48"/>
      <c r="Y786" s="47"/>
      <c r="Z786" s="49"/>
    </row>
    <row r="787" spans="1:26" ht="15.75" customHeight="1">
      <c r="A787" s="5">
        <v>117746</v>
      </c>
      <c r="B787" s="5">
        <v>953</v>
      </c>
      <c r="C787" s="14">
        <v>44429.870138888895</v>
      </c>
      <c r="D787" s="14">
        <v>44429.880555555559</v>
      </c>
      <c r="E787" s="14">
        <v>44429.889583333337</v>
      </c>
      <c r="F787" s="14">
        <v>44429.930555555562</v>
      </c>
      <c r="G787" s="5" t="s">
        <v>24</v>
      </c>
      <c r="H787" s="5" t="s">
        <v>25</v>
      </c>
      <c r="S787" s="29">
        <v>117548</v>
      </c>
      <c r="T787" s="47"/>
      <c r="U787" s="48"/>
      <c r="V787" s="47"/>
      <c r="W787" s="47">
        <v>1</v>
      </c>
      <c r="X787" s="48"/>
      <c r="Y787" s="47">
        <v>1</v>
      </c>
      <c r="Z787" s="49">
        <v>1</v>
      </c>
    </row>
    <row r="788" spans="1:26" ht="15.75" customHeight="1">
      <c r="A788" s="5">
        <v>117100</v>
      </c>
      <c r="B788" s="5">
        <v>1391</v>
      </c>
      <c r="C788" s="14">
        <v>44420.977777777778</v>
      </c>
      <c r="D788" s="14">
        <v>44420.981944444444</v>
      </c>
      <c r="E788" s="14">
        <v>44420.990277777775</v>
      </c>
      <c r="F788" s="14">
        <v>44421.012499999997</v>
      </c>
      <c r="G788" s="5" t="s">
        <v>24</v>
      </c>
      <c r="H788" s="5" t="s">
        <v>25</v>
      </c>
      <c r="S788" s="29">
        <v>117549</v>
      </c>
      <c r="T788" s="47">
        <v>1</v>
      </c>
      <c r="U788" s="48"/>
      <c r="V788" s="47">
        <v>1</v>
      </c>
      <c r="W788" s="47"/>
      <c r="X788" s="48"/>
      <c r="Y788" s="47"/>
      <c r="Z788" s="49">
        <v>1</v>
      </c>
    </row>
    <row r="789" spans="1:26" ht="15.75" customHeight="1">
      <c r="A789" s="5">
        <v>117298</v>
      </c>
      <c r="B789" s="5">
        <v>3437</v>
      </c>
      <c r="C789" s="14">
        <v>44433.86041666667</v>
      </c>
      <c r="D789" s="14">
        <v>44433.865972222229</v>
      </c>
      <c r="E789" s="14">
        <v>44433.873611111121</v>
      </c>
      <c r="F789" s="14">
        <v>44433.912500000013</v>
      </c>
      <c r="G789" s="5" t="s">
        <v>28</v>
      </c>
      <c r="H789" s="5" t="s">
        <v>29</v>
      </c>
      <c r="S789" s="29">
        <v>117550</v>
      </c>
      <c r="T789" s="47">
        <v>1</v>
      </c>
      <c r="U789" s="48"/>
      <c r="V789" s="47">
        <v>1</v>
      </c>
      <c r="W789" s="47"/>
      <c r="X789" s="48"/>
      <c r="Y789" s="47"/>
      <c r="Z789" s="49">
        <v>1</v>
      </c>
    </row>
    <row r="790" spans="1:26" ht="15.75" customHeight="1">
      <c r="A790" s="5">
        <v>117186</v>
      </c>
      <c r="B790" s="5">
        <v>1179</v>
      </c>
      <c r="C790" s="14">
        <v>44427.547222222223</v>
      </c>
      <c r="D790" s="14">
        <v>44427.550694444442</v>
      </c>
      <c r="E790" s="14">
        <v>44427.554861111108</v>
      </c>
      <c r="F790" s="14">
        <v>44427.57430555555</v>
      </c>
      <c r="G790" s="5" t="s">
        <v>24</v>
      </c>
      <c r="H790" s="5" t="s">
        <v>25</v>
      </c>
      <c r="S790" s="29">
        <v>117551</v>
      </c>
      <c r="T790" s="47"/>
      <c r="U790" s="48">
        <v>1</v>
      </c>
      <c r="V790" s="47">
        <v>1</v>
      </c>
      <c r="W790" s="47"/>
      <c r="X790" s="48"/>
      <c r="Y790" s="47"/>
      <c r="Z790" s="49">
        <v>1</v>
      </c>
    </row>
    <row r="791" spans="1:26" ht="15.75" customHeight="1">
      <c r="A791" s="5">
        <v>116785</v>
      </c>
      <c r="B791" s="5">
        <v>3895</v>
      </c>
      <c r="C791" s="14">
        <v>44417.147222222222</v>
      </c>
      <c r="D791" s="14">
        <v>44417.148611111108</v>
      </c>
      <c r="E791" s="14"/>
      <c r="G791" s="5" t="s">
        <v>28</v>
      </c>
      <c r="H791" s="5" t="s">
        <v>29</v>
      </c>
      <c r="S791" s="29">
        <v>117552</v>
      </c>
      <c r="T791" s="47"/>
      <c r="U791" s="48"/>
      <c r="V791" s="47"/>
      <c r="W791" s="47"/>
      <c r="X791" s="48">
        <v>1</v>
      </c>
      <c r="Y791" s="47">
        <v>1</v>
      </c>
      <c r="Z791" s="49">
        <v>1</v>
      </c>
    </row>
    <row r="792" spans="1:26" ht="15.75" customHeight="1">
      <c r="A792" s="5">
        <v>117880</v>
      </c>
      <c r="B792" s="5">
        <v>3206</v>
      </c>
      <c r="C792" s="14">
        <v>44431.16805555555</v>
      </c>
      <c r="D792" s="14">
        <v>44431.172916666663</v>
      </c>
      <c r="E792" s="14">
        <v>44431.182638888888</v>
      </c>
      <c r="F792" s="14">
        <v>44431.207638888889</v>
      </c>
      <c r="G792" s="5" t="s">
        <v>28</v>
      </c>
      <c r="H792" s="5" t="s">
        <v>25</v>
      </c>
      <c r="S792" s="29">
        <v>117553</v>
      </c>
      <c r="T792" s="47">
        <v>1</v>
      </c>
      <c r="U792" s="48"/>
      <c r="V792" s="47">
        <v>1</v>
      </c>
      <c r="W792" s="47"/>
      <c r="X792" s="48"/>
      <c r="Y792" s="47"/>
      <c r="Z792" s="49">
        <v>1</v>
      </c>
    </row>
    <row r="793" spans="1:26" ht="15.75" customHeight="1">
      <c r="A793" s="5">
        <v>117182</v>
      </c>
      <c r="B793" s="5">
        <v>2916</v>
      </c>
      <c r="C793" s="14">
        <v>44415.492361111115</v>
      </c>
      <c r="D793" s="14">
        <v>44415.501388888893</v>
      </c>
      <c r="E793" s="14">
        <v>44415.504861111112</v>
      </c>
      <c r="F793" s="14">
        <v>44415.533333333333</v>
      </c>
      <c r="G793" s="5" t="s">
        <v>24</v>
      </c>
      <c r="H793" s="5" t="s">
        <v>29</v>
      </c>
      <c r="S793" s="29">
        <v>117554</v>
      </c>
      <c r="T793" s="47"/>
      <c r="U793" s="48"/>
      <c r="V793" s="47"/>
      <c r="W793" s="47">
        <v>1</v>
      </c>
      <c r="X793" s="48"/>
      <c r="Y793" s="47">
        <v>1</v>
      </c>
      <c r="Z793" s="49">
        <v>1</v>
      </c>
    </row>
    <row r="794" spans="1:26" ht="15.75" customHeight="1">
      <c r="A794" s="5">
        <v>118542</v>
      </c>
      <c r="B794" s="5">
        <v>4624</v>
      </c>
      <c r="C794" s="14">
        <v>44414.284722222219</v>
      </c>
      <c r="D794" s="14">
        <v>44414.288888888885</v>
      </c>
      <c r="E794" s="14">
        <v>44414.295138888883</v>
      </c>
      <c r="F794" s="14">
        <v>44414.33888888888</v>
      </c>
      <c r="G794" s="5" t="s">
        <v>28</v>
      </c>
      <c r="H794" s="5" t="s">
        <v>29</v>
      </c>
      <c r="S794" s="29">
        <v>117555</v>
      </c>
      <c r="T794" s="47"/>
      <c r="U794" s="48">
        <v>1</v>
      </c>
      <c r="V794" s="47">
        <v>1</v>
      </c>
      <c r="W794" s="47"/>
      <c r="X794" s="48"/>
      <c r="Y794" s="47"/>
      <c r="Z794" s="49">
        <v>1</v>
      </c>
    </row>
    <row r="795" spans="1:26" ht="15.75" customHeight="1">
      <c r="A795" s="5">
        <v>116994</v>
      </c>
      <c r="B795" s="5">
        <v>3183</v>
      </c>
      <c r="C795" s="14">
        <v>44425.701388888883</v>
      </c>
      <c r="D795" s="14"/>
      <c r="G795" s="5" t="s">
        <v>24</v>
      </c>
      <c r="H795" s="5" t="s">
        <v>25</v>
      </c>
      <c r="S795" s="29">
        <v>117556</v>
      </c>
      <c r="T795" s="47"/>
      <c r="U795" s="48"/>
      <c r="V795" s="47"/>
      <c r="W795" s="47">
        <v>1</v>
      </c>
      <c r="X795" s="48"/>
      <c r="Y795" s="47">
        <v>1</v>
      </c>
      <c r="Z795" s="49">
        <v>1</v>
      </c>
    </row>
    <row r="796" spans="1:26" ht="15.75" customHeight="1">
      <c r="A796" s="5">
        <v>118308</v>
      </c>
      <c r="B796" s="5">
        <v>3043</v>
      </c>
      <c r="C796" s="14">
        <v>44410.21875</v>
      </c>
      <c r="D796" s="14">
        <v>44410.227083333331</v>
      </c>
      <c r="E796" s="14">
        <v>44410.23055555555</v>
      </c>
      <c r="F796" s="14"/>
      <c r="G796" s="5" t="s">
        <v>24</v>
      </c>
      <c r="H796" s="5" t="s">
        <v>29</v>
      </c>
      <c r="S796" s="29">
        <v>117557</v>
      </c>
      <c r="T796" s="47">
        <v>1</v>
      </c>
      <c r="U796" s="48"/>
      <c r="V796" s="47">
        <v>1</v>
      </c>
      <c r="W796" s="47"/>
      <c r="X796" s="48"/>
      <c r="Y796" s="47"/>
      <c r="Z796" s="49">
        <v>1</v>
      </c>
    </row>
    <row r="797" spans="1:26" ht="15.75" customHeight="1">
      <c r="A797" s="5">
        <v>117094</v>
      </c>
      <c r="B797" s="5">
        <v>4629</v>
      </c>
      <c r="C797" s="14">
        <v>44409.061805555553</v>
      </c>
      <c r="D797" s="14">
        <v>44409.067361111112</v>
      </c>
      <c r="E797" s="14">
        <v>44409.077777777777</v>
      </c>
      <c r="F797" s="14">
        <v>44409.113194444442</v>
      </c>
      <c r="G797" s="5" t="s">
        <v>24</v>
      </c>
      <c r="H797" s="5" t="s">
        <v>29</v>
      </c>
      <c r="S797" s="29">
        <v>117558</v>
      </c>
      <c r="T797" s="47">
        <v>1</v>
      </c>
      <c r="U797" s="48"/>
      <c r="V797" s="47">
        <v>1</v>
      </c>
      <c r="W797" s="47"/>
      <c r="X797" s="48"/>
      <c r="Y797" s="47"/>
      <c r="Z797" s="49">
        <v>1</v>
      </c>
    </row>
    <row r="798" spans="1:26" ht="15.75" customHeight="1">
      <c r="A798" s="5">
        <v>118777</v>
      </c>
      <c r="B798" s="5">
        <v>745</v>
      </c>
      <c r="C798" s="14">
        <v>44429.472222222226</v>
      </c>
      <c r="D798" s="14">
        <v>44429.483333333337</v>
      </c>
      <c r="E798" s="14">
        <v>44429.488888888896</v>
      </c>
      <c r="F798" s="14">
        <v>44429.514583333337</v>
      </c>
      <c r="G798" s="5" t="s">
        <v>28</v>
      </c>
      <c r="H798" s="5" t="s">
        <v>25</v>
      </c>
      <c r="S798" s="29">
        <v>117559</v>
      </c>
      <c r="T798" s="47"/>
      <c r="U798" s="48"/>
      <c r="V798" s="47"/>
      <c r="W798" s="47"/>
      <c r="X798" s="48">
        <v>1</v>
      </c>
      <c r="Y798" s="47">
        <v>1</v>
      </c>
      <c r="Z798" s="49">
        <v>1</v>
      </c>
    </row>
    <row r="799" spans="1:26" ht="15.75" customHeight="1">
      <c r="A799" s="5">
        <v>118094</v>
      </c>
      <c r="B799" s="5">
        <v>1052</v>
      </c>
      <c r="C799" s="14">
        <v>44410.14166666667</v>
      </c>
      <c r="D799" s="14">
        <v>44410.143750000003</v>
      </c>
      <c r="E799" s="14">
        <v>44410.146527777782</v>
      </c>
      <c r="F799" s="14">
        <v>44410.177777777782</v>
      </c>
      <c r="G799" s="5" t="s">
        <v>24</v>
      </c>
      <c r="H799" s="5" t="s">
        <v>25</v>
      </c>
      <c r="S799" s="29">
        <v>117560</v>
      </c>
      <c r="T799" s="47">
        <v>1</v>
      </c>
      <c r="U799" s="48"/>
      <c r="V799" s="47">
        <v>1</v>
      </c>
      <c r="W799" s="47"/>
      <c r="X799" s="48"/>
      <c r="Y799" s="47"/>
      <c r="Z799" s="49">
        <v>1</v>
      </c>
    </row>
    <row r="800" spans="1:26" ht="15.75" customHeight="1">
      <c r="A800" s="5">
        <v>118335</v>
      </c>
      <c r="C800" s="14">
        <v>44417.40902777778</v>
      </c>
      <c r="G800" s="5" t="s">
        <v>28</v>
      </c>
      <c r="H800" s="5" t="s">
        <v>29</v>
      </c>
      <c r="S800" s="29">
        <v>117561</v>
      </c>
      <c r="T800" s="47"/>
      <c r="U800" s="48"/>
      <c r="V800" s="47"/>
      <c r="W800" s="47"/>
      <c r="X800" s="48">
        <v>1</v>
      </c>
      <c r="Y800" s="47">
        <v>1</v>
      </c>
      <c r="Z800" s="49">
        <v>1</v>
      </c>
    </row>
    <row r="801" spans="1:26" ht="15.75" customHeight="1">
      <c r="A801" s="5">
        <v>116806</v>
      </c>
      <c r="B801" s="5">
        <v>679</v>
      </c>
      <c r="C801" s="14">
        <v>44432.518055555556</v>
      </c>
      <c r="D801" s="14">
        <v>44432.527777777781</v>
      </c>
      <c r="E801" s="14">
        <v>44432.529861111114</v>
      </c>
      <c r="F801" s="14">
        <v>44432.555555555555</v>
      </c>
      <c r="G801" s="5" t="s">
        <v>28</v>
      </c>
      <c r="H801" s="5" t="s">
        <v>29</v>
      </c>
      <c r="S801" s="29">
        <v>117562</v>
      </c>
      <c r="T801" s="47"/>
      <c r="U801" s="48">
        <v>1</v>
      </c>
      <c r="V801" s="47">
        <v>1</v>
      </c>
      <c r="W801" s="47"/>
      <c r="X801" s="48"/>
      <c r="Y801" s="47"/>
      <c r="Z801" s="49">
        <v>1</v>
      </c>
    </row>
    <row r="802" spans="1:26" ht="15.75" customHeight="1">
      <c r="A802" s="5">
        <v>118263</v>
      </c>
      <c r="B802" s="5">
        <v>1731</v>
      </c>
      <c r="C802" s="14">
        <v>44429.162499999999</v>
      </c>
      <c r="D802" s="14"/>
      <c r="G802" s="5" t="s">
        <v>24</v>
      </c>
      <c r="H802" s="5" t="s">
        <v>25</v>
      </c>
      <c r="S802" s="29">
        <v>117563</v>
      </c>
      <c r="T802" s="47"/>
      <c r="U802" s="48"/>
      <c r="V802" s="47"/>
      <c r="W802" s="47">
        <v>1</v>
      </c>
      <c r="X802" s="48"/>
      <c r="Y802" s="47">
        <v>1</v>
      </c>
      <c r="Z802" s="49">
        <v>1</v>
      </c>
    </row>
    <row r="803" spans="1:26" ht="15.75" customHeight="1">
      <c r="A803" s="5">
        <v>117887</v>
      </c>
      <c r="B803" s="5">
        <v>4191</v>
      </c>
      <c r="C803" s="14">
        <v>44438.879861111112</v>
      </c>
      <c r="D803" s="14"/>
      <c r="G803" s="5" t="s">
        <v>24</v>
      </c>
      <c r="H803" s="5" t="s">
        <v>25</v>
      </c>
      <c r="S803" s="29">
        <v>117564</v>
      </c>
      <c r="T803" s="47"/>
      <c r="U803" s="48"/>
      <c r="V803" s="47"/>
      <c r="W803" s="47"/>
      <c r="X803" s="48"/>
      <c r="Y803" s="47"/>
      <c r="Z803" s="49"/>
    </row>
    <row r="804" spans="1:26" ht="15.75" customHeight="1">
      <c r="A804" s="5">
        <v>118422</v>
      </c>
      <c r="C804" s="14">
        <v>44436.801388888889</v>
      </c>
      <c r="G804" s="5" t="s">
        <v>24</v>
      </c>
      <c r="H804" s="5" t="s">
        <v>29</v>
      </c>
      <c r="S804" s="29">
        <v>117565</v>
      </c>
      <c r="T804" s="47"/>
      <c r="U804" s="48"/>
      <c r="V804" s="47"/>
      <c r="W804" s="47">
        <v>1</v>
      </c>
      <c r="X804" s="48"/>
      <c r="Y804" s="47">
        <v>1</v>
      </c>
      <c r="Z804" s="49">
        <v>1</v>
      </c>
    </row>
    <row r="805" spans="1:26" ht="15.75" customHeight="1">
      <c r="A805" s="5">
        <v>117760</v>
      </c>
      <c r="B805" s="5">
        <v>4240</v>
      </c>
      <c r="C805" s="14">
        <v>44428.165277777778</v>
      </c>
      <c r="D805" s="14">
        <v>44428.170833333337</v>
      </c>
      <c r="E805" s="14">
        <v>44428.17569444445</v>
      </c>
      <c r="F805" s="14">
        <v>44428.188194444447</v>
      </c>
      <c r="G805" s="5" t="s">
        <v>28</v>
      </c>
      <c r="H805" s="5" t="s">
        <v>29</v>
      </c>
      <c r="S805" s="29">
        <v>117566</v>
      </c>
      <c r="T805" s="47">
        <v>1</v>
      </c>
      <c r="U805" s="48"/>
      <c r="V805" s="47">
        <v>1</v>
      </c>
      <c r="W805" s="47"/>
      <c r="X805" s="48"/>
      <c r="Y805" s="47"/>
      <c r="Z805" s="49">
        <v>1</v>
      </c>
    </row>
    <row r="806" spans="1:26" ht="15.75" customHeight="1">
      <c r="A806" s="5">
        <v>118647</v>
      </c>
      <c r="B806" s="5">
        <v>2073</v>
      </c>
      <c r="C806" s="14">
        <v>44418.240277777782</v>
      </c>
      <c r="D806" s="14">
        <v>44418.249305555561</v>
      </c>
      <c r="E806" s="14">
        <v>44418.258333333339</v>
      </c>
      <c r="F806" s="14">
        <v>44418.275694444448</v>
      </c>
      <c r="G806" s="5" t="s">
        <v>28</v>
      </c>
      <c r="H806" s="5" t="s">
        <v>29</v>
      </c>
      <c r="S806" s="29">
        <v>117567</v>
      </c>
      <c r="T806" s="47"/>
      <c r="U806" s="48"/>
      <c r="V806" s="47"/>
      <c r="W806" s="47"/>
      <c r="X806" s="48"/>
      <c r="Y806" s="47"/>
      <c r="Z806" s="49"/>
    </row>
    <row r="807" spans="1:26" ht="15.75" customHeight="1">
      <c r="A807" s="5">
        <v>118166</v>
      </c>
      <c r="B807" s="5">
        <v>1740</v>
      </c>
      <c r="C807" s="14">
        <v>44419.782638888886</v>
      </c>
      <c r="D807" s="14">
        <v>44419.790972222218</v>
      </c>
      <c r="E807" s="14">
        <v>44419.79583333333</v>
      </c>
      <c r="F807" s="14">
        <v>44419.836111111108</v>
      </c>
      <c r="G807" s="5" t="s">
        <v>24</v>
      </c>
      <c r="H807" s="5" t="s">
        <v>29</v>
      </c>
      <c r="S807" s="29">
        <v>117568</v>
      </c>
      <c r="T807" s="47">
        <v>1</v>
      </c>
      <c r="U807" s="48"/>
      <c r="V807" s="47">
        <v>1</v>
      </c>
      <c r="W807" s="47"/>
      <c r="X807" s="48"/>
      <c r="Y807" s="47"/>
      <c r="Z807" s="49">
        <v>1</v>
      </c>
    </row>
    <row r="808" spans="1:26" ht="15.75" customHeight="1">
      <c r="A808" s="5">
        <v>117858</v>
      </c>
      <c r="B808" s="5">
        <v>303</v>
      </c>
      <c r="C808" s="14">
        <v>44434.486805555556</v>
      </c>
      <c r="D808" s="14">
        <v>44434.489583333336</v>
      </c>
      <c r="E808" s="14">
        <v>44434.491666666669</v>
      </c>
      <c r="F808" s="14">
        <v>44434.499305555561</v>
      </c>
      <c r="G808" s="5" t="s">
        <v>24</v>
      </c>
      <c r="H808" s="5" t="s">
        <v>29</v>
      </c>
      <c r="S808" s="29">
        <v>117569</v>
      </c>
      <c r="T808" s="47"/>
      <c r="U808" s="48"/>
      <c r="V808" s="47"/>
      <c r="W808" s="47">
        <v>1</v>
      </c>
      <c r="X808" s="48"/>
      <c r="Y808" s="47">
        <v>1</v>
      </c>
      <c r="Z808" s="49">
        <v>1</v>
      </c>
    </row>
    <row r="809" spans="1:26" ht="15.75" customHeight="1">
      <c r="A809" s="5">
        <v>117027</v>
      </c>
      <c r="C809" s="14">
        <v>44412.297222222223</v>
      </c>
      <c r="G809" s="5" t="s">
        <v>24</v>
      </c>
      <c r="H809" s="5" t="s">
        <v>29</v>
      </c>
      <c r="S809" s="29">
        <v>117570</v>
      </c>
      <c r="T809" s="47"/>
      <c r="U809" s="48">
        <v>1</v>
      </c>
      <c r="V809" s="47">
        <v>1</v>
      </c>
      <c r="W809" s="47"/>
      <c r="X809" s="48"/>
      <c r="Y809" s="47"/>
      <c r="Z809" s="49">
        <v>1</v>
      </c>
    </row>
    <row r="810" spans="1:26" ht="15.75" customHeight="1">
      <c r="A810" s="5">
        <v>117450</v>
      </c>
      <c r="B810" s="5">
        <v>264</v>
      </c>
      <c r="C810" s="14">
        <v>44410.361111111117</v>
      </c>
      <c r="D810" s="14">
        <v>44410.364583333336</v>
      </c>
      <c r="E810" s="14">
        <v>44410.370138888895</v>
      </c>
      <c r="F810" s="14">
        <v>44410.390972222231</v>
      </c>
      <c r="G810" s="5" t="s">
        <v>28</v>
      </c>
      <c r="H810" s="5" t="s">
        <v>29</v>
      </c>
      <c r="S810" s="29">
        <v>117571</v>
      </c>
      <c r="T810" s="47"/>
      <c r="U810" s="48"/>
      <c r="V810" s="47"/>
      <c r="W810" s="47"/>
      <c r="X810" s="48">
        <v>1</v>
      </c>
      <c r="Y810" s="47">
        <v>1</v>
      </c>
      <c r="Z810" s="49">
        <v>1</v>
      </c>
    </row>
    <row r="811" spans="1:26" ht="15.75" customHeight="1">
      <c r="A811" s="5">
        <v>118649</v>
      </c>
      <c r="B811" s="5">
        <v>3666</v>
      </c>
      <c r="C811" s="14">
        <v>44417.052083333328</v>
      </c>
      <c r="D811" s="14">
        <v>44417.061111111107</v>
      </c>
      <c r="E811" s="14">
        <v>44417.071527777771</v>
      </c>
      <c r="F811" s="14">
        <v>44417.093749999993</v>
      </c>
      <c r="G811" s="5" t="s">
        <v>24</v>
      </c>
      <c r="H811" s="5" t="s">
        <v>25</v>
      </c>
      <c r="S811" s="29">
        <v>117572</v>
      </c>
      <c r="T811" s="47"/>
      <c r="U811" s="48">
        <v>1</v>
      </c>
      <c r="V811" s="47">
        <v>1</v>
      </c>
      <c r="W811" s="47"/>
      <c r="X811" s="48"/>
      <c r="Y811" s="47"/>
      <c r="Z811" s="49">
        <v>1</v>
      </c>
    </row>
    <row r="812" spans="1:26" ht="15.75" customHeight="1">
      <c r="A812" s="5">
        <v>118237</v>
      </c>
      <c r="B812" s="5">
        <v>3102</v>
      </c>
      <c r="C812" s="14">
        <v>44424.115277777782</v>
      </c>
      <c r="D812" s="14"/>
      <c r="G812" s="5" t="s">
        <v>28</v>
      </c>
      <c r="H812" s="5" t="s">
        <v>25</v>
      </c>
      <c r="S812" s="29">
        <v>117573</v>
      </c>
      <c r="T812" s="47">
        <v>1</v>
      </c>
      <c r="U812" s="48"/>
      <c r="V812" s="47">
        <v>1</v>
      </c>
      <c r="W812" s="47"/>
      <c r="X812" s="48"/>
      <c r="Y812" s="47"/>
      <c r="Z812" s="49">
        <v>1</v>
      </c>
    </row>
    <row r="813" spans="1:26" ht="15.75" customHeight="1">
      <c r="A813" s="5">
        <v>116817</v>
      </c>
      <c r="C813" s="14">
        <v>44437.878472222219</v>
      </c>
      <c r="G813" s="5" t="s">
        <v>24</v>
      </c>
      <c r="H813" s="5" t="s">
        <v>29</v>
      </c>
      <c r="S813" s="29">
        <v>117574</v>
      </c>
      <c r="T813" s="47"/>
      <c r="U813" s="48">
        <v>1</v>
      </c>
      <c r="V813" s="47">
        <v>1</v>
      </c>
      <c r="W813" s="47"/>
      <c r="X813" s="48"/>
      <c r="Y813" s="47"/>
      <c r="Z813" s="49">
        <v>1</v>
      </c>
    </row>
    <row r="814" spans="1:26" ht="15.75" customHeight="1">
      <c r="A814" s="5">
        <v>118458</v>
      </c>
      <c r="B814" s="5">
        <v>2298</v>
      </c>
      <c r="C814" s="14">
        <v>44415.554861111108</v>
      </c>
      <c r="D814" s="14">
        <v>44415.564583333333</v>
      </c>
      <c r="E814" s="14">
        <v>44415.572222222225</v>
      </c>
      <c r="F814" s="14">
        <v>44415.57916666667</v>
      </c>
      <c r="G814" s="5" t="s">
        <v>24</v>
      </c>
      <c r="H814" s="5" t="s">
        <v>29</v>
      </c>
      <c r="S814" s="29">
        <v>117575</v>
      </c>
      <c r="T814" s="47">
        <v>1</v>
      </c>
      <c r="U814" s="48"/>
      <c r="V814" s="47">
        <v>1</v>
      </c>
      <c r="W814" s="47"/>
      <c r="X814" s="48"/>
      <c r="Y814" s="47"/>
      <c r="Z814" s="49">
        <v>1</v>
      </c>
    </row>
    <row r="815" spans="1:26" ht="15.75" customHeight="1">
      <c r="A815" s="5">
        <v>118321</v>
      </c>
      <c r="B815" s="5">
        <v>4726</v>
      </c>
      <c r="C815" s="14">
        <v>44424.979166666672</v>
      </c>
      <c r="D815" s="14">
        <v>44424.984027777784</v>
      </c>
      <c r="E815" s="14">
        <v>44424.987500000003</v>
      </c>
      <c r="F815" s="14">
        <v>44425.010416666672</v>
      </c>
      <c r="G815" s="5" t="s">
        <v>24</v>
      </c>
      <c r="H815" s="5" t="s">
        <v>29</v>
      </c>
      <c r="S815" s="29">
        <v>117576</v>
      </c>
      <c r="T815" s="47">
        <v>1</v>
      </c>
      <c r="U815" s="48"/>
      <c r="V815" s="47">
        <v>1</v>
      </c>
      <c r="W815" s="47"/>
      <c r="X815" s="48"/>
      <c r="Y815" s="47"/>
      <c r="Z815" s="49">
        <v>1</v>
      </c>
    </row>
    <row r="816" spans="1:26" ht="15.75" customHeight="1">
      <c r="A816" s="5">
        <v>117069</v>
      </c>
      <c r="B816" s="5">
        <v>1630</v>
      </c>
      <c r="C816" s="14">
        <v>44430.954166666663</v>
      </c>
      <c r="D816" s="14">
        <v>44430.961111111108</v>
      </c>
      <c r="E816" s="14"/>
      <c r="F816" s="14"/>
      <c r="G816" s="5" t="s">
        <v>24</v>
      </c>
      <c r="H816" s="5" t="s">
        <v>29</v>
      </c>
      <c r="S816" s="29">
        <v>117577</v>
      </c>
      <c r="T816" s="47"/>
      <c r="U816" s="48"/>
      <c r="V816" s="47"/>
      <c r="W816" s="47"/>
      <c r="X816" s="48"/>
      <c r="Y816" s="47"/>
      <c r="Z816" s="49"/>
    </row>
    <row r="817" spans="1:26" ht="15.75" customHeight="1">
      <c r="A817" s="5">
        <v>118265</v>
      </c>
      <c r="C817" s="14">
        <v>44409.279166666667</v>
      </c>
      <c r="G817" s="5" t="s">
        <v>24</v>
      </c>
      <c r="H817" s="5" t="s">
        <v>25</v>
      </c>
      <c r="S817" s="29">
        <v>117578</v>
      </c>
      <c r="T817" s="47"/>
      <c r="U817" s="48"/>
      <c r="V817" s="47"/>
      <c r="W817" s="47"/>
      <c r="X817" s="48"/>
      <c r="Y817" s="47"/>
      <c r="Z817" s="49"/>
    </row>
    <row r="818" spans="1:26" ht="15.75" customHeight="1">
      <c r="A818" s="5">
        <v>118038</v>
      </c>
      <c r="B818" s="5">
        <v>2600</v>
      </c>
      <c r="C818" s="14">
        <v>44437.984027777777</v>
      </c>
      <c r="D818" s="14">
        <v>44437.994444444441</v>
      </c>
      <c r="E818" s="14">
        <v>44438.004166666666</v>
      </c>
      <c r="F818" s="14"/>
      <c r="G818" s="5" t="s">
        <v>28</v>
      </c>
      <c r="H818" s="5" t="s">
        <v>29</v>
      </c>
      <c r="S818" s="29">
        <v>117579</v>
      </c>
      <c r="T818" s="47"/>
      <c r="U818" s="48">
        <v>1</v>
      </c>
      <c r="V818" s="47">
        <v>1</v>
      </c>
      <c r="W818" s="47"/>
      <c r="X818" s="48"/>
      <c r="Y818" s="47"/>
      <c r="Z818" s="49">
        <v>1</v>
      </c>
    </row>
    <row r="819" spans="1:26" ht="15.75" customHeight="1">
      <c r="A819" s="5">
        <v>118013</v>
      </c>
      <c r="B819" s="5">
        <v>2399</v>
      </c>
      <c r="C819" s="14">
        <v>44423.82430555555</v>
      </c>
      <c r="D819" s="14">
        <v>44423.830555555549</v>
      </c>
      <c r="E819" s="14">
        <v>44423.836111111108</v>
      </c>
      <c r="F819" s="14">
        <v>44423.875694444439</v>
      </c>
      <c r="G819" s="5" t="s">
        <v>24</v>
      </c>
      <c r="H819" s="5" t="s">
        <v>29</v>
      </c>
      <c r="S819" s="29">
        <v>117580</v>
      </c>
      <c r="T819" s="47"/>
      <c r="U819" s="48">
        <v>1</v>
      </c>
      <c r="V819" s="47">
        <v>1</v>
      </c>
      <c r="W819" s="47"/>
      <c r="X819" s="48"/>
      <c r="Y819" s="47"/>
      <c r="Z819" s="49">
        <v>1</v>
      </c>
    </row>
    <row r="820" spans="1:26" ht="15.75" customHeight="1">
      <c r="A820" s="5">
        <v>117794</v>
      </c>
      <c r="B820" s="5">
        <v>4310</v>
      </c>
      <c r="C820" s="14">
        <v>44435.784722222219</v>
      </c>
      <c r="D820" s="14">
        <v>44435.792361111111</v>
      </c>
      <c r="E820" s="14">
        <v>44435.802777777775</v>
      </c>
      <c r="F820" s="14">
        <v>44435.808333333334</v>
      </c>
      <c r="G820" s="5" t="s">
        <v>24</v>
      </c>
      <c r="H820" s="5" t="s">
        <v>29</v>
      </c>
      <c r="S820" s="29">
        <v>117581</v>
      </c>
      <c r="T820" s="47">
        <v>1</v>
      </c>
      <c r="U820" s="48"/>
      <c r="V820" s="47">
        <v>1</v>
      </c>
      <c r="W820" s="47"/>
      <c r="X820" s="48"/>
      <c r="Y820" s="47"/>
      <c r="Z820" s="49">
        <v>1</v>
      </c>
    </row>
    <row r="821" spans="1:26" ht="15.75" customHeight="1">
      <c r="A821" s="5">
        <v>116783</v>
      </c>
      <c r="C821" s="14">
        <v>44421.581249999996</v>
      </c>
      <c r="G821" s="5" t="s">
        <v>28</v>
      </c>
      <c r="H821" s="5" t="s">
        <v>29</v>
      </c>
      <c r="S821" s="29">
        <v>117582</v>
      </c>
      <c r="T821" s="47"/>
      <c r="U821" s="48">
        <v>1</v>
      </c>
      <c r="V821" s="47">
        <v>1</v>
      </c>
      <c r="W821" s="47"/>
      <c r="X821" s="48"/>
      <c r="Y821" s="47"/>
      <c r="Z821" s="49">
        <v>1</v>
      </c>
    </row>
    <row r="822" spans="1:26" ht="15.75" customHeight="1">
      <c r="A822" s="5">
        <v>117257</v>
      </c>
      <c r="B822" s="5">
        <v>4358</v>
      </c>
      <c r="C822" s="14">
        <v>44410.047222222223</v>
      </c>
      <c r="D822" s="14">
        <v>44410.049305555556</v>
      </c>
      <c r="E822" s="14">
        <v>44410.056250000001</v>
      </c>
      <c r="F822" s="14">
        <v>44410.070833333331</v>
      </c>
      <c r="G822" s="5" t="s">
        <v>24</v>
      </c>
      <c r="H822" s="5" t="s">
        <v>29</v>
      </c>
      <c r="S822" s="29">
        <v>117583</v>
      </c>
      <c r="T822" s="47"/>
      <c r="U822" s="48">
        <v>1</v>
      </c>
      <c r="V822" s="47">
        <v>1</v>
      </c>
      <c r="W822" s="47"/>
      <c r="X822" s="48"/>
      <c r="Y822" s="47"/>
      <c r="Z822" s="49">
        <v>1</v>
      </c>
    </row>
    <row r="823" spans="1:26" ht="15.75" customHeight="1">
      <c r="A823" s="5">
        <v>117836</v>
      </c>
      <c r="B823" s="5">
        <v>1481</v>
      </c>
      <c r="C823" s="14">
        <v>44411.772222222222</v>
      </c>
      <c r="D823" s="14">
        <v>44411.780555555553</v>
      </c>
      <c r="E823" s="14"/>
      <c r="G823" s="5" t="s">
        <v>28</v>
      </c>
      <c r="H823" s="5" t="s">
        <v>25</v>
      </c>
      <c r="S823" s="29">
        <v>117584</v>
      </c>
      <c r="T823" s="47"/>
      <c r="U823" s="48"/>
      <c r="V823" s="47"/>
      <c r="W823" s="47"/>
      <c r="X823" s="48">
        <v>1</v>
      </c>
      <c r="Y823" s="47">
        <v>1</v>
      </c>
      <c r="Z823" s="49">
        <v>1</v>
      </c>
    </row>
    <row r="824" spans="1:26" ht="15.75" customHeight="1">
      <c r="A824" s="5">
        <v>118404</v>
      </c>
      <c r="B824" s="5">
        <v>3923</v>
      </c>
      <c r="C824" s="14">
        <v>44427.540277777778</v>
      </c>
      <c r="D824" s="14">
        <v>44427.548611111109</v>
      </c>
      <c r="E824" s="14">
        <v>44427.554861111108</v>
      </c>
      <c r="F824" s="14">
        <v>44427.575694444444</v>
      </c>
      <c r="G824" s="5" t="s">
        <v>24</v>
      </c>
      <c r="H824" s="5" t="s">
        <v>25</v>
      </c>
      <c r="S824" s="29">
        <v>117585</v>
      </c>
      <c r="T824" s="47"/>
      <c r="U824" s="48"/>
      <c r="V824" s="47"/>
      <c r="W824" s="47"/>
      <c r="X824" s="48">
        <v>1</v>
      </c>
      <c r="Y824" s="47">
        <v>1</v>
      </c>
      <c r="Z824" s="49">
        <v>1</v>
      </c>
    </row>
    <row r="825" spans="1:26" ht="15.75" customHeight="1">
      <c r="A825" s="5">
        <v>116995</v>
      </c>
      <c r="B825" s="5">
        <v>3102</v>
      </c>
      <c r="C825" s="14">
        <v>44436.579861111109</v>
      </c>
      <c r="D825" s="14"/>
      <c r="G825" s="5" t="s">
        <v>24</v>
      </c>
      <c r="H825" s="5" t="s">
        <v>25</v>
      </c>
      <c r="S825" s="29">
        <v>117586</v>
      </c>
      <c r="T825" s="47">
        <v>1</v>
      </c>
      <c r="U825" s="48"/>
      <c r="V825" s="47">
        <v>1</v>
      </c>
      <c r="W825" s="47"/>
      <c r="X825" s="48"/>
      <c r="Y825" s="47"/>
      <c r="Z825" s="49">
        <v>1</v>
      </c>
    </row>
    <row r="826" spans="1:26" ht="15.75" customHeight="1">
      <c r="A826" s="5">
        <v>117644</v>
      </c>
      <c r="B826" s="5">
        <v>1720</v>
      </c>
      <c r="C826" s="14">
        <v>44413.447916666664</v>
      </c>
      <c r="D826" s="14">
        <v>44413.456944444442</v>
      </c>
      <c r="E826" s="14">
        <v>44413.46597222222</v>
      </c>
      <c r="F826" s="14"/>
      <c r="G826" s="5" t="s">
        <v>24</v>
      </c>
      <c r="H826" s="5" t="s">
        <v>25</v>
      </c>
      <c r="S826" s="29">
        <v>117587</v>
      </c>
      <c r="T826" s="47"/>
      <c r="U826" s="48"/>
      <c r="V826" s="47"/>
      <c r="W826" s="47"/>
      <c r="X826" s="48"/>
      <c r="Y826" s="47"/>
      <c r="Z826" s="49"/>
    </row>
    <row r="827" spans="1:26" ht="15.75" customHeight="1">
      <c r="A827" s="5">
        <v>118164</v>
      </c>
      <c r="C827" s="14">
        <v>44422.715972222228</v>
      </c>
      <c r="G827" s="5" t="s">
        <v>24</v>
      </c>
      <c r="H827" s="5" t="s">
        <v>29</v>
      </c>
      <c r="S827" s="29">
        <v>117588</v>
      </c>
      <c r="T827" s="47">
        <v>1</v>
      </c>
      <c r="U827" s="48"/>
      <c r="V827" s="47">
        <v>1</v>
      </c>
      <c r="W827" s="47"/>
      <c r="X827" s="48"/>
      <c r="Y827" s="47"/>
      <c r="Z827" s="49">
        <v>1</v>
      </c>
    </row>
    <row r="828" spans="1:26" ht="15.75" customHeight="1">
      <c r="A828" s="5">
        <v>117115</v>
      </c>
      <c r="B828" s="5">
        <v>1862</v>
      </c>
      <c r="C828" s="14">
        <v>44425.579861111109</v>
      </c>
      <c r="D828" s="14">
        <v>44425.584722222222</v>
      </c>
      <c r="E828" s="14">
        <v>44425.59375</v>
      </c>
      <c r="F828" s="14">
        <v>44425.621527777781</v>
      </c>
      <c r="G828" s="5" t="s">
        <v>28</v>
      </c>
      <c r="H828" s="5" t="s">
        <v>25</v>
      </c>
      <c r="S828" s="29">
        <v>117589</v>
      </c>
      <c r="T828" s="47"/>
      <c r="U828" s="48">
        <v>1</v>
      </c>
      <c r="V828" s="47">
        <v>1</v>
      </c>
      <c r="W828" s="47"/>
      <c r="X828" s="48"/>
      <c r="Y828" s="47"/>
      <c r="Z828" s="49">
        <v>1</v>
      </c>
    </row>
    <row r="829" spans="1:26" ht="15.75" customHeight="1">
      <c r="A829" s="5">
        <v>118351</v>
      </c>
      <c r="B829" s="5">
        <v>4815</v>
      </c>
      <c r="C829" s="14">
        <v>44427.111111111117</v>
      </c>
      <c r="D829" s="14"/>
      <c r="G829" s="5" t="s">
        <v>24</v>
      </c>
      <c r="H829" s="5" t="s">
        <v>29</v>
      </c>
      <c r="S829" s="29">
        <v>117590</v>
      </c>
      <c r="T829" s="47"/>
      <c r="U829" s="48">
        <v>1</v>
      </c>
      <c r="V829" s="47">
        <v>1</v>
      </c>
      <c r="W829" s="47"/>
      <c r="X829" s="48"/>
      <c r="Y829" s="47"/>
      <c r="Z829" s="49">
        <v>1</v>
      </c>
    </row>
    <row r="830" spans="1:26" ht="15.75" customHeight="1">
      <c r="A830" s="5">
        <v>118396</v>
      </c>
      <c r="B830" s="5">
        <v>1921</v>
      </c>
      <c r="C830" s="14">
        <v>44415.033333333333</v>
      </c>
      <c r="D830" s="14">
        <v>44415.044444444444</v>
      </c>
      <c r="E830" s="14">
        <v>44415.052777777775</v>
      </c>
      <c r="F830" s="14">
        <v>44415.079861111109</v>
      </c>
      <c r="G830" s="5" t="s">
        <v>24</v>
      </c>
      <c r="H830" s="5" t="s">
        <v>29</v>
      </c>
      <c r="S830" s="29">
        <v>117591</v>
      </c>
      <c r="T830" s="47"/>
      <c r="U830" s="48"/>
      <c r="V830" s="47"/>
      <c r="W830" s="47"/>
      <c r="X830" s="48"/>
      <c r="Y830" s="47"/>
      <c r="Z830" s="49"/>
    </row>
    <row r="831" spans="1:26" ht="15.75" customHeight="1">
      <c r="A831" s="5">
        <v>117987</v>
      </c>
      <c r="B831" s="5">
        <v>3619</v>
      </c>
      <c r="C831" s="14">
        <v>44434.857638888891</v>
      </c>
      <c r="D831" s="14">
        <v>44434.862500000003</v>
      </c>
      <c r="E831" s="14">
        <v>44434.870138888895</v>
      </c>
      <c r="F831" s="14">
        <v>44434.909027777787</v>
      </c>
      <c r="G831" s="5" t="s">
        <v>24</v>
      </c>
      <c r="H831" s="5" t="s">
        <v>25</v>
      </c>
      <c r="S831" s="29">
        <v>117592</v>
      </c>
      <c r="T831" s="47"/>
      <c r="U831" s="48">
        <v>1</v>
      </c>
      <c r="V831" s="47">
        <v>1</v>
      </c>
      <c r="W831" s="47"/>
      <c r="X831" s="48"/>
      <c r="Y831" s="47"/>
      <c r="Z831" s="49">
        <v>1</v>
      </c>
    </row>
    <row r="832" spans="1:26" ht="15.75" customHeight="1">
      <c r="A832" s="5">
        <v>117913</v>
      </c>
      <c r="B832" s="5">
        <v>482</v>
      </c>
      <c r="C832" s="14">
        <v>44438.656944444447</v>
      </c>
      <c r="D832" s="14"/>
      <c r="G832" s="5" t="s">
        <v>24</v>
      </c>
      <c r="H832" s="5" t="s">
        <v>25</v>
      </c>
      <c r="S832" s="29">
        <v>117593</v>
      </c>
      <c r="T832" s="47"/>
      <c r="U832" s="48">
        <v>1</v>
      </c>
      <c r="V832" s="47">
        <v>1</v>
      </c>
      <c r="W832" s="47"/>
      <c r="X832" s="48"/>
      <c r="Y832" s="47"/>
      <c r="Z832" s="49">
        <v>1</v>
      </c>
    </row>
    <row r="833" spans="1:26" ht="15.75" customHeight="1">
      <c r="A833" s="5">
        <v>118104</v>
      </c>
      <c r="C833" s="14">
        <v>44436.897222222222</v>
      </c>
      <c r="G833" s="5" t="s">
        <v>28</v>
      </c>
      <c r="H833" s="5" t="s">
        <v>29</v>
      </c>
      <c r="S833" s="29">
        <v>117594</v>
      </c>
      <c r="T833" s="47"/>
      <c r="U833" s="48">
        <v>1</v>
      </c>
      <c r="V833" s="47">
        <v>1</v>
      </c>
      <c r="W833" s="47"/>
      <c r="X833" s="48"/>
      <c r="Y833" s="47"/>
      <c r="Z833" s="49">
        <v>1</v>
      </c>
    </row>
    <row r="834" spans="1:26" ht="15.75" customHeight="1">
      <c r="A834" s="5">
        <v>117281</v>
      </c>
      <c r="B834" s="5">
        <v>4480</v>
      </c>
      <c r="C834" s="14">
        <v>44413.304166666661</v>
      </c>
      <c r="D834" s="14">
        <v>44413.309027777774</v>
      </c>
      <c r="E834" s="14">
        <v>44413.31041666666</v>
      </c>
      <c r="F834" s="14">
        <v>44413.343055555546</v>
      </c>
      <c r="G834" s="5" t="s">
        <v>24</v>
      </c>
      <c r="H834" s="5" t="s">
        <v>29</v>
      </c>
      <c r="S834" s="29">
        <v>117595</v>
      </c>
      <c r="T834" s="47"/>
      <c r="U834" s="48"/>
      <c r="V834" s="47"/>
      <c r="W834" s="47"/>
      <c r="X834" s="48">
        <v>1</v>
      </c>
      <c r="Y834" s="47">
        <v>1</v>
      </c>
      <c r="Z834" s="49">
        <v>1</v>
      </c>
    </row>
    <row r="835" spans="1:26" ht="15.75" customHeight="1">
      <c r="A835" s="5">
        <v>116883</v>
      </c>
      <c r="B835" s="5">
        <v>4720</v>
      </c>
      <c r="C835" s="14">
        <v>44437.739583333336</v>
      </c>
      <c r="D835" s="14">
        <v>44437.75</v>
      </c>
      <c r="E835" s="14">
        <v>44437.757638888892</v>
      </c>
      <c r="F835" s="14">
        <v>44437.775000000001</v>
      </c>
      <c r="G835" s="5" t="s">
        <v>28</v>
      </c>
      <c r="H835" s="5" t="s">
        <v>29</v>
      </c>
      <c r="S835" s="29">
        <v>117596</v>
      </c>
      <c r="T835" s="47"/>
      <c r="U835" s="48"/>
      <c r="V835" s="47"/>
      <c r="W835" s="47"/>
      <c r="X835" s="48"/>
      <c r="Y835" s="47"/>
      <c r="Z835" s="49"/>
    </row>
    <row r="836" spans="1:26" ht="15.75" customHeight="1">
      <c r="A836" s="5">
        <v>118273</v>
      </c>
      <c r="B836" s="5">
        <v>2862</v>
      </c>
      <c r="C836" s="14">
        <v>44417.581944444442</v>
      </c>
      <c r="D836" s="14">
        <v>44417.583333333328</v>
      </c>
      <c r="E836" s="14">
        <v>44417.587499999994</v>
      </c>
      <c r="F836" s="14">
        <v>44417.599305555552</v>
      </c>
      <c r="G836" s="5" t="s">
        <v>28</v>
      </c>
      <c r="H836" s="5" t="s">
        <v>29</v>
      </c>
      <c r="S836" s="29">
        <v>117597</v>
      </c>
      <c r="T836" s="47"/>
      <c r="U836" s="48"/>
      <c r="V836" s="47"/>
      <c r="W836" s="47"/>
      <c r="X836" s="48">
        <v>1</v>
      </c>
      <c r="Y836" s="47">
        <v>1</v>
      </c>
      <c r="Z836" s="49">
        <v>1</v>
      </c>
    </row>
    <row r="837" spans="1:26" ht="15.75" customHeight="1">
      <c r="A837" s="5">
        <v>117732</v>
      </c>
      <c r="B837" s="5">
        <v>2976</v>
      </c>
      <c r="C837" s="14">
        <v>44421.172222222223</v>
      </c>
      <c r="D837" s="14">
        <v>44421.179861111115</v>
      </c>
      <c r="E837" s="14"/>
      <c r="G837" s="5" t="s">
        <v>24</v>
      </c>
      <c r="H837" s="5" t="s">
        <v>25</v>
      </c>
      <c r="S837" s="29">
        <v>117598</v>
      </c>
      <c r="T837" s="47"/>
      <c r="U837" s="48"/>
      <c r="V837" s="47"/>
      <c r="W837" s="47"/>
      <c r="X837" s="48"/>
      <c r="Y837" s="47"/>
      <c r="Z837" s="49"/>
    </row>
    <row r="838" spans="1:26" ht="15.75" customHeight="1">
      <c r="A838" s="5">
        <v>116867</v>
      </c>
      <c r="B838" s="5">
        <v>3157</v>
      </c>
      <c r="C838" s="14">
        <v>44424.509027777778</v>
      </c>
      <c r="D838" s="14">
        <v>44424.511111111111</v>
      </c>
      <c r="E838" s="14"/>
      <c r="G838" s="5" t="s">
        <v>24</v>
      </c>
      <c r="H838" s="5" t="s">
        <v>29</v>
      </c>
      <c r="S838" s="29">
        <v>117599</v>
      </c>
      <c r="T838" s="47"/>
      <c r="U838" s="48">
        <v>1</v>
      </c>
      <c r="V838" s="47">
        <v>1</v>
      </c>
      <c r="W838" s="47"/>
      <c r="X838" s="48"/>
      <c r="Y838" s="47"/>
      <c r="Z838" s="49">
        <v>1</v>
      </c>
    </row>
    <row r="839" spans="1:26" ht="15.75" customHeight="1">
      <c r="A839" s="5">
        <v>117016</v>
      </c>
      <c r="C839" s="14">
        <v>44437.897222222222</v>
      </c>
      <c r="G839" s="5" t="s">
        <v>24</v>
      </c>
      <c r="H839" s="5" t="s">
        <v>29</v>
      </c>
      <c r="S839" s="29">
        <v>117600</v>
      </c>
      <c r="T839" s="47"/>
      <c r="U839" s="48">
        <v>1</v>
      </c>
      <c r="V839" s="47">
        <v>1</v>
      </c>
      <c r="W839" s="47"/>
      <c r="X839" s="48"/>
      <c r="Y839" s="47"/>
      <c r="Z839" s="49">
        <v>1</v>
      </c>
    </row>
    <row r="840" spans="1:26" ht="15.75" customHeight="1">
      <c r="A840" s="5">
        <v>117792</v>
      </c>
      <c r="B840" s="5">
        <v>1256</v>
      </c>
      <c r="C840" s="14">
        <v>44438.961111111115</v>
      </c>
      <c r="D840" s="14"/>
      <c r="G840" s="5" t="s">
        <v>28</v>
      </c>
      <c r="H840" s="5" t="s">
        <v>25</v>
      </c>
      <c r="S840" s="29">
        <v>117601</v>
      </c>
      <c r="T840" s="47"/>
      <c r="U840" s="48"/>
      <c r="V840" s="47"/>
      <c r="W840" s="47"/>
      <c r="X840" s="48"/>
      <c r="Y840" s="47"/>
      <c r="Z840" s="49"/>
    </row>
    <row r="841" spans="1:26" ht="15.75" customHeight="1">
      <c r="A841" s="5">
        <v>117890</v>
      </c>
      <c r="B841" s="5">
        <v>2768</v>
      </c>
      <c r="C841" s="14">
        <v>44410.84375</v>
      </c>
      <c r="D841" s="14">
        <v>44410.849305555559</v>
      </c>
      <c r="E841" s="14">
        <v>44410.850694444445</v>
      </c>
      <c r="F841" s="14"/>
      <c r="G841" s="5" t="s">
        <v>28</v>
      </c>
      <c r="H841" s="5" t="s">
        <v>29</v>
      </c>
      <c r="S841" s="29">
        <v>117602</v>
      </c>
      <c r="T841" s="47"/>
      <c r="U841" s="48"/>
      <c r="V841" s="47"/>
      <c r="W841" s="47"/>
      <c r="X841" s="48"/>
      <c r="Y841" s="47"/>
      <c r="Z841" s="49"/>
    </row>
    <row r="842" spans="1:26" ht="15.75" customHeight="1">
      <c r="A842" s="5">
        <v>117304</v>
      </c>
      <c r="B842" s="5">
        <v>2244</v>
      </c>
      <c r="C842" s="14">
        <v>44416.481944444444</v>
      </c>
      <c r="D842" s="14">
        <v>44416.484722222223</v>
      </c>
      <c r="E842" s="14">
        <v>44416.493750000001</v>
      </c>
      <c r="F842" s="14">
        <v>44416.511111111111</v>
      </c>
      <c r="G842" s="5" t="s">
        <v>24</v>
      </c>
      <c r="H842" s="5" t="s">
        <v>25</v>
      </c>
      <c r="S842" s="29">
        <v>117603</v>
      </c>
      <c r="T842" s="47"/>
      <c r="U842" s="48">
        <v>1</v>
      </c>
      <c r="V842" s="47">
        <v>1</v>
      </c>
      <c r="W842" s="47"/>
      <c r="X842" s="48"/>
      <c r="Y842" s="47"/>
      <c r="Z842" s="49">
        <v>1</v>
      </c>
    </row>
    <row r="843" spans="1:26" ht="15.75" customHeight="1">
      <c r="A843" s="5">
        <v>118587</v>
      </c>
      <c r="B843" s="5">
        <v>1084</v>
      </c>
      <c r="C843" s="14">
        <v>44415.836111111115</v>
      </c>
      <c r="D843" s="14">
        <v>44415.843055555561</v>
      </c>
      <c r="E843" s="14"/>
      <c r="F843" s="14"/>
      <c r="G843" s="5" t="s">
        <v>24</v>
      </c>
      <c r="H843" s="5" t="s">
        <v>25</v>
      </c>
      <c r="S843" s="29">
        <v>117604</v>
      </c>
      <c r="T843" s="47"/>
      <c r="U843" s="48">
        <v>1</v>
      </c>
      <c r="V843" s="47">
        <v>1</v>
      </c>
      <c r="W843" s="47"/>
      <c r="X843" s="48"/>
      <c r="Y843" s="47"/>
      <c r="Z843" s="49">
        <v>1</v>
      </c>
    </row>
    <row r="844" spans="1:26" ht="15.75" customHeight="1">
      <c r="A844" s="5">
        <v>117233</v>
      </c>
      <c r="B844" s="5">
        <v>4615</v>
      </c>
      <c r="C844" s="14">
        <v>44417.181249999994</v>
      </c>
      <c r="D844" s="14">
        <v>44417.186111111107</v>
      </c>
      <c r="E844" s="14">
        <v>44417.193749999999</v>
      </c>
      <c r="F844" s="14">
        <v>44417.201388888891</v>
      </c>
      <c r="G844" s="5" t="s">
        <v>28</v>
      </c>
      <c r="H844" s="5" t="s">
        <v>25</v>
      </c>
      <c r="S844" s="29">
        <v>117605</v>
      </c>
      <c r="T844" s="47">
        <v>1</v>
      </c>
      <c r="U844" s="48"/>
      <c r="V844" s="47">
        <v>1</v>
      </c>
      <c r="W844" s="47"/>
      <c r="X844" s="48"/>
      <c r="Y844" s="47"/>
      <c r="Z844" s="49">
        <v>1</v>
      </c>
    </row>
    <row r="845" spans="1:26" ht="15.75" customHeight="1">
      <c r="A845" s="5">
        <v>117756</v>
      </c>
      <c r="C845" s="14">
        <v>44417.497916666667</v>
      </c>
      <c r="G845" s="5" t="s">
        <v>28</v>
      </c>
      <c r="H845" s="5" t="s">
        <v>25</v>
      </c>
      <c r="S845" s="29">
        <v>117606</v>
      </c>
      <c r="T845" s="47">
        <v>1</v>
      </c>
      <c r="U845" s="48"/>
      <c r="V845" s="47">
        <v>1</v>
      </c>
      <c r="W845" s="47"/>
      <c r="X845" s="48"/>
      <c r="Y845" s="47"/>
      <c r="Z845" s="49">
        <v>1</v>
      </c>
    </row>
    <row r="846" spans="1:26" ht="15.75" customHeight="1">
      <c r="A846" s="5">
        <v>118011</v>
      </c>
      <c r="B846" s="5">
        <v>3556</v>
      </c>
      <c r="C846" s="14">
        <v>44417.90347222222</v>
      </c>
      <c r="D846" s="14">
        <v>44417.909722222219</v>
      </c>
      <c r="E846" s="14">
        <v>44417.913194444438</v>
      </c>
      <c r="F846" s="14">
        <v>44417.943055555552</v>
      </c>
      <c r="G846" s="5" t="s">
        <v>28</v>
      </c>
      <c r="H846" s="5" t="s">
        <v>29</v>
      </c>
      <c r="S846" s="29">
        <v>117607</v>
      </c>
      <c r="T846" s="47"/>
      <c r="U846" s="48"/>
      <c r="V846" s="47"/>
      <c r="W846" s="47"/>
      <c r="X846" s="48"/>
      <c r="Y846" s="47"/>
      <c r="Z846" s="49"/>
    </row>
    <row r="847" spans="1:26" ht="15.75" customHeight="1">
      <c r="A847" s="5">
        <v>117817</v>
      </c>
      <c r="B847" s="5">
        <v>1109</v>
      </c>
      <c r="C847" s="14">
        <v>44429.085416666669</v>
      </c>
      <c r="D847" s="14">
        <v>44429.089583333334</v>
      </c>
      <c r="E847" s="14">
        <v>44429.09652777778</v>
      </c>
      <c r="F847" s="14">
        <v>44429.134027777778</v>
      </c>
      <c r="G847" s="5" t="s">
        <v>28</v>
      </c>
      <c r="H847" s="5" t="s">
        <v>29</v>
      </c>
      <c r="S847" s="29">
        <v>117608</v>
      </c>
      <c r="T847" s="47">
        <v>1</v>
      </c>
      <c r="U847" s="48"/>
      <c r="V847" s="47">
        <v>1</v>
      </c>
      <c r="W847" s="47"/>
      <c r="X847" s="48"/>
      <c r="Y847" s="47"/>
      <c r="Z847" s="49">
        <v>1</v>
      </c>
    </row>
    <row r="848" spans="1:26" ht="15.75" customHeight="1">
      <c r="A848" s="5">
        <v>116831</v>
      </c>
      <c r="C848" s="14">
        <v>44436.085416666669</v>
      </c>
      <c r="G848" s="5" t="s">
        <v>24</v>
      </c>
      <c r="H848" s="5" t="s">
        <v>25</v>
      </c>
      <c r="S848" s="29">
        <v>117609</v>
      </c>
      <c r="T848" s="47"/>
      <c r="U848" s="48">
        <v>1</v>
      </c>
      <c r="V848" s="47">
        <v>1</v>
      </c>
      <c r="W848" s="47"/>
      <c r="X848" s="48"/>
      <c r="Y848" s="47"/>
      <c r="Z848" s="49">
        <v>1</v>
      </c>
    </row>
    <row r="849" spans="1:26" ht="15.75" customHeight="1">
      <c r="A849" s="5">
        <v>118271</v>
      </c>
      <c r="B849" s="5">
        <v>4455</v>
      </c>
      <c r="C849" s="14">
        <v>44432.040972222225</v>
      </c>
      <c r="D849" s="14">
        <v>44432.045833333337</v>
      </c>
      <c r="E849" s="14">
        <v>44432.05069444445</v>
      </c>
      <c r="F849" s="14">
        <v>44432.056250000009</v>
      </c>
      <c r="G849" s="5" t="s">
        <v>24</v>
      </c>
      <c r="H849" s="5" t="s">
        <v>25</v>
      </c>
      <c r="S849" s="29">
        <v>117610</v>
      </c>
      <c r="T849" s="47"/>
      <c r="U849" s="48"/>
      <c r="V849" s="47"/>
      <c r="W849" s="47"/>
      <c r="X849" s="48"/>
      <c r="Y849" s="47"/>
      <c r="Z849" s="49"/>
    </row>
    <row r="850" spans="1:26" ht="15.75" customHeight="1">
      <c r="A850" s="5">
        <v>118334</v>
      </c>
      <c r="B850" s="5">
        <v>1649</v>
      </c>
      <c r="C850" s="14">
        <v>44422.339583333334</v>
      </c>
      <c r="D850" s="14">
        <v>44422.347222222226</v>
      </c>
      <c r="E850" s="14"/>
      <c r="F850" s="14"/>
      <c r="G850" s="5" t="s">
        <v>24</v>
      </c>
      <c r="H850" s="5" t="s">
        <v>25</v>
      </c>
      <c r="S850" s="29">
        <v>117611</v>
      </c>
      <c r="T850" s="47"/>
      <c r="U850" s="48">
        <v>1</v>
      </c>
      <c r="V850" s="47">
        <v>1</v>
      </c>
      <c r="W850" s="47"/>
      <c r="X850" s="48"/>
      <c r="Y850" s="47"/>
      <c r="Z850" s="49">
        <v>1</v>
      </c>
    </row>
    <row r="851" spans="1:26" ht="15.75" customHeight="1">
      <c r="A851" s="5">
        <v>118227</v>
      </c>
      <c r="B851" s="5">
        <v>3240</v>
      </c>
      <c r="C851" s="14">
        <v>44410.597916666666</v>
      </c>
      <c r="D851" s="14"/>
      <c r="G851" s="5" t="s">
        <v>28</v>
      </c>
      <c r="H851" s="5" t="s">
        <v>25</v>
      </c>
      <c r="S851" s="29">
        <v>117612</v>
      </c>
      <c r="T851" s="47"/>
      <c r="U851" s="48"/>
      <c r="V851" s="47"/>
      <c r="W851" s="47"/>
      <c r="X851" s="48">
        <v>1</v>
      </c>
      <c r="Y851" s="47">
        <v>1</v>
      </c>
      <c r="Z851" s="49">
        <v>1</v>
      </c>
    </row>
    <row r="852" spans="1:26" ht="15.75" customHeight="1">
      <c r="A852" s="5">
        <v>116774</v>
      </c>
      <c r="B852" s="5">
        <v>2458</v>
      </c>
      <c r="C852" s="14">
        <v>44430.376388888886</v>
      </c>
      <c r="D852" s="14">
        <v>44430.380555555552</v>
      </c>
      <c r="E852" s="14"/>
      <c r="F852" s="14"/>
      <c r="G852" s="5" t="s">
        <v>28</v>
      </c>
      <c r="H852" s="5" t="s">
        <v>29</v>
      </c>
      <c r="S852" s="29">
        <v>117613</v>
      </c>
      <c r="T852" s="47"/>
      <c r="U852" s="48">
        <v>1</v>
      </c>
      <c r="V852" s="47">
        <v>1</v>
      </c>
      <c r="W852" s="47"/>
      <c r="X852" s="48"/>
      <c r="Y852" s="47"/>
      <c r="Z852" s="49">
        <v>1</v>
      </c>
    </row>
    <row r="853" spans="1:26" ht="15.75" customHeight="1">
      <c r="A853" s="5">
        <v>118050</v>
      </c>
      <c r="B853" s="5">
        <v>3718</v>
      </c>
      <c r="C853" s="14">
        <v>44434.989583333336</v>
      </c>
      <c r="D853" s="14">
        <v>44434.991666666669</v>
      </c>
      <c r="E853" s="14">
        <v>44434.996527777781</v>
      </c>
      <c r="F853" s="14">
        <v>44435.008333333339</v>
      </c>
      <c r="G853" s="5" t="s">
        <v>24</v>
      </c>
      <c r="H853" s="5" t="s">
        <v>29</v>
      </c>
      <c r="S853" s="29">
        <v>117614</v>
      </c>
      <c r="T853" s="47">
        <v>1</v>
      </c>
      <c r="U853" s="48"/>
      <c r="V853" s="47">
        <v>1</v>
      </c>
      <c r="W853" s="47"/>
      <c r="X853" s="48"/>
      <c r="Y853" s="47"/>
      <c r="Z853" s="49">
        <v>1</v>
      </c>
    </row>
    <row r="854" spans="1:26" ht="15.75" customHeight="1">
      <c r="A854" s="5">
        <v>116991</v>
      </c>
      <c r="C854" s="14">
        <v>44436.218055555561</v>
      </c>
      <c r="G854" s="5" t="s">
        <v>24</v>
      </c>
      <c r="H854" s="5" t="s">
        <v>29</v>
      </c>
      <c r="S854" s="29">
        <v>117615</v>
      </c>
      <c r="T854" s="47"/>
      <c r="U854" s="48"/>
      <c r="V854" s="47"/>
      <c r="W854" s="47"/>
      <c r="X854" s="48">
        <v>1</v>
      </c>
      <c r="Y854" s="47">
        <v>1</v>
      </c>
      <c r="Z854" s="49">
        <v>1</v>
      </c>
    </row>
    <row r="855" spans="1:26" ht="15.75" customHeight="1">
      <c r="A855" s="5">
        <v>118613</v>
      </c>
      <c r="C855" s="14">
        <v>44425.150694444441</v>
      </c>
      <c r="G855" s="5" t="s">
        <v>28</v>
      </c>
      <c r="H855" s="5" t="s">
        <v>25</v>
      </c>
      <c r="S855" s="29">
        <v>117616</v>
      </c>
      <c r="T855" s="47">
        <v>1</v>
      </c>
      <c r="U855" s="48"/>
      <c r="V855" s="47">
        <v>1</v>
      </c>
      <c r="W855" s="47"/>
      <c r="X855" s="48"/>
      <c r="Y855" s="47"/>
      <c r="Z855" s="49">
        <v>1</v>
      </c>
    </row>
    <row r="856" spans="1:26" ht="15.75" customHeight="1">
      <c r="A856" s="5">
        <v>117827</v>
      </c>
      <c r="C856" s="14">
        <v>44430.030555555553</v>
      </c>
      <c r="G856" s="5" t="s">
        <v>24</v>
      </c>
      <c r="H856" s="5" t="s">
        <v>25</v>
      </c>
      <c r="S856" s="29">
        <v>117617</v>
      </c>
      <c r="T856" s="47"/>
      <c r="U856" s="48"/>
      <c r="V856" s="47"/>
      <c r="W856" s="47"/>
      <c r="X856" s="48"/>
      <c r="Y856" s="47"/>
      <c r="Z856" s="49"/>
    </row>
    <row r="857" spans="1:26" ht="15.75" customHeight="1">
      <c r="A857" s="5">
        <v>118041</v>
      </c>
      <c r="B857" s="5">
        <v>4769</v>
      </c>
      <c r="C857" s="14">
        <v>44413.634722222225</v>
      </c>
      <c r="D857" s="14">
        <v>44413.636111111111</v>
      </c>
      <c r="E857" s="14">
        <v>44413.643750000003</v>
      </c>
      <c r="F857" s="14"/>
      <c r="G857" s="5" t="s">
        <v>24</v>
      </c>
      <c r="H857" s="5" t="s">
        <v>29</v>
      </c>
      <c r="S857" s="29">
        <v>117618</v>
      </c>
      <c r="T857" s="47"/>
      <c r="U857" s="48"/>
      <c r="V857" s="47"/>
      <c r="W857" s="47"/>
      <c r="X857" s="48"/>
      <c r="Y857" s="47"/>
      <c r="Z857" s="49"/>
    </row>
    <row r="858" spans="1:26" ht="15.75" customHeight="1">
      <c r="A858" s="5">
        <v>118669</v>
      </c>
      <c r="B858" s="5">
        <v>524</v>
      </c>
      <c r="C858" s="14">
        <v>44414.32430555555</v>
      </c>
      <c r="D858" s="14">
        <v>44414.331249999996</v>
      </c>
      <c r="E858" s="14">
        <v>44414.336805555555</v>
      </c>
      <c r="F858" s="14">
        <v>44414.370833333334</v>
      </c>
      <c r="G858" s="5" t="s">
        <v>24</v>
      </c>
      <c r="H858" s="5" t="s">
        <v>25</v>
      </c>
      <c r="S858" s="29">
        <v>117619</v>
      </c>
      <c r="T858" s="47"/>
      <c r="U858" s="48"/>
      <c r="V858" s="47"/>
      <c r="W858" s="47"/>
      <c r="X858" s="48">
        <v>1</v>
      </c>
      <c r="Y858" s="47">
        <v>1</v>
      </c>
      <c r="Z858" s="49">
        <v>1</v>
      </c>
    </row>
    <row r="859" spans="1:26" ht="15.75" customHeight="1">
      <c r="A859" s="5">
        <v>118119</v>
      </c>
      <c r="B859" s="5">
        <v>615</v>
      </c>
      <c r="C859" s="14">
        <v>44431.854861111111</v>
      </c>
      <c r="D859" s="14">
        <v>44431.859722222223</v>
      </c>
      <c r="E859" s="14"/>
      <c r="F859" s="14"/>
      <c r="G859" s="5" t="s">
        <v>24</v>
      </c>
      <c r="H859" s="5" t="s">
        <v>29</v>
      </c>
      <c r="S859" s="29">
        <v>117620</v>
      </c>
      <c r="T859" s="47"/>
      <c r="U859" s="48">
        <v>1</v>
      </c>
      <c r="V859" s="47">
        <v>1</v>
      </c>
      <c r="W859" s="47"/>
      <c r="X859" s="48"/>
      <c r="Y859" s="47"/>
      <c r="Z859" s="49">
        <v>1</v>
      </c>
    </row>
    <row r="860" spans="1:26" ht="15.75" customHeight="1">
      <c r="A860" s="5">
        <v>118604</v>
      </c>
      <c r="B860" s="5">
        <v>4840</v>
      </c>
      <c r="C860" s="14">
        <v>44411.808333333334</v>
      </c>
      <c r="D860" s="14">
        <v>44411.819444444445</v>
      </c>
      <c r="E860" s="14">
        <v>44411.824305555558</v>
      </c>
      <c r="F860" s="14">
        <v>44411.854166666672</v>
      </c>
      <c r="G860" s="5" t="s">
        <v>24</v>
      </c>
      <c r="H860" s="5" t="s">
        <v>29</v>
      </c>
      <c r="S860" s="29">
        <v>117621</v>
      </c>
      <c r="T860" s="47"/>
      <c r="U860" s="48"/>
      <c r="V860" s="47"/>
      <c r="W860" s="47"/>
      <c r="X860" s="48"/>
      <c r="Y860" s="47"/>
      <c r="Z860" s="49"/>
    </row>
    <row r="861" spans="1:26" ht="15.75" customHeight="1">
      <c r="A861" s="5">
        <v>117235</v>
      </c>
      <c r="B861" s="5">
        <v>2902</v>
      </c>
      <c r="C861" s="14">
        <v>44420.738888888889</v>
      </c>
      <c r="D861" s="14">
        <v>44420.74722222222</v>
      </c>
      <c r="E861" s="14">
        <v>44420.754166666666</v>
      </c>
      <c r="F861" s="14">
        <v>44420.760416666664</v>
      </c>
      <c r="G861" s="5" t="s">
        <v>24</v>
      </c>
      <c r="H861" s="5" t="s">
        <v>25</v>
      </c>
      <c r="S861" s="29">
        <v>117622</v>
      </c>
      <c r="T861" s="47"/>
      <c r="U861" s="48"/>
      <c r="V861" s="47"/>
      <c r="W861" s="47"/>
      <c r="X861" s="48"/>
      <c r="Y861" s="47"/>
      <c r="Z861" s="49"/>
    </row>
    <row r="862" spans="1:26" ht="15.75" customHeight="1">
      <c r="A862" s="5">
        <v>117805</v>
      </c>
      <c r="B862" s="5">
        <v>4798</v>
      </c>
      <c r="C862" s="14">
        <v>44410.712500000001</v>
      </c>
      <c r="D862" s="14">
        <v>44410.718055555561</v>
      </c>
      <c r="E862" s="14">
        <v>44410.722916666673</v>
      </c>
      <c r="F862" s="14">
        <v>44410.740972222229</v>
      </c>
      <c r="G862" s="5" t="s">
        <v>24</v>
      </c>
      <c r="H862" s="5" t="s">
        <v>29</v>
      </c>
      <c r="S862" s="29">
        <v>117623</v>
      </c>
      <c r="T862" s="47"/>
      <c r="U862" s="48">
        <v>1</v>
      </c>
      <c r="V862" s="47">
        <v>1</v>
      </c>
      <c r="W862" s="47"/>
      <c r="X862" s="48"/>
      <c r="Y862" s="47"/>
      <c r="Z862" s="49">
        <v>1</v>
      </c>
    </row>
    <row r="863" spans="1:26" ht="15.75" customHeight="1">
      <c r="A863" s="5">
        <v>118388</v>
      </c>
      <c r="B863" s="5">
        <v>683</v>
      </c>
      <c r="C863" s="14">
        <v>44417.987500000003</v>
      </c>
      <c r="D863" s="14">
        <v>44417.988888888889</v>
      </c>
      <c r="E863" s="14">
        <v>44417.998611111114</v>
      </c>
      <c r="F863" s="14"/>
      <c r="G863" s="5" t="s">
        <v>24</v>
      </c>
      <c r="H863" s="5" t="s">
        <v>29</v>
      </c>
      <c r="S863" s="29">
        <v>117624</v>
      </c>
      <c r="T863" s="47"/>
      <c r="U863" s="48">
        <v>1</v>
      </c>
      <c r="V863" s="47">
        <v>1</v>
      </c>
      <c r="W863" s="47"/>
      <c r="X863" s="48"/>
      <c r="Y863" s="47"/>
      <c r="Z863" s="49">
        <v>1</v>
      </c>
    </row>
    <row r="864" spans="1:26" ht="15.75" customHeight="1">
      <c r="A864" s="5">
        <v>117588</v>
      </c>
      <c r="B864" s="5">
        <v>3899</v>
      </c>
      <c r="C864" s="14">
        <v>44420.882638888892</v>
      </c>
      <c r="D864" s="14">
        <v>44420.885416666672</v>
      </c>
      <c r="E864" s="14">
        <v>44420.888888888891</v>
      </c>
      <c r="F864" s="14">
        <v>44420.908333333333</v>
      </c>
      <c r="G864" s="5" t="s">
        <v>24</v>
      </c>
      <c r="H864" s="5" t="s">
        <v>25</v>
      </c>
      <c r="S864" s="29">
        <v>117625</v>
      </c>
      <c r="T864" s="47"/>
      <c r="U864" s="48">
        <v>1</v>
      </c>
      <c r="V864" s="47">
        <v>1</v>
      </c>
      <c r="W864" s="47"/>
      <c r="X864" s="48"/>
      <c r="Y864" s="47"/>
      <c r="Z864" s="49">
        <v>1</v>
      </c>
    </row>
    <row r="865" spans="1:26" ht="15.75" customHeight="1">
      <c r="A865" s="5">
        <v>116858</v>
      </c>
      <c r="B865" s="5">
        <v>993</v>
      </c>
      <c r="C865" s="14">
        <v>44420.225694444445</v>
      </c>
      <c r="D865" s="14">
        <v>44420.233333333337</v>
      </c>
      <c r="E865" s="14">
        <v>44420.236111111117</v>
      </c>
      <c r="F865" s="14">
        <v>44420.247916666674</v>
      </c>
      <c r="G865" s="5" t="s">
        <v>24</v>
      </c>
      <c r="H865" s="5" t="s">
        <v>29</v>
      </c>
      <c r="S865" s="29">
        <v>117626</v>
      </c>
      <c r="T865" s="47"/>
      <c r="U865" s="48">
        <v>1</v>
      </c>
      <c r="V865" s="47">
        <v>1</v>
      </c>
      <c r="W865" s="47"/>
      <c r="X865" s="48"/>
      <c r="Y865" s="47"/>
      <c r="Z865" s="49">
        <v>1</v>
      </c>
    </row>
    <row r="866" spans="1:26" ht="15.75" customHeight="1">
      <c r="A866" s="5">
        <v>117457</v>
      </c>
      <c r="B866" s="5">
        <v>3628</v>
      </c>
      <c r="C866" s="14">
        <v>44434.477777777778</v>
      </c>
      <c r="D866" s="14">
        <v>44434.479861111111</v>
      </c>
      <c r="E866" s="14">
        <v>44434.484027777777</v>
      </c>
      <c r="F866" s="14">
        <v>44434.51458333333</v>
      </c>
      <c r="G866" s="5" t="s">
        <v>28</v>
      </c>
      <c r="H866" s="5" t="s">
        <v>25</v>
      </c>
      <c r="S866" s="29">
        <v>117627</v>
      </c>
      <c r="T866" s="47"/>
      <c r="U866" s="48"/>
      <c r="V866" s="47"/>
      <c r="W866" s="47"/>
      <c r="X866" s="48"/>
      <c r="Y866" s="47"/>
      <c r="Z866" s="49"/>
    </row>
    <row r="867" spans="1:26" ht="15.75" customHeight="1">
      <c r="A867" s="5">
        <v>117693</v>
      </c>
      <c r="B867" s="5">
        <v>736</v>
      </c>
      <c r="C867" s="14">
        <v>44411.297222222223</v>
      </c>
      <c r="D867" s="14">
        <v>44411.302777777782</v>
      </c>
      <c r="E867" s="14">
        <v>44411.306944444448</v>
      </c>
      <c r="F867" s="14">
        <v>44411.325694444451</v>
      </c>
      <c r="G867" s="5" t="s">
        <v>28</v>
      </c>
      <c r="H867" s="5" t="s">
        <v>25</v>
      </c>
      <c r="S867" s="29">
        <v>117628</v>
      </c>
      <c r="T867" s="47">
        <v>1</v>
      </c>
      <c r="U867" s="48"/>
      <c r="V867" s="47">
        <v>1</v>
      </c>
      <c r="W867" s="47"/>
      <c r="X867" s="48"/>
      <c r="Y867" s="47"/>
      <c r="Z867" s="49">
        <v>1</v>
      </c>
    </row>
    <row r="868" spans="1:26" ht="15.75" customHeight="1">
      <c r="A868" s="5">
        <v>117301</v>
      </c>
      <c r="B868" s="5">
        <v>3327</v>
      </c>
      <c r="C868" s="14">
        <v>44416.602777777778</v>
      </c>
      <c r="D868" s="14">
        <v>44416.608333333337</v>
      </c>
      <c r="E868" s="14">
        <v>44416.618055555562</v>
      </c>
      <c r="F868" s="14">
        <v>44416.648611111115</v>
      </c>
      <c r="G868" s="5" t="s">
        <v>28</v>
      </c>
      <c r="H868" s="5" t="s">
        <v>29</v>
      </c>
      <c r="S868" s="29">
        <v>117629</v>
      </c>
      <c r="T868" s="47"/>
      <c r="U868" s="48"/>
      <c r="V868" s="47"/>
      <c r="W868" s="47"/>
      <c r="X868" s="48"/>
      <c r="Y868" s="47"/>
      <c r="Z868" s="49"/>
    </row>
    <row r="869" spans="1:26" ht="15.75" customHeight="1">
      <c r="A869" s="5">
        <v>118074</v>
      </c>
      <c r="B869" s="5">
        <v>1492</v>
      </c>
      <c r="C869" s="14">
        <v>44429.376388888886</v>
      </c>
      <c r="D869" s="14"/>
      <c r="G869" s="5" t="s">
        <v>24</v>
      </c>
      <c r="H869" s="5" t="s">
        <v>25</v>
      </c>
      <c r="S869" s="29">
        <v>117630</v>
      </c>
      <c r="T869" s="47"/>
      <c r="U869" s="48">
        <v>1</v>
      </c>
      <c r="V869" s="47">
        <v>1</v>
      </c>
      <c r="W869" s="47"/>
      <c r="X869" s="48"/>
      <c r="Y869" s="47"/>
      <c r="Z869" s="49">
        <v>1</v>
      </c>
    </row>
    <row r="870" spans="1:26" ht="15.75" customHeight="1">
      <c r="A870" s="5">
        <v>118715</v>
      </c>
      <c r="B870" s="5">
        <v>4422</v>
      </c>
      <c r="C870" s="14">
        <v>44413.510416666664</v>
      </c>
      <c r="D870" s="14">
        <v>44413.51180555555</v>
      </c>
      <c r="E870" s="14"/>
      <c r="G870" s="5" t="s">
        <v>24</v>
      </c>
      <c r="H870" s="5" t="s">
        <v>25</v>
      </c>
      <c r="S870" s="29">
        <v>117631</v>
      </c>
      <c r="T870" s="47"/>
      <c r="U870" s="48">
        <v>1</v>
      </c>
      <c r="V870" s="47">
        <v>1</v>
      </c>
      <c r="W870" s="47"/>
      <c r="X870" s="48"/>
      <c r="Y870" s="47"/>
      <c r="Z870" s="49">
        <v>1</v>
      </c>
    </row>
    <row r="871" spans="1:26" ht="15.75" customHeight="1">
      <c r="A871" s="5">
        <v>118323</v>
      </c>
      <c r="B871" s="5">
        <v>2055</v>
      </c>
      <c r="C871" s="14">
        <v>44409.327777777777</v>
      </c>
      <c r="D871" s="14"/>
      <c r="G871" s="5" t="s">
        <v>24</v>
      </c>
      <c r="H871" s="5" t="s">
        <v>25</v>
      </c>
      <c r="S871" s="29">
        <v>117632</v>
      </c>
      <c r="T871" s="47"/>
      <c r="U871" s="48">
        <v>1</v>
      </c>
      <c r="V871" s="47">
        <v>1</v>
      </c>
      <c r="W871" s="47"/>
      <c r="X871" s="48"/>
      <c r="Y871" s="47"/>
      <c r="Z871" s="49">
        <v>1</v>
      </c>
    </row>
    <row r="872" spans="1:26" ht="15.75" customHeight="1">
      <c r="A872" s="5">
        <v>117939</v>
      </c>
      <c r="C872" s="14">
        <v>44426.955555555556</v>
      </c>
      <c r="G872" s="5" t="s">
        <v>24</v>
      </c>
      <c r="H872" s="5" t="s">
        <v>29</v>
      </c>
      <c r="S872" s="29">
        <v>117633</v>
      </c>
      <c r="T872" s="47"/>
      <c r="U872" s="48"/>
      <c r="V872" s="47"/>
      <c r="W872" s="47">
        <v>1</v>
      </c>
      <c r="X872" s="48"/>
      <c r="Y872" s="47">
        <v>1</v>
      </c>
      <c r="Z872" s="49">
        <v>1</v>
      </c>
    </row>
    <row r="873" spans="1:26" ht="15.75" customHeight="1">
      <c r="A873" s="5">
        <v>118650</v>
      </c>
      <c r="B873" s="5">
        <v>2280</v>
      </c>
      <c r="C873" s="14">
        <v>44412.913888888892</v>
      </c>
      <c r="D873" s="14">
        <v>44412.925000000003</v>
      </c>
      <c r="E873" s="14">
        <v>44412.933333333334</v>
      </c>
      <c r="F873" s="14">
        <v>44412.974999999999</v>
      </c>
      <c r="G873" s="5" t="s">
        <v>24</v>
      </c>
      <c r="H873" s="5" t="s">
        <v>29</v>
      </c>
      <c r="S873" s="29">
        <v>117634</v>
      </c>
      <c r="T873" s="47"/>
      <c r="U873" s="48"/>
      <c r="V873" s="47"/>
      <c r="W873" s="47"/>
      <c r="X873" s="48">
        <v>1</v>
      </c>
      <c r="Y873" s="47">
        <v>1</v>
      </c>
      <c r="Z873" s="49">
        <v>1</v>
      </c>
    </row>
    <row r="874" spans="1:26" ht="15.75" customHeight="1">
      <c r="A874" s="5">
        <v>118508</v>
      </c>
      <c r="B874" s="5">
        <v>3053</v>
      </c>
      <c r="C874" s="14">
        <v>44410.849305555559</v>
      </c>
      <c r="D874" s="14">
        <v>44410.853472222225</v>
      </c>
      <c r="E874" s="14"/>
      <c r="G874" s="5" t="s">
        <v>24</v>
      </c>
      <c r="H874" s="5" t="s">
        <v>29</v>
      </c>
      <c r="S874" s="29">
        <v>117635</v>
      </c>
      <c r="T874" s="47"/>
      <c r="U874" s="48"/>
      <c r="V874" s="47"/>
      <c r="W874" s="47"/>
      <c r="X874" s="48">
        <v>1</v>
      </c>
      <c r="Y874" s="47">
        <v>1</v>
      </c>
      <c r="Z874" s="49">
        <v>1</v>
      </c>
    </row>
    <row r="875" spans="1:26" ht="15.75" customHeight="1">
      <c r="A875" s="5">
        <v>117131</v>
      </c>
      <c r="B875" s="5">
        <v>4415</v>
      </c>
      <c r="C875" s="14">
        <v>44416.756249999999</v>
      </c>
      <c r="D875" s="14">
        <v>44416.761111111111</v>
      </c>
      <c r="E875" s="14"/>
      <c r="F875" s="14"/>
      <c r="G875" s="5" t="s">
        <v>28</v>
      </c>
      <c r="H875" s="5" t="s">
        <v>25</v>
      </c>
      <c r="S875" s="29">
        <v>117636</v>
      </c>
      <c r="T875" s="47"/>
      <c r="U875" s="48">
        <v>1</v>
      </c>
      <c r="V875" s="47">
        <v>1</v>
      </c>
      <c r="W875" s="47"/>
      <c r="X875" s="48"/>
      <c r="Y875" s="47"/>
      <c r="Z875" s="49">
        <v>1</v>
      </c>
    </row>
    <row r="876" spans="1:26" ht="15.75" customHeight="1">
      <c r="A876" s="5">
        <v>118606</v>
      </c>
      <c r="B876" s="5">
        <v>4622</v>
      </c>
      <c r="C876" s="14">
        <v>44431.57708333333</v>
      </c>
      <c r="D876" s="14"/>
      <c r="G876" s="5" t="s">
        <v>24</v>
      </c>
      <c r="H876" s="5" t="s">
        <v>25</v>
      </c>
      <c r="S876" s="29">
        <v>117637</v>
      </c>
      <c r="T876" s="47"/>
      <c r="U876" s="48">
        <v>1</v>
      </c>
      <c r="V876" s="47">
        <v>1</v>
      </c>
      <c r="W876" s="47"/>
      <c r="X876" s="48"/>
      <c r="Y876" s="47"/>
      <c r="Z876" s="49">
        <v>1</v>
      </c>
    </row>
    <row r="877" spans="1:26" ht="15.75" customHeight="1">
      <c r="A877" s="5">
        <v>117407</v>
      </c>
      <c r="B877" s="5">
        <v>1122</v>
      </c>
      <c r="C877" s="14">
        <v>44410.845138888893</v>
      </c>
      <c r="D877" s="14">
        <v>44410.847222222226</v>
      </c>
      <c r="E877" s="14">
        <v>44410.853472222225</v>
      </c>
      <c r="F877" s="14">
        <v>44410.886111111111</v>
      </c>
      <c r="G877" s="5" t="s">
        <v>24</v>
      </c>
      <c r="H877" s="5" t="s">
        <v>29</v>
      </c>
      <c r="S877" s="29">
        <v>117638</v>
      </c>
      <c r="T877" s="47">
        <v>1</v>
      </c>
      <c r="U877" s="48"/>
      <c r="V877" s="47">
        <v>1</v>
      </c>
      <c r="W877" s="47"/>
      <c r="X877" s="48"/>
      <c r="Y877" s="47"/>
      <c r="Z877" s="49">
        <v>1</v>
      </c>
    </row>
    <row r="878" spans="1:26" ht="15.75" customHeight="1">
      <c r="A878" s="5">
        <v>117355</v>
      </c>
      <c r="B878" s="5">
        <v>162</v>
      </c>
      <c r="C878" s="14">
        <v>44431.260416666664</v>
      </c>
      <c r="D878" s="14">
        <v>44431.262499999997</v>
      </c>
      <c r="E878" s="14"/>
      <c r="G878" s="5" t="s">
        <v>24</v>
      </c>
      <c r="H878" s="5" t="s">
        <v>29</v>
      </c>
      <c r="S878" s="29">
        <v>117639</v>
      </c>
      <c r="T878" s="47"/>
      <c r="U878" s="48"/>
      <c r="V878" s="47"/>
      <c r="W878" s="47">
        <v>1</v>
      </c>
      <c r="X878" s="48"/>
      <c r="Y878" s="47">
        <v>1</v>
      </c>
      <c r="Z878" s="49">
        <v>1</v>
      </c>
    </row>
    <row r="879" spans="1:26" ht="15.75" customHeight="1">
      <c r="A879" s="5">
        <v>117319</v>
      </c>
      <c r="B879" s="5">
        <v>59</v>
      </c>
      <c r="C879" s="14">
        <v>44415.676388888889</v>
      </c>
      <c r="D879" s="14">
        <v>44415.6875</v>
      </c>
      <c r="E879" s="14">
        <v>44415.69027777778</v>
      </c>
      <c r="F879" s="14">
        <v>44415.725694444445</v>
      </c>
      <c r="G879" s="5" t="s">
        <v>28</v>
      </c>
      <c r="H879" s="5" t="s">
        <v>25</v>
      </c>
      <c r="S879" s="29">
        <v>117640</v>
      </c>
      <c r="T879" s="47"/>
      <c r="U879" s="48">
        <v>1</v>
      </c>
      <c r="V879" s="47">
        <v>1</v>
      </c>
      <c r="W879" s="47"/>
      <c r="X879" s="48"/>
      <c r="Y879" s="47"/>
      <c r="Z879" s="49">
        <v>1</v>
      </c>
    </row>
    <row r="880" spans="1:26" ht="15.75" customHeight="1">
      <c r="A880" s="5">
        <v>117383</v>
      </c>
      <c r="B880" s="5">
        <v>1788</v>
      </c>
      <c r="C880" s="14">
        <v>44425.306249999994</v>
      </c>
      <c r="D880" s="14">
        <v>44425.309722222213</v>
      </c>
      <c r="E880" s="14">
        <v>44425.314583333326</v>
      </c>
      <c r="F880" s="14">
        <v>44425.352777777771</v>
      </c>
      <c r="G880" s="5" t="s">
        <v>28</v>
      </c>
      <c r="H880" s="5" t="s">
        <v>25</v>
      </c>
      <c r="S880" s="29">
        <v>117641</v>
      </c>
      <c r="T880" s="47"/>
      <c r="U880" s="48"/>
      <c r="V880" s="47"/>
      <c r="W880" s="47"/>
      <c r="X880" s="48"/>
      <c r="Y880" s="47"/>
      <c r="Z880" s="49"/>
    </row>
    <row r="881" spans="1:26" ht="15.75" customHeight="1">
      <c r="A881" s="5">
        <v>118370</v>
      </c>
      <c r="B881" s="5">
        <v>4849</v>
      </c>
      <c r="C881" s="14">
        <v>44422.076388888883</v>
      </c>
      <c r="D881" s="14">
        <v>44422.086111111108</v>
      </c>
      <c r="E881" s="14">
        <v>44422.094444444439</v>
      </c>
      <c r="F881" s="14"/>
      <c r="G881" s="5" t="s">
        <v>24</v>
      </c>
      <c r="H881" s="5" t="s">
        <v>29</v>
      </c>
      <c r="S881" s="29">
        <v>117642</v>
      </c>
      <c r="T881" s="47"/>
      <c r="U881" s="48">
        <v>1</v>
      </c>
      <c r="V881" s="47">
        <v>1</v>
      </c>
      <c r="W881" s="47"/>
      <c r="X881" s="48"/>
      <c r="Y881" s="47"/>
      <c r="Z881" s="49">
        <v>1</v>
      </c>
    </row>
    <row r="882" spans="1:26" ht="15.75" customHeight="1">
      <c r="A882" s="5">
        <v>116923</v>
      </c>
      <c r="B882" s="5">
        <v>2599</v>
      </c>
      <c r="C882" s="14">
        <v>44430.754861111112</v>
      </c>
      <c r="D882" s="14"/>
      <c r="G882" s="5" t="s">
        <v>24</v>
      </c>
      <c r="H882" s="5" t="s">
        <v>25</v>
      </c>
      <c r="S882" s="29">
        <v>117643</v>
      </c>
      <c r="T882" s="47"/>
      <c r="U882" s="48">
        <v>1</v>
      </c>
      <c r="V882" s="47">
        <v>1</v>
      </c>
      <c r="W882" s="47"/>
      <c r="X882" s="48"/>
      <c r="Y882" s="47"/>
      <c r="Z882" s="49">
        <v>1</v>
      </c>
    </row>
    <row r="883" spans="1:26" ht="15.75" customHeight="1">
      <c r="A883" s="5">
        <v>118287</v>
      </c>
      <c r="B883" s="5">
        <v>257</v>
      </c>
      <c r="C883" s="14">
        <v>44427.738888888889</v>
      </c>
      <c r="D883" s="14">
        <v>44427.746527777781</v>
      </c>
      <c r="E883" s="14">
        <v>44427.755555555559</v>
      </c>
      <c r="F883" s="14"/>
      <c r="G883" s="5" t="s">
        <v>24</v>
      </c>
      <c r="H883" s="5" t="s">
        <v>25</v>
      </c>
      <c r="S883" s="29">
        <v>117644</v>
      </c>
      <c r="T883" s="47">
        <v>1</v>
      </c>
      <c r="U883" s="48"/>
      <c r="V883" s="47">
        <v>1</v>
      </c>
      <c r="W883" s="47"/>
      <c r="X883" s="48"/>
      <c r="Y883" s="47"/>
      <c r="Z883" s="49">
        <v>1</v>
      </c>
    </row>
    <row r="884" spans="1:26" ht="15.75" customHeight="1">
      <c r="A884" s="5">
        <v>117020</v>
      </c>
      <c r="C884" s="14">
        <v>44424.850000000006</v>
      </c>
      <c r="G884" s="5" t="s">
        <v>24</v>
      </c>
      <c r="H884" s="5" t="s">
        <v>29</v>
      </c>
      <c r="S884" s="29">
        <v>117645</v>
      </c>
      <c r="T884" s="47">
        <v>1</v>
      </c>
      <c r="U884" s="48"/>
      <c r="V884" s="47">
        <v>1</v>
      </c>
      <c r="W884" s="47"/>
      <c r="X884" s="48"/>
      <c r="Y884" s="47"/>
      <c r="Z884" s="49">
        <v>1</v>
      </c>
    </row>
    <row r="885" spans="1:26" ht="15.75" customHeight="1">
      <c r="A885" s="5">
        <v>117649</v>
      </c>
      <c r="B885" s="5">
        <v>4714</v>
      </c>
      <c r="C885" s="14">
        <v>44427.970833333333</v>
      </c>
      <c r="D885" s="14">
        <v>44427.981249999997</v>
      </c>
      <c r="E885" s="14">
        <v>44427.987499999996</v>
      </c>
      <c r="F885" s="14">
        <v>44427.993749999994</v>
      </c>
      <c r="G885" s="5" t="s">
        <v>24</v>
      </c>
      <c r="H885" s="5" t="s">
        <v>25</v>
      </c>
      <c r="S885" s="29">
        <v>117646</v>
      </c>
      <c r="T885" s="47"/>
      <c r="U885" s="48"/>
      <c r="V885" s="47"/>
      <c r="W885" s="47"/>
      <c r="X885" s="48">
        <v>1</v>
      </c>
      <c r="Y885" s="47">
        <v>1</v>
      </c>
      <c r="Z885" s="49">
        <v>1</v>
      </c>
    </row>
    <row r="886" spans="1:26" ht="15.75" customHeight="1">
      <c r="A886" s="5">
        <v>118583</v>
      </c>
      <c r="B886" s="5">
        <v>4713</v>
      </c>
      <c r="C886" s="14">
        <v>44436.302083333328</v>
      </c>
      <c r="D886" s="14">
        <v>44436.309027777774</v>
      </c>
      <c r="E886" s="14">
        <v>44436.317361111105</v>
      </c>
      <c r="F886" s="14">
        <v>44436.340277777774</v>
      </c>
      <c r="G886" s="5" t="s">
        <v>28</v>
      </c>
      <c r="H886" s="5" t="s">
        <v>29</v>
      </c>
      <c r="S886" s="29">
        <v>117647</v>
      </c>
      <c r="T886" s="47"/>
      <c r="U886" s="48"/>
      <c r="V886" s="47"/>
      <c r="W886" s="47"/>
      <c r="X886" s="48">
        <v>1</v>
      </c>
      <c r="Y886" s="47">
        <v>1</v>
      </c>
      <c r="Z886" s="49">
        <v>1</v>
      </c>
    </row>
    <row r="887" spans="1:26" ht="15.75" customHeight="1">
      <c r="A887" s="5">
        <v>116982</v>
      </c>
      <c r="B887" s="5">
        <v>3676</v>
      </c>
      <c r="C887" s="14">
        <v>44416.626388888886</v>
      </c>
      <c r="D887" s="14">
        <v>44416.63680555555</v>
      </c>
      <c r="E887" s="14">
        <v>44416.638888888883</v>
      </c>
      <c r="F887" s="14">
        <v>44416.672222222216</v>
      </c>
      <c r="G887" s="5" t="s">
        <v>28</v>
      </c>
      <c r="H887" s="5" t="s">
        <v>29</v>
      </c>
      <c r="S887" s="29">
        <v>117648</v>
      </c>
      <c r="T887" s="47"/>
      <c r="U887" s="48">
        <v>1</v>
      </c>
      <c r="V887" s="47">
        <v>1</v>
      </c>
      <c r="W887" s="47"/>
      <c r="X887" s="48"/>
      <c r="Y887" s="47"/>
      <c r="Z887" s="49">
        <v>1</v>
      </c>
    </row>
    <row r="888" spans="1:26" ht="15.75" customHeight="1">
      <c r="A888" s="5">
        <v>118520</v>
      </c>
      <c r="B888" s="5">
        <v>2470</v>
      </c>
      <c r="C888" s="14">
        <v>44415.39166666667</v>
      </c>
      <c r="D888" s="14"/>
      <c r="G888" s="5" t="s">
        <v>24</v>
      </c>
      <c r="H888" s="5" t="s">
        <v>25</v>
      </c>
      <c r="S888" s="29">
        <v>117649</v>
      </c>
      <c r="T888" s="47">
        <v>1</v>
      </c>
      <c r="U888" s="48"/>
      <c r="V888" s="47">
        <v>1</v>
      </c>
      <c r="W888" s="47"/>
      <c r="X888" s="48"/>
      <c r="Y888" s="47"/>
      <c r="Z888" s="49">
        <v>1</v>
      </c>
    </row>
    <row r="889" spans="1:26" ht="15.75" customHeight="1">
      <c r="A889" s="5">
        <v>117351</v>
      </c>
      <c r="C889" s="14">
        <v>44431.115972222222</v>
      </c>
      <c r="G889" s="5" t="s">
        <v>24</v>
      </c>
      <c r="H889" s="5" t="s">
        <v>29</v>
      </c>
      <c r="S889" s="29">
        <v>117650</v>
      </c>
      <c r="T889" s="47">
        <v>1</v>
      </c>
      <c r="U889" s="48"/>
      <c r="V889" s="47">
        <v>1</v>
      </c>
      <c r="W889" s="47"/>
      <c r="X889" s="48"/>
      <c r="Y889" s="47"/>
      <c r="Z889" s="49">
        <v>1</v>
      </c>
    </row>
    <row r="890" spans="1:26" ht="15.75" customHeight="1">
      <c r="A890" s="5">
        <v>118333</v>
      </c>
      <c r="B890" s="5">
        <v>2517</v>
      </c>
      <c r="C890" s="14">
        <v>44415.356944444444</v>
      </c>
      <c r="D890" s="14"/>
      <c r="G890" s="5" t="s">
        <v>24</v>
      </c>
      <c r="H890" s="5" t="s">
        <v>29</v>
      </c>
      <c r="S890" s="29">
        <v>117651</v>
      </c>
      <c r="T890" s="47"/>
      <c r="U890" s="48">
        <v>1</v>
      </c>
      <c r="V890" s="47">
        <v>1</v>
      </c>
      <c r="W890" s="47"/>
      <c r="X890" s="48"/>
      <c r="Y890" s="47"/>
      <c r="Z890" s="49">
        <v>1</v>
      </c>
    </row>
    <row r="891" spans="1:26" ht="15.75" customHeight="1">
      <c r="A891" s="5">
        <v>118386</v>
      </c>
      <c r="B891" s="5">
        <v>4162</v>
      </c>
      <c r="C891" s="14">
        <v>44412.640277777777</v>
      </c>
      <c r="D891" s="14">
        <v>44412.645138888889</v>
      </c>
      <c r="E891" s="14"/>
      <c r="G891" s="5" t="s">
        <v>24</v>
      </c>
      <c r="H891" s="5" t="s">
        <v>29</v>
      </c>
      <c r="S891" s="29">
        <v>117652</v>
      </c>
      <c r="T891" s="47"/>
      <c r="U891" s="48"/>
      <c r="V891" s="47"/>
      <c r="W891" s="47"/>
      <c r="X891" s="48"/>
      <c r="Y891" s="47"/>
      <c r="Z891" s="49"/>
    </row>
    <row r="892" spans="1:26" ht="15.75" customHeight="1">
      <c r="A892" s="5">
        <v>117089</v>
      </c>
      <c r="C892" s="14">
        <v>44410.157638888886</v>
      </c>
      <c r="G892" s="5" t="s">
        <v>24</v>
      </c>
      <c r="H892" s="5" t="s">
        <v>25</v>
      </c>
      <c r="S892" s="29">
        <v>117653</v>
      </c>
      <c r="T892" s="47"/>
      <c r="U892" s="48"/>
      <c r="V892" s="47"/>
      <c r="W892" s="47"/>
      <c r="X892" s="48"/>
      <c r="Y892" s="47"/>
      <c r="Z892" s="49"/>
    </row>
    <row r="893" spans="1:26" ht="15.75" customHeight="1">
      <c r="A893" s="5">
        <v>118369</v>
      </c>
      <c r="B893" s="5">
        <v>4271</v>
      </c>
      <c r="C893" s="14">
        <v>44419.428472222222</v>
      </c>
      <c r="D893" s="14">
        <v>44419.432638888888</v>
      </c>
      <c r="E893" s="14">
        <v>44419.4375</v>
      </c>
      <c r="F893" s="14">
        <v>44419.461805555555</v>
      </c>
      <c r="G893" s="5" t="s">
        <v>24</v>
      </c>
      <c r="H893" s="5" t="s">
        <v>25</v>
      </c>
      <c r="S893" s="29">
        <v>117654</v>
      </c>
      <c r="T893" s="47"/>
      <c r="U893" s="48">
        <v>1</v>
      </c>
      <c r="V893" s="47">
        <v>1</v>
      </c>
      <c r="W893" s="47"/>
      <c r="X893" s="48"/>
      <c r="Y893" s="47"/>
      <c r="Z893" s="49">
        <v>1</v>
      </c>
    </row>
    <row r="894" spans="1:26" ht="15.75" customHeight="1">
      <c r="A894" s="5">
        <v>116823</v>
      </c>
      <c r="B894" s="5">
        <v>1737</v>
      </c>
      <c r="C894" s="14">
        <v>44428.103472222225</v>
      </c>
      <c r="D894" s="14">
        <v>44428.107638888891</v>
      </c>
      <c r="E894" s="14">
        <v>44428.11041666667</v>
      </c>
      <c r="F894" s="14">
        <v>44428.149305555562</v>
      </c>
      <c r="G894" s="5" t="s">
        <v>24</v>
      </c>
      <c r="H894" s="5" t="s">
        <v>29</v>
      </c>
      <c r="S894" s="29">
        <v>117655</v>
      </c>
      <c r="T894" s="47"/>
      <c r="U894" s="48"/>
      <c r="V894" s="47"/>
      <c r="W894" s="47"/>
      <c r="X894" s="48"/>
      <c r="Y894" s="47"/>
      <c r="Z894" s="49"/>
    </row>
    <row r="895" spans="1:26" ht="15.75" customHeight="1">
      <c r="A895" s="5">
        <v>117719</v>
      </c>
      <c r="B895" s="5">
        <v>1085</v>
      </c>
      <c r="C895" s="14">
        <v>44428.880555555559</v>
      </c>
      <c r="D895" s="14">
        <v>44428.883333333339</v>
      </c>
      <c r="E895" s="14"/>
      <c r="G895" s="5" t="s">
        <v>24</v>
      </c>
      <c r="H895" s="5" t="s">
        <v>25</v>
      </c>
      <c r="S895" s="29">
        <v>117656</v>
      </c>
      <c r="T895" s="47"/>
      <c r="U895" s="48">
        <v>1</v>
      </c>
      <c r="V895" s="47">
        <v>1</v>
      </c>
      <c r="W895" s="47"/>
      <c r="X895" s="48"/>
      <c r="Y895" s="47"/>
      <c r="Z895" s="49">
        <v>1</v>
      </c>
    </row>
    <row r="896" spans="1:26" ht="15.75" customHeight="1">
      <c r="A896" s="5">
        <v>117330</v>
      </c>
      <c r="C896" s="14">
        <v>44416.690972222219</v>
      </c>
      <c r="G896" s="5" t="s">
        <v>28</v>
      </c>
      <c r="H896" s="5" t="s">
        <v>29</v>
      </c>
      <c r="S896" s="29">
        <v>117657</v>
      </c>
      <c r="T896" s="47">
        <v>1</v>
      </c>
      <c r="U896" s="48"/>
      <c r="V896" s="47">
        <v>1</v>
      </c>
      <c r="W896" s="47"/>
      <c r="X896" s="48"/>
      <c r="Y896" s="47"/>
      <c r="Z896" s="49">
        <v>1</v>
      </c>
    </row>
    <row r="897" spans="1:26" ht="15.75" customHeight="1">
      <c r="A897" s="5">
        <v>117720</v>
      </c>
      <c r="B897" s="5">
        <v>2289</v>
      </c>
      <c r="C897" s="14">
        <v>44417.90625</v>
      </c>
      <c r="D897" s="14">
        <v>44417.913194444445</v>
      </c>
      <c r="E897" s="14">
        <v>44417.920833333337</v>
      </c>
      <c r="F897" s="14"/>
      <c r="G897" s="5" t="s">
        <v>28</v>
      </c>
      <c r="H897" s="5" t="s">
        <v>29</v>
      </c>
      <c r="S897" s="29">
        <v>117658</v>
      </c>
      <c r="T897" s="47"/>
      <c r="U897" s="48">
        <v>1</v>
      </c>
      <c r="V897" s="47">
        <v>1</v>
      </c>
      <c r="W897" s="47"/>
      <c r="X897" s="48"/>
      <c r="Y897" s="47"/>
      <c r="Z897" s="49">
        <v>1</v>
      </c>
    </row>
    <row r="898" spans="1:26" ht="15.75" customHeight="1">
      <c r="A898" s="5">
        <v>118731</v>
      </c>
      <c r="C898" s="14">
        <v>44427.547222222223</v>
      </c>
      <c r="G898" s="5" t="s">
        <v>24</v>
      </c>
      <c r="H898" s="5" t="s">
        <v>25</v>
      </c>
      <c r="S898" s="29">
        <v>117659</v>
      </c>
      <c r="T898" s="47"/>
      <c r="U898" s="48">
        <v>1</v>
      </c>
      <c r="V898" s="47">
        <v>1</v>
      </c>
      <c r="W898" s="47"/>
      <c r="X898" s="48"/>
      <c r="Y898" s="47"/>
      <c r="Z898" s="49">
        <v>1</v>
      </c>
    </row>
    <row r="899" spans="1:26" ht="15.75" customHeight="1">
      <c r="A899" s="5">
        <v>117171</v>
      </c>
      <c r="B899" s="5">
        <v>4250</v>
      </c>
      <c r="C899" s="14">
        <v>44411.268055555556</v>
      </c>
      <c r="D899" s="14">
        <v>44411.27847222222</v>
      </c>
      <c r="E899" s="14">
        <v>44411.288888888885</v>
      </c>
      <c r="F899" s="14">
        <v>44411.298611111109</v>
      </c>
      <c r="G899" s="5" t="s">
        <v>28</v>
      </c>
      <c r="H899" s="5" t="s">
        <v>29</v>
      </c>
      <c r="S899" s="29">
        <v>117660</v>
      </c>
      <c r="T899" s="47">
        <v>1</v>
      </c>
      <c r="U899" s="48"/>
      <c r="V899" s="47">
        <v>1</v>
      </c>
      <c r="W899" s="47"/>
      <c r="X899" s="48"/>
      <c r="Y899" s="47"/>
      <c r="Z899" s="49">
        <v>1</v>
      </c>
    </row>
    <row r="900" spans="1:26" ht="15.75" customHeight="1">
      <c r="A900" s="5">
        <v>117065</v>
      </c>
      <c r="B900" s="5">
        <v>2509</v>
      </c>
      <c r="C900" s="14">
        <v>44431.532638888886</v>
      </c>
      <c r="D900" s="14">
        <v>44431.539583333331</v>
      </c>
      <c r="E900" s="14">
        <v>44431.541666666664</v>
      </c>
      <c r="F900" s="14">
        <v>44431.563888888886</v>
      </c>
      <c r="G900" s="5" t="s">
        <v>24</v>
      </c>
      <c r="H900" s="5" t="s">
        <v>25</v>
      </c>
      <c r="S900" s="29">
        <v>117661</v>
      </c>
      <c r="T900" s="47"/>
      <c r="U900" s="48">
        <v>1</v>
      </c>
      <c r="V900" s="47">
        <v>1</v>
      </c>
      <c r="W900" s="47"/>
      <c r="X900" s="48"/>
      <c r="Y900" s="47"/>
      <c r="Z900" s="49">
        <v>1</v>
      </c>
    </row>
    <row r="901" spans="1:26" ht="15.75" customHeight="1">
      <c r="A901" s="5">
        <v>117790</v>
      </c>
      <c r="B901" s="5">
        <v>3601</v>
      </c>
      <c r="C901" s="14">
        <v>44422.134722222225</v>
      </c>
      <c r="D901" s="14">
        <v>44422.142361111117</v>
      </c>
      <c r="E901" s="14"/>
      <c r="G901" s="5" t="s">
        <v>28</v>
      </c>
      <c r="H901" s="5" t="s">
        <v>29</v>
      </c>
      <c r="S901" s="29">
        <v>117662</v>
      </c>
      <c r="T901" s="47">
        <v>1</v>
      </c>
      <c r="U901" s="48"/>
      <c r="V901" s="47">
        <v>1</v>
      </c>
      <c r="W901" s="47"/>
      <c r="X901" s="48"/>
      <c r="Y901" s="47"/>
      <c r="Z901" s="49">
        <v>1</v>
      </c>
    </row>
    <row r="902" spans="1:26" ht="15.75" customHeight="1">
      <c r="A902" s="5">
        <v>117274</v>
      </c>
      <c r="B902" s="5">
        <v>1975</v>
      </c>
      <c r="C902" s="14">
        <v>44433.806249999994</v>
      </c>
      <c r="D902" s="14">
        <v>44433.815277777772</v>
      </c>
      <c r="E902" s="14">
        <v>44433.823611111104</v>
      </c>
      <c r="F902" s="14">
        <v>44433.853472222218</v>
      </c>
      <c r="G902" s="5" t="s">
        <v>24</v>
      </c>
      <c r="H902" s="5" t="s">
        <v>29</v>
      </c>
      <c r="S902" s="29">
        <v>117663</v>
      </c>
      <c r="T902" s="47"/>
      <c r="U902" s="48"/>
      <c r="V902" s="47"/>
      <c r="W902" s="47"/>
      <c r="X902" s="48"/>
      <c r="Y902" s="47"/>
      <c r="Z902" s="49"/>
    </row>
    <row r="903" spans="1:26" ht="15.75" customHeight="1">
      <c r="A903" s="5">
        <v>118198</v>
      </c>
      <c r="B903" s="5">
        <v>2773</v>
      </c>
      <c r="C903" s="14">
        <v>44411.01458333333</v>
      </c>
      <c r="D903" s="14">
        <v>44411.015972222216</v>
      </c>
      <c r="E903" s="14">
        <v>44411.024305555547</v>
      </c>
      <c r="F903" s="14">
        <v>44411.059027777766</v>
      </c>
      <c r="G903" s="5" t="s">
        <v>24</v>
      </c>
      <c r="H903" s="5" t="s">
        <v>29</v>
      </c>
      <c r="S903" s="29">
        <v>117664</v>
      </c>
      <c r="T903" s="47"/>
      <c r="U903" s="48"/>
      <c r="V903" s="47"/>
      <c r="W903" s="47"/>
      <c r="X903" s="48">
        <v>1</v>
      </c>
      <c r="Y903" s="47">
        <v>1</v>
      </c>
      <c r="Z903" s="49">
        <v>1</v>
      </c>
    </row>
    <row r="904" spans="1:26" ht="15.75" customHeight="1">
      <c r="A904" s="5">
        <v>117558</v>
      </c>
      <c r="B904" s="5">
        <v>4310</v>
      </c>
      <c r="C904" s="14">
        <v>44433.527083333334</v>
      </c>
      <c r="D904" s="14"/>
      <c r="G904" s="5" t="s">
        <v>24</v>
      </c>
      <c r="H904" s="5" t="s">
        <v>25</v>
      </c>
      <c r="S904" s="29">
        <v>117665</v>
      </c>
      <c r="T904" s="47"/>
      <c r="U904" s="48">
        <v>1</v>
      </c>
      <c r="V904" s="47">
        <v>1</v>
      </c>
      <c r="W904" s="47"/>
      <c r="X904" s="48"/>
      <c r="Y904" s="47"/>
      <c r="Z904" s="49">
        <v>1</v>
      </c>
    </row>
    <row r="905" spans="1:26" ht="15.75" customHeight="1">
      <c r="A905" s="5">
        <v>116984</v>
      </c>
      <c r="C905" s="14">
        <v>44426.727777777778</v>
      </c>
      <c r="G905" s="5" t="s">
        <v>24</v>
      </c>
      <c r="H905" s="5" t="s">
        <v>29</v>
      </c>
      <c r="S905" s="29">
        <v>117666</v>
      </c>
      <c r="T905" s="47"/>
      <c r="U905" s="48">
        <v>1</v>
      </c>
      <c r="V905" s="47">
        <v>1</v>
      </c>
      <c r="W905" s="47"/>
      <c r="X905" s="48"/>
      <c r="Y905" s="47"/>
      <c r="Z905" s="49">
        <v>1</v>
      </c>
    </row>
    <row r="906" spans="1:26" ht="15.75" customHeight="1">
      <c r="A906" s="5">
        <v>117459</v>
      </c>
      <c r="B906" s="5">
        <v>4292</v>
      </c>
      <c r="C906" s="14">
        <v>44435.327777777777</v>
      </c>
      <c r="D906" s="14">
        <v>44435.329166666663</v>
      </c>
      <c r="E906" s="14">
        <v>44435.331944444442</v>
      </c>
      <c r="F906" s="14">
        <v>44435.343055555553</v>
      </c>
      <c r="G906" s="5" t="s">
        <v>24</v>
      </c>
      <c r="H906" s="5" t="s">
        <v>29</v>
      </c>
      <c r="S906" s="29">
        <v>117667</v>
      </c>
      <c r="T906" s="47"/>
      <c r="U906" s="48"/>
      <c r="V906" s="47"/>
      <c r="W906" s="47"/>
      <c r="X906" s="48"/>
      <c r="Y906" s="47"/>
      <c r="Z906" s="49"/>
    </row>
    <row r="907" spans="1:26" ht="15.75" customHeight="1">
      <c r="A907" s="5">
        <v>117806</v>
      </c>
      <c r="B907" s="5">
        <v>2903</v>
      </c>
      <c r="C907" s="14">
        <v>44413.23819444445</v>
      </c>
      <c r="D907" s="14">
        <v>44413.243055555562</v>
      </c>
      <c r="E907" s="14">
        <v>44413.251388888893</v>
      </c>
      <c r="F907" s="14">
        <v>44413.287500000006</v>
      </c>
      <c r="G907" s="5" t="s">
        <v>24</v>
      </c>
      <c r="H907" s="5" t="s">
        <v>29</v>
      </c>
      <c r="S907" s="29">
        <v>117668</v>
      </c>
      <c r="T907" s="47">
        <v>1</v>
      </c>
      <c r="U907" s="48"/>
      <c r="V907" s="47">
        <v>1</v>
      </c>
      <c r="W907" s="47"/>
      <c r="X907" s="48"/>
      <c r="Y907" s="47"/>
      <c r="Z907" s="49">
        <v>1</v>
      </c>
    </row>
    <row r="908" spans="1:26" ht="15.75" customHeight="1">
      <c r="A908" s="5">
        <v>117185</v>
      </c>
      <c r="B908" s="5">
        <v>3822</v>
      </c>
      <c r="C908" s="14">
        <v>44436.729861111111</v>
      </c>
      <c r="D908" s="14">
        <v>44436.73541666667</v>
      </c>
      <c r="E908" s="14">
        <v>44436.740972222229</v>
      </c>
      <c r="F908" s="14">
        <v>44436.752777777787</v>
      </c>
      <c r="G908" s="5" t="s">
        <v>24</v>
      </c>
      <c r="H908" s="5" t="s">
        <v>29</v>
      </c>
      <c r="S908" s="29">
        <v>117669</v>
      </c>
      <c r="T908" s="47">
        <v>1</v>
      </c>
      <c r="U908" s="48"/>
      <c r="V908" s="47">
        <v>1</v>
      </c>
      <c r="W908" s="47"/>
      <c r="X908" s="48"/>
      <c r="Y908" s="47"/>
      <c r="Z908" s="49">
        <v>1</v>
      </c>
    </row>
    <row r="909" spans="1:26" ht="15.75" customHeight="1">
      <c r="A909" s="5">
        <v>118578</v>
      </c>
      <c r="B909" s="5">
        <v>2979</v>
      </c>
      <c r="C909" s="14">
        <v>44415.82430555555</v>
      </c>
      <c r="D909" s="14">
        <v>44415.827777777769</v>
      </c>
      <c r="E909" s="14"/>
      <c r="F909" s="14"/>
      <c r="G909" s="5" t="s">
        <v>24</v>
      </c>
      <c r="H909" s="5" t="s">
        <v>29</v>
      </c>
      <c r="S909" s="29">
        <v>117670</v>
      </c>
      <c r="T909" s="47"/>
      <c r="U909" s="48"/>
      <c r="V909" s="47"/>
      <c r="W909" s="47"/>
      <c r="X909" s="48">
        <v>1</v>
      </c>
      <c r="Y909" s="47">
        <v>1</v>
      </c>
      <c r="Z909" s="49">
        <v>1</v>
      </c>
    </row>
    <row r="910" spans="1:26" ht="15.75" customHeight="1">
      <c r="A910" s="5">
        <v>117295</v>
      </c>
      <c r="B910" s="5">
        <v>2771</v>
      </c>
      <c r="C910" s="14">
        <v>44433.246527777781</v>
      </c>
      <c r="D910" s="14">
        <v>44433.250694444447</v>
      </c>
      <c r="E910" s="14">
        <v>44433.261111111111</v>
      </c>
      <c r="F910" s="14">
        <v>44433.271527777775</v>
      </c>
      <c r="G910" s="5" t="s">
        <v>24</v>
      </c>
      <c r="H910" s="5" t="s">
        <v>25</v>
      </c>
      <c r="S910" s="29">
        <v>117671</v>
      </c>
      <c r="T910" s="47"/>
      <c r="U910" s="48"/>
      <c r="V910" s="47"/>
      <c r="W910" s="47"/>
      <c r="X910" s="48"/>
      <c r="Y910" s="47"/>
      <c r="Z910" s="49"/>
    </row>
    <row r="911" spans="1:26" ht="15.75" customHeight="1">
      <c r="A911" s="5">
        <v>118170</v>
      </c>
      <c r="B911" s="5">
        <v>2212</v>
      </c>
      <c r="C911" s="14">
        <v>44412.022916666669</v>
      </c>
      <c r="D911" s="14">
        <v>44412.030555555561</v>
      </c>
      <c r="E911" s="14"/>
      <c r="G911" s="5" t="s">
        <v>28</v>
      </c>
      <c r="H911" s="5" t="s">
        <v>29</v>
      </c>
      <c r="S911" s="29">
        <v>117672</v>
      </c>
      <c r="T911" s="47"/>
      <c r="U911" s="48">
        <v>1</v>
      </c>
      <c r="V911" s="47">
        <v>1</v>
      </c>
      <c r="W911" s="47"/>
      <c r="X911" s="48"/>
      <c r="Y911" s="47"/>
      <c r="Z911" s="49">
        <v>1</v>
      </c>
    </row>
    <row r="912" spans="1:26" ht="15.75" customHeight="1">
      <c r="A912" s="5">
        <v>117040</v>
      </c>
      <c r="B912" s="5">
        <v>2292</v>
      </c>
      <c r="C912" s="14">
        <v>44412.905555555553</v>
      </c>
      <c r="D912" s="14">
        <v>44412.911111111112</v>
      </c>
      <c r="E912" s="14">
        <v>44412.915277777778</v>
      </c>
      <c r="F912" s="14">
        <v>44412.954861111109</v>
      </c>
      <c r="G912" s="5" t="s">
        <v>24</v>
      </c>
      <c r="H912" s="5" t="s">
        <v>29</v>
      </c>
      <c r="S912" s="29">
        <v>117673</v>
      </c>
      <c r="T912" s="47"/>
      <c r="U912" s="48"/>
      <c r="V912" s="47"/>
      <c r="W912" s="47"/>
      <c r="X912" s="48">
        <v>1</v>
      </c>
      <c r="Y912" s="47">
        <v>1</v>
      </c>
      <c r="Z912" s="49">
        <v>1</v>
      </c>
    </row>
    <row r="913" spans="1:26" ht="15.75" customHeight="1">
      <c r="A913" s="5">
        <v>118375</v>
      </c>
      <c r="C913" s="14">
        <v>44417.885416666664</v>
      </c>
      <c r="G913" s="5" t="s">
        <v>24</v>
      </c>
      <c r="H913" s="5" t="s">
        <v>29</v>
      </c>
      <c r="S913" s="29">
        <v>117674</v>
      </c>
      <c r="T913" s="47"/>
      <c r="U913" s="48"/>
      <c r="V913" s="47"/>
      <c r="W913" s="47">
        <v>1</v>
      </c>
      <c r="X913" s="48"/>
      <c r="Y913" s="47">
        <v>1</v>
      </c>
      <c r="Z913" s="49">
        <v>1</v>
      </c>
    </row>
    <row r="914" spans="1:26" ht="15.75" customHeight="1">
      <c r="A914" s="5">
        <v>116981</v>
      </c>
      <c r="C914" s="14">
        <v>44429.567361111105</v>
      </c>
      <c r="G914" s="5" t="s">
        <v>28</v>
      </c>
      <c r="H914" s="5" t="s">
        <v>29</v>
      </c>
      <c r="S914" s="29">
        <v>117675</v>
      </c>
      <c r="T914" s="47"/>
      <c r="U914" s="48"/>
      <c r="V914" s="47"/>
      <c r="W914" s="47"/>
      <c r="X914" s="48"/>
      <c r="Y914" s="47"/>
      <c r="Z914" s="49"/>
    </row>
    <row r="915" spans="1:26" ht="15.75" customHeight="1">
      <c r="A915" s="5">
        <v>117299</v>
      </c>
      <c r="C915" s="14">
        <v>44419.845833333333</v>
      </c>
      <c r="G915" s="5" t="s">
        <v>24</v>
      </c>
      <c r="H915" s="5" t="s">
        <v>29</v>
      </c>
      <c r="S915" s="29">
        <v>117676</v>
      </c>
      <c r="T915" s="47">
        <v>1</v>
      </c>
      <c r="U915" s="48"/>
      <c r="V915" s="47">
        <v>1</v>
      </c>
      <c r="W915" s="47"/>
      <c r="X915" s="48"/>
      <c r="Y915" s="47"/>
      <c r="Z915" s="49">
        <v>1</v>
      </c>
    </row>
    <row r="916" spans="1:26" ht="15.75" customHeight="1">
      <c r="A916" s="5">
        <v>118573</v>
      </c>
      <c r="B916" s="5">
        <v>2183</v>
      </c>
      <c r="C916" s="14">
        <v>44431.570138888885</v>
      </c>
      <c r="D916" s="14">
        <v>44431.578472222216</v>
      </c>
      <c r="E916" s="14">
        <v>44431.583333333328</v>
      </c>
      <c r="F916" s="14">
        <v>44431.593055555553</v>
      </c>
      <c r="G916" s="5" t="s">
        <v>28</v>
      </c>
      <c r="H916" s="5" t="s">
        <v>25</v>
      </c>
      <c r="S916" s="29">
        <v>117677</v>
      </c>
      <c r="T916" s="47"/>
      <c r="U916" s="48"/>
      <c r="V916" s="47"/>
      <c r="W916" s="47"/>
      <c r="X916" s="48"/>
      <c r="Y916" s="47"/>
      <c r="Z916" s="49"/>
    </row>
    <row r="917" spans="1:26" ht="15.75" customHeight="1">
      <c r="A917" s="5">
        <v>118343</v>
      </c>
      <c r="C917" s="14">
        <v>44420.369444444448</v>
      </c>
      <c r="G917" s="5" t="s">
        <v>24</v>
      </c>
      <c r="H917" s="5" t="s">
        <v>29</v>
      </c>
      <c r="S917" s="29">
        <v>117678</v>
      </c>
      <c r="T917" s="47"/>
      <c r="U917" s="48">
        <v>1</v>
      </c>
      <c r="V917" s="47">
        <v>1</v>
      </c>
      <c r="W917" s="47"/>
      <c r="X917" s="48"/>
      <c r="Y917" s="47"/>
      <c r="Z917" s="49">
        <v>1</v>
      </c>
    </row>
    <row r="918" spans="1:26" ht="15.75" customHeight="1">
      <c r="A918" s="5">
        <v>117231</v>
      </c>
      <c r="B918" s="5">
        <v>2220</v>
      </c>
      <c r="C918" s="14">
        <v>44423.801388888889</v>
      </c>
      <c r="D918" s="14">
        <v>44423.8125</v>
      </c>
      <c r="E918" s="14">
        <v>44423.816666666666</v>
      </c>
      <c r="F918" s="14">
        <v>44423.854861111111</v>
      </c>
      <c r="G918" s="5" t="s">
        <v>28</v>
      </c>
      <c r="H918" s="5" t="s">
        <v>29</v>
      </c>
      <c r="S918" s="29">
        <v>117679</v>
      </c>
      <c r="T918" s="47">
        <v>1</v>
      </c>
      <c r="U918" s="48"/>
      <c r="V918" s="47">
        <v>1</v>
      </c>
      <c r="W918" s="47"/>
      <c r="X918" s="48"/>
      <c r="Y918" s="47"/>
      <c r="Z918" s="49">
        <v>1</v>
      </c>
    </row>
    <row r="919" spans="1:26" ht="15.75" customHeight="1">
      <c r="A919" s="5">
        <v>117922</v>
      </c>
      <c r="B919" s="5">
        <v>4122</v>
      </c>
      <c r="C919" s="14">
        <v>44416.492361111115</v>
      </c>
      <c r="D919" s="14">
        <v>44416.495833333334</v>
      </c>
      <c r="E919" s="14">
        <v>44416.5</v>
      </c>
      <c r="F919" s="14">
        <v>44416.520833333336</v>
      </c>
      <c r="G919" s="5" t="s">
        <v>28</v>
      </c>
      <c r="H919" s="5" t="s">
        <v>29</v>
      </c>
      <c r="S919" s="29">
        <v>117680</v>
      </c>
      <c r="T919" s="47"/>
      <c r="U919" s="48">
        <v>1</v>
      </c>
      <c r="V919" s="47">
        <v>1</v>
      </c>
      <c r="W919" s="47"/>
      <c r="X919" s="48"/>
      <c r="Y919" s="47"/>
      <c r="Z919" s="49">
        <v>1</v>
      </c>
    </row>
    <row r="920" spans="1:26" ht="15.75" customHeight="1">
      <c r="A920" s="5">
        <v>117260</v>
      </c>
      <c r="B920" s="5">
        <v>4592</v>
      </c>
      <c r="C920" s="14">
        <v>44424.361111111117</v>
      </c>
      <c r="D920" s="14">
        <v>44424.364583333336</v>
      </c>
      <c r="E920" s="14">
        <v>44424.372222222228</v>
      </c>
      <c r="F920" s="14">
        <v>44424.397916666669</v>
      </c>
      <c r="G920" s="5" t="s">
        <v>28</v>
      </c>
      <c r="H920" s="5" t="s">
        <v>29</v>
      </c>
      <c r="S920" s="29">
        <v>117681</v>
      </c>
      <c r="T920" s="47"/>
      <c r="U920" s="48">
        <v>1</v>
      </c>
      <c r="V920" s="47">
        <v>1</v>
      </c>
      <c r="W920" s="47"/>
      <c r="X920" s="48"/>
      <c r="Y920" s="47"/>
      <c r="Z920" s="49">
        <v>1</v>
      </c>
    </row>
    <row r="921" spans="1:26" ht="15.75" customHeight="1">
      <c r="A921" s="5">
        <v>118656</v>
      </c>
      <c r="B921" s="5">
        <v>2299</v>
      </c>
      <c r="C921" s="14">
        <v>44434.62777777778</v>
      </c>
      <c r="D921" s="14"/>
      <c r="G921" s="5" t="s">
        <v>24</v>
      </c>
      <c r="H921" s="5" t="s">
        <v>25</v>
      </c>
      <c r="S921" s="29">
        <v>117682</v>
      </c>
      <c r="T921" s="47"/>
      <c r="U921" s="48"/>
      <c r="V921" s="47"/>
      <c r="W921" s="47">
        <v>1</v>
      </c>
      <c r="X921" s="48"/>
      <c r="Y921" s="47">
        <v>1</v>
      </c>
      <c r="Z921" s="49">
        <v>1</v>
      </c>
    </row>
    <row r="922" spans="1:26" ht="15.75" customHeight="1">
      <c r="A922" s="5">
        <v>118148</v>
      </c>
      <c r="B922" s="5">
        <v>189</v>
      </c>
      <c r="C922" s="14">
        <v>44422.952777777777</v>
      </c>
      <c r="D922" s="14">
        <v>44422.961111111108</v>
      </c>
      <c r="E922" s="14">
        <v>44422.966666666667</v>
      </c>
      <c r="F922" s="14">
        <v>44423.006249999999</v>
      </c>
      <c r="G922" s="5" t="s">
        <v>24</v>
      </c>
      <c r="H922" s="5" t="s">
        <v>25</v>
      </c>
      <c r="S922" s="29">
        <v>117683</v>
      </c>
      <c r="T922" s="47"/>
      <c r="U922" s="48">
        <v>1</v>
      </c>
      <c r="V922" s="47">
        <v>1</v>
      </c>
      <c r="W922" s="47"/>
      <c r="X922" s="48"/>
      <c r="Y922" s="47"/>
      <c r="Z922" s="49">
        <v>1</v>
      </c>
    </row>
    <row r="923" spans="1:26" ht="15.75" customHeight="1">
      <c r="A923" s="5">
        <v>117342</v>
      </c>
      <c r="B923" s="5">
        <v>3540</v>
      </c>
      <c r="C923" s="14">
        <v>44409.933333333334</v>
      </c>
      <c r="D923" s="14">
        <v>44409.938888888893</v>
      </c>
      <c r="E923" s="14">
        <v>44409.943750000006</v>
      </c>
      <c r="F923" s="14">
        <v>44409.98541666667</v>
      </c>
      <c r="G923" s="5" t="s">
        <v>24</v>
      </c>
      <c r="H923" s="5" t="s">
        <v>29</v>
      </c>
      <c r="S923" s="29">
        <v>117684</v>
      </c>
      <c r="T923" s="47"/>
      <c r="U923" s="48">
        <v>1</v>
      </c>
      <c r="V923" s="47">
        <v>1</v>
      </c>
      <c r="W923" s="47"/>
      <c r="X923" s="48"/>
      <c r="Y923" s="47"/>
      <c r="Z923" s="49">
        <v>1</v>
      </c>
    </row>
    <row r="924" spans="1:26" ht="15.75" customHeight="1">
      <c r="A924" s="5">
        <v>118357</v>
      </c>
      <c r="B924" s="5">
        <v>2843</v>
      </c>
      <c r="C924" s="14">
        <v>44433.174305555556</v>
      </c>
      <c r="D924" s="14">
        <v>44433.177083333336</v>
      </c>
      <c r="E924" s="14"/>
      <c r="F924" s="14"/>
      <c r="G924" s="5" t="s">
        <v>24</v>
      </c>
      <c r="H924" s="5" t="s">
        <v>29</v>
      </c>
      <c r="S924" s="29">
        <v>117685</v>
      </c>
      <c r="T924" s="47"/>
      <c r="U924" s="48">
        <v>1</v>
      </c>
      <c r="V924" s="47">
        <v>1</v>
      </c>
      <c r="W924" s="47"/>
      <c r="X924" s="48"/>
      <c r="Y924" s="47"/>
      <c r="Z924" s="49">
        <v>1</v>
      </c>
    </row>
    <row r="925" spans="1:26" ht="15.75" customHeight="1">
      <c r="A925" s="5">
        <v>118347</v>
      </c>
      <c r="B925" s="5">
        <v>4397</v>
      </c>
      <c r="C925" s="14">
        <v>44424.334027777782</v>
      </c>
      <c r="D925" s="14">
        <v>44424.340972222228</v>
      </c>
      <c r="E925" s="14">
        <v>44424.343055555561</v>
      </c>
      <c r="F925" s="14">
        <v>44424.34861111112</v>
      </c>
      <c r="G925" s="5" t="s">
        <v>24</v>
      </c>
      <c r="H925" s="5" t="s">
        <v>29</v>
      </c>
      <c r="S925" s="29">
        <v>117686</v>
      </c>
      <c r="T925" s="47"/>
      <c r="U925" s="48"/>
      <c r="V925" s="47"/>
      <c r="W925" s="47"/>
      <c r="X925" s="48"/>
      <c r="Y925" s="47"/>
      <c r="Z925" s="49"/>
    </row>
    <row r="926" spans="1:26" ht="15.75" customHeight="1">
      <c r="A926" s="5">
        <v>117196</v>
      </c>
      <c r="B926" s="5">
        <v>254</v>
      </c>
      <c r="C926" s="14">
        <v>44428.518750000003</v>
      </c>
      <c r="D926" s="14">
        <v>44428.528472222228</v>
      </c>
      <c r="E926" s="14">
        <v>44428.536805555559</v>
      </c>
      <c r="F926" s="14">
        <v>44428.578472222223</v>
      </c>
      <c r="G926" s="5" t="s">
        <v>24</v>
      </c>
      <c r="H926" s="5" t="s">
        <v>25</v>
      </c>
      <c r="S926" s="29">
        <v>117687</v>
      </c>
      <c r="T926" s="47"/>
      <c r="U926" s="48"/>
      <c r="V926" s="47"/>
      <c r="W926" s="47"/>
      <c r="X926" s="48"/>
      <c r="Y926" s="47"/>
      <c r="Z926" s="49"/>
    </row>
    <row r="927" spans="1:26" ht="15.75" customHeight="1">
      <c r="A927" s="5">
        <v>118480</v>
      </c>
      <c r="B927" s="5">
        <v>2321</v>
      </c>
      <c r="C927" s="14">
        <v>44422.563194444439</v>
      </c>
      <c r="D927" s="14">
        <v>44422.57430555555</v>
      </c>
      <c r="E927" s="14">
        <v>44422.577777777769</v>
      </c>
      <c r="F927" s="14">
        <v>44422.604166666657</v>
      </c>
      <c r="G927" s="5" t="s">
        <v>24</v>
      </c>
      <c r="H927" s="5" t="s">
        <v>25</v>
      </c>
      <c r="S927" s="29">
        <v>117688</v>
      </c>
      <c r="T927" s="47"/>
      <c r="U927" s="48">
        <v>1</v>
      </c>
      <c r="V927" s="47">
        <v>1</v>
      </c>
      <c r="W927" s="47"/>
      <c r="X927" s="48"/>
      <c r="Y927" s="47"/>
      <c r="Z927" s="49">
        <v>1</v>
      </c>
    </row>
    <row r="928" spans="1:26" ht="15.75" customHeight="1">
      <c r="A928" s="5">
        <v>118535</v>
      </c>
      <c r="B928" s="5">
        <v>4788</v>
      </c>
      <c r="C928" s="14">
        <v>44437.395138888889</v>
      </c>
      <c r="D928" s="14">
        <v>44437.396527777775</v>
      </c>
      <c r="E928" s="14">
        <v>44437.400694444441</v>
      </c>
      <c r="F928" s="14">
        <v>44437.427777777775</v>
      </c>
      <c r="G928" s="5" t="s">
        <v>24</v>
      </c>
      <c r="H928" s="5" t="s">
        <v>29</v>
      </c>
      <c r="S928" s="29">
        <v>117689</v>
      </c>
      <c r="T928" s="47"/>
      <c r="U928" s="48"/>
      <c r="V928" s="47"/>
      <c r="W928" s="47"/>
      <c r="X928" s="48"/>
      <c r="Y928" s="47"/>
      <c r="Z928" s="49"/>
    </row>
    <row r="929" spans="1:26" ht="15.75" customHeight="1">
      <c r="A929" s="5">
        <v>117820</v>
      </c>
      <c r="B929" s="5">
        <v>2598</v>
      </c>
      <c r="C929" s="14">
        <v>44412.751388888886</v>
      </c>
      <c r="D929" s="14">
        <v>44412.754166666666</v>
      </c>
      <c r="E929" s="14">
        <v>44412.756249999999</v>
      </c>
      <c r="F929" s="14">
        <v>44412.774305555555</v>
      </c>
      <c r="G929" s="5" t="s">
        <v>28</v>
      </c>
      <c r="H929" s="5" t="s">
        <v>29</v>
      </c>
      <c r="S929" s="29">
        <v>117690</v>
      </c>
      <c r="T929" s="47">
        <v>1</v>
      </c>
      <c r="U929" s="48"/>
      <c r="V929" s="47">
        <v>1</v>
      </c>
      <c r="W929" s="47"/>
      <c r="X929" s="48"/>
      <c r="Y929" s="47"/>
      <c r="Z929" s="49">
        <v>1</v>
      </c>
    </row>
    <row r="930" spans="1:26" ht="15.75" customHeight="1">
      <c r="A930" s="5">
        <v>117947</v>
      </c>
      <c r="B930" s="5">
        <v>2199</v>
      </c>
      <c r="C930" s="14">
        <v>44420.979166666672</v>
      </c>
      <c r="D930" s="14">
        <v>44420.982638888891</v>
      </c>
      <c r="E930" s="14"/>
      <c r="F930" s="14"/>
      <c r="G930" s="5" t="s">
        <v>24</v>
      </c>
      <c r="H930" s="5" t="s">
        <v>29</v>
      </c>
      <c r="S930" s="29">
        <v>117691</v>
      </c>
      <c r="T930" s="47"/>
      <c r="U930" s="48">
        <v>1</v>
      </c>
      <c r="V930" s="47">
        <v>1</v>
      </c>
      <c r="W930" s="47"/>
      <c r="X930" s="48"/>
      <c r="Y930" s="47"/>
      <c r="Z930" s="49">
        <v>1</v>
      </c>
    </row>
    <row r="931" spans="1:26" ht="15.75" customHeight="1">
      <c r="A931" s="5">
        <v>117481</v>
      </c>
      <c r="B931" s="5">
        <v>4076</v>
      </c>
      <c r="C931" s="14">
        <v>44418.867361111115</v>
      </c>
      <c r="D931" s="14">
        <v>44418.874305555561</v>
      </c>
      <c r="E931" s="14">
        <v>44418.883333333339</v>
      </c>
      <c r="F931" s="14">
        <v>44418.920138888898</v>
      </c>
      <c r="G931" s="5" t="s">
        <v>28</v>
      </c>
      <c r="H931" s="5" t="s">
        <v>29</v>
      </c>
      <c r="S931" s="29">
        <v>117692</v>
      </c>
      <c r="T931" s="47"/>
      <c r="U931" s="48"/>
      <c r="V931" s="47"/>
      <c r="W931" s="47"/>
      <c r="X931" s="48">
        <v>1</v>
      </c>
      <c r="Y931" s="47">
        <v>1</v>
      </c>
      <c r="Z931" s="49">
        <v>1</v>
      </c>
    </row>
    <row r="932" spans="1:26" ht="15.75" customHeight="1">
      <c r="A932" s="5">
        <v>116802</v>
      </c>
      <c r="B932" s="5">
        <v>3405</v>
      </c>
      <c r="C932" s="14">
        <v>44424.132638888892</v>
      </c>
      <c r="D932" s="14">
        <v>44424.139583333337</v>
      </c>
      <c r="E932" s="14"/>
      <c r="G932" s="5" t="s">
        <v>24</v>
      </c>
      <c r="H932" s="5" t="s">
        <v>29</v>
      </c>
      <c r="S932" s="29">
        <v>117693</v>
      </c>
      <c r="T932" s="47"/>
      <c r="U932" s="48"/>
      <c r="V932" s="47"/>
      <c r="W932" s="47">
        <v>1</v>
      </c>
      <c r="X932" s="48"/>
      <c r="Y932" s="47">
        <v>1</v>
      </c>
      <c r="Z932" s="49">
        <v>1</v>
      </c>
    </row>
    <row r="933" spans="1:26" ht="15.75" customHeight="1">
      <c r="A933" s="5">
        <v>117631</v>
      </c>
      <c r="B933" s="5">
        <v>1151</v>
      </c>
      <c r="C933" s="14">
        <v>44427.487500000003</v>
      </c>
      <c r="D933" s="14">
        <v>44427.489583333336</v>
      </c>
      <c r="E933" s="14">
        <v>44427.491666666669</v>
      </c>
      <c r="F933" s="14">
        <v>44427.500694444447</v>
      </c>
      <c r="G933" s="5" t="s">
        <v>24</v>
      </c>
      <c r="H933" s="5" t="s">
        <v>29</v>
      </c>
      <c r="S933" s="29">
        <v>117694</v>
      </c>
      <c r="T933" s="47"/>
      <c r="U933" s="48"/>
      <c r="V933" s="47"/>
      <c r="W933" s="47">
        <v>1</v>
      </c>
      <c r="X933" s="48"/>
      <c r="Y933" s="47">
        <v>1</v>
      </c>
      <c r="Z933" s="49">
        <v>1</v>
      </c>
    </row>
    <row r="934" spans="1:26" ht="15.75" customHeight="1">
      <c r="A934" s="5">
        <v>118261</v>
      </c>
      <c r="B934" s="5">
        <v>1289</v>
      </c>
      <c r="C934" s="14">
        <v>44422.049305555556</v>
      </c>
      <c r="D934" s="14">
        <v>44422.060416666667</v>
      </c>
      <c r="E934" s="14">
        <v>44422.070138888892</v>
      </c>
      <c r="F934" s="14">
        <v>44422.088194444448</v>
      </c>
      <c r="G934" s="5" t="s">
        <v>24</v>
      </c>
      <c r="H934" s="5" t="s">
        <v>25</v>
      </c>
      <c r="S934" s="29">
        <v>117695</v>
      </c>
      <c r="T934" s="47"/>
      <c r="U934" s="48"/>
      <c r="V934" s="47"/>
      <c r="W934" s="47"/>
      <c r="X934" s="48"/>
      <c r="Y934" s="47"/>
      <c r="Z934" s="49"/>
    </row>
    <row r="935" spans="1:26" ht="15.75" customHeight="1">
      <c r="A935" s="5">
        <v>118200</v>
      </c>
      <c r="B935" s="5">
        <v>4641</v>
      </c>
      <c r="C935" s="14">
        <v>44424.551388888889</v>
      </c>
      <c r="D935" s="14">
        <v>44424.553472222222</v>
      </c>
      <c r="E935" s="14">
        <v>44424.556250000001</v>
      </c>
      <c r="F935" s="14">
        <v>44424.575694444444</v>
      </c>
      <c r="G935" s="5" t="s">
        <v>28</v>
      </c>
      <c r="H935" s="5" t="s">
        <v>25</v>
      </c>
      <c r="S935" s="29">
        <v>117696</v>
      </c>
      <c r="T935" s="47"/>
      <c r="U935" s="48"/>
      <c r="V935" s="47"/>
      <c r="W935" s="47"/>
      <c r="X935" s="48"/>
      <c r="Y935" s="47"/>
      <c r="Z935" s="49"/>
    </row>
    <row r="936" spans="1:26" ht="15.75" customHeight="1">
      <c r="A936" s="5">
        <v>117343</v>
      </c>
      <c r="C936" s="14">
        <v>44420.629166666666</v>
      </c>
      <c r="G936" s="5" t="s">
        <v>24</v>
      </c>
      <c r="H936" s="5" t="s">
        <v>29</v>
      </c>
      <c r="S936" s="29">
        <v>117697</v>
      </c>
      <c r="T936" s="47"/>
      <c r="U936" s="48">
        <v>1</v>
      </c>
      <c r="V936" s="47">
        <v>1</v>
      </c>
      <c r="W936" s="47"/>
      <c r="X936" s="48"/>
      <c r="Y936" s="47"/>
      <c r="Z936" s="49">
        <v>1</v>
      </c>
    </row>
    <row r="937" spans="1:26" ht="15.75" customHeight="1">
      <c r="A937" s="5">
        <v>117458</v>
      </c>
      <c r="B937" s="5">
        <v>2873</v>
      </c>
      <c r="C937" s="14">
        <v>44434.138888888891</v>
      </c>
      <c r="D937" s="14">
        <v>44434.143750000003</v>
      </c>
      <c r="E937" s="14">
        <v>44434.147916666669</v>
      </c>
      <c r="F937" s="14">
        <v>44434.17569444445</v>
      </c>
      <c r="G937" s="5" t="s">
        <v>24</v>
      </c>
      <c r="H937" s="5" t="s">
        <v>25</v>
      </c>
      <c r="S937" s="29">
        <v>117698</v>
      </c>
      <c r="T937" s="47"/>
      <c r="U937" s="48">
        <v>1</v>
      </c>
      <c r="V937" s="47">
        <v>1</v>
      </c>
      <c r="W937" s="47"/>
      <c r="X937" s="48"/>
      <c r="Y937" s="47"/>
      <c r="Z937" s="49">
        <v>1</v>
      </c>
    </row>
    <row r="938" spans="1:26" ht="15.75" customHeight="1">
      <c r="A938" s="5">
        <v>117146</v>
      </c>
      <c r="B938" s="5">
        <v>2466</v>
      </c>
      <c r="C938" s="14">
        <v>44427.912499999999</v>
      </c>
      <c r="D938" s="14">
        <v>44427.913888888885</v>
      </c>
      <c r="E938" s="14"/>
      <c r="G938" s="5" t="s">
        <v>24</v>
      </c>
      <c r="H938" s="5" t="s">
        <v>29</v>
      </c>
      <c r="S938" s="29">
        <v>117699</v>
      </c>
      <c r="T938" s="47"/>
      <c r="U938" s="48"/>
      <c r="V938" s="47"/>
      <c r="W938" s="47"/>
      <c r="X938" s="48">
        <v>1</v>
      </c>
      <c r="Y938" s="47">
        <v>1</v>
      </c>
      <c r="Z938" s="49">
        <v>1</v>
      </c>
    </row>
    <row r="939" spans="1:26" ht="15.75" customHeight="1">
      <c r="A939" s="5">
        <v>117942</v>
      </c>
      <c r="C939" s="14">
        <v>44413.811805555553</v>
      </c>
      <c r="G939" s="5" t="s">
        <v>24</v>
      </c>
      <c r="H939" s="5" t="s">
        <v>29</v>
      </c>
      <c r="S939" s="29">
        <v>117700</v>
      </c>
      <c r="T939" s="47"/>
      <c r="U939" s="48">
        <v>1</v>
      </c>
      <c r="V939" s="47">
        <v>1</v>
      </c>
      <c r="W939" s="47"/>
      <c r="X939" s="48"/>
      <c r="Y939" s="47"/>
      <c r="Z939" s="49">
        <v>1</v>
      </c>
    </row>
    <row r="940" spans="1:26" ht="15.75" customHeight="1">
      <c r="A940" s="5">
        <v>118067</v>
      </c>
      <c r="B940" s="5">
        <v>2058</v>
      </c>
      <c r="C940" s="14">
        <v>44414.027777777781</v>
      </c>
      <c r="D940" s="14"/>
      <c r="G940" s="5" t="s">
        <v>24</v>
      </c>
      <c r="H940" s="5" t="s">
        <v>25</v>
      </c>
      <c r="S940" s="29">
        <v>117701</v>
      </c>
      <c r="T940" s="47"/>
      <c r="U940" s="48">
        <v>1</v>
      </c>
      <c r="V940" s="47">
        <v>1</v>
      </c>
      <c r="W940" s="47"/>
      <c r="X940" s="48"/>
      <c r="Y940" s="47"/>
      <c r="Z940" s="49">
        <v>1</v>
      </c>
    </row>
    <row r="941" spans="1:26" ht="15.75" customHeight="1">
      <c r="A941" s="5">
        <v>116800</v>
      </c>
      <c r="B941" s="5">
        <v>2996</v>
      </c>
      <c r="C941" s="14">
        <v>44437.23819444445</v>
      </c>
      <c r="D941" s="14"/>
      <c r="G941" s="5" t="s">
        <v>28</v>
      </c>
      <c r="H941" s="5" t="s">
        <v>25</v>
      </c>
      <c r="S941" s="29">
        <v>117702</v>
      </c>
      <c r="T941" s="47"/>
      <c r="U941" s="48"/>
      <c r="V941" s="47"/>
      <c r="W941" s="47"/>
      <c r="X941" s="48">
        <v>1</v>
      </c>
      <c r="Y941" s="47">
        <v>1</v>
      </c>
      <c r="Z941" s="49">
        <v>1</v>
      </c>
    </row>
    <row r="942" spans="1:26" ht="15.75" customHeight="1">
      <c r="A942" s="5">
        <v>118069</v>
      </c>
      <c r="C942" s="14">
        <v>44430.15625</v>
      </c>
      <c r="G942" s="5" t="s">
        <v>24</v>
      </c>
      <c r="H942" s="5" t="s">
        <v>25</v>
      </c>
      <c r="S942" s="29">
        <v>117703</v>
      </c>
      <c r="T942" s="47"/>
      <c r="U942" s="48">
        <v>1</v>
      </c>
      <c r="V942" s="47">
        <v>1</v>
      </c>
      <c r="W942" s="47"/>
      <c r="X942" s="48"/>
      <c r="Y942" s="47"/>
      <c r="Z942" s="49">
        <v>1</v>
      </c>
    </row>
    <row r="943" spans="1:26" ht="15.75" customHeight="1">
      <c r="A943" s="5">
        <v>117082</v>
      </c>
      <c r="C943" s="14">
        <v>44437.817361111105</v>
      </c>
      <c r="G943" s="5" t="s">
        <v>28</v>
      </c>
      <c r="H943" s="5" t="s">
        <v>29</v>
      </c>
      <c r="S943" s="29">
        <v>117704</v>
      </c>
      <c r="T943" s="47"/>
      <c r="U943" s="48">
        <v>1</v>
      </c>
      <c r="V943" s="47">
        <v>1</v>
      </c>
      <c r="W943" s="47"/>
      <c r="X943" s="48"/>
      <c r="Y943" s="47"/>
      <c r="Z943" s="49">
        <v>1</v>
      </c>
    </row>
    <row r="944" spans="1:26" ht="15.75" customHeight="1">
      <c r="A944" s="5">
        <v>117548</v>
      </c>
      <c r="B944" s="5">
        <v>3349</v>
      </c>
      <c r="C944" s="14">
        <v>44409.730555555558</v>
      </c>
      <c r="D944" s="14">
        <v>44409.739583333336</v>
      </c>
      <c r="E944" s="14">
        <v>44409.75</v>
      </c>
      <c r="F944" s="14">
        <v>44409.771527777775</v>
      </c>
      <c r="G944" s="5" t="s">
        <v>28</v>
      </c>
      <c r="H944" s="5" t="s">
        <v>25</v>
      </c>
      <c r="S944" s="29">
        <v>117705</v>
      </c>
      <c r="T944" s="47"/>
      <c r="U944" s="48">
        <v>1</v>
      </c>
      <c r="V944" s="47">
        <v>1</v>
      </c>
      <c r="W944" s="47"/>
      <c r="X944" s="48"/>
      <c r="Y944" s="47"/>
      <c r="Z944" s="49">
        <v>1</v>
      </c>
    </row>
    <row r="945" spans="1:26" ht="15.75" customHeight="1">
      <c r="A945" s="5">
        <v>118048</v>
      </c>
      <c r="B945" s="5">
        <v>2893</v>
      </c>
      <c r="C945" s="14">
        <v>44433.77847222222</v>
      </c>
      <c r="D945" s="14">
        <v>44433.784722222219</v>
      </c>
      <c r="E945" s="14">
        <v>44433.792361111111</v>
      </c>
      <c r="F945" s="14">
        <v>44433.822222222225</v>
      </c>
      <c r="G945" s="5" t="s">
        <v>28</v>
      </c>
      <c r="H945" s="5" t="s">
        <v>29</v>
      </c>
      <c r="S945" s="29">
        <v>117706</v>
      </c>
      <c r="T945" s="47"/>
      <c r="U945" s="48"/>
      <c r="V945" s="47"/>
      <c r="W945" s="47"/>
      <c r="X945" s="48">
        <v>1</v>
      </c>
      <c r="Y945" s="47">
        <v>1</v>
      </c>
      <c r="Z945" s="49">
        <v>1</v>
      </c>
    </row>
    <row r="946" spans="1:26" ht="15.75" customHeight="1">
      <c r="A946" s="5">
        <v>117104</v>
      </c>
      <c r="B946" s="5">
        <v>2862</v>
      </c>
      <c r="C946" s="14">
        <v>44423.14166666667</v>
      </c>
      <c r="D946" s="14">
        <v>44423.15</v>
      </c>
      <c r="E946" s="14">
        <v>44423.159722222226</v>
      </c>
      <c r="F946" s="14">
        <v>44423.177083333336</v>
      </c>
      <c r="G946" s="5" t="s">
        <v>28</v>
      </c>
      <c r="H946" s="5" t="s">
        <v>29</v>
      </c>
      <c r="S946" s="29">
        <v>117707</v>
      </c>
      <c r="T946" s="47"/>
      <c r="U946" s="48"/>
      <c r="V946" s="47"/>
      <c r="W946" s="47"/>
      <c r="X946" s="48">
        <v>1</v>
      </c>
      <c r="Y946" s="47">
        <v>1</v>
      </c>
      <c r="Z946" s="49">
        <v>1</v>
      </c>
    </row>
    <row r="947" spans="1:26" ht="15.75" customHeight="1">
      <c r="A947" s="5">
        <v>117774</v>
      </c>
      <c r="B947" s="5">
        <v>58</v>
      </c>
      <c r="C947" s="14">
        <v>44435.021527777775</v>
      </c>
      <c r="D947" s="14"/>
      <c r="G947" s="5" t="s">
        <v>24</v>
      </c>
      <c r="H947" s="5" t="s">
        <v>25</v>
      </c>
      <c r="S947" s="29">
        <v>117708</v>
      </c>
      <c r="T947" s="47"/>
      <c r="U947" s="48"/>
      <c r="V947" s="47"/>
      <c r="W947" s="47"/>
      <c r="X947" s="48"/>
      <c r="Y947" s="47"/>
      <c r="Z947" s="49"/>
    </row>
    <row r="948" spans="1:26" ht="15.75" customHeight="1">
      <c r="A948" s="5">
        <v>117801</v>
      </c>
      <c r="B948" s="5">
        <v>3526</v>
      </c>
      <c r="C948" s="14">
        <v>44412.961805555555</v>
      </c>
      <c r="D948" s="14">
        <v>44412.970833333333</v>
      </c>
      <c r="E948" s="14">
        <v>44412.978472222225</v>
      </c>
      <c r="F948" s="14">
        <v>44413.004861111112</v>
      </c>
      <c r="G948" s="5" t="s">
        <v>24</v>
      </c>
      <c r="H948" s="5" t="s">
        <v>29</v>
      </c>
      <c r="S948" s="29">
        <v>117709</v>
      </c>
      <c r="T948" s="47">
        <v>1</v>
      </c>
      <c r="U948" s="48"/>
      <c r="V948" s="47">
        <v>1</v>
      </c>
      <c r="W948" s="47"/>
      <c r="X948" s="48"/>
      <c r="Y948" s="47"/>
      <c r="Z948" s="49">
        <v>1</v>
      </c>
    </row>
    <row r="949" spans="1:26" ht="15.75" customHeight="1">
      <c r="A949" s="5">
        <v>117422</v>
      </c>
      <c r="B949" s="5">
        <v>1992</v>
      </c>
      <c r="C949" s="14">
        <v>44417.95</v>
      </c>
      <c r="D949" s="14">
        <v>44417.954166666663</v>
      </c>
      <c r="E949" s="14"/>
      <c r="G949" s="5" t="s">
        <v>24</v>
      </c>
      <c r="H949" s="5" t="s">
        <v>29</v>
      </c>
      <c r="S949" s="29">
        <v>117710</v>
      </c>
      <c r="T949" s="47">
        <v>1</v>
      </c>
      <c r="U949" s="48"/>
      <c r="V949" s="47">
        <v>1</v>
      </c>
      <c r="W949" s="47"/>
      <c r="X949" s="48"/>
      <c r="Y949" s="47"/>
      <c r="Z949" s="49">
        <v>1</v>
      </c>
    </row>
    <row r="950" spans="1:26" ht="15.75" customHeight="1">
      <c r="A950" s="5">
        <v>117213</v>
      </c>
      <c r="B950" s="5">
        <v>3100</v>
      </c>
      <c r="C950" s="14">
        <v>44434.688888888886</v>
      </c>
      <c r="D950" s="14">
        <v>44434.695833333331</v>
      </c>
      <c r="E950" s="14">
        <v>44434.697222222218</v>
      </c>
      <c r="F950" s="14">
        <v>44434.731944444437</v>
      </c>
      <c r="G950" s="5" t="s">
        <v>28</v>
      </c>
      <c r="H950" s="5" t="s">
        <v>25</v>
      </c>
      <c r="S950" s="29">
        <v>117711</v>
      </c>
      <c r="T950" s="47"/>
      <c r="U950" s="48"/>
      <c r="V950" s="47"/>
      <c r="W950" s="47"/>
      <c r="X950" s="48">
        <v>1</v>
      </c>
      <c r="Y950" s="47">
        <v>1</v>
      </c>
      <c r="Z950" s="49">
        <v>1</v>
      </c>
    </row>
    <row r="951" spans="1:26" ht="15.75" customHeight="1">
      <c r="A951" s="5">
        <v>118066</v>
      </c>
      <c r="B951" s="5">
        <v>3039</v>
      </c>
      <c r="C951" s="14">
        <v>44414.975694444445</v>
      </c>
      <c r="D951" s="14">
        <v>44414.98541666667</v>
      </c>
      <c r="E951" s="14">
        <v>44414.986805555556</v>
      </c>
      <c r="F951" s="14">
        <v>44415.009722222225</v>
      </c>
      <c r="G951" s="5" t="s">
        <v>28</v>
      </c>
      <c r="H951" s="5" t="s">
        <v>29</v>
      </c>
      <c r="S951" s="29">
        <v>117712</v>
      </c>
      <c r="T951" s="47"/>
      <c r="U951" s="48"/>
      <c r="V951" s="47"/>
      <c r="W951" s="47"/>
      <c r="X951" s="48">
        <v>1</v>
      </c>
      <c r="Y951" s="47">
        <v>1</v>
      </c>
      <c r="Z951" s="49">
        <v>1</v>
      </c>
    </row>
    <row r="952" spans="1:26" ht="15.75" customHeight="1">
      <c r="A952" s="5">
        <v>118196</v>
      </c>
      <c r="B952" s="5">
        <v>353</v>
      </c>
      <c r="C952" s="14">
        <v>44416.156944444447</v>
      </c>
      <c r="D952" s="14">
        <v>44416.163194444445</v>
      </c>
      <c r="E952" s="14">
        <v>44416.168055555558</v>
      </c>
      <c r="F952" s="14"/>
      <c r="G952" s="5" t="s">
        <v>28</v>
      </c>
      <c r="H952" s="5" t="s">
        <v>25</v>
      </c>
      <c r="S952" s="29">
        <v>117713</v>
      </c>
      <c r="T952" s="47"/>
      <c r="U952" s="48"/>
      <c r="V952" s="47"/>
      <c r="W952" s="47"/>
      <c r="X952" s="48">
        <v>1</v>
      </c>
      <c r="Y952" s="47">
        <v>1</v>
      </c>
      <c r="Z952" s="49">
        <v>1</v>
      </c>
    </row>
    <row r="953" spans="1:26" ht="15.75" customHeight="1">
      <c r="A953" s="5">
        <v>118567</v>
      </c>
      <c r="C953" s="14">
        <v>44422.593055555561</v>
      </c>
      <c r="G953" s="5" t="s">
        <v>24</v>
      </c>
      <c r="H953" s="5" t="s">
        <v>29</v>
      </c>
      <c r="S953" s="29">
        <v>117714</v>
      </c>
      <c r="T953" s="47"/>
      <c r="U953" s="48">
        <v>1</v>
      </c>
      <c r="V953" s="47">
        <v>1</v>
      </c>
      <c r="W953" s="47"/>
      <c r="X953" s="48"/>
      <c r="Y953" s="47"/>
      <c r="Z953" s="49">
        <v>1</v>
      </c>
    </row>
    <row r="954" spans="1:26" ht="15.75" customHeight="1">
      <c r="A954" s="5">
        <v>117549</v>
      </c>
      <c r="B954" s="5">
        <v>4188</v>
      </c>
      <c r="C954" s="14">
        <v>44413.429166666661</v>
      </c>
      <c r="D954" s="14">
        <v>44413.433333333327</v>
      </c>
      <c r="E954" s="14">
        <v>44413.436111111107</v>
      </c>
      <c r="F954" s="14">
        <v>44413.463194444441</v>
      </c>
      <c r="G954" s="5" t="s">
        <v>24</v>
      </c>
      <c r="H954" s="5" t="s">
        <v>25</v>
      </c>
      <c r="S954" s="29">
        <v>117715</v>
      </c>
      <c r="T954" s="47"/>
      <c r="U954" s="48"/>
      <c r="V954" s="47"/>
      <c r="W954" s="47"/>
      <c r="X954" s="48"/>
      <c r="Y954" s="47"/>
      <c r="Z954" s="49"/>
    </row>
    <row r="955" spans="1:26" ht="15.75" customHeight="1">
      <c r="A955" s="5">
        <v>118577</v>
      </c>
      <c r="B955" s="5">
        <v>907</v>
      </c>
      <c r="C955" s="14">
        <v>44429.318055555552</v>
      </c>
      <c r="D955" s="14">
        <v>44429.324999999997</v>
      </c>
      <c r="E955" s="14">
        <v>44429.329166666663</v>
      </c>
      <c r="F955" s="14">
        <v>44429.347222222219</v>
      </c>
      <c r="G955" s="5" t="s">
        <v>28</v>
      </c>
      <c r="H955" s="5" t="s">
        <v>29</v>
      </c>
      <c r="S955" s="29">
        <v>117716</v>
      </c>
      <c r="T955" s="47"/>
      <c r="U955" s="48"/>
      <c r="V955" s="47"/>
      <c r="W955" s="47"/>
      <c r="X955" s="48"/>
      <c r="Y955" s="47"/>
      <c r="Z955" s="49"/>
    </row>
    <row r="956" spans="1:26" ht="15.75" customHeight="1">
      <c r="A956" s="5">
        <v>117579</v>
      </c>
      <c r="B956" s="5">
        <v>3883</v>
      </c>
      <c r="C956" s="14">
        <v>44412.706944444442</v>
      </c>
      <c r="D956" s="14">
        <v>44412.718055555553</v>
      </c>
      <c r="E956" s="14">
        <v>44412.727777777778</v>
      </c>
      <c r="F956" s="14">
        <v>44412.750694444447</v>
      </c>
      <c r="G956" s="5" t="s">
        <v>24</v>
      </c>
      <c r="H956" s="5" t="s">
        <v>29</v>
      </c>
      <c r="S956" s="29">
        <v>117717</v>
      </c>
      <c r="T956" s="47"/>
      <c r="U956" s="48"/>
      <c r="V956" s="47"/>
      <c r="W956" s="47">
        <v>1</v>
      </c>
      <c r="X956" s="48"/>
      <c r="Y956" s="47">
        <v>1</v>
      </c>
      <c r="Z956" s="49">
        <v>1</v>
      </c>
    </row>
    <row r="957" spans="1:26" ht="15.75" customHeight="1">
      <c r="A957" s="5">
        <v>118244</v>
      </c>
      <c r="C957" s="14">
        <v>44411.215277777781</v>
      </c>
      <c r="G957" s="5" t="s">
        <v>24</v>
      </c>
      <c r="H957" s="5" t="s">
        <v>29</v>
      </c>
      <c r="S957" s="29">
        <v>117718</v>
      </c>
      <c r="T957" s="47"/>
      <c r="U957" s="48">
        <v>1</v>
      </c>
      <c r="V957" s="47">
        <v>1</v>
      </c>
      <c r="W957" s="47"/>
      <c r="X957" s="48"/>
      <c r="Y957" s="47"/>
      <c r="Z957" s="49">
        <v>1</v>
      </c>
    </row>
    <row r="958" spans="1:26" ht="15.75" customHeight="1">
      <c r="A958" s="5">
        <v>116821</v>
      </c>
      <c r="B958" s="5">
        <v>2015</v>
      </c>
      <c r="C958" s="14">
        <v>44423.043749999997</v>
      </c>
      <c r="D958" s="14">
        <v>44423.048611111109</v>
      </c>
      <c r="E958" s="14">
        <v>44423.056250000001</v>
      </c>
      <c r="F958" s="14">
        <v>44423.094444444447</v>
      </c>
      <c r="G958" s="5" t="s">
        <v>24</v>
      </c>
      <c r="H958" s="5" t="s">
        <v>29</v>
      </c>
      <c r="S958" s="29">
        <v>117719</v>
      </c>
      <c r="T958" s="47">
        <v>1</v>
      </c>
      <c r="U958" s="48"/>
      <c r="V958" s="47">
        <v>1</v>
      </c>
      <c r="W958" s="47"/>
      <c r="X958" s="48"/>
      <c r="Y958" s="47"/>
      <c r="Z958" s="49">
        <v>1</v>
      </c>
    </row>
    <row r="959" spans="1:26" ht="15.75" customHeight="1">
      <c r="A959" s="5">
        <v>117625</v>
      </c>
      <c r="B959" s="5">
        <v>3816</v>
      </c>
      <c r="C959" s="14">
        <v>44423.381249999999</v>
      </c>
      <c r="D959" s="14">
        <v>44423.388194444444</v>
      </c>
      <c r="E959" s="14">
        <v>44423.397916666669</v>
      </c>
      <c r="F959" s="14">
        <v>44423.421527777777</v>
      </c>
      <c r="G959" s="5" t="s">
        <v>24</v>
      </c>
      <c r="H959" s="5" t="s">
        <v>29</v>
      </c>
      <c r="S959" s="29">
        <v>117720</v>
      </c>
      <c r="T959" s="47"/>
      <c r="U959" s="48"/>
      <c r="V959" s="47"/>
      <c r="W959" s="47"/>
      <c r="X959" s="48">
        <v>1</v>
      </c>
      <c r="Y959" s="47">
        <v>1</v>
      </c>
      <c r="Z959" s="49">
        <v>1</v>
      </c>
    </row>
    <row r="960" spans="1:26" ht="15.75" customHeight="1">
      <c r="A960" s="5">
        <v>116949</v>
      </c>
      <c r="B960" s="5">
        <v>4125</v>
      </c>
      <c r="C960" s="14">
        <v>44434.222222222226</v>
      </c>
      <c r="D960" s="14">
        <v>44434.225000000006</v>
      </c>
      <c r="E960" s="14"/>
      <c r="G960" s="5" t="s">
        <v>24</v>
      </c>
      <c r="H960" s="5" t="s">
        <v>29</v>
      </c>
      <c r="S960" s="29">
        <v>117721</v>
      </c>
      <c r="T960" s="47"/>
      <c r="U960" s="48"/>
      <c r="V960" s="47"/>
      <c r="W960" s="47"/>
      <c r="X960" s="48">
        <v>1</v>
      </c>
      <c r="Y960" s="47">
        <v>1</v>
      </c>
      <c r="Z960" s="49">
        <v>1</v>
      </c>
    </row>
    <row r="961" spans="1:26" ht="15.75" customHeight="1">
      <c r="A961" s="5">
        <v>117555</v>
      </c>
      <c r="B961" s="5">
        <v>698</v>
      </c>
      <c r="C961" s="14">
        <v>44434.796527777777</v>
      </c>
      <c r="D961" s="14">
        <v>44434.806250000001</v>
      </c>
      <c r="E961" s="14">
        <v>44434.8125</v>
      </c>
      <c r="F961" s="14">
        <v>44434.823611111111</v>
      </c>
      <c r="G961" s="5" t="s">
        <v>24</v>
      </c>
      <c r="H961" s="5" t="s">
        <v>29</v>
      </c>
      <c r="S961" s="29">
        <v>117722</v>
      </c>
      <c r="T961" s="47">
        <v>1</v>
      </c>
      <c r="U961" s="48"/>
      <c r="V961" s="47">
        <v>1</v>
      </c>
      <c r="W961" s="47"/>
      <c r="X961" s="48"/>
      <c r="Y961" s="47"/>
      <c r="Z961" s="49">
        <v>1</v>
      </c>
    </row>
    <row r="962" spans="1:26" ht="15.75" customHeight="1">
      <c r="A962" s="5">
        <v>117996</v>
      </c>
      <c r="C962" s="14">
        <v>44433.649305555555</v>
      </c>
      <c r="G962" s="5" t="s">
        <v>24</v>
      </c>
      <c r="H962" s="5" t="s">
        <v>29</v>
      </c>
      <c r="S962" s="29">
        <v>117723</v>
      </c>
      <c r="T962" s="47">
        <v>1</v>
      </c>
      <c r="U962" s="48"/>
      <c r="V962" s="47">
        <v>1</v>
      </c>
      <c r="W962" s="47"/>
      <c r="X962" s="48"/>
      <c r="Y962" s="47"/>
      <c r="Z962" s="49">
        <v>1</v>
      </c>
    </row>
    <row r="963" spans="1:26" ht="15.75" customHeight="1">
      <c r="A963" s="5">
        <v>118593</v>
      </c>
      <c r="C963" s="14">
        <v>44428.561805555553</v>
      </c>
      <c r="G963" s="5" t="s">
        <v>28</v>
      </c>
      <c r="H963" s="5" t="s">
        <v>29</v>
      </c>
      <c r="S963" s="29">
        <v>117724</v>
      </c>
      <c r="T963" s="47">
        <v>1</v>
      </c>
      <c r="U963" s="48"/>
      <c r="V963" s="47">
        <v>1</v>
      </c>
      <c r="W963" s="47"/>
      <c r="X963" s="48"/>
      <c r="Y963" s="47"/>
      <c r="Z963" s="49">
        <v>1</v>
      </c>
    </row>
    <row r="964" spans="1:26" ht="15.75" customHeight="1">
      <c r="A964" s="5">
        <v>118025</v>
      </c>
      <c r="B964" s="5">
        <v>862</v>
      </c>
      <c r="C964" s="14">
        <v>44414.950694444444</v>
      </c>
      <c r="D964" s="14">
        <v>44414.95208333333</v>
      </c>
      <c r="E964" s="14">
        <v>44414.959722222222</v>
      </c>
      <c r="F964" s="14">
        <v>44414.969444444447</v>
      </c>
      <c r="G964" s="5" t="s">
        <v>24</v>
      </c>
      <c r="H964" s="5" t="s">
        <v>25</v>
      </c>
      <c r="S964" s="29">
        <v>117725</v>
      </c>
      <c r="T964" s="47">
        <v>1</v>
      </c>
      <c r="U964" s="48"/>
      <c r="V964" s="47">
        <v>1</v>
      </c>
      <c r="W964" s="47"/>
      <c r="X964" s="48"/>
      <c r="Y964" s="47"/>
      <c r="Z964" s="49">
        <v>1</v>
      </c>
    </row>
    <row r="965" spans="1:26" ht="15.75" customHeight="1">
      <c r="A965" s="5">
        <v>118406</v>
      </c>
      <c r="B965" s="5">
        <v>2027</v>
      </c>
      <c r="C965" s="14">
        <v>44427.442361111105</v>
      </c>
      <c r="D965" s="14">
        <v>44427.445833333324</v>
      </c>
      <c r="E965" s="14">
        <v>44427.454166666656</v>
      </c>
      <c r="F965" s="14">
        <v>44427.472916666658</v>
      </c>
      <c r="G965" s="5" t="s">
        <v>24</v>
      </c>
      <c r="H965" s="5" t="s">
        <v>29</v>
      </c>
      <c r="S965" s="29">
        <v>117726</v>
      </c>
      <c r="T965" s="47"/>
      <c r="U965" s="48">
        <v>1</v>
      </c>
      <c r="V965" s="47">
        <v>1</v>
      </c>
      <c r="W965" s="47"/>
      <c r="X965" s="48"/>
      <c r="Y965" s="47"/>
      <c r="Z965" s="49">
        <v>1</v>
      </c>
    </row>
    <row r="966" spans="1:26" ht="15.75" customHeight="1">
      <c r="A966" s="5">
        <v>118366</v>
      </c>
      <c r="B966" s="5">
        <v>3955</v>
      </c>
      <c r="C966" s="14">
        <v>44428.826388888883</v>
      </c>
      <c r="D966" s="14">
        <v>44428.828472222216</v>
      </c>
      <c r="E966" s="14">
        <v>44428.833333333328</v>
      </c>
      <c r="F966" s="14">
        <v>44428.870833333327</v>
      </c>
      <c r="G966" s="5" t="s">
        <v>24</v>
      </c>
      <c r="H966" s="5" t="s">
        <v>29</v>
      </c>
      <c r="S966" s="29">
        <v>117727</v>
      </c>
      <c r="T966" s="47"/>
      <c r="U966" s="48">
        <v>1</v>
      </c>
      <c r="V966" s="47">
        <v>1</v>
      </c>
      <c r="W966" s="47"/>
      <c r="X966" s="48"/>
      <c r="Y966" s="47"/>
      <c r="Z966" s="49">
        <v>1</v>
      </c>
    </row>
    <row r="967" spans="1:26" ht="15.75" customHeight="1">
      <c r="A967" s="5">
        <v>117597</v>
      </c>
      <c r="B967" s="5">
        <v>2127</v>
      </c>
      <c r="C967" s="14">
        <v>44437.63958333333</v>
      </c>
      <c r="D967" s="14">
        <v>44437.643055555549</v>
      </c>
      <c r="E967" s="14">
        <v>44437.647222222215</v>
      </c>
      <c r="F967" s="14">
        <v>44437.65416666666</v>
      </c>
      <c r="G967" s="5" t="s">
        <v>28</v>
      </c>
      <c r="H967" s="5" t="s">
        <v>29</v>
      </c>
      <c r="S967" s="29">
        <v>117728</v>
      </c>
      <c r="T967" s="47">
        <v>1</v>
      </c>
      <c r="U967" s="48"/>
      <c r="V967" s="47">
        <v>1</v>
      </c>
      <c r="W967" s="47"/>
      <c r="X967" s="48"/>
      <c r="Y967" s="47"/>
      <c r="Z967" s="49">
        <v>1</v>
      </c>
    </row>
    <row r="968" spans="1:26" ht="15.75" customHeight="1">
      <c r="A968" s="5">
        <v>117983</v>
      </c>
      <c r="B968" s="5">
        <v>645</v>
      </c>
      <c r="C968" s="14">
        <v>44432.566666666666</v>
      </c>
      <c r="D968" s="14">
        <v>44432.574999999997</v>
      </c>
      <c r="E968" s="14">
        <v>44432.578472222216</v>
      </c>
      <c r="F968" s="14">
        <v>44432.584027777775</v>
      </c>
      <c r="G968" s="5" t="s">
        <v>28</v>
      </c>
      <c r="H968" s="5" t="s">
        <v>29</v>
      </c>
      <c r="S968" s="29">
        <v>117729</v>
      </c>
      <c r="T968" s="47"/>
      <c r="U968" s="48"/>
      <c r="V968" s="47"/>
      <c r="W968" s="47"/>
      <c r="X968" s="48">
        <v>1</v>
      </c>
      <c r="Y968" s="47">
        <v>1</v>
      </c>
      <c r="Z968" s="49">
        <v>1</v>
      </c>
    </row>
    <row r="969" spans="1:26" ht="15.75" customHeight="1">
      <c r="A969" s="5">
        <v>118361</v>
      </c>
      <c r="B969" s="5">
        <v>3770</v>
      </c>
      <c r="C969" s="14">
        <v>44432.368750000001</v>
      </c>
      <c r="D969" s="14">
        <v>44432.370833333334</v>
      </c>
      <c r="E969" s="14">
        <v>44432.375694444447</v>
      </c>
      <c r="F969" s="14">
        <v>44432.395833333336</v>
      </c>
      <c r="G969" s="5" t="s">
        <v>28</v>
      </c>
      <c r="H969" s="5" t="s">
        <v>25</v>
      </c>
      <c r="S969" s="29">
        <v>117730</v>
      </c>
      <c r="T969" s="47"/>
      <c r="U969" s="48"/>
      <c r="V969" s="47"/>
      <c r="W969" s="47"/>
      <c r="X969" s="48">
        <v>1</v>
      </c>
      <c r="Y969" s="47">
        <v>1</v>
      </c>
      <c r="Z969" s="49">
        <v>1</v>
      </c>
    </row>
    <row r="970" spans="1:26" ht="15.75" customHeight="1">
      <c r="A970" s="5">
        <v>117908</v>
      </c>
      <c r="B970" s="5">
        <v>2847</v>
      </c>
      <c r="C970" s="14">
        <v>44425.539583333331</v>
      </c>
      <c r="D970" s="14">
        <v>44425.546527777777</v>
      </c>
      <c r="E970" s="14">
        <v>44425.552083333336</v>
      </c>
      <c r="F970" s="14">
        <v>44425.588888888895</v>
      </c>
      <c r="G970" s="5" t="s">
        <v>24</v>
      </c>
      <c r="H970" s="5" t="s">
        <v>29</v>
      </c>
      <c r="S970" s="29">
        <v>117731</v>
      </c>
      <c r="T970" s="47"/>
      <c r="U970" s="48"/>
      <c r="V970" s="47"/>
      <c r="W970" s="47">
        <v>1</v>
      </c>
      <c r="X970" s="48"/>
      <c r="Y970" s="47">
        <v>1</v>
      </c>
      <c r="Z970" s="49">
        <v>1</v>
      </c>
    </row>
    <row r="971" spans="1:26" ht="15.75" customHeight="1">
      <c r="A971" s="5">
        <v>117769</v>
      </c>
      <c r="B971" s="5">
        <v>1696</v>
      </c>
      <c r="C971" s="14">
        <v>44417.118055555555</v>
      </c>
      <c r="D971" s="14">
        <v>44417.123611111114</v>
      </c>
      <c r="E971" s="14">
        <v>44417.125694444447</v>
      </c>
      <c r="F971" s="14">
        <v>44417.160416666666</v>
      </c>
      <c r="G971" s="5" t="s">
        <v>24</v>
      </c>
      <c r="H971" s="5" t="s">
        <v>29</v>
      </c>
      <c r="S971" s="29">
        <v>117732</v>
      </c>
      <c r="T971" s="47">
        <v>1</v>
      </c>
      <c r="U971" s="48"/>
      <c r="V971" s="47">
        <v>1</v>
      </c>
      <c r="W971" s="47"/>
      <c r="X971" s="48"/>
      <c r="Y971" s="47"/>
      <c r="Z971" s="49">
        <v>1</v>
      </c>
    </row>
    <row r="972" spans="1:26" ht="15.75" customHeight="1">
      <c r="A972" s="5">
        <v>118624</v>
      </c>
      <c r="B972" s="5">
        <v>1620</v>
      </c>
      <c r="C972" s="14">
        <v>44435.430555555555</v>
      </c>
      <c r="D972" s="14">
        <v>44435.439583333333</v>
      </c>
      <c r="E972" s="14">
        <v>44435.440972222219</v>
      </c>
      <c r="F972" s="14">
        <v>44435.461111111108</v>
      </c>
      <c r="G972" s="5" t="s">
        <v>24</v>
      </c>
      <c r="H972" s="5" t="s">
        <v>25</v>
      </c>
      <c r="S972" s="29">
        <v>117733</v>
      </c>
      <c r="T972" s="47">
        <v>1</v>
      </c>
      <c r="U972" s="48"/>
      <c r="V972" s="47">
        <v>1</v>
      </c>
      <c r="W972" s="47"/>
      <c r="X972" s="48"/>
      <c r="Y972" s="47"/>
      <c r="Z972" s="49">
        <v>1</v>
      </c>
    </row>
    <row r="973" spans="1:26" ht="15.75" customHeight="1">
      <c r="A973" s="5">
        <v>116779</v>
      </c>
      <c r="B973" s="5">
        <v>3958</v>
      </c>
      <c r="C973" s="14">
        <v>44431.760416666664</v>
      </c>
      <c r="D973" s="14"/>
      <c r="G973" s="5" t="s">
        <v>24</v>
      </c>
      <c r="H973" s="5" t="s">
        <v>25</v>
      </c>
      <c r="S973" s="29">
        <v>117734</v>
      </c>
      <c r="T973" s="47"/>
      <c r="U973" s="48">
        <v>1</v>
      </c>
      <c r="V973" s="47">
        <v>1</v>
      </c>
      <c r="W973" s="47"/>
      <c r="X973" s="48"/>
      <c r="Y973" s="47"/>
      <c r="Z973" s="49">
        <v>1</v>
      </c>
    </row>
    <row r="974" spans="1:26" ht="15.75" customHeight="1">
      <c r="A974" s="5">
        <v>118453</v>
      </c>
      <c r="B974" s="5">
        <v>4745</v>
      </c>
      <c r="C974" s="14">
        <v>44415.122222222228</v>
      </c>
      <c r="D974" s="14">
        <v>44415.12708333334</v>
      </c>
      <c r="E974" s="14">
        <v>44415.131944444453</v>
      </c>
      <c r="F974" s="14">
        <v>44415.145138888896</v>
      </c>
      <c r="G974" s="5" t="s">
        <v>24</v>
      </c>
      <c r="H974" s="5" t="s">
        <v>25</v>
      </c>
      <c r="S974" s="29">
        <v>117735</v>
      </c>
      <c r="T974" s="47"/>
      <c r="U974" s="48"/>
      <c r="V974" s="47"/>
      <c r="W974" s="47"/>
      <c r="X974" s="48">
        <v>1</v>
      </c>
      <c r="Y974" s="47">
        <v>1</v>
      </c>
      <c r="Z974" s="49">
        <v>1</v>
      </c>
    </row>
    <row r="975" spans="1:26" ht="15.75" customHeight="1">
      <c r="A975" s="5">
        <v>117875</v>
      </c>
      <c r="B975" s="5">
        <v>3949</v>
      </c>
      <c r="C975" s="14">
        <v>44416.286805555559</v>
      </c>
      <c r="D975" s="14">
        <v>44416.293055555558</v>
      </c>
      <c r="E975" s="14">
        <v>44416.302083333336</v>
      </c>
      <c r="F975" s="14">
        <v>44416.325000000004</v>
      </c>
      <c r="G975" s="5" t="s">
        <v>24</v>
      </c>
      <c r="H975" s="5" t="s">
        <v>25</v>
      </c>
      <c r="S975" s="29">
        <v>117736</v>
      </c>
      <c r="T975" s="47">
        <v>1</v>
      </c>
      <c r="U975" s="48"/>
      <c r="V975" s="47">
        <v>1</v>
      </c>
      <c r="W975" s="47"/>
      <c r="X975" s="48"/>
      <c r="Y975" s="47"/>
      <c r="Z975" s="49">
        <v>1</v>
      </c>
    </row>
    <row r="976" spans="1:26" ht="15.75" customHeight="1">
      <c r="A976" s="5">
        <v>117810</v>
      </c>
      <c r="B976" s="5">
        <v>352</v>
      </c>
      <c r="C976" s="14">
        <v>44420.486111111117</v>
      </c>
      <c r="D976" s="14">
        <v>44420.490277777782</v>
      </c>
      <c r="E976" s="14"/>
      <c r="G976" s="5" t="s">
        <v>28</v>
      </c>
      <c r="H976" s="5" t="s">
        <v>29</v>
      </c>
      <c r="S976" s="29">
        <v>117737</v>
      </c>
      <c r="T976" s="47">
        <v>1</v>
      </c>
      <c r="U976" s="48"/>
      <c r="V976" s="47">
        <v>1</v>
      </c>
      <c r="W976" s="47"/>
      <c r="X976" s="48"/>
      <c r="Y976" s="47"/>
      <c r="Z976" s="49">
        <v>1</v>
      </c>
    </row>
    <row r="977" spans="1:26" ht="15.75" customHeight="1">
      <c r="A977" s="5">
        <v>117933</v>
      </c>
      <c r="B977" s="5">
        <v>1416</v>
      </c>
      <c r="C977" s="14">
        <v>44426.527083333334</v>
      </c>
      <c r="D977" s="14">
        <v>44426.52847222222</v>
      </c>
      <c r="E977" s="14"/>
      <c r="G977" s="5" t="s">
        <v>24</v>
      </c>
      <c r="H977" s="5" t="s">
        <v>29</v>
      </c>
      <c r="S977" s="29">
        <v>117738</v>
      </c>
      <c r="T977" s="47"/>
      <c r="U977" s="48">
        <v>1</v>
      </c>
      <c r="V977" s="47">
        <v>1</v>
      </c>
      <c r="W977" s="47"/>
      <c r="X977" s="48"/>
      <c r="Y977" s="47"/>
      <c r="Z977" s="49">
        <v>1</v>
      </c>
    </row>
    <row r="978" spans="1:26" ht="15.75" customHeight="1">
      <c r="A978" s="5">
        <v>117479</v>
      </c>
      <c r="B978" s="5">
        <v>191</v>
      </c>
      <c r="C978" s="14">
        <v>44417.263888888891</v>
      </c>
      <c r="D978" s="14">
        <v>44417.272916666669</v>
      </c>
      <c r="E978" s="14"/>
      <c r="F978" s="14"/>
      <c r="G978" s="5" t="s">
        <v>24</v>
      </c>
      <c r="H978" s="5" t="s">
        <v>25</v>
      </c>
      <c r="S978" s="29">
        <v>117739</v>
      </c>
      <c r="T978" s="47"/>
      <c r="U978" s="48">
        <v>1</v>
      </c>
      <c r="V978" s="47">
        <v>1</v>
      </c>
      <c r="W978" s="47"/>
      <c r="X978" s="48"/>
      <c r="Y978" s="47"/>
      <c r="Z978" s="49">
        <v>1</v>
      </c>
    </row>
    <row r="979" spans="1:26" ht="15.75" customHeight="1">
      <c r="A979" s="5">
        <v>118112</v>
      </c>
      <c r="C979" s="14">
        <v>44417.282638888886</v>
      </c>
      <c r="G979" s="5" t="s">
        <v>28</v>
      </c>
      <c r="H979" s="5" t="s">
        <v>29</v>
      </c>
      <c r="S979" s="29">
        <v>117740</v>
      </c>
      <c r="T979" s="47"/>
      <c r="U979" s="48"/>
      <c r="V979" s="47"/>
      <c r="W979" s="47">
        <v>1</v>
      </c>
      <c r="X979" s="48"/>
      <c r="Y979" s="47">
        <v>1</v>
      </c>
      <c r="Z979" s="49">
        <v>1</v>
      </c>
    </row>
    <row r="980" spans="1:26" ht="15.75" customHeight="1">
      <c r="A980" s="5">
        <v>117090</v>
      </c>
      <c r="B980" s="5">
        <v>1091</v>
      </c>
      <c r="C980" s="14">
        <v>44432.145833333336</v>
      </c>
      <c r="D980" s="14">
        <v>44432.147222222222</v>
      </c>
      <c r="E980" s="14">
        <v>44432.154861111114</v>
      </c>
      <c r="F980" s="14">
        <v>44432.168055555558</v>
      </c>
      <c r="G980" s="5" t="s">
        <v>24</v>
      </c>
      <c r="H980" s="5" t="s">
        <v>29</v>
      </c>
      <c r="S980" s="29">
        <v>117741</v>
      </c>
      <c r="T980" s="47">
        <v>1</v>
      </c>
      <c r="U980" s="48"/>
      <c r="V980" s="47">
        <v>1</v>
      </c>
      <c r="W980" s="47"/>
      <c r="X980" s="48"/>
      <c r="Y980" s="47"/>
      <c r="Z980" s="49">
        <v>1</v>
      </c>
    </row>
    <row r="981" spans="1:26" ht="15.75" customHeight="1">
      <c r="A981" s="5">
        <v>118001</v>
      </c>
      <c r="B981" s="5">
        <v>3855</v>
      </c>
      <c r="C981" s="14">
        <v>44431.979166666672</v>
      </c>
      <c r="D981" s="14">
        <v>44431.981250000004</v>
      </c>
      <c r="E981" s="14">
        <v>44431.984027777784</v>
      </c>
      <c r="F981" s="14">
        <v>44432.025694444448</v>
      </c>
      <c r="G981" s="5" t="s">
        <v>24</v>
      </c>
      <c r="H981" s="5" t="s">
        <v>29</v>
      </c>
      <c r="S981" s="29">
        <v>117742</v>
      </c>
      <c r="T981" s="47"/>
      <c r="U981" s="48">
        <v>1</v>
      </c>
      <c r="V981" s="47">
        <v>1</v>
      </c>
      <c r="W981" s="47"/>
      <c r="X981" s="48"/>
      <c r="Y981" s="47"/>
      <c r="Z981" s="49">
        <v>1</v>
      </c>
    </row>
    <row r="982" spans="1:26" ht="15.75" customHeight="1">
      <c r="A982" s="5">
        <v>118765</v>
      </c>
      <c r="B982" s="5">
        <v>1330</v>
      </c>
      <c r="C982" s="14">
        <v>44426.733333333337</v>
      </c>
      <c r="D982" s="14">
        <v>44426.738888888896</v>
      </c>
      <c r="E982" s="14">
        <v>44426.745138888895</v>
      </c>
      <c r="F982" s="14"/>
      <c r="G982" s="5" t="s">
        <v>28</v>
      </c>
      <c r="H982" s="5" t="s">
        <v>29</v>
      </c>
      <c r="S982" s="29">
        <v>117743</v>
      </c>
      <c r="T982" s="47"/>
      <c r="U982" s="48"/>
      <c r="V982" s="47"/>
      <c r="W982" s="47"/>
      <c r="X982" s="48"/>
      <c r="Y982" s="47"/>
      <c r="Z982" s="49"/>
    </row>
    <row r="983" spans="1:26" ht="15.75" customHeight="1">
      <c r="A983" s="5">
        <v>118052</v>
      </c>
      <c r="C983" s="14">
        <v>44430.008333333331</v>
      </c>
      <c r="G983" s="5" t="s">
        <v>24</v>
      </c>
      <c r="H983" s="5" t="s">
        <v>25</v>
      </c>
      <c r="S983" s="29">
        <v>117744</v>
      </c>
      <c r="T983" s="47"/>
      <c r="U983" s="48">
        <v>1</v>
      </c>
      <c r="V983" s="47">
        <v>1</v>
      </c>
      <c r="W983" s="47"/>
      <c r="X983" s="48"/>
      <c r="Y983" s="47"/>
      <c r="Z983" s="49">
        <v>1</v>
      </c>
    </row>
    <row r="984" spans="1:26" ht="15.75" customHeight="1">
      <c r="A984" s="5">
        <v>117493</v>
      </c>
      <c r="C984" s="14">
        <v>44437.32430555555</v>
      </c>
      <c r="G984" s="5" t="s">
        <v>24</v>
      </c>
      <c r="H984" s="5" t="s">
        <v>25</v>
      </c>
      <c r="S984" s="29">
        <v>117745</v>
      </c>
      <c r="T984" s="47"/>
      <c r="U984" s="48"/>
      <c r="V984" s="47"/>
      <c r="W984" s="47"/>
      <c r="X984" s="48"/>
      <c r="Y984" s="47"/>
      <c r="Z984" s="49"/>
    </row>
    <row r="985" spans="1:26" ht="15.75" customHeight="1">
      <c r="A985" s="5">
        <v>118621</v>
      </c>
      <c r="B985" s="5">
        <v>1262</v>
      </c>
      <c r="C985" s="14">
        <v>44423.556944444441</v>
      </c>
      <c r="D985" s="14">
        <v>44423.565972222219</v>
      </c>
      <c r="E985" s="14"/>
      <c r="F985" s="14"/>
      <c r="G985" s="5" t="s">
        <v>28</v>
      </c>
      <c r="H985" s="5" t="s">
        <v>29</v>
      </c>
      <c r="S985" s="29">
        <v>117746</v>
      </c>
      <c r="T985" s="47">
        <v>1</v>
      </c>
      <c r="U985" s="48"/>
      <c r="V985" s="47">
        <v>1</v>
      </c>
      <c r="W985" s="47"/>
      <c r="X985" s="48"/>
      <c r="Y985" s="47"/>
      <c r="Z985" s="49">
        <v>1</v>
      </c>
    </row>
    <row r="986" spans="1:26" ht="15.75" customHeight="1">
      <c r="A986" s="5">
        <v>118687</v>
      </c>
      <c r="B986" s="5">
        <v>3074</v>
      </c>
      <c r="C986" s="14">
        <v>44424.149305555555</v>
      </c>
      <c r="D986" s="14">
        <v>44424.158333333333</v>
      </c>
      <c r="E986" s="14">
        <v>44424.161805555552</v>
      </c>
      <c r="F986" s="14">
        <v>44424.169444444444</v>
      </c>
      <c r="G986" s="5" t="s">
        <v>24</v>
      </c>
      <c r="H986" s="5" t="s">
        <v>25</v>
      </c>
      <c r="S986" s="29">
        <v>117747</v>
      </c>
      <c r="T986" s="47"/>
      <c r="U986" s="48"/>
      <c r="V986" s="47"/>
      <c r="W986" s="47">
        <v>1</v>
      </c>
      <c r="X986" s="48"/>
      <c r="Y986" s="47">
        <v>1</v>
      </c>
      <c r="Z986" s="49">
        <v>1</v>
      </c>
    </row>
    <row r="987" spans="1:26" ht="15.75" customHeight="1">
      <c r="A987" s="5">
        <v>116842</v>
      </c>
      <c r="B987" s="5">
        <v>1266</v>
      </c>
      <c r="C987" s="14">
        <v>44422.570833333331</v>
      </c>
      <c r="D987" s="14">
        <v>44422.578472222223</v>
      </c>
      <c r="E987" s="14"/>
      <c r="F987" s="14"/>
      <c r="G987" s="5" t="s">
        <v>24</v>
      </c>
      <c r="H987" s="5" t="s">
        <v>29</v>
      </c>
      <c r="S987" s="29">
        <v>117748</v>
      </c>
      <c r="T987" s="47">
        <v>1</v>
      </c>
      <c r="U987" s="48"/>
      <c r="V987" s="47">
        <v>1</v>
      </c>
      <c r="W987" s="47"/>
      <c r="X987" s="48"/>
      <c r="Y987" s="47"/>
      <c r="Z987" s="49">
        <v>1</v>
      </c>
    </row>
    <row r="988" spans="1:26" ht="15.75" customHeight="1">
      <c r="A988" s="5">
        <v>117545</v>
      </c>
      <c r="B988" s="5">
        <v>2237</v>
      </c>
      <c r="C988" s="14">
        <v>44425.532638888886</v>
      </c>
      <c r="D988" s="14"/>
      <c r="G988" s="5" t="s">
        <v>24</v>
      </c>
      <c r="H988" s="5" t="s">
        <v>25</v>
      </c>
      <c r="S988" s="29">
        <v>117749</v>
      </c>
      <c r="T988" s="47"/>
      <c r="U988" s="48">
        <v>1</v>
      </c>
      <c r="V988" s="47">
        <v>1</v>
      </c>
      <c r="W988" s="47"/>
      <c r="X988" s="48"/>
      <c r="Y988" s="47"/>
      <c r="Z988" s="49">
        <v>1</v>
      </c>
    </row>
    <row r="989" spans="1:26" ht="15.75" customHeight="1">
      <c r="A989" s="5">
        <v>117575</v>
      </c>
      <c r="B989" s="5">
        <v>3979</v>
      </c>
      <c r="C989" s="14">
        <v>44427.979166666672</v>
      </c>
      <c r="D989" s="14">
        <v>44427.981944444451</v>
      </c>
      <c r="E989" s="14">
        <v>44427.992361111115</v>
      </c>
      <c r="F989" s="14">
        <v>44428.004166666673</v>
      </c>
      <c r="G989" s="5" t="s">
        <v>24</v>
      </c>
      <c r="H989" s="5" t="s">
        <v>25</v>
      </c>
      <c r="S989" s="29">
        <v>117750</v>
      </c>
      <c r="T989" s="47"/>
      <c r="U989" s="48">
        <v>1</v>
      </c>
      <c r="V989" s="47">
        <v>1</v>
      </c>
      <c r="W989" s="47"/>
      <c r="X989" s="48"/>
      <c r="Y989" s="47"/>
      <c r="Z989" s="49">
        <v>1</v>
      </c>
    </row>
    <row r="990" spans="1:26" ht="15.75" customHeight="1">
      <c r="A990" s="5">
        <v>117552</v>
      </c>
      <c r="B990" s="5">
        <v>985</v>
      </c>
      <c r="C990" s="14">
        <v>44417.115972222222</v>
      </c>
      <c r="D990" s="14">
        <v>44417.125</v>
      </c>
      <c r="E990" s="14">
        <v>44417.132638888892</v>
      </c>
      <c r="F990" s="14">
        <v>44417.140277777784</v>
      </c>
      <c r="G990" s="5" t="s">
        <v>28</v>
      </c>
      <c r="H990" s="5" t="s">
        <v>29</v>
      </c>
      <c r="S990" s="29">
        <v>117751</v>
      </c>
      <c r="T990" s="47"/>
      <c r="U990" s="48">
        <v>1</v>
      </c>
      <c r="V990" s="47">
        <v>1</v>
      </c>
      <c r="W990" s="47"/>
      <c r="X990" s="48"/>
      <c r="Y990" s="47"/>
      <c r="Z990" s="49">
        <v>1</v>
      </c>
    </row>
    <row r="991" spans="1:26" ht="15.75" customHeight="1">
      <c r="A991" s="5">
        <v>118473</v>
      </c>
      <c r="B991" s="5">
        <v>2122</v>
      </c>
      <c r="C991" s="14">
        <v>44423.790277777778</v>
      </c>
      <c r="D991" s="14">
        <v>44423.801388888889</v>
      </c>
      <c r="E991" s="14">
        <v>44423.804861111108</v>
      </c>
      <c r="F991" s="14">
        <v>44423.845833333333</v>
      </c>
      <c r="G991" s="5" t="s">
        <v>24</v>
      </c>
      <c r="H991" s="5" t="s">
        <v>29</v>
      </c>
      <c r="S991" s="29">
        <v>117752</v>
      </c>
      <c r="T991" s="47"/>
      <c r="U991" s="48">
        <v>1</v>
      </c>
      <c r="V991" s="47">
        <v>1</v>
      </c>
      <c r="W991" s="47"/>
      <c r="X991" s="48"/>
      <c r="Y991" s="47"/>
      <c r="Z991" s="49">
        <v>1</v>
      </c>
    </row>
    <row r="992" spans="1:26" ht="15.75" customHeight="1">
      <c r="A992" s="5">
        <v>117954</v>
      </c>
      <c r="B992" s="5">
        <v>260</v>
      </c>
      <c r="C992" s="14">
        <v>44434.422222222223</v>
      </c>
      <c r="D992" s="14">
        <v>44434.432638888888</v>
      </c>
      <c r="E992" s="14">
        <v>44434.440972222219</v>
      </c>
      <c r="F992" s="14">
        <v>44434.463194444441</v>
      </c>
      <c r="G992" s="5" t="s">
        <v>24</v>
      </c>
      <c r="H992" s="5" t="s">
        <v>29</v>
      </c>
      <c r="S992" s="29">
        <v>117753</v>
      </c>
      <c r="T992" s="47">
        <v>1</v>
      </c>
      <c r="U992" s="48"/>
      <c r="V992" s="47">
        <v>1</v>
      </c>
      <c r="W992" s="47"/>
      <c r="X992" s="48"/>
      <c r="Y992" s="47"/>
      <c r="Z992" s="49">
        <v>1</v>
      </c>
    </row>
    <row r="993" spans="1:26" ht="15.75" customHeight="1">
      <c r="A993" s="5">
        <v>118379</v>
      </c>
      <c r="C993" s="14">
        <v>44411.850694444445</v>
      </c>
      <c r="G993" s="5" t="s">
        <v>24</v>
      </c>
      <c r="H993" s="5" t="s">
        <v>29</v>
      </c>
      <c r="S993" s="29">
        <v>117754</v>
      </c>
      <c r="T993" s="47"/>
      <c r="U993" s="48"/>
      <c r="V993" s="47"/>
      <c r="W993" s="47"/>
      <c r="X993" s="48">
        <v>1</v>
      </c>
      <c r="Y993" s="47">
        <v>1</v>
      </c>
      <c r="Z993" s="49">
        <v>1</v>
      </c>
    </row>
    <row r="994" spans="1:26" ht="15.75" customHeight="1">
      <c r="A994" s="5">
        <v>117335</v>
      </c>
      <c r="C994" s="14">
        <v>44417.917361111111</v>
      </c>
      <c r="G994" s="5" t="s">
        <v>28</v>
      </c>
      <c r="H994" s="5" t="s">
        <v>29</v>
      </c>
      <c r="S994" s="29">
        <v>117755</v>
      </c>
      <c r="T994" s="47"/>
      <c r="U994" s="48"/>
      <c r="V994" s="47"/>
      <c r="W994" s="47"/>
      <c r="X994" s="48"/>
      <c r="Y994" s="47"/>
      <c r="Z994" s="49"/>
    </row>
    <row r="995" spans="1:26" ht="15.75" customHeight="1">
      <c r="A995" s="5">
        <v>116988</v>
      </c>
      <c r="C995" s="14">
        <v>44424.618055555555</v>
      </c>
      <c r="G995" s="5" t="s">
        <v>24</v>
      </c>
      <c r="H995" s="5" t="s">
        <v>29</v>
      </c>
      <c r="S995" s="29">
        <v>117756</v>
      </c>
      <c r="T995" s="47"/>
      <c r="U995" s="48"/>
      <c r="V995" s="47"/>
      <c r="W995" s="47"/>
      <c r="X995" s="48"/>
      <c r="Y995" s="47"/>
      <c r="Z995" s="49"/>
    </row>
    <row r="996" spans="1:26" ht="15.75" customHeight="1">
      <c r="A996" s="5">
        <v>118248</v>
      </c>
      <c r="B996" s="5">
        <v>769</v>
      </c>
      <c r="C996" s="14">
        <v>44410.674305555556</v>
      </c>
      <c r="D996" s="14">
        <v>44410.681250000001</v>
      </c>
      <c r="E996" s="14">
        <v>44410.689583333333</v>
      </c>
      <c r="F996" s="14">
        <v>44410.700694444444</v>
      </c>
      <c r="G996" s="5" t="s">
        <v>28</v>
      </c>
      <c r="H996" s="5" t="s">
        <v>29</v>
      </c>
      <c r="S996" s="29">
        <v>117757</v>
      </c>
      <c r="T996" s="47">
        <v>1</v>
      </c>
      <c r="U996" s="48"/>
      <c r="V996" s="47">
        <v>1</v>
      </c>
      <c r="W996" s="47"/>
      <c r="X996" s="48"/>
      <c r="Y996" s="47"/>
      <c r="Z996" s="49">
        <v>1</v>
      </c>
    </row>
    <row r="997" spans="1:26" ht="15.75" customHeight="1">
      <c r="A997" s="5">
        <v>117767</v>
      </c>
      <c r="C997" s="14">
        <v>44413.279166666667</v>
      </c>
      <c r="G997" s="5" t="s">
        <v>24</v>
      </c>
      <c r="H997" s="5" t="s">
        <v>29</v>
      </c>
      <c r="S997" s="29">
        <v>117758</v>
      </c>
      <c r="T997" s="47"/>
      <c r="U997" s="48">
        <v>1</v>
      </c>
      <c r="V997" s="47">
        <v>1</v>
      </c>
      <c r="W997" s="47"/>
      <c r="X997" s="48"/>
      <c r="Y997" s="47"/>
      <c r="Z997" s="49">
        <v>1</v>
      </c>
    </row>
    <row r="998" spans="1:26" ht="15.75" customHeight="1">
      <c r="A998" s="5">
        <v>117862</v>
      </c>
      <c r="B998" s="5">
        <v>171</v>
      </c>
      <c r="C998" s="14">
        <v>44433.923611111109</v>
      </c>
      <c r="D998" s="14">
        <v>44433.931944444441</v>
      </c>
      <c r="E998" s="14">
        <v>44433.933333333327</v>
      </c>
      <c r="F998" s="14">
        <v>44433.973611111105</v>
      </c>
      <c r="G998" s="5" t="s">
        <v>24</v>
      </c>
      <c r="H998" s="5" t="s">
        <v>25</v>
      </c>
      <c r="S998" s="29">
        <v>117759</v>
      </c>
      <c r="T998" s="47">
        <v>1</v>
      </c>
      <c r="U998" s="48"/>
      <c r="V998" s="47">
        <v>1</v>
      </c>
      <c r="W998" s="47"/>
      <c r="X998" s="48"/>
      <c r="Y998" s="47"/>
      <c r="Z998" s="49">
        <v>1</v>
      </c>
    </row>
    <row r="999" spans="1:26" ht="15.75" customHeight="1">
      <c r="A999" s="5">
        <v>117937</v>
      </c>
      <c r="B999" s="5">
        <v>1952</v>
      </c>
      <c r="C999" s="14">
        <v>44413.804861111108</v>
      </c>
      <c r="D999" s="14">
        <v>44413.80972222222</v>
      </c>
      <c r="E999" s="14">
        <v>44413.811805555553</v>
      </c>
      <c r="F999" s="14">
        <v>44413.834027777775</v>
      </c>
      <c r="G999" s="5" t="s">
        <v>24</v>
      </c>
      <c r="H999" s="5" t="s">
        <v>29</v>
      </c>
      <c r="S999" s="29">
        <v>117760</v>
      </c>
      <c r="T999" s="47"/>
      <c r="U999" s="48"/>
      <c r="V999" s="47"/>
      <c r="W999" s="47"/>
      <c r="X999" s="48">
        <v>1</v>
      </c>
      <c r="Y999" s="47">
        <v>1</v>
      </c>
      <c r="Z999" s="49">
        <v>1</v>
      </c>
    </row>
    <row r="1000" spans="1:26" ht="15.75" customHeight="1">
      <c r="A1000" s="5">
        <v>118111</v>
      </c>
      <c r="B1000" s="5">
        <v>2782</v>
      </c>
      <c r="C1000" s="14">
        <v>44430.581249999996</v>
      </c>
      <c r="D1000" s="14">
        <v>44430.587499999994</v>
      </c>
      <c r="E1000" s="14">
        <v>44430.589583333327</v>
      </c>
      <c r="F1000" s="14">
        <v>44430.596527777772</v>
      </c>
      <c r="G1000" s="5" t="s">
        <v>24</v>
      </c>
      <c r="H1000" s="5" t="s">
        <v>25</v>
      </c>
      <c r="S1000" s="29">
        <v>117761</v>
      </c>
      <c r="T1000" s="47"/>
      <c r="U1000" s="48">
        <v>1</v>
      </c>
      <c r="V1000" s="47">
        <v>1</v>
      </c>
      <c r="W1000" s="47"/>
      <c r="X1000" s="48"/>
      <c r="Y1000" s="47"/>
      <c r="Z1000" s="49">
        <v>1</v>
      </c>
    </row>
    <row r="1001" spans="1:26" ht="15.75" customHeight="1">
      <c r="A1001" s="5">
        <v>116937</v>
      </c>
      <c r="B1001" s="5">
        <v>1708</v>
      </c>
      <c r="C1001" s="14">
        <v>44437.907638888886</v>
      </c>
      <c r="D1001" s="14">
        <v>44437.909027777772</v>
      </c>
      <c r="E1001" s="14">
        <v>44437.911805555552</v>
      </c>
      <c r="F1001" s="14">
        <v>44437.938888888886</v>
      </c>
      <c r="G1001" s="5" t="s">
        <v>28</v>
      </c>
      <c r="H1001" s="5" t="s">
        <v>29</v>
      </c>
      <c r="S1001" s="29">
        <v>117762</v>
      </c>
      <c r="T1001" s="47">
        <v>1</v>
      </c>
      <c r="U1001" s="48"/>
      <c r="V1001" s="47">
        <v>1</v>
      </c>
      <c r="W1001" s="47"/>
      <c r="X1001" s="48"/>
      <c r="Y1001" s="47"/>
      <c r="Z1001" s="49">
        <v>1</v>
      </c>
    </row>
    <row r="1002" spans="1:26" ht="15.75" customHeight="1">
      <c r="A1002" s="5">
        <v>117619</v>
      </c>
      <c r="B1002" s="5">
        <v>835</v>
      </c>
      <c r="C1002" s="14">
        <v>44425.970833333333</v>
      </c>
      <c r="D1002" s="14">
        <v>44425.972916666666</v>
      </c>
      <c r="E1002" s="14">
        <v>44425.981944444444</v>
      </c>
      <c r="F1002" s="14">
        <v>44425.986805555556</v>
      </c>
      <c r="G1002" s="5" t="s">
        <v>28</v>
      </c>
      <c r="H1002" s="5" t="s">
        <v>29</v>
      </c>
      <c r="S1002" s="29">
        <v>117763</v>
      </c>
      <c r="T1002" s="47"/>
      <c r="U1002" s="48"/>
      <c r="V1002" s="47"/>
      <c r="W1002" s="47">
        <v>1</v>
      </c>
      <c r="X1002" s="48"/>
      <c r="Y1002" s="47">
        <v>1</v>
      </c>
      <c r="Z1002" s="49">
        <v>1</v>
      </c>
    </row>
    <row r="1003" spans="1:26" ht="15.75" customHeight="1">
      <c r="A1003" s="5">
        <v>117556</v>
      </c>
      <c r="B1003" s="5">
        <v>1268</v>
      </c>
      <c r="C1003" s="14">
        <v>44422.224305555559</v>
      </c>
      <c r="D1003" s="14">
        <v>44422.227777777778</v>
      </c>
      <c r="E1003" s="14">
        <v>44422.229861111111</v>
      </c>
      <c r="F1003" s="14">
        <v>44422.236805555556</v>
      </c>
      <c r="G1003" s="5" t="s">
        <v>28</v>
      </c>
      <c r="H1003" s="5" t="s">
        <v>25</v>
      </c>
      <c r="S1003" s="29">
        <v>117764</v>
      </c>
      <c r="T1003" s="47"/>
      <c r="U1003" s="48"/>
      <c r="V1003" s="47"/>
      <c r="W1003" s="47"/>
      <c r="X1003" s="48"/>
      <c r="Y1003" s="47"/>
      <c r="Z1003" s="49"/>
    </row>
    <row r="1004" spans="1:26" ht="15.75" customHeight="1">
      <c r="A1004" s="5">
        <v>117728</v>
      </c>
      <c r="B1004" s="5">
        <v>4937</v>
      </c>
      <c r="C1004" s="14">
        <v>44428.383333333331</v>
      </c>
      <c r="D1004" s="14">
        <v>44428.38958333333</v>
      </c>
      <c r="E1004" s="14">
        <v>44428.391666666663</v>
      </c>
      <c r="F1004" s="14">
        <v>44428.413888888885</v>
      </c>
      <c r="G1004" s="5" t="s">
        <v>24</v>
      </c>
      <c r="H1004" s="5" t="s">
        <v>25</v>
      </c>
      <c r="S1004" s="29">
        <v>117765</v>
      </c>
      <c r="T1004" s="47"/>
      <c r="U1004" s="48"/>
      <c r="V1004" s="47"/>
      <c r="W1004" s="47"/>
      <c r="X1004" s="48">
        <v>1</v>
      </c>
      <c r="Y1004" s="47">
        <v>1</v>
      </c>
      <c r="Z1004" s="49">
        <v>1</v>
      </c>
    </row>
    <row r="1005" spans="1:26" ht="15.75" customHeight="1">
      <c r="A1005" s="5">
        <v>118088</v>
      </c>
      <c r="B1005" s="5">
        <v>2080</v>
      </c>
      <c r="C1005" s="14">
        <v>44426.924305555556</v>
      </c>
      <c r="D1005" s="14">
        <v>44426.931250000001</v>
      </c>
      <c r="E1005" s="14">
        <v>44426.941666666666</v>
      </c>
      <c r="F1005" s="14">
        <v>44426.95</v>
      </c>
      <c r="G1005" s="5" t="s">
        <v>28</v>
      </c>
      <c r="H1005" s="5" t="s">
        <v>29</v>
      </c>
      <c r="S1005" s="29">
        <v>117766</v>
      </c>
      <c r="T1005" s="47"/>
      <c r="U1005" s="48"/>
      <c r="V1005" s="47"/>
      <c r="W1005" s="47"/>
      <c r="X1005" s="48"/>
      <c r="Y1005" s="47"/>
      <c r="Z1005" s="49"/>
    </row>
    <row r="1006" spans="1:26" ht="15.75" customHeight="1">
      <c r="A1006" s="5">
        <v>117515</v>
      </c>
      <c r="B1006" s="5">
        <v>755</v>
      </c>
      <c r="C1006" s="14">
        <v>44427.024305555555</v>
      </c>
      <c r="D1006" s="14">
        <v>44427.032638888886</v>
      </c>
      <c r="E1006" s="14">
        <v>44427.035416666666</v>
      </c>
      <c r="F1006" s="14">
        <v>44427.056944444441</v>
      </c>
      <c r="G1006" s="5" t="s">
        <v>24</v>
      </c>
      <c r="H1006" s="5" t="s">
        <v>29</v>
      </c>
      <c r="S1006" s="29">
        <v>117767</v>
      </c>
      <c r="T1006" s="47"/>
      <c r="U1006" s="48"/>
      <c r="V1006" s="47"/>
      <c r="W1006" s="47"/>
      <c r="X1006" s="48"/>
      <c r="Y1006" s="47"/>
      <c r="Z1006" s="49"/>
    </row>
    <row r="1007" spans="1:26" ht="15.75" customHeight="1">
      <c r="A1007" s="5">
        <v>118207</v>
      </c>
      <c r="B1007" s="5">
        <v>94</v>
      </c>
      <c r="C1007" s="14">
        <v>44413.584027777782</v>
      </c>
      <c r="D1007" s="14">
        <v>44413.586111111115</v>
      </c>
      <c r="E1007" s="14"/>
      <c r="G1007" s="5" t="s">
        <v>24</v>
      </c>
      <c r="H1007" s="5" t="s">
        <v>25</v>
      </c>
      <c r="S1007" s="29">
        <v>117768</v>
      </c>
      <c r="T1007" s="47"/>
      <c r="U1007" s="48"/>
      <c r="V1007" s="47"/>
      <c r="W1007" s="47"/>
      <c r="X1007" s="48"/>
      <c r="Y1007" s="47"/>
      <c r="Z1007" s="49"/>
    </row>
    <row r="1008" spans="1:26" ht="15.75" customHeight="1">
      <c r="A1008" s="5">
        <v>116801</v>
      </c>
      <c r="B1008" s="5">
        <v>1541</v>
      </c>
      <c r="C1008" s="14">
        <v>44419.20208333333</v>
      </c>
      <c r="D1008" s="14">
        <v>44419.204166666663</v>
      </c>
      <c r="E1008" s="14"/>
      <c r="G1008" s="5" t="s">
        <v>28</v>
      </c>
      <c r="H1008" s="5" t="s">
        <v>29</v>
      </c>
      <c r="S1008" s="29">
        <v>117769</v>
      </c>
      <c r="T1008" s="47"/>
      <c r="U1008" s="48">
        <v>1</v>
      </c>
      <c r="V1008" s="47">
        <v>1</v>
      </c>
      <c r="W1008" s="47"/>
      <c r="X1008" s="48"/>
      <c r="Y1008" s="47"/>
      <c r="Z1008" s="49">
        <v>1</v>
      </c>
    </row>
    <row r="1009" spans="1:26" ht="15.75" customHeight="1">
      <c r="A1009" s="5">
        <v>118499</v>
      </c>
      <c r="B1009" s="5">
        <v>94</v>
      </c>
      <c r="C1009" s="14">
        <v>44418.75277777778</v>
      </c>
      <c r="D1009" s="14"/>
      <c r="G1009" s="5" t="s">
        <v>24</v>
      </c>
      <c r="H1009" s="5" t="s">
        <v>25</v>
      </c>
      <c r="S1009" s="29">
        <v>117770</v>
      </c>
      <c r="T1009" s="47"/>
      <c r="U1009" s="48"/>
      <c r="V1009" s="47"/>
      <c r="W1009" s="47"/>
      <c r="X1009" s="48"/>
      <c r="Y1009" s="47"/>
      <c r="Z1009" s="49"/>
    </row>
    <row r="1010" spans="1:26" ht="15.75" customHeight="1">
      <c r="A1010" s="5">
        <v>117837</v>
      </c>
      <c r="B1010" s="5">
        <v>3710</v>
      </c>
      <c r="C1010" s="14">
        <v>44431.386111111111</v>
      </c>
      <c r="D1010" s="14">
        <v>44431.393750000003</v>
      </c>
      <c r="E1010" s="14">
        <v>44431.399305555562</v>
      </c>
      <c r="F1010" s="14">
        <v>44431.430555555562</v>
      </c>
      <c r="G1010" s="5" t="s">
        <v>24</v>
      </c>
      <c r="H1010" s="5" t="s">
        <v>29</v>
      </c>
      <c r="S1010" s="29">
        <v>117771</v>
      </c>
      <c r="T1010" s="47"/>
      <c r="U1010" s="48"/>
      <c r="V1010" s="47"/>
      <c r="W1010" s="47">
        <v>1</v>
      </c>
      <c r="X1010" s="48"/>
      <c r="Y1010" s="47">
        <v>1</v>
      </c>
      <c r="Z1010" s="49">
        <v>1</v>
      </c>
    </row>
    <row r="1011" spans="1:26" ht="15.75" customHeight="1">
      <c r="A1011" s="5">
        <v>117533</v>
      </c>
      <c r="C1011" s="14">
        <v>44421.219444444447</v>
      </c>
      <c r="G1011" s="5" t="s">
        <v>28</v>
      </c>
      <c r="H1011" s="5" t="s">
        <v>25</v>
      </c>
      <c r="S1011" s="29">
        <v>117772</v>
      </c>
      <c r="T1011" s="47"/>
      <c r="U1011" s="48">
        <v>1</v>
      </c>
      <c r="V1011" s="47">
        <v>1</v>
      </c>
      <c r="W1011" s="47"/>
      <c r="X1011" s="48"/>
      <c r="Y1011" s="47"/>
      <c r="Z1011" s="49">
        <v>1</v>
      </c>
    </row>
    <row r="1012" spans="1:26" ht="15.75" customHeight="1">
      <c r="A1012" s="5">
        <v>117623</v>
      </c>
      <c r="B1012" s="5">
        <v>1718</v>
      </c>
      <c r="C1012" s="14">
        <v>44435.554166666661</v>
      </c>
      <c r="D1012" s="14">
        <v>44435.563888888886</v>
      </c>
      <c r="E1012" s="14">
        <v>44435.572222222218</v>
      </c>
      <c r="F1012" s="14">
        <v>44435.585416666661</v>
      </c>
      <c r="G1012" s="5" t="s">
        <v>24</v>
      </c>
      <c r="H1012" s="5" t="s">
        <v>29</v>
      </c>
      <c r="S1012" s="29">
        <v>117773</v>
      </c>
      <c r="T1012" s="47"/>
      <c r="U1012" s="48">
        <v>1</v>
      </c>
      <c r="V1012" s="47">
        <v>1</v>
      </c>
      <c r="W1012" s="47"/>
      <c r="X1012" s="48"/>
      <c r="Y1012" s="47"/>
      <c r="Z1012" s="49">
        <v>1</v>
      </c>
    </row>
    <row r="1013" spans="1:26" ht="15.75" customHeight="1">
      <c r="A1013" s="5">
        <v>117586</v>
      </c>
      <c r="B1013" s="5">
        <v>4357</v>
      </c>
      <c r="C1013" s="14">
        <v>44421.702777777777</v>
      </c>
      <c r="D1013" s="14">
        <v>44421.709027777775</v>
      </c>
      <c r="E1013" s="14">
        <v>44421.712499999994</v>
      </c>
      <c r="F1013" s="14">
        <v>44421.735416666663</v>
      </c>
      <c r="G1013" s="5" t="s">
        <v>24</v>
      </c>
      <c r="H1013" s="5" t="s">
        <v>25</v>
      </c>
      <c r="S1013" s="29">
        <v>117774</v>
      </c>
      <c r="T1013" s="47">
        <v>1</v>
      </c>
      <c r="U1013" s="48"/>
      <c r="V1013" s="47">
        <v>1</v>
      </c>
      <c r="W1013" s="47"/>
      <c r="X1013" s="48"/>
      <c r="Y1013" s="47"/>
      <c r="Z1013" s="49">
        <v>1</v>
      </c>
    </row>
    <row r="1014" spans="1:26" ht="15.75" customHeight="1">
      <c r="A1014" s="5">
        <v>117266</v>
      </c>
      <c r="B1014" s="5">
        <v>1010</v>
      </c>
      <c r="C1014" s="14">
        <v>44418.501388888886</v>
      </c>
      <c r="D1014" s="14">
        <v>44418.507638888885</v>
      </c>
      <c r="E1014" s="14"/>
      <c r="G1014" s="5" t="s">
        <v>28</v>
      </c>
      <c r="H1014" s="5" t="s">
        <v>29</v>
      </c>
      <c r="S1014" s="29">
        <v>117775</v>
      </c>
      <c r="T1014" s="47"/>
      <c r="U1014" s="48"/>
      <c r="V1014" s="47"/>
      <c r="W1014" s="47"/>
      <c r="X1014" s="48"/>
      <c r="Y1014" s="47"/>
      <c r="Z1014" s="49"/>
    </row>
    <row r="1015" spans="1:26" ht="15.75" customHeight="1">
      <c r="A1015" s="5">
        <v>117263</v>
      </c>
      <c r="B1015" s="5">
        <v>2611</v>
      </c>
      <c r="C1015" s="14">
        <v>44410.329861111109</v>
      </c>
      <c r="D1015" s="14">
        <v>44410.332638888889</v>
      </c>
      <c r="E1015" s="14">
        <v>44410.338888888888</v>
      </c>
      <c r="F1015" s="14">
        <v>44410.365277777775</v>
      </c>
      <c r="G1015" s="5" t="s">
        <v>24</v>
      </c>
      <c r="H1015" s="5" t="s">
        <v>29</v>
      </c>
      <c r="S1015" s="29">
        <v>117776</v>
      </c>
      <c r="T1015" s="47"/>
      <c r="U1015" s="48">
        <v>1</v>
      </c>
      <c r="V1015" s="47">
        <v>1</v>
      </c>
      <c r="W1015" s="47"/>
      <c r="X1015" s="48"/>
      <c r="Y1015" s="47"/>
      <c r="Z1015" s="49">
        <v>1</v>
      </c>
    </row>
    <row r="1016" spans="1:26" ht="15.75" customHeight="1">
      <c r="A1016" s="5">
        <v>117501</v>
      </c>
      <c r="B1016" s="5">
        <v>2032</v>
      </c>
      <c r="C1016" s="14">
        <v>44437.29305555555</v>
      </c>
      <c r="D1016" s="14"/>
      <c r="G1016" s="5" t="s">
        <v>24</v>
      </c>
      <c r="H1016" s="5" t="s">
        <v>25</v>
      </c>
      <c r="S1016" s="29">
        <v>117777</v>
      </c>
      <c r="T1016" s="47"/>
      <c r="U1016" s="48"/>
      <c r="V1016" s="47"/>
      <c r="W1016" s="47"/>
      <c r="X1016" s="48"/>
      <c r="Y1016" s="47"/>
      <c r="Z1016" s="49"/>
    </row>
    <row r="1017" spans="1:26" ht="15.75" customHeight="1">
      <c r="A1017" s="5">
        <v>118272</v>
      </c>
      <c r="B1017" s="5">
        <v>1798</v>
      </c>
      <c r="C1017" s="14">
        <v>44436.829166666663</v>
      </c>
      <c r="D1017" s="14">
        <v>44436.839583333327</v>
      </c>
      <c r="E1017" s="14">
        <v>44436.845833333326</v>
      </c>
      <c r="F1017" s="14">
        <v>44436.864583333328</v>
      </c>
      <c r="G1017" s="5" t="s">
        <v>28</v>
      </c>
      <c r="H1017" s="5" t="s">
        <v>25</v>
      </c>
      <c r="S1017" s="29">
        <v>117778</v>
      </c>
      <c r="T1017" s="47">
        <v>1</v>
      </c>
      <c r="U1017" s="48"/>
      <c r="V1017" s="47">
        <v>1</v>
      </c>
      <c r="W1017" s="47"/>
      <c r="X1017" s="48"/>
      <c r="Y1017" s="47"/>
      <c r="Z1017" s="49">
        <v>1</v>
      </c>
    </row>
    <row r="1018" spans="1:26" ht="15.75" customHeight="1">
      <c r="A1018" s="5">
        <v>116822</v>
      </c>
      <c r="B1018" s="5">
        <v>469</v>
      </c>
      <c r="C1018" s="14">
        <v>44428.061111111107</v>
      </c>
      <c r="D1018" s="14">
        <v>44428.065972222219</v>
      </c>
      <c r="E1018" s="14"/>
      <c r="F1018" s="14"/>
      <c r="G1018" s="5" t="s">
        <v>24</v>
      </c>
      <c r="H1018" s="5" t="s">
        <v>29</v>
      </c>
      <c r="S1018" s="29">
        <v>117779</v>
      </c>
      <c r="T1018" s="47"/>
      <c r="U1018" s="48">
        <v>1</v>
      </c>
      <c r="V1018" s="47">
        <v>1</v>
      </c>
      <c r="W1018" s="47"/>
      <c r="X1018" s="48"/>
      <c r="Y1018" s="47"/>
      <c r="Z1018" s="49">
        <v>1</v>
      </c>
    </row>
    <row r="1019" spans="1:26" ht="15.75" customHeight="1">
      <c r="A1019" s="5">
        <v>117415</v>
      </c>
      <c r="C1019" s="14">
        <v>44433.213194444448</v>
      </c>
      <c r="G1019" s="5" t="s">
        <v>24</v>
      </c>
      <c r="H1019" s="5" t="s">
        <v>29</v>
      </c>
      <c r="S1019" s="29">
        <v>117780</v>
      </c>
      <c r="T1019" s="47"/>
      <c r="U1019" s="48"/>
      <c r="V1019" s="47"/>
      <c r="W1019" s="47">
        <v>1</v>
      </c>
      <c r="X1019" s="48"/>
      <c r="Y1019" s="47">
        <v>1</v>
      </c>
      <c r="Z1019" s="49">
        <v>1</v>
      </c>
    </row>
    <row r="1020" spans="1:26" ht="15.75" customHeight="1">
      <c r="A1020" s="5">
        <v>117860</v>
      </c>
      <c r="B1020" s="5">
        <v>2298</v>
      </c>
      <c r="C1020" s="14">
        <v>44414.135416666664</v>
      </c>
      <c r="D1020" s="14">
        <v>44414.143055555556</v>
      </c>
      <c r="E1020" s="14">
        <v>44414.152777777781</v>
      </c>
      <c r="F1020" s="14">
        <v>44414.172222222223</v>
      </c>
      <c r="G1020" s="5" t="s">
        <v>24</v>
      </c>
      <c r="H1020" s="5" t="s">
        <v>29</v>
      </c>
      <c r="S1020" s="29">
        <v>117781</v>
      </c>
      <c r="T1020" s="47"/>
      <c r="U1020" s="48">
        <v>1</v>
      </c>
      <c r="V1020" s="47">
        <v>1</v>
      </c>
      <c r="W1020" s="47"/>
      <c r="X1020" s="48"/>
      <c r="Y1020" s="47"/>
      <c r="Z1020" s="49">
        <v>1</v>
      </c>
    </row>
    <row r="1021" spans="1:26" ht="15.75" customHeight="1">
      <c r="A1021" s="5">
        <v>118195</v>
      </c>
      <c r="B1021" s="5">
        <v>381</v>
      </c>
      <c r="C1021" s="14">
        <v>44434.979166666672</v>
      </c>
      <c r="D1021" s="14">
        <v>44434.98541666667</v>
      </c>
      <c r="E1021" s="14">
        <v>44434.995138888895</v>
      </c>
      <c r="F1021" s="14">
        <v>44435.036805555559</v>
      </c>
      <c r="G1021" s="5" t="s">
        <v>24</v>
      </c>
      <c r="H1021" s="5" t="s">
        <v>29</v>
      </c>
      <c r="S1021" s="29">
        <v>117782</v>
      </c>
      <c r="T1021" s="47">
        <v>1</v>
      </c>
      <c r="U1021" s="48"/>
      <c r="V1021" s="47">
        <v>1</v>
      </c>
      <c r="W1021" s="47"/>
      <c r="X1021" s="48"/>
      <c r="Y1021" s="47"/>
      <c r="Z1021" s="49">
        <v>1</v>
      </c>
    </row>
    <row r="1022" spans="1:26" ht="15.75" customHeight="1">
      <c r="A1022" s="5">
        <v>117485</v>
      </c>
      <c r="B1022" s="5">
        <v>3570</v>
      </c>
      <c r="C1022" s="14">
        <v>44412.368750000001</v>
      </c>
      <c r="D1022" s="14">
        <v>44412.374305555561</v>
      </c>
      <c r="E1022" s="14">
        <v>44412.378472222226</v>
      </c>
      <c r="F1022" s="14">
        <v>44412.407638888893</v>
      </c>
      <c r="G1022" s="5" t="s">
        <v>28</v>
      </c>
      <c r="H1022" s="5" t="s">
        <v>25</v>
      </c>
      <c r="S1022" s="29">
        <v>117783</v>
      </c>
      <c r="T1022" s="47"/>
      <c r="U1022" s="48">
        <v>1</v>
      </c>
      <c r="V1022" s="47">
        <v>1</v>
      </c>
      <c r="W1022" s="47"/>
      <c r="X1022" s="48"/>
      <c r="Y1022" s="47"/>
      <c r="Z1022" s="49">
        <v>1</v>
      </c>
    </row>
    <row r="1023" spans="1:26" ht="15.75" customHeight="1">
      <c r="A1023" s="5">
        <v>117286</v>
      </c>
      <c r="B1023" s="5">
        <v>4371</v>
      </c>
      <c r="C1023" s="14">
        <v>44414.618750000001</v>
      </c>
      <c r="D1023" s="14">
        <v>44414.626388888893</v>
      </c>
      <c r="E1023" s="14">
        <v>44414.634027777785</v>
      </c>
      <c r="F1023" s="14">
        <v>44414.679166666676</v>
      </c>
      <c r="G1023" s="5" t="s">
        <v>28</v>
      </c>
      <c r="H1023" s="5" t="s">
        <v>29</v>
      </c>
      <c r="S1023" s="29">
        <v>117784</v>
      </c>
      <c r="T1023" s="47"/>
      <c r="U1023" s="48"/>
      <c r="V1023" s="47"/>
      <c r="W1023" s="47"/>
      <c r="X1023" s="48"/>
      <c r="Y1023" s="47"/>
      <c r="Z1023" s="49"/>
    </row>
    <row r="1024" spans="1:26" ht="15.75" customHeight="1">
      <c r="A1024" s="5">
        <v>116969</v>
      </c>
      <c r="B1024" s="5">
        <v>2417</v>
      </c>
      <c r="C1024" s="14">
        <v>44436.115277777782</v>
      </c>
      <c r="D1024" s="14">
        <v>44436.116666666669</v>
      </c>
      <c r="E1024" s="14">
        <v>44436.120833333334</v>
      </c>
      <c r="F1024" s="14">
        <v>44436.12777777778</v>
      </c>
      <c r="G1024" s="5" t="s">
        <v>24</v>
      </c>
      <c r="H1024" s="5" t="s">
        <v>29</v>
      </c>
      <c r="S1024" s="29">
        <v>117785</v>
      </c>
      <c r="T1024" s="47"/>
      <c r="U1024" s="48">
        <v>1</v>
      </c>
      <c r="V1024" s="47">
        <v>1</v>
      </c>
      <c r="W1024" s="47"/>
      <c r="X1024" s="48"/>
      <c r="Y1024" s="47"/>
      <c r="Z1024" s="49">
        <v>1</v>
      </c>
    </row>
    <row r="1025" spans="1:26" ht="15.75" customHeight="1">
      <c r="A1025" s="5">
        <v>116788</v>
      </c>
      <c r="B1025" s="5">
        <v>2873</v>
      </c>
      <c r="C1025" s="14">
        <v>44417.65347222222</v>
      </c>
      <c r="D1025" s="14">
        <v>44417.659722222219</v>
      </c>
      <c r="E1025" s="14">
        <v>44417.665277777778</v>
      </c>
      <c r="F1025" s="14">
        <v>44417.6875</v>
      </c>
      <c r="G1025" s="5" t="s">
        <v>24</v>
      </c>
      <c r="H1025" s="5" t="s">
        <v>29</v>
      </c>
      <c r="S1025" s="29">
        <v>117786</v>
      </c>
      <c r="T1025" s="47"/>
      <c r="U1025" s="48"/>
      <c r="V1025" s="47"/>
      <c r="W1025" s="47"/>
      <c r="X1025" s="48"/>
      <c r="Y1025" s="47"/>
      <c r="Z1025" s="49"/>
    </row>
    <row r="1026" spans="1:26" ht="15.75" customHeight="1">
      <c r="A1026" s="5">
        <v>117031</v>
      </c>
      <c r="B1026" s="5">
        <v>1968</v>
      </c>
      <c r="C1026" s="14">
        <v>44434.132638888892</v>
      </c>
      <c r="D1026" s="14">
        <v>44434.143750000003</v>
      </c>
      <c r="E1026" s="14"/>
      <c r="G1026" s="5" t="s">
        <v>24</v>
      </c>
      <c r="H1026" s="5" t="s">
        <v>25</v>
      </c>
      <c r="S1026" s="29">
        <v>117787</v>
      </c>
      <c r="T1026" s="47">
        <v>1</v>
      </c>
      <c r="U1026" s="48"/>
      <c r="V1026" s="47">
        <v>1</v>
      </c>
      <c r="W1026" s="47"/>
      <c r="X1026" s="48"/>
      <c r="Y1026" s="47"/>
      <c r="Z1026" s="49">
        <v>1</v>
      </c>
    </row>
    <row r="1027" spans="1:26" ht="15.75" customHeight="1">
      <c r="A1027" s="5">
        <v>117284</v>
      </c>
      <c r="B1027" s="5">
        <v>40</v>
      </c>
      <c r="C1027" s="14">
        <v>44426.663888888892</v>
      </c>
      <c r="D1027" s="14">
        <v>44426.668055555558</v>
      </c>
      <c r="E1027" s="14">
        <v>44426.677777777782</v>
      </c>
      <c r="F1027" s="14"/>
      <c r="G1027" s="5" t="s">
        <v>24</v>
      </c>
      <c r="H1027" s="5" t="s">
        <v>25</v>
      </c>
      <c r="S1027" s="29">
        <v>117788</v>
      </c>
      <c r="T1027" s="47">
        <v>1</v>
      </c>
      <c r="U1027" s="48"/>
      <c r="V1027" s="47">
        <v>1</v>
      </c>
      <c r="W1027" s="47"/>
      <c r="X1027" s="48"/>
      <c r="Y1027" s="47"/>
      <c r="Z1027" s="49">
        <v>1</v>
      </c>
    </row>
    <row r="1028" spans="1:26" ht="15.75" customHeight="1">
      <c r="A1028" s="5">
        <v>118331</v>
      </c>
      <c r="B1028" s="5">
        <v>4079</v>
      </c>
      <c r="C1028" s="14">
        <v>44429.477083333339</v>
      </c>
      <c r="D1028" s="14">
        <v>44429.484722222231</v>
      </c>
      <c r="E1028" s="14">
        <v>44429.48750000001</v>
      </c>
      <c r="F1028" s="14">
        <v>44429.506250000013</v>
      </c>
      <c r="G1028" s="5" t="s">
        <v>28</v>
      </c>
      <c r="H1028" s="5" t="s">
        <v>29</v>
      </c>
      <c r="S1028" s="29">
        <v>117789</v>
      </c>
      <c r="T1028" s="47"/>
      <c r="U1028" s="48"/>
      <c r="V1028" s="47"/>
      <c r="W1028" s="47"/>
      <c r="X1028" s="48">
        <v>1</v>
      </c>
      <c r="Y1028" s="47">
        <v>1</v>
      </c>
      <c r="Z1028" s="49">
        <v>1</v>
      </c>
    </row>
    <row r="1029" spans="1:26" ht="15.75" customHeight="1">
      <c r="A1029" s="5">
        <v>117431</v>
      </c>
      <c r="B1029" s="5">
        <v>3998</v>
      </c>
      <c r="C1029" s="14">
        <v>44412.645833333336</v>
      </c>
      <c r="D1029" s="14">
        <v>44412.647916666669</v>
      </c>
      <c r="E1029" s="14"/>
      <c r="G1029" s="5" t="s">
        <v>24</v>
      </c>
      <c r="H1029" s="5" t="s">
        <v>29</v>
      </c>
      <c r="S1029" s="29">
        <v>117790</v>
      </c>
      <c r="T1029" s="47"/>
      <c r="U1029" s="48"/>
      <c r="V1029" s="47"/>
      <c r="W1029" s="47"/>
      <c r="X1029" s="48">
        <v>1</v>
      </c>
      <c r="Y1029" s="47">
        <v>1</v>
      </c>
      <c r="Z1029" s="49">
        <v>1</v>
      </c>
    </row>
    <row r="1030" spans="1:26" ht="15.75" customHeight="1">
      <c r="A1030" s="5">
        <v>118750</v>
      </c>
      <c r="B1030" s="5">
        <v>3935</v>
      </c>
      <c r="C1030" s="14">
        <v>44415.7</v>
      </c>
      <c r="D1030" s="14">
        <v>44415.711111111108</v>
      </c>
      <c r="E1030" s="14"/>
      <c r="G1030" s="5" t="s">
        <v>24</v>
      </c>
      <c r="H1030" s="5" t="s">
        <v>29</v>
      </c>
      <c r="S1030" s="29">
        <v>117791</v>
      </c>
      <c r="T1030" s="47"/>
      <c r="U1030" s="48">
        <v>1</v>
      </c>
      <c r="V1030" s="47">
        <v>1</v>
      </c>
      <c r="W1030" s="47"/>
      <c r="X1030" s="48"/>
      <c r="Y1030" s="47"/>
      <c r="Z1030" s="49">
        <v>1</v>
      </c>
    </row>
    <row r="1031" spans="1:26" ht="15.75" customHeight="1">
      <c r="A1031" s="5">
        <v>116829</v>
      </c>
      <c r="C1031" s="14">
        <v>44410.426388888889</v>
      </c>
      <c r="G1031" s="5" t="s">
        <v>24</v>
      </c>
      <c r="H1031" s="5" t="s">
        <v>29</v>
      </c>
      <c r="S1031" s="29">
        <v>117792</v>
      </c>
      <c r="T1031" s="47"/>
      <c r="U1031" s="48"/>
      <c r="V1031" s="47"/>
      <c r="W1031" s="47">
        <v>1</v>
      </c>
      <c r="X1031" s="48"/>
      <c r="Y1031" s="47">
        <v>1</v>
      </c>
      <c r="Z1031" s="49">
        <v>1</v>
      </c>
    </row>
    <row r="1032" spans="1:26" ht="15.75" customHeight="1">
      <c r="A1032" s="5">
        <v>118306</v>
      </c>
      <c r="B1032" s="5">
        <v>2477</v>
      </c>
      <c r="C1032" s="14">
        <v>44434.370833333334</v>
      </c>
      <c r="D1032" s="14">
        <v>44434.380555555559</v>
      </c>
      <c r="E1032" s="14">
        <v>44434.388194444451</v>
      </c>
      <c r="F1032" s="14">
        <v>44434.413194444453</v>
      </c>
      <c r="G1032" s="5" t="s">
        <v>28</v>
      </c>
      <c r="H1032" s="5" t="s">
        <v>29</v>
      </c>
      <c r="S1032" s="29">
        <v>117793</v>
      </c>
      <c r="T1032" s="47">
        <v>1</v>
      </c>
      <c r="U1032" s="48"/>
      <c r="V1032" s="47">
        <v>1</v>
      </c>
      <c r="W1032" s="47"/>
      <c r="X1032" s="48"/>
      <c r="Y1032" s="47"/>
      <c r="Z1032" s="49">
        <v>1</v>
      </c>
    </row>
    <row r="1033" spans="1:26" ht="15.75" customHeight="1">
      <c r="A1033" s="5">
        <v>117734</v>
      </c>
      <c r="B1033" s="5">
        <v>2486</v>
      </c>
      <c r="C1033" s="14">
        <v>44421.810416666667</v>
      </c>
      <c r="D1033" s="14">
        <v>44421.81527777778</v>
      </c>
      <c r="E1033" s="14">
        <v>44421.822916666672</v>
      </c>
      <c r="F1033" s="14">
        <v>44421.847222222226</v>
      </c>
      <c r="G1033" s="5" t="s">
        <v>24</v>
      </c>
      <c r="H1033" s="5" t="s">
        <v>29</v>
      </c>
      <c r="S1033" s="29">
        <v>117794</v>
      </c>
      <c r="T1033" s="47"/>
      <c r="U1033" s="48">
        <v>1</v>
      </c>
      <c r="V1033" s="47">
        <v>1</v>
      </c>
      <c r="W1033" s="47"/>
      <c r="X1033" s="48"/>
      <c r="Y1033" s="47"/>
      <c r="Z1033" s="49">
        <v>1</v>
      </c>
    </row>
    <row r="1034" spans="1:26" ht="15.75" customHeight="1">
      <c r="A1034" s="5">
        <v>117206</v>
      </c>
      <c r="C1034" s="14">
        <v>44429.204861111109</v>
      </c>
      <c r="G1034" s="5" t="s">
        <v>24</v>
      </c>
      <c r="H1034" s="5" t="s">
        <v>25</v>
      </c>
      <c r="S1034" s="29">
        <v>117795</v>
      </c>
      <c r="T1034" s="47"/>
      <c r="U1034" s="48"/>
      <c r="V1034" s="47"/>
      <c r="W1034" s="47">
        <v>1</v>
      </c>
      <c r="X1034" s="48"/>
      <c r="Y1034" s="47">
        <v>1</v>
      </c>
      <c r="Z1034" s="49">
        <v>1</v>
      </c>
    </row>
    <row r="1035" spans="1:26" ht="15.75" customHeight="1">
      <c r="A1035" s="5">
        <v>116778</v>
      </c>
      <c r="B1035" s="5">
        <v>1009</v>
      </c>
      <c r="C1035" s="14">
        <v>44423.998611111114</v>
      </c>
      <c r="D1035" s="14">
        <v>44424.005555555559</v>
      </c>
      <c r="E1035" s="14">
        <v>44424.010416666672</v>
      </c>
      <c r="F1035" s="14">
        <v>44424.021527777782</v>
      </c>
      <c r="G1035" s="5" t="s">
        <v>28</v>
      </c>
      <c r="H1035" s="5" t="s">
        <v>29</v>
      </c>
      <c r="S1035" s="29">
        <v>117796</v>
      </c>
      <c r="T1035" s="47"/>
      <c r="U1035" s="48"/>
      <c r="V1035" s="47"/>
      <c r="W1035" s="47">
        <v>1</v>
      </c>
      <c r="X1035" s="48"/>
      <c r="Y1035" s="47">
        <v>1</v>
      </c>
      <c r="Z1035" s="49">
        <v>1</v>
      </c>
    </row>
    <row r="1036" spans="1:26" ht="15.75" customHeight="1">
      <c r="A1036" s="5">
        <v>117198</v>
      </c>
      <c r="B1036" s="5">
        <v>4108</v>
      </c>
      <c r="C1036" s="14">
        <v>44414.072916666664</v>
      </c>
      <c r="D1036" s="14">
        <v>44414.081944444442</v>
      </c>
      <c r="E1036" s="14">
        <v>44414.091666666667</v>
      </c>
      <c r="F1036" s="14">
        <v>44414.124305555553</v>
      </c>
      <c r="G1036" s="5" t="s">
        <v>24</v>
      </c>
      <c r="H1036" s="5" t="s">
        <v>25</v>
      </c>
      <c r="S1036" s="29">
        <v>117797</v>
      </c>
      <c r="T1036" s="47"/>
      <c r="U1036" s="48">
        <v>1</v>
      </c>
      <c r="V1036" s="47">
        <v>1</v>
      </c>
      <c r="W1036" s="47"/>
      <c r="X1036" s="48"/>
      <c r="Y1036" s="47"/>
      <c r="Z1036" s="49">
        <v>1</v>
      </c>
    </row>
    <row r="1037" spans="1:26" ht="15.75" customHeight="1">
      <c r="A1037" s="5">
        <v>118081</v>
      </c>
      <c r="B1037" s="5">
        <v>3828</v>
      </c>
      <c r="C1037" s="14">
        <v>44426.047916666663</v>
      </c>
      <c r="D1037" s="14">
        <v>44426.051388888882</v>
      </c>
      <c r="E1037" s="14">
        <v>44426.053472222215</v>
      </c>
      <c r="F1037" s="14">
        <v>44426.063888888879</v>
      </c>
      <c r="G1037" s="5" t="s">
        <v>24</v>
      </c>
      <c r="H1037" s="5" t="s">
        <v>25</v>
      </c>
      <c r="S1037" s="29">
        <v>117798</v>
      </c>
      <c r="T1037" s="47"/>
      <c r="U1037" s="48"/>
      <c r="V1037" s="47"/>
      <c r="W1037" s="47">
        <v>1</v>
      </c>
      <c r="X1037" s="48"/>
      <c r="Y1037" s="47">
        <v>1</v>
      </c>
      <c r="Z1037" s="49">
        <v>1</v>
      </c>
    </row>
    <row r="1038" spans="1:26" ht="15.75" customHeight="1">
      <c r="A1038" s="5">
        <v>118711</v>
      </c>
      <c r="B1038" s="5">
        <v>4051</v>
      </c>
      <c r="C1038" s="14">
        <v>44433.466666666667</v>
      </c>
      <c r="D1038" s="14"/>
      <c r="G1038" s="5" t="s">
        <v>24</v>
      </c>
      <c r="H1038" s="5" t="s">
        <v>25</v>
      </c>
      <c r="S1038" s="29">
        <v>117799</v>
      </c>
      <c r="T1038" s="47"/>
      <c r="U1038" s="48"/>
      <c r="V1038" s="47"/>
      <c r="W1038" s="47"/>
      <c r="X1038" s="48"/>
      <c r="Y1038" s="47"/>
      <c r="Z1038" s="49"/>
    </row>
    <row r="1039" spans="1:26" ht="15.75" customHeight="1">
      <c r="A1039" s="5">
        <v>116825</v>
      </c>
      <c r="B1039" s="5">
        <v>4424</v>
      </c>
      <c r="C1039" s="14">
        <v>44423.652083333334</v>
      </c>
      <c r="D1039" s="14">
        <v>44423.655555555553</v>
      </c>
      <c r="E1039" s="14">
        <v>44423.659722222219</v>
      </c>
      <c r="F1039" s="14">
        <v>44423.7</v>
      </c>
      <c r="G1039" s="5" t="s">
        <v>24</v>
      </c>
      <c r="H1039" s="5" t="s">
        <v>29</v>
      </c>
      <c r="S1039" s="29">
        <v>117800</v>
      </c>
      <c r="T1039" s="47"/>
      <c r="U1039" s="48"/>
      <c r="V1039" s="47"/>
      <c r="W1039" s="47"/>
      <c r="X1039" s="48">
        <v>1</v>
      </c>
      <c r="Y1039" s="47">
        <v>1</v>
      </c>
      <c r="Z1039" s="49">
        <v>1</v>
      </c>
    </row>
    <row r="1040" spans="1:26" ht="15.75" customHeight="1">
      <c r="A1040" s="5">
        <v>118116</v>
      </c>
      <c r="B1040" s="5">
        <v>4935</v>
      </c>
      <c r="C1040" s="14">
        <v>44436.881249999999</v>
      </c>
      <c r="D1040" s="14"/>
      <c r="G1040" s="5" t="s">
        <v>24</v>
      </c>
      <c r="H1040" s="5" t="s">
        <v>29</v>
      </c>
      <c r="S1040" s="29">
        <v>117801</v>
      </c>
      <c r="T1040" s="47"/>
      <c r="U1040" s="48">
        <v>1</v>
      </c>
      <c r="V1040" s="47">
        <v>1</v>
      </c>
      <c r="W1040" s="47"/>
      <c r="X1040" s="48"/>
      <c r="Y1040" s="47"/>
      <c r="Z1040" s="49">
        <v>1</v>
      </c>
    </row>
    <row r="1041" spans="1:26" ht="15.75" customHeight="1">
      <c r="A1041" s="5">
        <v>116992</v>
      </c>
      <c r="B1041" s="5">
        <v>3775</v>
      </c>
      <c r="C1041" s="14">
        <v>44409.124305555561</v>
      </c>
      <c r="D1041" s="14">
        <v>44409.125694444447</v>
      </c>
      <c r="E1041" s="14">
        <v>44409.127083333333</v>
      </c>
      <c r="F1041" s="14">
        <v>44409.142361111109</v>
      </c>
      <c r="G1041" s="5" t="s">
        <v>24</v>
      </c>
      <c r="H1041" s="5" t="s">
        <v>29</v>
      </c>
      <c r="S1041" s="29">
        <v>117802</v>
      </c>
      <c r="T1041" s="47"/>
      <c r="U1041" s="48">
        <v>1</v>
      </c>
      <c r="V1041" s="47">
        <v>1</v>
      </c>
      <c r="W1041" s="47"/>
      <c r="X1041" s="48"/>
      <c r="Y1041" s="47"/>
      <c r="Z1041" s="49">
        <v>1</v>
      </c>
    </row>
    <row r="1042" spans="1:26" ht="15.75" customHeight="1">
      <c r="A1042" s="5">
        <v>118557</v>
      </c>
      <c r="B1042" s="5">
        <v>2469</v>
      </c>
      <c r="C1042" s="14">
        <v>44434.384027777778</v>
      </c>
      <c r="D1042" s="14"/>
      <c r="G1042" s="5" t="s">
        <v>24</v>
      </c>
      <c r="H1042" s="5" t="s">
        <v>25</v>
      </c>
      <c r="S1042" s="29">
        <v>117803</v>
      </c>
      <c r="T1042" s="47">
        <v>1</v>
      </c>
      <c r="U1042" s="48"/>
      <c r="V1042" s="47">
        <v>1</v>
      </c>
      <c r="W1042" s="47"/>
      <c r="X1042" s="48"/>
      <c r="Y1042" s="47"/>
      <c r="Z1042" s="49">
        <v>1</v>
      </c>
    </row>
    <row r="1043" spans="1:26" ht="15.75" customHeight="1">
      <c r="A1043" s="5">
        <v>118045</v>
      </c>
      <c r="B1043" s="5">
        <v>4073</v>
      </c>
      <c r="C1043" s="14">
        <v>44419.4</v>
      </c>
      <c r="D1043" s="14">
        <v>44419.401388888888</v>
      </c>
      <c r="E1043" s="14">
        <v>44419.406944444447</v>
      </c>
      <c r="F1043" s="14">
        <v>44419.417361111111</v>
      </c>
      <c r="G1043" s="5" t="s">
        <v>24</v>
      </c>
      <c r="H1043" s="5" t="s">
        <v>29</v>
      </c>
      <c r="S1043" s="29">
        <v>117804</v>
      </c>
      <c r="T1043" s="47"/>
      <c r="U1043" s="48"/>
      <c r="V1043" s="47"/>
      <c r="W1043" s="47"/>
      <c r="X1043" s="48"/>
      <c r="Y1043" s="47"/>
      <c r="Z1043" s="49"/>
    </row>
    <row r="1044" spans="1:26" ht="15.75" customHeight="1">
      <c r="A1044" s="5">
        <v>117580</v>
      </c>
      <c r="B1044" s="5">
        <v>4751</v>
      </c>
      <c r="C1044" s="14">
        <v>44426.824999999997</v>
      </c>
      <c r="D1044" s="14">
        <v>44426.830555555556</v>
      </c>
      <c r="E1044" s="14">
        <v>44426.836805555555</v>
      </c>
      <c r="F1044" s="14">
        <v>44426.857638888891</v>
      </c>
      <c r="G1044" s="5" t="s">
        <v>24</v>
      </c>
      <c r="H1044" s="5" t="s">
        <v>29</v>
      </c>
      <c r="S1044" s="29">
        <v>117805</v>
      </c>
      <c r="T1044" s="47"/>
      <c r="U1044" s="48">
        <v>1</v>
      </c>
      <c r="V1044" s="47">
        <v>1</v>
      </c>
      <c r="W1044" s="47"/>
      <c r="X1044" s="48"/>
      <c r="Y1044" s="47"/>
      <c r="Z1044" s="49">
        <v>1</v>
      </c>
    </row>
    <row r="1045" spans="1:26" ht="15.75" customHeight="1">
      <c r="A1045" s="5">
        <v>118340</v>
      </c>
      <c r="B1045" s="5">
        <v>2001</v>
      </c>
      <c r="C1045" s="14">
        <v>44419.649305555555</v>
      </c>
      <c r="D1045" s="14">
        <v>44419.650694444441</v>
      </c>
      <c r="E1045" s="14"/>
      <c r="F1045" s="14"/>
      <c r="G1045" s="5" t="s">
        <v>24</v>
      </c>
      <c r="H1045" s="5" t="s">
        <v>29</v>
      </c>
      <c r="S1045" s="29">
        <v>117806</v>
      </c>
      <c r="T1045" s="47"/>
      <c r="U1045" s="48">
        <v>1</v>
      </c>
      <c r="V1045" s="47">
        <v>1</v>
      </c>
      <c r="W1045" s="47"/>
      <c r="X1045" s="48"/>
      <c r="Y1045" s="47"/>
      <c r="Z1045" s="49">
        <v>1</v>
      </c>
    </row>
    <row r="1046" spans="1:26" ht="15.75" customHeight="1">
      <c r="A1046" s="5">
        <v>118276</v>
      </c>
      <c r="C1046" s="14">
        <v>44412.915972222225</v>
      </c>
      <c r="G1046" s="5" t="s">
        <v>24</v>
      </c>
      <c r="H1046" s="5" t="s">
        <v>29</v>
      </c>
      <c r="S1046" s="29">
        <v>117807</v>
      </c>
      <c r="T1046" s="47"/>
      <c r="U1046" s="48"/>
      <c r="V1046" s="47"/>
      <c r="W1046" s="47">
        <v>1</v>
      </c>
      <c r="X1046" s="48"/>
      <c r="Y1046" s="47">
        <v>1</v>
      </c>
      <c r="Z1046" s="49">
        <v>1</v>
      </c>
    </row>
    <row r="1047" spans="1:26" ht="15.75" customHeight="1">
      <c r="A1047" s="5">
        <v>117541</v>
      </c>
      <c r="B1047" s="5">
        <v>501</v>
      </c>
      <c r="C1047" s="14">
        <v>44433.320138888885</v>
      </c>
      <c r="D1047" s="14">
        <v>44433.324999999997</v>
      </c>
      <c r="E1047" s="14">
        <v>44433.326388888883</v>
      </c>
      <c r="F1047" s="14">
        <v>44433.362499999996</v>
      </c>
      <c r="G1047" s="5" t="s">
        <v>24</v>
      </c>
      <c r="H1047" s="5" t="s">
        <v>25</v>
      </c>
      <c r="S1047" s="29">
        <v>117808</v>
      </c>
      <c r="T1047" s="47"/>
      <c r="U1047" s="48">
        <v>1</v>
      </c>
      <c r="V1047" s="47">
        <v>1</v>
      </c>
      <c r="W1047" s="47"/>
      <c r="X1047" s="48"/>
      <c r="Y1047" s="47"/>
      <c r="Z1047" s="49">
        <v>1</v>
      </c>
    </row>
    <row r="1048" spans="1:26" ht="15.75" customHeight="1">
      <c r="A1048" s="5">
        <v>117388</v>
      </c>
      <c r="B1048" s="5">
        <v>2374</v>
      </c>
      <c r="C1048" s="14">
        <v>44413.902777777781</v>
      </c>
      <c r="D1048" s="14">
        <v>44413.906944444447</v>
      </c>
      <c r="E1048" s="14">
        <v>44413.908333333333</v>
      </c>
      <c r="F1048" s="14">
        <v>44413.926388888889</v>
      </c>
      <c r="G1048" s="5" t="s">
        <v>24</v>
      </c>
      <c r="H1048" s="5" t="s">
        <v>29</v>
      </c>
      <c r="S1048" s="29">
        <v>117809</v>
      </c>
      <c r="T1048" s="47"/>
      <c r="U1048" s="48">
        <v>1</v>
      </c>
      <c r="V1048" s="47">
        <v>1</v>
      </c>
      <c r="W1048" s="47"/>
      <c r="X1048" s="48"/>
      <c r="Y1048" s="47"/>
      <c r="Z1048" s="49">
        <v>1</v>
      </c>
    </row>
    <row r="1049" spans="1:26" ht="15.75" customHeight="1">
      <c r="A1049" s="5">
        <v>118454</v>
      </c>
      <c r="B1049" s="5">
        <v>3931</v>
      </c>
      <c r="C1049" s="14">
        <v>44423.340277777781</v>
      </c>
      <c r="D1049" s="14">
        <v>44423.342361111114</v>
      </c>
      <c r="E1049" s="14">
        <v>44423.351388888892</v>
      </c>
      <c r="F1049" s="14">
        <v>44423.380555555559</v>
      </c>
      <c r="G1049" s="5" t="s">
        <v>24</v>
      </c>
      <c r="H1049" s="5" t="s">
        <v>29</v>
      </c>
      <c r="S1049" s="29">
        <v>117810</v>
      </c>
      <c r="T1049" s="47"/>
      <c r="U1049" s="48"/>
      <c r="V1049" s="47"/>
      <c r="W1049" s="47"/>
      <c r="X1049" s="48">
        <v>1</v>
      </c>
      <c r="Y1049" s="47">
        <v>1</v>
      </c>
      <c r="Z1049" s="49">
        <v>1</v>
      </c>
    </row>
    <row r="1050" spans="1:26" ht="15.75" customHeight="1">
      <c r="A1050" s="5">
        <v>118719</v>
      </c>
      <c r="B1050" s="5">
        <v>3326</v>
      </c>
      <c r="C1050" s="14">
        <v>44439.00277777778</v>
      </c>
      <c r="D1050" s="14"/>
      <c r="G1050" s="5" t="s">
        <v>24</v>
      </c>
      <c r="H1050" s="5" t="s">
        <v>25</v>
      </c>
      <c r="S1050" s="29">
        <v>117811</v>
      </c>
      <c r="T1050" s="47"/>
      <c r="U1050" s="48">
        <v>1</v>
      </c>
      <c r="V1050" s="47">
        <v>1</v>
      </c>
      <c r="W1050" s="47"/>
      <c r="X1050" s="48"/>
      <c r="Y1050" s="47"/>
      <c r="Z1050" s="49">
        <v>1</v>
      </c>
    </row>
    <row r="1051" spans="1:26" ht="15.75" customHeight="1">
      <c r="A1051" s="5">
        <v>117525</v>
      </c>
      <c r="B1051" s="5">
        <v>3587</v>
      </c>
      <c r="C1051" s="14">
        <v>44411.134027777778</v>
      </c>
      <c r="D1051" s="14">
        <v>44411.139583333337</v>
      </c>
      <c r="E1051" s="14">
        <v>44411.147222222229</v>
      </c>
      <c r="F1051" s="14">
        <v>44411.176388888896</v>
      </c>
      <c r="G1051" s="5" t="s">
        <v>28</v>
      </c>
      <c r="H1051" s="5" t="s">
        <v>29</v>
      </c>
      <c r="S1051" s="29">
        <v>117812</v>
      </c>
      <c r="T1051" s="47"/>
      <c r="U1051" s="48"/>
      <c r="V1051" s="47"/>
      <c r="W1051" s="47"/>
      <c r="X1051" s="48">
        <v>1</v>
      </c>
      <c r="Y1051" s="47">
        <v>1</v>
      </c>
      <c r="Z1051" s="49">
        <v>1</v>
      </c>
    </row>
    <row r="1052" spans="1:26" ht="15.75" customHeight="1">
      <c r="A1052" s="5">
        <v>117977</v>
      </c>
      <c r="B1052" s="5">
        <v>3920</v>
      </c>
      <c r="C1052" s="14">
        <v>44421.861805555556</v>
      </c>
      <c r="D1052" s="14">
        <v>44421.866666666669</v>
      </c>
      <c r="E1052" s="14">
        <v>44421.874305555561</v>
      </c>
      <c r="F1052" s="14">
        <v>44421.905555555561</v>
      </c>
      <c r="G1052" s="5" t="s">
        <v>28</v>
      </c>
      <c r="H1052" s="5" t="s">
        <v>29</v>
      </c>
      <c r="S1052" s="29">
        <v>117813</v>
      </c>
      <c r="T1052" s="47"/>
      <c r="U1052" s="48">
        <v>1</v>
      </c>
      <c r="V1052" s="47">
        <v>1</v>
      </c>
      <c r="W1052" s="47"/>
      <c r="X1052" s="48"/>
      <c r="Y1052" s="47"/>
      <c r="Z1052" s="49">
        <v>1</v>
      </c>
    </row>
    <row r="1053" spans="1:26" ht="15.75" customHeight="1">
      <c r="A1053" s="5">
        <v>118028</v>
      </c>
      <c r="B1053" s="5">
        <v>2889</v>
      </c>
      <c r="C1053" s="14">
        <v>44420.627083333333</v>
      </c>
      <c r="D1053" s="14">
        <v>44420.632638888892</v>
      </c>
      <c r="E1053" s="14">
        <v>44420.640972222223</v>
      </c>
      <c r="F1053" s="14">
        <v>44420.654861111114</v>
      </c>
      <c r="G1053" s="5" t="s">
        <v>24</v>
      </c>
      <c r="H1053" s="5" t="s">
        <v>29</v>
      </c>
      <c r="S1053" s="29">
        <v>117814</v>
      </c>
      <c r="T1053" s="47"/>
      <c r="U1053" s="48">
        <v>1</v>
      </c>
      <c r="V1053" s="47">
        <v>1</v>
      </c>
      <c r="W1053" s="47"/>
      <c r="X1053" s="48"/>
      <c r="Y1053" s="47"/>
      <c r="Z1053" s="49">
        <v>1</v>
      </c>
    </row>
    <row r="1054" spans="1:26" ht="15.75" customHeight="1">
      <c r="A1054" s="5">
        <v>118256</v>
      </c>
      <c r="B1054" s="5">
        <v>837</v>
      </c>
      <c r="C1054" s="14">
        <v>44426.568749999999</v>
      </c>
      <c r="D1054" s="14">
        <v>44426.572916666664</v>
      </c>
      <c r="E1054" s="14">
        <v>44426.574999999997</v>
      </c>
      <c r="F1054" s="14">
        <v>44426.586111111108</v>
      </c>
      <c r="G1054" s="5" t="s">
        <v>24</v>
      </c>
      <c r="H1054" s="5" t="s">
        <v>29</v>
      </c>
      <c r="S1054" s="29">
        <v>117815</v>
      </c>
      <c r="T1054" s="47">
        <v>1</v>
      </c>
      <c r="U1054" s="48"/>
      <c r="V1054" s="47">
        <v>1</v>
      </c>
      <c r="W1054" s="47"/>
      <c r="X1054" s="48"/>
      <c r="Y1054" s="47"/>
      <c r="Z1054" s="49">
        <v>1</v>
      </c>
    </row>
    <row r="1055" spans="1:26" ht="15.75" customHeight="1">
      <c r="A1055" s="5">
        <v>118220</v>
      </c>
      <c r="B1055" s="5">
        <v>4460</v>
      </c>
      <c r="C1055" s="14">
        <v>44424.90902777778</v>
      </c>
      <c r="D1055" s="14">
        <v>44424.912499999999</v>
      </c>
      <c r="E1055" s="14">
        <v>44424.916666666664</v>
      </c>
      <c r="F1055" s="14">
        <v>44424.941666666666</v>
      </c>
      <c r="G1055" s="5" t="s">
        <v>28</v>
      </c>
      <c r="H1055" s="5" t="s">
        <v>29</v>
      </c>
      <c r="S1055" s="29">
        <v>117816</v>
      </c>
      <c r="T1055" s="47"/>
      <c r="U1055" s="48">
        <v>1</v>
      </c>
      <c r="V1055" s="47">
        <v>1</v>
      </c>
      <c r="W1055" s="47"/>
      <c r="X1055" s="48"/>
      <c r="Y1055" s="47"/>
      <c r="Z1055" s="49">
        <v>1</v>
      </c>
    </row>
    <row r="1056" spans="1:26" ht="15.75" customHeight="1">
      <c r="A1056" s="5">
        <v>117380</v>
      </c>
      <c r="B1056" s="5">
        <v>2990</v>
      </c>
      <c r="C1056" s="14">
        <v>44428.11319444445</v>
      </c>
      <c r="D1056" s="14">
        <v>44428.118055555562</v>
      </c>
      <c r="E1056" s="14">
        <v>44428.123611111121</v>
      </c>
      <c r="F1056" s="14">
        <v>44428.16111111112</v>
      </c>
      <c r="G1056" s="5" t="s">
        <v>28</v>
      </c>
      <c r="H1056" s="5" t="s">
        <v>29</v>
      </c>
      <c r="S1056" s="29">
        <v>117817</v>
      </c>
      <c r="T1056" s="47"/>
      <c r="U1056" s="48"/>
      <c r="V1056" s="47"/>
      <c r="W1056" s="47"/>
      <c r="X1056" s="48">
        <v>1</v>
      </c>
      <c r="Y1056" s="47">
        <v>1</v>
      </c>
      <c r="Z1056" s="49">
        <v>1</v>
      </c>
    </row>
    <row r="1057" spans="1:26" ht="15.75" customHeight="1">
      <c r="A1057" s="5">
        <v>117874</v>
      </c>
      <c r="C1057" s="14">
        <v>44429.564583333333</v>
      </c>
      <c r="G1057" s="5" t="s">
        <v>24</v>
      </c>
      <c r="H1057" s="5" t="s">
        <v>25</v>
      </c>
      <c r="S1057" s="29">
        <v>117818</v>
      </c>
      <c r="T1057" s="47">
        <v>1</v>
      </c>
      <c r="U1057" s="48"/>
      <c r="V1057" s="47">
        <v>1</v>
      </c>
      <c r="W1057" s="47"/>
      <c r="X1057" s="48"/>
      <c r="Y1057" s="47"/>
      <c r="Z1057" s="49">
        <v>1</v>
      </c>
    </row>
    <row r="1058" spans="1:26" ht="15.75" customHeight="1">
      <c r="A1058" s="5">
        <v>117466</v>
      </c>
      <c r="B1058" s="5">
        <v>1191</v>
      </c>
      <c r="C1058" s="14">
        <v>44409.690277777772</v>
      </c>
      <c r="D1058" s="14">
        <v>44409.69930555555</v>
      </c>
      <c r="E1058" s="14"/>
      <c r="F1058" s="14"/>
      <c r="G1058" s="5" t="s">
        <v>24</v>
      </c>
      <c r="H1058" s="5" t="s">
        <v>29</v>
      </c>
      <c r="S1058" s="29">
        <v>117819</v>
      </c>
      <c r="T1058" s="47"/>
      <c r="U1058" s="48">
        <v>1</v>
      </c>
      <c r="V1058" s="47">
        <v>1</v>
      </c>
      <c r="W1058" s="47"/>
      <c r="X1058" s="48"/>
      <c r="Y1058" s="47"/>
      <c r="Z1058" s="49">
        <v>1</v>
      </c>
    </row>
    <row r="1059" spans="1:26" ht="15.75" customHeight="1">
      <c r="A1059" s="5">
        <v>117096</v>
      </c>
      <c r="B1059" s="5">
        <v>1147</v>
      </c>
      <c r="C1059" s="14">
        <v>44424.885416666664</v>
      </c>
      <c r="D1059" s="14">
        <v>44424.890277777777</v>
      </c>
      <c r="E1059" s="14">
        <v>44424.898611111108</v>
      </c>
      <c r="F1059" s="14"/>
      <c r="G1059" s="5" t="s">
        <v>28</v>
      </c>
      <c r="H1059" s="5" t="s">
        <v>29</v>
      </c>
      <c r="S1059" s="29">
        <v>117820</v>
      </c>
      <c r="T1059" s="47"/>
      <c r="U1059" s="48"/>
      <c r="V1059" s="47"/>
      <c r="W1059" s="47"/>
      <c r="X1059" s="48">
        <v>1</v>
      </c>
      <c r="Y1059" s="47">
        <v>1</v>
      </c>
      <c r="Z1059" s="49">
        <v>1</v>
      </c>
    </row>
    <row r="1060" spans="1:26" ht="15.75" customHeight="1">
      <c r="A1060" s="5">
        <v>117051</v>
      </c>
      <c r="B1060" s="5">
        <v>1078</v>
      </c>
      <c r="C1060" s="14">
        <v>44415.909722222219</v>
      </c>
      <c r="D1060" s="14">
        <v>44415.913194444438</v>
      </c>
      <c r="E1060" s="14">
        <v>44415.917361111104</v>
      </c>
      <c r="F1060" s="14">
        <v>44415.940972222212</v>
      </c>
      <c r="G1060" s="5" t="s">
        <v>24</v>
      </c>
      <c r="H1060" s="5" t="s">
        <v>29</v>
      </c>
      <c r="S1060" s="29">
        <v>117821</v>
      </c>
      <c r="T1060" s="47"/>
      <c r="U1060" s="48">
        <v>1</v>
      </c>
      <c r="V1060" s="47">
        <v>1</v>
      </c>
      <c r="W1060" s="47"/>
      <c r="X1060" s="48"/>
      <c r="Y1060" s="47"/>
      <c r="Z1060" s="49">
        <v>1</v>
      </c>
    </row>
    <row r="1061" spans="1:26" ht="15.75" customHeight="1">
      <c r="A1061" s="5">
        <v>116910</v>
      </c>
      <c r="B1061" s="5">
        <v>1205</v>
      </c>
      <c r="C1061" s="14">
        <v>44417.157638888886</v>
      </c>
      <c r="D1061" s="14">
        <v>44417.16805555555</v>
      </c>
      <c r="E1061" s="14">
        <v>44417.176388888882</v>
      </c>
      <c r="F1061" s="14"/>
      <c r="G1061" s="5" t="s">
        <v>28</v>
      </c>
      <c r="H1061" s="5" t="s">
        <v>25</v>
      </c>
      <c r="S1061" s="29">
        <v>117822</v>
      </c>
      <c r="T1061" s="47"/>
      <c r="U1061" s="48">
        <v>1</v>
      </c>
      <c r="V1061" s="47">
        <v>1</v>
      </c>
      <c r="W1061" s="47"/>
      <c r="X1061" s="48"/>
      <c r="Y1061" s="47"/>
      <c r="Z1061" s="49">
        <v>1</v>
      </c>
    </row>
    <row r="1062" spans="1:26" ht="15.75" customHeight="1">
      <c r="A1062" s="5">
        <v>117250</v>
      </c>
      <c r="B1062" s="5">
        <v>1183</v>
      </c>
      <c r="C1062" s="14">
        <v>44423.965972222228</v>
      </c>
      <c r="D1062" s="14">
        <v>44423.975000000006</v>
      </c>
      <c r="E1062" s="14">
        <v>44423.984722222231</v>
      </c>
      <c r="F1062" s="14">
        <v>44424.012500000012</v>
      </c>
      <c r="G1062" s="5" t="s">
        <v>24</v>
      </c>
      <c r="H1062" s="5" t="s">
        <v>29</v>
      </c>
      <c r="S1062" s="29">
        <v>117823</v>
      </c>
      <c r="T1062" s="47"/>
      <c r="U1062" s="48"/>
      <c r="V1062" s="47"/>
      <c r="W1062" s="47"/>
      <c r="X1062" s="48"/>
      <c r="Y1062" s="47"/>
      <c r="Z1062" s="49"/>
    </row>
    <row r="1063" spans="1:26" ht="15.75" customHeight="1">
      <c r="A1063" s="5">
        <v>117620</v>
      </c>
      <c r="B1063" s="5">
        <v>2671</v>
      </c>
      <c r="C1063" s="14">
        <v>44418.624305555561</v>
      </c>
      <c r="D1063" s="14">
        <v>44418.630555555559</v>
      </c>
      <c r="E1063" s="14"/>
      <c r="F1063" s="14"/>
      <c r="G1063" s="5" t="s">
        <v>24</v>
      </c>
      <c r="H1063" s="5" t="s">
        <v>29</v>
      </c>
      <c r="S1063" s="29">
        <v>117824</v>
      </c>
      <c r="T1063" s="47"/>
      <c r="U1063" s="48">
        <v>1</v>
      </c>
      <c r="V1063" s="47">
        <v>1</v>
      </c>
      <c r="W1063" s="47"/>
      <c r="X1063" s="48"/>
      <c r="Y1063" s="47"/>
      <c r="Z1063" s="49">
        <v>1</v>
      </c>
    </row>
    <row r="1064" spans="1:26" ht="15.75" customHeight="1">
      <c r="A1064" s="5">
        <v>118530</v>
      </c>
      <c r="C1064" s="14">
        <v>44412.431249999994</v>
      </c>
      <c r="G1064" s="5" t="s">
        <v>28</v>
      </c>
      <c r="H1064" s="5" t="s">
        <v>25</v>
      </c>
      <c r="S1064" s="29">
        <v>117825</v>
      </c>
      <c r="T1064" s="47"/>
      <c r="U1064" s="48">
        <v>1</v>
      </c>
      <c r="V1064" s="47">
        <v>1</v>
      </c>
      <c r="W1064" s="47"/>
      <c r="X1064" s="48"/>
      <c r="Y1064" s="47"/>
      <c r="Z1064" s="49">
        <v>1</v>
      </c>
    </row>
    <row r="1065" spans="1:26" ht="15.75" customHeight="1">
      <c r="A1065" s="5">
        <v>117587</v>
      </c>
      <c r="C1065" s="14">
        <v>44438.173611111109</v>
      </c>
      <c r="G1065" s="5" t="s">
        <v>24</v>
      </c>
      <c r="H1065" s="5" t="s">
        <v>29</v>
      </c>
      <c r="S1065" s="29">
        <v>117826</v>
      </c>
      <c r="T1065" s="47"/>
      <c r="U1065" s="48"/>
      <c r="V1065" s="47"/>
      <c r="W1065" s="47"/>
      <c r="X1065" s="48"/>
      <c r="Y1065" s="47"/>
      <c r="Z1065" s="49"/>
    </row>
    <row r="1066" spans="1:26" ht="15.75" customHeight="1">
      <c r="A1066" s="5">
        <v>116775</v>
      </c>
      <c r="B1066" s="5">
        <v>1995</v>
      </c>
      <c r="C1066" s="14">
        <v>44424.894444444442</v>
      </c>
      <c r="D1066" s="14">
        <v>44424.9</v>
      </c>
      <c r="E1066" s="14"/>
      <c r="F1066" s="14"/>
      <c r="G1066" s="5" t="s">
        <v>24</v>
      </c>
      <c r="H1066" s="5" t="s">
        <v>29</v>
      </c>
      <c r="S1066" s="29">
        <v>117827</v>
      </c>
      <c r="T1066" s="47"/>
      <c r="U1066" s="48"/>
      <c r="V1066" s="47"/>
      <c r="W1066" s="47"/>
      <c r="X1066" s="48"/>
      <c r="Y1066" s="47"/>
      <c r="Z1066" s="49"/>
    </row>
    <row r="1067" spans="1:26" ht="15.75" customHeight="1">
      <c r="A1067" s="5">
        <v>116940</v>
      </c>
      <c r="B1067" s="5">
        <v>2306</v>
      </c>
      <c r="C1067" s="14">
        <v>44433.834027777782</v>
      </c>
      <c r="D1067" s="14">
        <v>44433.837500000001</v>
      </c>
      <c r="E1067" s="14">
        <v>44433.845138888893</v>
      </c>
      <c r="F1067" s="14">
        <v>44433.885416666672</v>
      </c>
      <c r="G1067" s="5" t="s">
        <v>28</v>
      </c>
      <c r="H1067" s="5" t="s">
        <v>25</v>
      </c>
      <c r="S1067" s="29">
        <v>117828</v>
      </c>
      <c r="T1067" s="47"/>
      <c r="U1067" s="48"/>
      <c r="V1067" s="47"/>
      <c r="W1067" s="47"/>
      <c r="X1067" s="48">
        <v>1</v>
      </c>
      <c r="Y1067" s="47">
        <v>1</v>
      </c>
      <c r="Z1067" s="49">
        <v>1</v>
      </c>
    </row>
    <row r="1068" spans="1:26" ht="15.75" customHeight="1">
      <c r="A1068" s="5">
        <v>117701</v>
      </c>
      <c r="B1068" s="5">
        <v>2294</v>
      </c>
      <c r="C1068" s="14">
        <v>44419.811805555553</v>
      </c>
      <c r="D1068" s="14">
        <v>44419.813194444439</v>
      </c>
      <c r="E1068" s="14"/>
      <c r="G1068" s="5" t="s">
        <v>24</v>
      </c>
      <c r="H1068" s="5" t="s">
        <v>29</v>
      </c>
      <c r="S1068" s="29">
        <v>117829</v>
      </c>
      <c r="T1068" s="47">
        <v>1</v>
      </c>
      <c r="U1068" s="48"/>
      <c r="V1068" s="47">
        <v>1</v>
      </c>
      <c r="W1068" s="47"/>
      <c r="X1068" s="48"/>
      <c r="Y1068" s="47"/>
      <c r="Z1068" s="49">
        <v>1</v>
      </c>
    </row>
    <row r="1069" spans="1:26" ht="15.75" customHeight="1">
      <c r="A1069" s="5">
        <v>117566</v>
      </c>
      <c r="B1069" s="5">
        <v>711</v>
      </c>
      <c r="C1069" s="14">
        <v>44418.21875</v>
      </c>
      <c r="D1069" s="14"/>
      <c r="G1069" s="5" t="s">
        <v>24</v>
      </c>
      <c r="H1069" s="5" t="s">
        <v>25</v>
      </c>
      <c r="S1069" s="29">
        <v>117830</v>
      </c>
      <c r="T1069" s="47"/>
      <c r="U1069" s="48"/>
      <c r="V1069" s="47"/>
      <c r="W1069" s="47"/>
      <c r="X1069" s="48">
        <v>1</v>
      </c>
      <c r="Y1069" s="47">
        <v>1</v>
      </c>
      <c r="Z1069" s="49">
        <v>1</v>
      </c>
    </row>
    <row r="1070" spans="1:26" ht="15.75" customHeight="1">
      <c r="A1070" s="5">
        <v>117153</v>
      </c>
      <c r="B1070" s="5">
        <v>738</v>
      </c>
      <c r="C1070" s="14">
        <v>44433.424999999996</v>
      </c>
      <c r="D1070" s="14">
        <v>44433.427083333328</v>
      </c>
      <c r="E1070" s="14">
        <v>44433.431944444441</v>
      </c>
      <c r="F1070" s="14">
        <v>44433.465277777774</v>
      </c>
      <c r="G1070" s="5" t="s">
        <v>24</v>
      </c>
      <c r="H1070" s="5" t="s">
        <v>29</v>
      </c>
      <c r="S1070" s="29">
        <v>117831</v>
      </c>
      <c r="T1070" s="47"/>
      <c r="U1070" s="48"/>
      <c r="V1070" s="47"/>
      <c r="W1070" s="47">
        <v>1</v>
      </c>
      <c r="X1070" s="48"/>
      <c r="Y1070" s="47">
        <v>1</v>
      </c>
      <c r="Z1070" s="49">
        <v>1</v>
      </c>
    </row>
    <row r="1071" spans="1:26" ht="15.75" customHeight="1">
      <c r="A1071" s="5">
        <v>118544</v>
      </c>
      <c r="B1071" s="5">
        <v>4450</v>
      </c>
      <c r="C1071" s="14">
        <v>44422.441666666666</v>
      </c>
      <c r="D1071" s="14">
        <v>44422.443749999999</v>
      </c>
      <c r="E1071" s="14"/>
      <c r="G1071" s="5" t="s">
        <v>24</v>
      </c>
      <c r="H1071" s="5" t="s">
        <v>29</v>
      </c>
      <c r="S1071" s="29">
        <v>117832</v>
      </c>
      <c r="T1071" s="47"/>
      <c r="U1071" s="48">
        <v>1</v>
      </c>
      <c r="V1071" s="47">
        <v>1</v>
      </c>
      <c r="W1071" s="47"/>
      <c r="X1071" s="48"/>
      <c r="Y1071" s="47"/>
      <c r="Z1071" s="49">
        <v>1</v>
      </c>
    </row>
    <row r="1072" spans="1:26" ht="15.75" customHeight="1">
      <c r="A1072" s="5">
        <v>117384</v>
      </c>
      <c r="B1072" s="5">
        <v>3407</v>
      </c>
      <c r="C1072" s="14">
        <v>44420.88958333333</v>
      </c>
      <c r="D1072" s="14">
        <v>44420.899305555555</v>
      </c>
      <c r="E1072" s="14">
        <v>44420.902777777774</v>
      </c>
      <c r="F1072" s="14">
        <v>44420.93472222222</v>
      </c>
      <c r="G1072" s="5" t="s">
        <v>28</v>
      </c>
      <c r="H1072" s="5" t="s">
        <v>29</v>
      </c>
      <c r="S1072" s="29">
        <v>117833</v>
      </c>
      <c r="T1072" s="47">
        <v>1</v>
      </c>
      <c r="U1072" s="48"/>
      <c r="V1072" s="47">
        <v>1</v>
      </c>
      <c r="W1072" s="47"/>
      <c r="X1072" s="48"/>
      <c r="Y1072" s="47"/>
      <c r="Z1072" s="49">
        <v>1</v>
      </c>
    </row>
    <row r="1073" spans="1:26" ht="15.75" customHeight="1">
      <c r="A1073" s="5">
        <v>118434</v>
      </c>
      <c r="B1073" s="5">
        <v>970</v>
      </c>
      <c r="C1073" s="14">
        <v>44421.986805555556</v>
      </c>
      <c r="D1073" s="14">
        <v>44421.988888888889</v>
      </c>
      <c r="E1073" s="14"/>
      <c r="G1073" s="5" t="s">
        <v>24</v>
      </c>
      <c r="H1073" s="5" t="s">
        <v>29</v>
      </c>
      <c r="S1073" s="29">
        <v>117834</v>
      </c>
      <c r="T1073" s="47"/>
      <c r="U1073" s="48">
        <v>1</v>
      </c>
      <c r="V1073" s="47">
        <v>1</v>
      </c>
      <c r="W1073" s="47"/>
      <c r="X1073" s="48"/>
      <c r="Y1073" s="47"/>
      <c r="Z1073" s="49">
        <v>1</v>
      </c>
    </row>
    <row r="1074" spans="1:26" ht="15.75" customHeight="1">
      <c r="A1074" s="5">
        <v>117449</v>
      </c>
      <c r="B1074" s="5">
        <v>1464</v>
      </c>
      <c r="C1074" s="14">
        <v>44418.317361111105</v>
      </c>
      <c r="D1074" s="14">
        <v>44418.318749999991</v>
      </c>
      <c r="E1074" s="14">
        <v>44418.327777777769</v>
      </c>
      <c r="F1074" s="14">
        <v>44418.368749999994</v>
      </c>
      <c r="G1074" s="5" t="s">
        <v>24</v>
      </c>
      <c r="H1074" s="5" t="s">
        <v>29</v>
      </c>
      <c r="S1074" s="29">
        <v>117835</v>
      </c>
      <c r="T1074" s="47">
        <v>1</v>
      </c>
      <c r="U1074" s="48"/>
      <c r="V1074" s="47">
        <v>1</v>
      </c>
      <c r="W1074" s="47"/>
      <c r="X1074" s="48"/>
      <c r="Y1074" s="47"/>
      <c r="Z1074" s="49">
        <v>1</v>
      </c>
    </row>
    <row r="1075" spans="1:26" ht="15.75" customHeight="1">
      <c r="A1075" s="5">
        <v>118723</v>
      </c>
      <c r="B1075" s="5">
        <v>2180</v>
      </c>
      <c r="C1075" s="14">
        <v>44420.306944444441</v>
      </c>
      <c r="D1075" s="14">
        <v>44420.31041666666</v>
      </c>
      <c r="E1075" s="14">
        <v>44420.313888888879</v>
      </c>
      <c r="F1075" s="14">
        <v>44420.327777777769</v>
      </c>
      <c r="G1075" s="5" t="s">
        <v>24</v>
      </c>
      <c r="H1075" s="5" t="s">
        <v>29</v>
      </c>
      <c r="S1075" s="29">
        <v>117836</v>
      </c>
      <c r="T1075" s="47"/>
      <c r="U1075" s="48"/>
      <c r="V1075" s="47"/>
      <c r="W1075" s="47">
        <v>1</v>
      </c>
      <c r="X1075" s="48"/>
      <c r="Y1075" s="47">
        <v>1</v>
      </c>
      <c r="Z1075" s="49">
        <v>1</v>
      </c>
    </row>
    <row r="1076" spans="1:26" ht="15.75" customHeight="1">
      <c r="A1076" s="5">
        <v>117411</v>
      </c>
      <c r="C1076" s="14">
        <v>44430.608333333337</v>
      </c>
      <c r="G1076" s="5" t="s">
        <v>24</v>
      </c>
      <c r="H1076" s="5" t="s">
        <v>29</v>
      </c>
      <c r="S1076" s="29">
        <v>117837</v>
      </c>
      <c r="T1076" s="47"/>
      <c r="U1076" s="48">
        <v>1</v>
      </c>
      <c r="V1076" s="47">
        <v>1</v>
      </c>
      <c r="W1076" s="47"/>
      <c r="X1076" s="48"/>
      <c r="Y1076" s="47"/>
      <c r="Z1076" s="49">
        <v>1</v>
      </c>
    </row>
    <row r="1077" spans="1:26" ht="15.75" customHeight="1">
      <c r="A1077" s="5">
        <v>118049</v>
      </c>
      <c r="C1077" s="14">
        <v>44428.897222222222</v>
      </c>
      <c r="G1077" s="5" t="s">
        <v>24</v>
      </c>
      <c r="H1077" s="5" t="s">
        <v>29</v>
      </c>
      <c r="S1077" s="29">
        <v>117838</v>
      </c>
      <c r="T1077" s="47">
        <v>1</v>
      </c>
      <c r="U1077" s="48"/>
      <c r="V1077" s="47">
        <v>1</v>
      </c>
      <c r="W1077" s="47"/>
      <c r="X1077" s="48"/>
      <c r="Y1077" s="47"/>
      <c r="Z1077" s="49">
        <v>1</v>
      </c>
    </row>
    <row r="1078" spans="1:26" ht="15.75" customHeight="1">
      <c r="A1078" s="5">
        <v>118224</v>
      </c>
      <c r="C1078" s="14">
        <v>44431.851388888892</v>
      </c>
      <c r="G1078" s="5" t="s">
        <v>24</v>
      </c>
      <c r="H1078" s="5" t="s">
        <v>25</v>
      </c>
      <c r="S1078" s="29">
        <v>117839</v>
      </c>
      <c r="T1078" s="47"/>
      <c r="U1078" s="48">
        <v>1</v>
      </c>
      <c r="V1078" s="47">
        <v>1</v>
      </c>
      <c r="W1078" s="47"/>
      <c r="X1078" s="48"/>
      <c r="Y1078" s="47"/>
      <c r="Z1078" s="49">
        <v>1</v>
      </c>
    </row>
    <row r="1079" spans="1:26" ht="15.75" customHeight="1">
      <c r="A1079" s="5">
        <v>117013</v>
      </c>
      <c r="B1079" s="5">
        <v>3602</v>
      </c>
      <c r="C1079" s="14">
        <v>44418.477777777778</v>
      </c>
      <c r="D1079" s="14">
        <v>44418.480555555558</v>
      </c>
      <c r="E1079" s="14">
        <v>44418.48819444445</v>
      </c>
      <c r="F1079" s="14">
        <v>44418.51944444445</v>
      </c>
      <c r="G1079" s="5" t="s">
        <v>28</v>
      </c>
      <c r="H1079" s="5" t="s">
        <v>25</v>
      </c>
      <c r="S1079" s="29">
        <v>117840</v>
      </c>
      <c r="T1079" s="47"/>
      <c r="U1079" s="48"/>
      <c r="V1079" s="47"/>
      <c r="W1079" s="47"/>
      <c r="X1079" s="48"/>
      <c r="Y1079" s="47"/>
      <c r="Z1079" s="49"/>
    </row>
    <row r="1080" spans="1:26" ht="15.75" customHeight="1">
      <c r="A1080" s="5">
        <v>116819</v>
      </c>
      <c r="B1080" s="5">
        <v>1863</v>
      </c>
      <c r="C1080" s="14">
        <v>44421.662499999999</v>
      </c>
      <c r="D1080" s="14">
        <v>44421.663888888885</v>
      </c>
      <c r="E1080" s="14">
        <v>44421.673611111109</v>
      </c>
      <c r="F1080" s="14">
        <v>44421.707638888889</v>
      </c>
      <c r="G1080" s="5" t="s">
        <v>28</v>
      </c>
      <c r="H1080" s="5" t="s">
        <v>29</v>
      </c>
      <c r="S1080" s="29">
        <v>117841</v>
      </c>
      <c r="T1080" s="47"/>
      <c r="U1080" s="48">
        <v>1</v>
      </c>
      <c r="V1080" s="47">
        <v>1</v>
      </c>
      <c r="W1080" s="47"/>
      <c r="X1080" s="48"/>
      <c r="Y1080" s="47"/>
      <c r="Z1080" s="49">
        <v>1</v>
      </c>
    </row>
    <row r="1081" spans="1:26" ht="15.75" customHeight="1">
      <c r="A1081" s="5">
        <v>118160</v>
      </c>
      <c r="B1081" s="5">
        <v>672</v>
      </c>
      <c r="C1081" s="14">
        <v>44427.0625</v>
      </c>
      <c r="D1081" s="14">
        <v>44427.065972222219</v>
      </c>
      <c r="E1081" s="14"/>
      <c r="F1081" s="14"/>
      <c r="G1081" s="5" t="s">
        <v>28</v>
      </c>
      <c r="H1081" s="5" t="s">
        <v>29</v>
      </c>
      <c r="S1081" s="29">
        <v>117842</v>
      </c>
      <c r="T1081" s="47"/>
      <c r="U1081" s="48"/>
      <c r="V1081" s="47"/>
      <c r="W1081" s="47"/>
      <c r="X1081" s="48"/>
      <c r="Y1081" s="47"/>
      <c r="Z1081" s="49"/>
    </row>
    <row r="1082" spans="1:26" ht="15.75" customHeight="1">
      <c r="A1082" s="5">
        <v>117409</v>
      </c>
      <c r="B1082" s="5">
        <v>3901</v>
      </c>
      <c r="C1082" s="14">
        <v>44432.123611111114</v>
      </c>
      <c r="D1082" s="14"/>
      <c r="G1082" s="5" t="s">
        <v>24</v>
      </c>
      <c r="H1082" s="5" t="s">
        <v>29</v>
      </c>
      <c r="S1082" s="29">
        <v>117843</v>
      </c>
      <c r="T1082" s="47"/>
      <c r="U1082" s="48"/>
      <c r="V1082" s="47"/>
      <c r="W1082" s="47">
        <v>1</v>
      </c>
      <c r="X1082" s="48"/>
      <c r="Y1082" s="47">
        <v>1</v>
      </c>
      <c r="Z1082" s="49">
        <v>1</v>
      </c>
    </row>
    <row r="1083" spans="1:26" ht="15.75" customHeight="1">
      <c r="A1083" s="5">
        <v>117972</v>
      </c>
      <c r="B1083" s="5">
        <v>4288</v>
      </c>
      <c r="C1083" s="14">
        <v>44416.88958333333</v>
      </c>
      <c r="D1083" s="14">
        <v>44416.890972222216</v>
      </c>
      <c r="E1083" s="14">
        <v>44416.894444444435</v>
      </c>
      <c r="F1083" s="14">
        <v>44416.919444444437</v>
      </c>
      <c r="G1083" s="5" t="s">
        <v>28</v>
      </c>
      <c r="H1083" s="5" t="s">
        <v>29</v>
      </c>
      <c r="S1083" s="29">
        <v>117844</v>
      </c>
      <c r="T1083" s="47"/>
      <c r="U1083" s="48"/>
      <c r="V1083" s="47"/>
      <c r="W1083" s="47">
        <v>1</v>
      </c>
      <c r="X1083" s="48"/>
      <c r="Y1083" s="47">
        <v>1</v>
      </c>
      <c r="Z1083" s="49">
        <v>1</v>
      </c>
    </row>
    <row r="1084" spans="1:26" ht="15.75" customHeight="1">
      <c r="A1084" s="5">
        <v>117572</v>
      </c>
      <c r="B1084" s="5">
        <v>3434</v>
      </c>
      <c r="C1084" s="14">
        <v>44427.989583333336</v>
      </c>
      <c r="D1084" s="14">
        <v>44427.997916666667</v>
      </c>
      <c r="E1084" s="14">
        <v>44428.002083333333</v>
      </c>
      <c r="F1084" s="14">
        <v>44428.025000000001</v>
      </c>
      <c r="G1084" s="5" t="s">
        <v>24</v>
      </c>
      <c r="H1084" s="5" t="s">
        <v>29</v>
      </c>
      <c r="S1084" s="29">
        <v>117845</v>
      </c>
      <c r="T1084" s="47">
        <v>1</v>
      </c>
      <c r="U1084" s="48"/>
      <c r="V1084" s="47">
        <v>1</v>
      </c>
      <c r="W1084" s="47"/>
      <c r="X1084" s="48"/>
      <c r="Y1084" s="47"/>
      <c r="Z1084" s="49">
        <v>1</v>
      </c>
    </row>
    <row r="1085" spans="1:26" ht="15.75" customHeight="1">
      <c r="A1085" s="5">
        <v>117886</v>
      </c>
      <c r="B1085" s="5">
        <v>425</v>
      </c>
      <c r="C1085" s="14">
        <v>44424.02847222222</v>
      </c>
      <c r="D1085" s="14">
        <v>44424.039583333331</v>
      </c>
      <c r="E1085" s="14">
        <v>44424.04583333333</v>
      </c>
      <c r="F1085" s="14">
        <v>44424.079166666663</v>
      </c>
      <c r="G1085" s="5" t="s">
        <v>24</v>
      </c>
      <c r="H1085" s="5" t="s">
        <v>29</v>
      </c>
      <c r="S1085" s="29">
        <v>117846</v>
      </c>
      <c r="T1085" s="47"/>
      <c r="U1085" s="48">
        <v>1</v>
      </c>
      <c r="V1085" s="47">
        <v>1</v>
      </c>
      <c r="W1085" s="47"/>
      <c r="X1085" s="48"/>
      <c r="Y1085" s="47"/>
      <c r="Z1085" s="49">
        <v>1</v>
      </c>
    </row>
    <row r="1086" spans="1:26" ht="15.75" customHeight="1">
      <c r="A1086" s="5">
        <v>116962</v>
      </c>
      <c r="C1086" s="14">
        <v>44415.138194444444</v>
      </c>
      <c r="G1086" s="5" t="s">
        <v>24</v>
      </c>
      <c r="H1086" s="5" t="s">
        <v>25</v>
      </c>
      <c r="S1086" s="29">
        <v>117847</v>
      </c>
      <c r="T1086" s="47"/>
      <c r="U1086" s="48">
        <v>1</v>
      </c>
      <c r="V1086" s="47">
        <v>1</v>
      </c>
      <c r="W1086" s="47"/>
      <c r="X1086" s="48"/>
      <c r="Y1086" s="47"/>
      <c r="Z1086" s="49">
        <v>1</v>
      </c>
    </row>
    <row r="1087" spans="1:26" ht="15.75" customHeight="1">
      <c r="A1087" s="5">
        <v>118022</v>
      </c>
      <c r="C1087" s="14">
        <v>44430.931944444441</v>
      </c>
      <c r="G1087" s="5" t="s">
        <v>24</v>
      </c>
      <c r="H1087" s="5" t="s">
        <v>25</v>
      </c>
      <c r="S1087" s="29">
        <v>117848</v>
      </c>
      <c r="T1087" s="47">
        <v>1</v>
      </c>
      <c r="U1087" s="48"/>
      <c r="V1087" s="47">
        <v>1</v>
      </c>
      <c r="W1087" s="47"/>
      <c r="X1087" s="48"/>
      <c r="Y1087" s="47"/>
      <c r="Z1087" s="49">
        <v>1</v>
      </c>
    </row>
    <row r="1088" spans="1:26" ht="15.75" customHeight="1">
      <c r="A1088" s="5">
        <v>117129</v>
      </c>
      <c r="B1088" s="5">
        <v>1216</v>
      </c>
      <c r="C1088" s="14">
        <v>44429.697916666664</v>
      </c>
      <c r="D1088" s="14">
        <v>44429.704166666663</v>
      </c>
      <c r="E1088" s="14"/>
      <c r="G1088" s="5" t="s">
        <v>24</v>
      </c>
      <c r="H1088" s="5" t="s">
        <v>29</v>
      </c>
      <c r="S1088" s="29">
        <v>117849</v>
      </c>
      <c r="T1088" s="47"/>
      <c r="U1088" s="48"/>
      <c r="V1088" s="47"/>
      <c r="W1088" s="47"/>
      <c r="X1088" s="48"/>
      <c r="Y1088" s="47"/>
      <c r="Z1088" s="49"/>
    </row>
    <row r="1089" spans="1:26" ht="15.75" customHeight="1">
      <c r="A1089" s="5">
        <v>117665</v>
      </c>
      <c r="B1089" s="5">
        <v>697</v>
      </c>
      <c r="C1089" s="14">
        <v>44419.374305555561</v>
      </c>
      <c r="D1089" s="14">
        <v>44419.37708333334</v>
      </c>
      <c r="E1089" s="14">
        <v>44419.381944444453</v>
      </c>
      <c r="F1089" s="14"/>
      <c r="G1089" s="5" t="s">
        <v>24</v>
      </c>
      <c r="H1089" s="5" t="s">
        <v>29</v>
      </c>
      <c r="S1089" s="29">
        <v>117850</v>
      </c>
      <c r="T1089" s="47">
        <v>1</v>
      </c>
      <c r="U1089" s="48"/>
      <c r="V1089" s="47">
        <v>1</v>
      </c>
      <c r="W1089" s="47"/>
      <c r="X1089" s="48"/>
      <c r="Y1089" s="47"/>
      <c r="Z1089" s="49">
        <v>1</v>
      </c>
    </row>
    <row r="1090" spans="1:26" ht="15.75" customHeight="1">
      <c r="A1090" s="5">
        <v>118600</v>
      </c>
      <c r="B1090" s="5">
        <v>4342</v>
      </c>
      <c r="C1090" s="14">
        <v>44437.468055555561</v>
      </c>
      <c r="D1090" s="14">
        <v>44437.47361111112</v>
      </c>
      <c r="E1090" s="14"/>
      <c r="F1090" s="14"/>
      <c r="G1090" s="5" t="s">
        <v>24</v>
      </c>
      <c r="H1090" s="5" t="s">
        <v>25</v>
      </c>
      <c r="S1090" s="29">
        <v>117851</v>
      </c>
      <c r="T1090" s="47"/>
      <c r="U1090" s="48">
        <v>1</v>
      </c>
      <c r="V1090" s="47">
        <v>1</v>
      </c>
      <c r="W1090" s="47"/>
      <c r="X1090" s="48"/>
      <c r="Y1090" s="47"/>
      <c r="Z1090" s="49">
        <v>1</v>
      </c>
    </row>
    <row r="1091" spans="1:26" ht="15.75" customHeight="1">
      <c r="A1091" s="5">
        <v>117960</v>
      </c>
      <c r="B1091" s="5">
        <v>2453</v>
      </c>
      <c r="C1091" s="14">
        <v>44410.952777777777</v>
      </c>
      <c r="D1091" s="14">
        <v>44410.959722222222</v>
      </c>
      <c r="E1091" s="14">
        <v>44410.970138888886</v>
      </c>
      <c r="F1091" s="14">
        <v>44411.001388888886</v>
      </c>
      <c r="G1091" s="5" t="s">
        <v>24</v>
      </c>
      <c r="H1091" s="5" t="s">
        <v>25</v>
      </c>
      <c r="S1091" s="29">
        <v>117852</v>
      </c>
      <c r="T1091" s="47"/>
      <c r="U1091" s="48"/>
      <c r="V1091" s="47"/>
      <c r="W1091" s="47">
        <v>1</v>
      </c>
      <c r="X1091" s="48"/>
      <c r="Y1091" s="47">
        <v>1</v>
      </c>
      <c r="Z1091" s="49">
        <v>1</v>
      </c>
    </row>
    <row r="1092" spans="1:26" ht="15.75" customHeight="1">
      <c r="A1092" s="5">
        <v>117360</v>
      </c>
      <c r="B1092" s="5">
        <v>2040</v>
      </c>
      <c r="C1092" s="14">
        <v>44428.063194444439</v>
      </c>
      <c r="D1092" s="14">
        <v>44428.070833333331</v>
      </c>
      <c r="E1092" s="14">
        <v>44428.07430555555</v>
      </c>
      <c r="F1092" s="14">
        <v>44428.095833333326</v>
      </c>
      <c r="G1092" s="5" t="s">
        <v>28</v>
      </c>
      <c r="H1092" s="5" t="s">
        <v>29</v>
      </c>
      <c r="S1092" s="29">
        <v>117853</v>
      </c>
      <c r="T1092" s="47"/>
      <c r="U1092" s="48">
        <v>1</v>
      </c>
      <c r="V1092" s="47">
        <v>1</v>
      </c>
      <c r="W1092" s="47"/>
      <c r="X1092" s="48"/>
      <c r="Y1092" s="47"/>
      <c r="Z1092" s="49">
        <v>1</v>
      </c>
    </row>
    <row r="1093" spans="1:26" ht="15.75" customHeight="1">
      <c r="A1093" s="5">
        <v>118484</v>
      </c>
      <c r="C1093" s="14">
        <v>44410.956249999996</v>
      </c>
      <c r="G1093" s="5" t="s">
        <v>28</v>
      </c>
      <c r="H1093" s="5" t="s">
        <v>29</v>
      </c>
      <c r="S1093" s="29">
        <v>117854</v>
      </c>
      <c r="T1093" s="47"/>
      <c r="U1093" s="48"/>
      <c r="V1093" s="47"/>
      <c r="W1093" s="47"/>
      <c r="X1093" s="48">
        <v>1</v>
      </c>
      <c r="Y1093" s="47">
        <v>1</v>
      </c>
      <c r="Z1093" s="49">
        <v>1</v>
      </c>
    </row>
    <row r="1094" spans="1:26" ht="15.75" customHeight="1">
      <c r="A1094" s="5">
        <v>117561</v>
      </c>
      <c r="B1094" s="5">
        <v>1291</v>
      </c>
      <c r="C1094" s="14">
        <v>44419.840972222228</v>
      </c>
      <c r="D1094" s="14">
        <v>44419.846527777787</v>
      </c>
      <c r="E1094" s="14">
        <v>44419.855555555565</v>
      </c>
      <c r="F1094" s="14">
        <v>44419.886111111118</v>
      </c>
      <c r="G1094" s="5" t="s">
        <v>28</v>
      </c>
      <c r="H1094" s="5" t="s">
        <v>29</v>
      </c>
      <c r="S1094" s="29">
        <v>117855</v>
      </c>
      <c r="T1094" s="47"/>
      <c r="U1094" s="48"/>
      <c r="V1094" s="47"/>
      <c r="W1094" s="47"/>
      <c r="X1094" s="48"/>
      <c r="Y1094" s="47"/>
      <c r="Z1094" s="49"/>
    </row>
    <row r="1095" spans="1:26" ht="15.75" customHeight="1">
      <c r="A1095" s="5">
        <v>118633</v>
      </c>
      <c r="B1095" s="5">
        <v>528</v>
      </c>
      <c r="C1095" s="14">
        <v>44434.825694444444</v>
      </c>
      <c r="D1095" s="14">
        <v>44434.833333333336</v>
      </c>
      <c r="E1095" s="14">
        <v>44434.834722222222</v>
      </c>
      <c r="F1095" s="14"/>
      <c r="G1095" s="5" t="s">
        <v>24</v>
      </c>
      <c r="H1095" s="5" t="s">
        <v>25</v>
      </c>
      <c r="S1095" s="29">
        <v>117856</v>
      </c>
      <c r="T1095" s="47"/>
      <c r="U1095" s="48"/>
      <c r="V1095" s="47"/>
      <c r="W1095" s="47"/>
      <c r="X1095" s="48"/>
      <c r="Y1095" s="47"/>
      <c r="Z1095" s="49"/>
    </row>
    <row r="1096" spans="1:26" ht="15.75" customHeight="1">
      <c r="A1096" s="5">
        <v>117714</v>
      </c>
      <c r="B1096" s="5">
        <v>811</v>
      </c>
      <c r="C1096" s="14">
        <v>44427.915277777778</v>
      </c>
      <c r="D1096" s="14">
        <v>44427.920138888891</v>
      </c>
      <c r="E1096" s="14">
        <v>44427.924305555556</v>
      </c>
      <c r="F1096" s="14">
        <v>44427.945833333331</v>
      </c>
      <c r="G1096" s="5" t="s">
        <v>24</v>
      </c>
      <c r="H1096" s="5" t="s">
        <v>29</v>
      </c>
      <c r="S1096" s="29">
        <v>117857</v>
      </c>
      <c r="T1096" s="47"/>
      <c r="U1096" s="48"/>
      <c r="V1096" s="47"/>
      <c r="W1096" s="47"/>
      <c r="X1096" s="48">
        <v>1</v>
      </c>
      <c r="Y1096" s="47">
        <v>1</v>
      </c>
      <c r="Z1096" s="49">
        <v>1</v>
      </c>
    </row>
    <row r="1097" spans="1:26" ht="15.75" customHeight="1">
      <c r="A1097" s="5">
        <v>118680</v>
      </c>
      <c r="B1097" s="5">
        <v>1070</v>
      </c>
      <c r="C1097" s="14">
        <v>44417.711111111115</v>
      </c>
      <c r="D1097" s="14">
        <v>44417.72083333334</v>
      </c>
      <c r="E1097" s="14">
        <v>44417.725694444453</v>
      </c>
      <c r="F1097" s="14">
        <v>44417.756250000006</v>
      </c>
      <c r="G1097" s="5" t="s">
        <v>28</v>
      </c>
      <c r="H1097" s="5" t="s">
        <v>29</v>
      </c>
      <c r="S1097" s="29">
        <v>117858</v>
      </c>
      <c r="T1097" s="47"/>
      <c r="U1097" s="48">
        <v>1</v>
      </c>
      <c r="V1097" s="47">
        <v>1</v>
      </c>
      <c r="W1097" s="47"/>
      <c r="X1097" s="48"/>
      <c r="Y1097" s="47"/>
      <c r="Z1097" s="49">
        <v>1</v>
      </c>
    </row>
    <row r="1098" spans="1:26" ht="15.75" customHeight="1">
      <c r="A1098" s="5">
        <v>117859</v>
      </c>
      <c r="B1098" s="5">
        <v>2579</v>
      </c>
      <c r="C1098" s="14">
        <v>44409.698611111111</v>
      </c>
      <c r="D1098" s="14">
        <v>44409.706250000003</v>
      </c>
      <c r="E1098" s="14">
        <v>44409.712500000001</v>
      </c>
      <c r="F1098" s="14">
        <v>44409.72152777778</v>
      </c>
      <c r="G1098" s="5" t="s">
        <v>28</v>
      </c>
      <c r="H1098" s="5" t="s">
        <v>29</v>
      </c>
      <c r="S1098" s="29">
        <v>117859</v>
      </c>
      <c r="T1098" s="47"/>
      <c r="U1098" s="48"/>
      <c r="V1098" s="47"/>
      <c r="W1098" s="47"/>
      <c r="X1098" s="48">
        <v>1</v>
      </c>
      <c r="Y1098" s="47">
        <v>1</v>
      </c>
      <c r="Z1098" s="49">
        <v>1</v>
      </c>
    </row>
    <row r="1099" spans="1:26" ht="15.75" customHeight="1">
      <c r="A1099" s="5">
        <v>117113</v>
      </c>
      <c r="C1099" s="14">
        <v>44433.578472222223</v>
      </c>
      <c r="G1099" s="5" t="s">
        <v>28</v>
      </c>
      <c r="H1099" s="5" t="s">
        <v>25</v>
      </c>
      <c r="S1099" s="29">
        <v>117860</v>
      </c>
      <c r="T1099" s="47"/>
      <c r="U1099" s="48">
        <v>1</v>
      </c>
      <c r="V1099" s="47">
        <v>1</v>
      </c>
      <c r="W1099" s="47"/>
      <c r="X1099" s="48"/>
      <c r="Y1099" s="47"/>
      <c r="Z1099" s="49">
        <v>1</v>
      </c>
    </row>
    <row r="1100" spans="1:26" ht="15.75" customHeight="1">
      <c r="A1100" s="5">
        <v>118247</v>
      </c>
      <c r="B1100" s="5">
        <v>1559</v>
      </c>
      <c r="C1100" s="14">
        <v>44421.807638888888</v>
      </c>
      <c r="D1100" s="14">
        <v>44421.815972222219</v>
      </c>
      <c r="E1100" s="14">
        <v>44421.817361111105</v>
      </c>
      <c r="F1100" s="14">
        <v>44421.824999999997</v>
      </c>
      <c r="G1100" s="5" t="s">
        <v>24</v>
      </c>
      <c r="H1100" s="5" t="s">
        <v>25</v>
      </c>
      <c r="S1100" s="29">
        <v>117861</v>
      </c>
      <c r="T1100" s="47"/>
      <c r="U1100" s="48"/>
      <c r="V1100" s="47"/>
      <c r="W1100" s="47"/>
      <c r="X1100" s="48"/>
      <c r="Y1100" s="47"/>
      <c r="Z1100" s="49"/>
    </row>
    <row r="1101" spans="1:26" ht="15.75" customHeight="1">
      <c r="A1101" s="5">
        <v>117249</v>
      </c>
      <c r="B1101" s="5">
        <v>3135</v>
      </c>
      <c r="C1101" s="14">
        <v>44422.460416666669</v>
      </c>
      <c r="D1101" s="14">
        <v>44422.466666666667</v>
      </c>
      <c r="E1101" s="14">
        <v>44422.472222222226</v>
      </c>
      <c r="F1101" s="14">
        <v>44422.494444444448</v>
      </c>
      <c r="G1101" s="5" t="s">
        <v>28</v>
      </c>
      <c r="H1101" s="5" t="s">
        <v>25</v>
      </c>
      <c r="S1101" s="29">
        <v>117862</v>
      </c>
      <c r="T1101" s="47">
        <v>1</v>
      </c>
      <c r="U1101" s="48"/>
      <c r="V1101" s="47">
        <v>1</v>
      </c>
      <c r="W1101" s="47"/>
      <c r="X1101" s="48"/>
      <c r="Y1101" s="47"/>
      <c r="Z1101" s="49">
        <v>1</v>
      </c>
    </row>
    <row r="1102" spans="1:26" ht="15.75" customHeight="1">
      <c r="A1102" s="5">
        <v>116956</v>
      </c>
      <c r="B1102" s="5">
        <v>4916</v>
      </c>
      <c r="C1102" s="14">
        <v>44418.540277777778</v>
      </c>
      <c r="D1102" s="14">
        <v>44418.549305555556</v>
      </c>
      <c r="E1102" s="14"/>
      <c r="G1102" s="5" t="s">
        <v>24</v>
      </c>
      <c r="H1102" s="5" t="s">
        <v>29</v>
      </c>
      <c r="S1102" s="29">
        <v>117863</v>
      </c>
      <c r="T1102" s="47">
        <v>1</v>
      </c>
      <c r="U1102" s="48"/>
      <c r="V1102" s="47">
        <v>1</v>
      </c>
      <c r="W1102" s="47"/>
      <c r="X1102" s="48"/>
      <c r="Y1102" s="47"/>
      <c r="Z1102" s="49">
        <v>1</v>
      </c>
    </row>
    <row r="1103" spans="1:26" ht="15.75" customHeight="1">
      <c r="A1103" s="5">
        <v>116893</v>
      </c>
      <c r="B1103" s="5">
        <v>2143</v>
      </c>
      <c r="C1103" s="14">
        <v>44430.283333333333</v>
      </c>
      <c r="D1103" s="14">
        <v>44430.291666666664</v>
      </c>
      <c r="E1103" s="14"/>
      <c r="G1103" s="5" t="s">
        <v>24</v>
      </c>
      <c r="H1103" s="5" t="s">
        <v>29</v>
      </c>
      <c r="S1103" s="29">
        <v>117864</v>
      </c>
      <c r="T1103" s="47"/>
      <c r="U1103" s="48"/>
      <c r="V1103" s="47"/>
      <c r="W1103" s="47"/>
      <c r="X1103" s="48">
        <v>1</v>
      </c>
      <c r="Y1103" s="47">
        <v>1</v>
      </c>
      <c r="Z1103" s="49">
        <v>1</v>
      </c>
    </row>
    <row r="1104" spans="1:26" ht="15.75" customHeight="1">
      <c r="A1104" s="5">
        <v>117140</v>
      </c>
      <c r="B1104" s="5">
        <v>2985</v>
      </c>
      <c r="C1104" s="14">
        <v>44416.674305555556</v>
      </c>
      <c r="D1104" s="14">
        <v>44416.681250000001</v>
      </c>
      <c r="E1104" s="14">
        <v>44416.6875</v>
      </c>
      <c r="F1104" s="14">
        <v>44416.712500000001</v>
      </c>
      <c r="G1104" s="5" t="s">
        <v>28</v>
      </c>
      <c r="H1104" s="5" t="s">
        <v>29</v>
      </c>
      <c r="S1104" s="29">
        <v>117865</v>
      </c>
      <c r="T1104" s="47"/>
      <c r="U1104" s="48">
        <v>1</v>
      </c>
      <c r="V1104" s="47">
        <v>1</v>
      </c>
      <c r="W1104" s="47"/>
      <c r="X1104" s="48"/>
      <c r="Y1104" s="47"/>
      <c r="Z1104" s="49">
        <v>1</v>
      </c>
    </row>
    <row r="1105" spans="1:26" ht="15.75" customHeight="1">
      <c r="A1105" s="5">
        <v>116987</v>
      </c>
      <c r="B1105" s="5">
        <v>562</v>
      </c>
      <c r="C1105" s="14">
        <v>44430.381249999999</v>
      </c>
      <c r="D1105" s="14">
        <v>44430.384722222218</v>
      </c>
      <c r="E1105" s="14">
        <v>44430.390972222216</v>
      </c>
      <c r="F1105" s="14"/>
      <c r="G1105" s="5" t="s">
        <v>28</v>
      </c>
      <c r="H1105" s="5" t="s">
        <v>29</v>
      </c>
      <c r="S1105" s="29">
        <v>117866</v>
      </c>
      <c r="T1105" s="47"/>
      <c r="U1105" s="48">
        <v>1</v>
      </c>
      <c r="V1105" s="47">
        <v>1</v>
      </c>
      <c r="W1105" s="47"/>
      <c r="X1105" s="48"/>
      <c r="Y1105" s="47"/>
      <c r="Z1105" s="49">
        <v>1</v>
      </c>
    </row>
    <row r="1106" spans="1:26" ht="15.75" customHeight="1">
      <c r="A1106" s="5">
        <v>118390</v>
      </c>
      <c r="B1106" s="5">
        <v>4629</v>
      </c>
      <c r="C1106" s="14">
        <v>44435.15347222222</v>
      </c>
      <c r="D1106" s="14">
        <v>44435.159722222219</v>
      </c>
      <c r="E1106" s="14"/>
      <c r="F1106" s="14"/>
      <c r="G1106" s="5" t="s">
        <v>24</v>
      </c>
      <c r="H1106" s="5" t="s">
        <v>29</v>
      </c>
      <c r="S1106" s="29">
        <v>117867</v>
      </c>
      <c r="T1106" s="47"/>
      <c r="U1106" s="48"/>
      <c r="V1106" s="47"/>
      <c r="W1106" s="47"/>
      <c r="X1106" s="48">
        <v>1</v>
      </c>
      <c r="Y1106" s="47">
        <v>1</v>
      </c>
      <c r="Z1106" s="49">
        <v>1</v>
      </c>
    </row>
    <row r="1107" spans="1:26" ht="15.75" customHeight="1">
      <c r="A1107" s="5">
        <v>117135</v>
      </c>
      <c r="B1107" s="5">
        <v>820</v>
      </c>
      <c r="C1107" s="14">
        <v>44411.9375</v>
      </c>
      <c r="D1107" s="14">
        <v>44411.948611111111</v>
      </c>
      <c r="E1107" s="14">
        <v>44411.95208333333</v>
      </c>
      <c r="F1107" s="14">
        <v>44411.982638888883</v>
      </c>
      <c r="G1107" s="5" t="s">
        <v>24</v>
      </c>
      <c r="H1107" s="5" t="s">
        <v>29</v>
      </c>
      <c r="S1107" s="29">
        <v>117868</v>
      </c>
      <c r="T1107" s="47"/>
      <c r="U1107" s="48"/>
      <c r="V1107" s="47"/>
      <c r="W1107" s="47"/>
      <c r="X1107" s="48"/>
      <c r="Y1107" s="47"/>
      <c r="Z1107" s="49"/>
    </row>
    <row r="1108" spans="1:26" ht="15.75" customHeight="1">
      <c r="A1108" s="5">
        <v>117026</v>
      </c>
      <c r="C1108" s="14">
        <v>44434.530555555553</v>
      </c>
      <c r="G1108" s="5" t="s">
        <v>24</v>
      </c>
      <c r="H1108" s="5" t="s">
        <v>29</v>
      </c>
      <c r="S1108" s="29">
        <v>117869</v>
      </c>
      <c r="T1108" s="47">
        <v>1</v>
      </c>
      <c r="U1108" s="48"/>
      <c r="V1108" s="47">
        <v>1</v>
      </c>
      <c r="W1108" s="47"/>
      <c r="X1108" s="48"/>
      <c r="Y1108" s="47"/>
      <c r="Z1108" s="49">
        <v>1</v>
      </c>
    </row>
    <row r="1109" spans="1:26" ht="15.75" customHeight="1">
      <c r="A1109" s="5">
        <v>118597</v>
      </c>
      <c r="B1109" s="5">
        <v>2962</v>
      </c>
      <c r="C1109" s="14">
        <v>44424.188888888886</v>
      </c>
      <c r="D1109" s="14">
        <v>44424.19930555555</v>
      </c>
      <c r="E1109" s="14"/>
      <c r="G1109" s="5" t="s">
        <v>24</v>
      </c>
      <c r="H1109" s="5" t="s">
        <v>29</v>
      </c>
      <c r="S1109" s="29">
        <v>117870</v>
      </c>
      <c r="T1109" s="47"/>
      <c r="U1109" s="48">
        <v>1</v>
      </c>
      <c r="V1109" s="47">
        <v>1</v>
      </c>
      <c r="W1109" s="47"/>
      <c r="X1109" s="48"/>
      <c r="Y1109" s="47"/>
      <c r="Z1109" s="49">
        <v>1</v>
      </c>
    </row>
    <row r="1110" spans="1:26" ht="15.75" customHeight="1">
      <c r="A1110" s="5">
        <v>118015</v>
      </c>
      <c r="B1110" s="5">
        <v>327</v>
      </c>
      <c r="C1110" s="14">
        <v>44435.752083333333</v>
      </c>
      <c r="D1110" s="14">
        <v>44435.761805555558</v>
      </c>
      <c r="E1110" s="14"/>
      <c r="F1110" s="14"/>
      <c r="G1110" s="5" t="s">
        <v>24</v>
      </c>
      <c r="H1110" s="5" t="s">
        <v>25</v>
      </c>
      <c r="S1110" s="29">
        <v>117871</v>
      </c>
      <c r="T1110" s="47"/>
      <c r="U1110" s="48">
        <v>1</v>
      </c>
      <c r="V1110" s="47">
        <v>1</v>
      </c>
      <c r="W1110" s="47"/>
      <c r="X1110" s="48"/>
      <c r="Y1110" s="47"/>
      <c r="Z1110" s="49">
        <v>1</v>
      </c>
    </row>
    <row r="1111" spans="1:26" ht="15.75" customHeight="1">
      <c r="A1111" s="5">
        <v>117334</v>
      </c>
      <c r="C1111" s="14">
        <v>44420.76666666667</v>
      </c>
      <c r="G1111" s="5" t="s">
        <v>28</v>
      </c>
      <c r="H1111" s="5" t="s">
        <v>29</v>
      </c>
      <c r="S1111" s="29">
        <v>117872</v>
      </c>
      <c r="T1111" s="47"/>
      <c r="U1111" s="48"/>
      <c r="V1111" s="47"/>
      <c r="W1111" s="47"/>
      <c r="X1111" s="48"/>
      <c r="Y1111" s="47"/>
      <c r="Z1111" s="49"/>
    </row>
    <row r="1112" spans="1:26" ht="15.75" customHeight="1">
      <c r="A1112" s="5">
        <v>118500</v>
      </c>
      <c r="B1112" s="5">
        <v>3863</v>
      </c>
      <c r="C1112" s="14">
        <v>44426.902083333334</v>
      </c>
      <c r="D1112" s="14">
        <v>44426.913194444445</v>
      </c>
      <c r="E1112" s="14">
        <v>44426.920833333337</v>
      </c>
      <c r="F1112" s="14">
        <v>44426.948611111118</v>
      </c>
      <c r="G1112" s="5" t="s">
        <v>24</v>
      </c>
      <c r="H1112" s="5" t="s">
        <v>29</v>
      </c>
      <c r="S1112" s="29">
        <v>117873</v>
      </c>
      <c r="T1112" s="47">
        <v>1</v>
      </c>
      <c r="U1112" s="48"/>
      <c r="V1112" s="47">
        <v>1</v>
      </c>
      <c r="W1112" s="47"/>
      <c r="X1112" s="48"/>
      <c r="Y1112" s="47"/>
      <c r="Z1112" s="49">
        <v>1</v>
      </c>
    </row>
    <row r="1113" spans="1:26" ht="15.75" customHeight="1">
      <c r="A1113" s="5">
        <v>117964</v>
      </c>
      <c r="B1113" s="5">
        <v>4624</v>
      </c>
      <c r="C1113" s="14">
        <v>44437.283333333333</v>
      </c>
      <c r="D1113" s="14">
        <v>44437.284722222219</v>
      </c>
      <c r="E1113" s="14">
        <v>44437.286111111105</v>
      </c>
      <c r="F1113" s="14">
        <v>44437.302083333328</v>
      </c>
      <c r="G1113" s="5" t="s">
        <v>24</v>
      </c>
      <c r="H1113" s="5" t="s">
        <v>29</v>
      </c>
      <c r="S1113" s="29">
        <v>117874</v>
      </c>
      <c r="T1113" s="47"/>
      <c r="U1113" s="48"/>
      <c r="V1113" s="47"/>
      <c r="W1113" s="47"/>
      <c r="X1113" s="48"/>
      <c r="Y1113" s="47"/>
      <c r="Z1113" s="49"/>
    </row>
    <row r="1114" spans="1:26" ht="15.75" customHeight="1">
      <c r="A1114" s="5">
        <v>118683</v>
      </c>
      <c r="B1114" s="5">
        <v>4954</v>
      </c>
      <c r="C1114" s="14">
        <v>44419.286111111112</v>
      </c>
      <c r="D1114" s="14">
        <v>44419.293750000004</v>
      </c>
      <c r="E1114" s="14">
        <v>44419.302083333336</v>
      </c>
      <c r="F1114" s="14">
        <v>44419.34375</v>
      </c>
      <c r="G1114" s="5" t="s">
        <v>24</v>
      </c>
      <c r="H1114" s="5" t="s">
        <v>29</v>
      </c>
      <c r="S1114" s="29">
        <v>117875</v>
      </c>
      <c r="T1114" s="47">
        <v>1</v>
      </c>
      <c r="U1114" s="48"/>
      <c r="V1114" s="47">
        <v>1</v>
      </c>
      <c r="W1114" s="47"/>
      <c r="X1114" s="48"/>
      <c r="Y1114" s="47"/>
      <c r="Z1114" s="49">
        <v>1</v>
      </c>
    </row>
    <row r="1115" spans="1:26" ht="15.75" customHeight="1">
      <c r="A1115" s="5">
        <v>117508</v>
      </c>
      <c r="B1115" s="5">
        <v>2270</v>
      </c>
      <c r="C1115" s="14">
        <v>44422.319444444445</v>
      </c>
      <c r="D1115" s="14"/>
      <c r="G1115" s="5" t="s">
        <v>24</v>
      </c>
      <c r="H1115" s="5" t="s">
        <v>25</v>
      </c>
      <c r="S1115" s="29">
        <v>117876</v>
      </c>
      <c r="T1115" s="47"/>
      <c r="U1115" s="48"/>
      <c r="V1115" s="47"/>
      <c r="W1115" s="47"/>
      <c r="X1115" s="48"/>
      <c r="Y1115" s="47"/>
      <c r="Z1115" s="49"/>
    </row>
    <row r="1116" spans="1:26" ht="15.75" customHeight="1">
      <c r="A1116" s="5">
        <v>118532</v>
      </c>
      <c r="B1116" s="5">
        <v>2219</v>
      </c>
      <c r="C1116" s="14">
        <v>44432.02847222222</v>
      </c>
      <c r="D1116" s="14"/>
      <c r="G1116" s="5" t="s">
        <v>24</v>
      </c>
      <c r="H1116" s="5" t="s">
        <v>25</v>
      </c>
      <c r="S1116" s="29">
        <v>117877</v>
      </c>
      <c r="T1116" s="47"/>
      <c r="U1116" s="48"/>
      <c r="V1116" s="47"/>
      <c r="W1116" s="47"/>
      <c r="X1116" s="48"/>
      <c r="Y1116" s="47"/>
      <c r="Z1116" s="49"/>
    </row>
    <row r="1117" spans="1:26" ht="15.75" customHeight="1">
      <c r="A1117" s="5">
        <v>117747</v>
      </c>
      <c r="B1117" s="5">
        <v>844</v>
      </c>
      <c r="C1117" s="14">
        <v>44435.173611111109</v>
      </c>
      <c r="D1117" s="14"/>
      <c r="G1117" s="5" t="s">
        <v>28</v>
      </c>
      <c r="H1117" s="5" t="s">
        <v>25</v>
      </c>
      <c r="S1117" s="29">
        <v>117878</v>
      </c>
      <c r="T1117" s="47"/>
      <c r="U1117" s="48"/>
      <c r="V1117" s="47"/>
      <c r="W1117" s="47"/>
      <c r="X1117" s="48"/>
      <c r="Y1117" s="47"/>
      <c r="Z1117" s="49"/>
    </row>
    <row r="1118" spans="1:26" ht="15.75" customHeight="1">
      <c r="A1118" s="5">
        <v>118644</v>
      </c>
      <c r="B1118" s="5">
        <v>4629</v>
      </c>
      <c r="C1118" s="14">
        <v>44417.786805555559</v>
      </c>
      <c r="D1118" s="14">
        <v>44417.793750000004</v>
      </c>
      <c r="E1118" s="14">
        <v>44417.795138888891</v>
      </c>
      <c r="F1118" s="14">
        <v>44417.820138888892</v>
      </c>
      <c r="G1118" s="5" t="s">
        <v>24</v>
      </c>
      <c r="H1118" s="5" t="s">
        <v>29</v>
      </c>
      <c r="S1118" s="29">
        <v>117879</v>
      </c>
      <c r="T1118" s="47"/>
      <c r="U1118" s="48"/>
      <c r="V1118" s="47"/>
      <c r="W1118" s="47"/>
      <c r="X1118" s="48"/>
      <c r="Y1118" s="47"/>
      <c r="Z1118" s="49"/>
    </row>
    <row r="1119" spans="1:26" ht="15.75" customHeight="1">
      <c r="A1119" s="5">
        <v>118384</v>
      </c>
      <c r="B1119" s="5">
        <v>2622</v>
      </c>
      <c r="C1119" s="14">
        <v>44431.059027777774</v>
      </c>
      <c r="D1119" s="14">
        <v>44431.070138888885</v>
      </c>
      <c r="E1119" s="14">
        <v>44431.075694444444</v>
      </c>
      <c r="F1119" s="14">
        <v>44431.094444444447</v>
      </c>
      <c r="G1119" s="5" t="s">
        <v>24</v>
      </c>
      <c r="H1119" s="5" t="s">
        <v>25</v>
      </c>
      <c r="S1119" s="29">
        <v>117880</v>
      </c>
      <c r="T1119" s="47"/>
      <c r="U1119" s="48"/>
      <c r="V1119" s="47"/>
      <c r="W1119" s="47">
        <v>1</v>
      </c>
      <c r="X1119" s="48"/>
      <c r="Y1119" s="47">
        <v>1</v>
      </c>
      <c r="Z1119" s="49">
        <v>1</v>
      </c>
    </row>
    <row r="1120" spans="1:26" ht="15.75" customHeight="1">
      <c r="A1120" s="5">
        <v>118346</v>
      </c>
      <c r="B1120" s="5">
        <v>1362</v>
      </c>
      <c r="C1120" s="14">
        <v>44429.252083333333</v>
      </c>
      <c r="D1120" s="14">
        <v>44429.254861111112</v>
      </c>
      <c r="E1120" s="14">
        <v>44429.257638888892</v>
      </c>
      <c r="F1120" s="14">
        <v>44429.264583333337</v>
      </c>
      <c r="G1120" s="5" t="s">
        <v>24</v>
      </c>
      <c r="H1120" s="5" t="s">
        <v>25</v>
      </c>
      <c r="S1120" s="29">
        <v>117881</v>
      </c>
      <c r="T1120" s="47"/>
      <c r="U1120" s="48">
        <v>1</v>
      </c>
      <c r="V1120" s="47">
        <v>1</v>
      </c>
      <c r="W1120" s="47"/>
      <c r="X1120" s="48"/>
      <c r="Y1120" s="47"/>
      <c r="Z1120" s="49">
        <v>1</v>
      </c>
    </row>
    <row r="1121" spans="1:26" ht="15.75" customHeight="1">
      <c r="A1121" s="5">
        <v>117460</v>
      </c>
      <c r="B1121" s="5">
        <v>3898</v>
      </c>
      <c r="C1121" s="14">
        <v>44411.549999999996</v>
      </c>
      <c r="D1121" s="14">
        <v>44411.552777777775</v>
      </c>
      <c r="E1121" s="14">
        <v>44411.556249999994</v>
      </c>
      <c r="F1121" s="14">
        <v>44411.571527777771</v>
      </c>
      <c r="G1121" s="5" t="s">
        <v>28</v>
      </c>
      <c r="H1121" s="5" t="s">
        <v>29</v>
      </c>
      <c r="S1121" s="29">
        <v>117882</v>
      </c>
      <c r="T1121" s="47"/>
      <c r="U1121" s="48">
        <v>1</v>
      </c>
      <c r="V1121" s="47">
        <v>1</v>
      </c>
      <c r="W1121" s="47"/>
      <c r="X1121" s="48"/>
      <c r="Y1121" s="47"/>
      <c r="Z1121" s="49">
        <v>1</v>
      </c>
    </row>
    <row r="1122" spans="1:26" ht="15.75" customHeight="1">
      <c r="A1122" s="5">
        <v>116840</v>
      </c>
      <c r="B1122" s="5">
        <v>1372</v>
      </c>
      <c r="C1122" s="14">
        <v>44420.211805555555</v>
      </c>
      <c r="D1122" s="14">
        <v>44420.215277777774</v>
      </c>
      <c r="E1122" s="14">
        <v>44420.222222222219</v>
      </c>
      <c r="F1122" s="14">
        <v>44420.251388888886</v>
      </c>
      <c r="G1122" s="5" t="s">
        <v>24</v>
      </c>
      <c r="H1122" s="5" t="s">
        <v>29</v>
      </c>
      <c r="S1122" s="29">
        <v>117883</v>
      </c>
      <c r="T1122" s="47">
        <v>1</v>
      </c>
      <c r="U1122" s="48"/>
      <c r="V1122" s="47">
        <v>1</v>
      </c>
      <c r="W1122" s="47"/>
      <c r="X1122" s="48"/>
      <c r="Y1122" s="47"/>
      <c r="Z1122" s="49">
        <v>1</v>
      </c>
    </row>
    <row r="1123" spans="1:26" ht="15.75" customHeight="1">
      <c r="A1123" s="5">
        <v>117965</v>
      </c>
      <c r="B1123" s="5">
        <v>4287</v>
      </c>
      <c r="C1123" s="14">
        <v>44410.11041666667</v>
      </c>
      <c r="D1123" s="14">
        <v>44410.120138888895</v>
      </c>
      <c r="E1123" s="14">
        <v>44410.125000000007</v>
      </c>
      <c r="F1123" s="14">
        <v>44410.135416666672</v>
      </c>
      <c r="G1123" s="5" t="s">
        <v>24</v>
      </c>
      <c r="H1123" s="5" t="s">
        <v>29</v>
      </c>
      <c r="S1123" s="29">
        <v>117884</v>
      </c>
      <c r="T1123" s="47"/>
      <c r="U1123" s="48"/>
      <c r="V1123" s="47"/>
      <c r="W1123" s="47"/>
      <c r="X1123" s="48">
        <v>1</v>
      </c>
      <c r="Y1123" s="47">
        <v>1</v>
      </c>
      <c r="Z1123" s="49">
        <v>1</v>
      </c>
    </row>
    <row r="1124" spans="1:26" ht="15.75" customHeight="1">
      <c r="A1124" s="5">
        <v>117726</v>
      </c>
      <c r="B1124" s="5">
        <v>2782</v>
      </c>
      <c r="C1124" s="14">
        <v>44433.53125</v>
      </c>
      <c r="D1124" s="14">
        <v>44433.533333333333</v>
      </c>
      <c r="E1124" s="14">
        <v>44433.536111111112</v>
      </c>
      <c r="F1124" s="14">
        <v>44433.568055555559</v>
      </c>
      <c r="G1124" s="5" t="s">
        <v>24</v>
      </c>
      <c r="H1124" s="5" t="s">
        <v>29</v>
      </c>
      <c r="S1124" s="29">
        <v>117885</v>
      </c>
      <c r="T1124" s="47">
        <v>1</v>
      </c>
      <c r="U1124" s="48"/>
      <c r="V1124" s="47">
        <v>1</v>
      </c>
      <c r="W1124" s="47"/>
      <c r="X1124" s="48"/>
      <c r="Y1124" s="47"/>
      <c r="Z1124" s="49">
        <v>1</v>
      </c>
    </row>
    <row r="1125" spans="1:26" ht="15.75" customHeight="1">
      <c r="A1125" s="5">
        <v>117865</v>
      </c>
      <c r="B1125" s="5">
        <v>4279</v>
      </c>
      <c r="C1125" s="14">
        <v>44417.762499999997</v>
      </c>
      <c r="D1125" s="14">
        <v>44417.768749999996</v>
      </c>
      <c r="E1125" s="14">
        <v>44417.776388888888</v>
      </c>
      <c r="F1125" s="14">
        <v>44417.784722222219</v>
      </c>
      <c r="G1125" s="5" t="s">
        <v>24</v>
      </c>
      <c r="H1125" s="5" t="s">
        <v>29</v>
      </c>
      <c r="S1125" s="29">
        <v>117886</v>
      </c>
      <c r="T1125" s="47"/>
      <c r="U1125" s="48">
        <v>1</v>
      </c>
      <c r="V1125" s="47">
        <v>1</v>
      </c>
      <c r="W1125" s="47"/>
      <c r="X1125" s="48"/>
      <c r="Y1125" s="47"/>
      <c r="Z1125" s="49">
        <v>1</v>
      </c>
    </row>
    <row r="1126" spans="1:26" ht="15.75" customHeight="1">
      <c r="A1126" s="5">
        <v>117684</v>
      </c>
      <c r="B1126" s="5">
        <v>521</v>
      </c>
      <c r="C1126" s="14">
        <v>44422.474305555559</v>
      </c>
      <c r="D1126" s="14">
        <v>44422.482638888891</v>
      </c>
      <c r="E1126" s="14">
        <v>44422.487500000003</v>
      </c>
      <c r="F1126" s="14">
        <v>44422.527777777781</v>
      </c>
      <c r="G1126" s="5" t="s">
        <v>24</v>
      </c>
      <c r="H1126" s="5" t="s">
        <v>29</v>
      </c>
      <c r="S1126" s="29">
        <v>117887</v>
      </c>
      <c r="T1126" s="47">
        <v>1</v>
      </c>
      <c r="U1126" s="48"/>
      <c r="V1126" s="47">
        <v>1</v>
      </c>
      <c r="W1126" s="47"/>
      <c r="X1126" s="48"/>
      <c r="Y1126" s="47"/>
      <c r="Z1126" s="49">
        <v>1</v>
      </c>
    </row>
    <row r="1127" spans="1:26" ht="15.75" customHeight="1">
      <c r="A1127" s="5">
        <v>117611</v>
      </c>
      <c r="B1127" s="5">
        <v>2527</v>
      </c>
      <c r="C1127" s="14">
        <v>44426.439583333333</v>
      </c>
      <c r="D1127" s="14">
        <v>44426.443749999999</v>
      </c>
      <c r="E1127" s="14">
        <v>44426.449305555558</v>
      </c>
      <c r="F1127" s="14">
        <v>44426.470138888893</v>
      </c>
      <c r="G1127" s="5" t="s">
        <v>24</v>
      </c>
      <c r="H1127" s="5" t="s">
        <v>29</v>
      </c>
      <c r="S1127" s="29">
        <v>117888</v>
      </c>
      <c r="T1127" s="47"/>
      <c r="U1127" s="48"/>
      <c r="V1127" s="47"/>
      <c r="W1127" s="47">
        <v>1</v>
      </c>
      <c r="X1127" s="48"/>
      <c r="Y1127" s="47">
        <v>1</v>
      </c>
      <c r="Z1127" s="49">
        <v>1</v>
      </c>
    </row>
    <row r="1128" spans="1:26" ht="15.75" customHeight="1">
      <c r="A1128" s="5">
        <v>117139</v>
      </c>
      <c r="B1128" s="5">
        <v>1345</v>
      </c>
      <c r="C1128" s="14">
        <v>44429.081249999996</v>
      </c>
      <c r="D1128" s="14">
        <v>44429.086805555555</v>
      </c>
      <c r="E1128" s="14"/>
      <c r="G1128" s="5" t="s">
        <v>24</v>
      </c>
      <c r="H1128" s="5" t="s">
        <v>29</v>
      </c>
      <c r="S1128" s="29">
        <v>117889</v>
      </c>
      <c r="T1128" s="47"/>
      <c r="U1128" s="48"/>
      <c r="V1128" s="47"/>
      <c r="W1128" s="47"/>
      <c r="X1128" s="48"/>
      <c r="Y1128" s="47"/>
      <c r="Z1128" s="49"/>
    </row>
    <row r="1129" spans="1:26" ht="15.75" customHeight="1">
      <c r="A1129" s="5">
        <v>117670</v>
      </c>
      <c r="B1129" s="5">
        <v>130</v>
      </c>
      <c r="C1129" s="14">
        <v>44412.986111111117</v>
      </c>
      <c r="D1129" s="14">
        <v>44412.990972222229</v>
      </c>
      <c r="E1129" s="14">
        <v>44413.000000000007</v>
      </c>
      <c r="F1129" s="14">
        <v>44413.031250000007</v>
      </c>
      <c r="G1129" s="5" t="s">
        <v>28</v>
      </c>
      <c r="H1129" s="5" t="s">
        <v>29</v>
      </c>
      <c r="S1129" s="29">
        <v>117890</v>
      </c>
      <c r="T1129" s="47"/>
      <c r="U1129" s="48"/>
      <c r="V1129" s="47"/>
      <c r="W1129" s="47"/>
      <c r="X1129" s="48">
        <v>1</v>
      </c>
      <c r="Y1129" s="47">
        <v>1</v>
      </c>
      <c r="Z1129" s="49">
        <v>1</v>
      </c>
    </row>
    <row r="1130" spans="1:26" ht="15.75" customHeight="1">
      <c r="A1130" s="5">
        <v>117891</v>
      </c>
      <c r="C1130" s="14">
        <v>44438.210416666669</v>
      </c>
      <c r="G1130" s="5" t="s">
        <v>24</v>
      </c>
      <c r="H1130" s="5" t="s">
        <v>25</v>
      </c>
      <c r="S1130" s="29">
        <v>117891</v>
      </c>
      <c r="T1130" s="47"/>
      <c r="U1130" s="48"/>
      <c r="V1130" s="47"/>
      <c r="W1130" s="47"/>
      <c r="X1130" s="48"/>
      <c r="Y1130" s="47"/>
      <c r="Z1130" s="49"/>
    </row>
    <row r="1131" spans="1:26" ht="15.75" customHeight="1">
      <c r="A1131" s="5">
        <v>116765</v>
      </c>
      <c r="B1131" s="5">
        <v>263</v>
      </c>
      <c r="C1131" s="14">
        <v>44433.879861111112</v>
      </c>
      <c r="D1131" s="14">
        <v>44433.886805555558</v>
      </c>
      <c r="E1131" s="14">
        <v>44433.888888888891</v>
      </c>
      <c r="F1131" s="14">
        <v>44433.915972222225</v>
      </c>
      <c r="G1131" s="5" t="s">
        <v>24</v>
      </c>
      <c r="H1131" s="5" t="s">
        <v>29</v>
      </c>
      <c r="S1131" s="29">
        <v>117892</v>
      </c>
      <c r="T1131" s="47"/>
      <c r="U1131" s="48"/>
      <c r="V1131" s="47"/>
      <c r="W1131" s="47"/>
      <c r="X1131" s="48"/>
      <c r="Y1131" s="47"/>
      <c r="Z1131" s="49"/>
    </row>
    <row r="1132" spans="1:26" ht="15.75" customHeight="1">
      <c r="A1132" s="5">
        <v>117037</v>
      </c>
      <c r="C1132" s="14">
        <v>44414.597916666666</v>
      </c>
      <c r="G1132" s="5" t="s">
        <v>24</v>
      </c>
      <c r="H1132" s="5" t="s">
        <v>29</v>
      </c>
      <c r="S1132" s="29">
        <v>117893</v>
      </c>
      <c r="T1132" s="47"/>
      <c r="U1132" s="48"/>
      <c r="V1132" s="47"/>
      <c r="W1132" s="47"/>
      <c r="X1132" s="48">
        <v>1</v>
      </c>
      <c r="Y1132" s="47">
        <v>1</v>
      </c>
      <c r="Z1132" s="49">
        <v>1</v>
      </c>
    </row>
    <row r="1133" spans="1:26" ht="15.75" customHeight="1">
      <c r="A1133" s="5">
        <v>118588</v>
      </c>
      <c r="C1133" s="14">
        <v>44415.525000000001</v>
      </c>
      <c r="G1133" s="5" t="s">
        <v>24</v>
      </c>
      <c r="H1133" s="5" t="s">
        <v>29</v>
      </c>
      <c r="S1133" s="29">
        <v>117894</v>
      </c>
      <c r="T1133" s="47">
        <v>1</v>
      </c>
      <c r="U1133" s="48"/>
      <c r="V1133" s="47">
        <v>1</v>
      </c>
      <c r="W1133" s="47"/>
      <c r="X1133" s="48"/>
      <c r="Y1133" s="47"/>
      <c r="Z1133" s="49">
        <v>1</v>
      </c>
    </row>
    <row r="1134" spans="1:26" ht="15.75" customHeight="1">
      <c r="A1134" s="5">
        <v>118699</v>
      </c>
      <c r="B1134" s="5">
        <v>1546</v>
      </c>
      <c r="C1134" s="14">
        <v>44429.890277777777</v>
      </c>
      <c r="D1134" s="14">
        <v>44429.894444444442</v>
      </c>
      <c r="E1134" s="14"/>
      <c r="G1134" s="5" t="s">
        <v>24</v>
      </c>
      <c r="H1134" s="5" t="s">
        <v>29</v>
      </c>
      <c r="S1134" s="29">
        <v>117895</v>
      </c>
      <c r="T1134" s="47"/>
      <c r="U1134" s="48">
        <v>1</v>
      </c>
      <c r="V1134" s="47">
        <v>1</v>
      </c>
      <c r="W1134" s="47"/>
      <c r="X1134" s="48"/>
      <c r="Y1134" s="47"/>
      <c r="Z1134" s="49">
        <v>1</v>
      </c>
    </row>
    <row r="1135" spans="1:26" ht="15.75" customHeight="1">
      <c r="A1135" s="5">
        <v>118285</v>
      </c>
      <c r="C1135" s="14">
        <v>44436.487500000003</v>
      </c>
      <c r="G1135" s="5" t="s">
        <v>28</v>
      </c>
      <c r="H1135" s="5" t="s">
        <v>29</v>
      </c>
      <c r="S1135" s="29">
        <v>117896</v>
      </c>
      <c r="T1135" s="47"/>
      <c r="U1135" s="48"/>
      <c r="V1135" s="47"/>
      <c r="W1135" s="47"/>
      <c r="X1135" s="48"/>
      <c r="Y1135" s="47"/>
      <c r="Z1135" s="49"/>
    </row>
    <row r="1136" spans="1:26" ht="15.75" customHeight="1">
      <c r="A1136" s="5">
        <v>117647</v>
      </c>
      <c r="B1136" s="5">
        <v>1961</v>
      </c>
      <c r="C1136" s="14">
        <v>44428.968055555561</v>
      </c>
      <c r="D1136" s="14">
        <v>44428.969444444447</v>
      </c>
      <c r="E1136" s="14">
        <v>44428.973611111112</v>
      </c>
      <c r="F1136" s="14">
        <v>44429.014583333337</v>
      </c>
      <c r="G1136" s="5" t="s">
        <v>28</v>
      </c>
      <c r="H1136" s="5" t="s">
        <v>29</v>
      </c>
      <c r="S1136" s="29">
        <v>117897</v>
      </c>
      <c r="T1136" s="47"/>
      <c r="U1136" s="48"/>
      <c r="V1136" s="47"/>
      <c r="W1136" s="47">
        <v>1</v>
      </c>
      <c r="X1136" s="48"/>
      <c r="Y1136" s="47">
        <v>1</v>
      </c>
      <c r="Z1136" s="49">
        <v>1</v>
      </c>
    </row>
    <row r="1137" spans="1:26" ht="15.75" customHeight="1">
      <c r="A1137" s="5">
        <v>118268</v>
      </c>
      <c r="B1137" s="5">
        <v>3611</v>
      </c>
      <c r="C1137" s="14">
        <v>44410.725694444445</v>
      </c>
      <c r="D1137" s="14">
        <v>44410.731250000004</v>
      </c>
      <c r="E1137" s="14">
        <v>44410.736111111117</v>
      </c>
      <c r="F1137" s="14">
        <v>44410.758333333339</v>
      </c>
      <c r="G1137" s="5" t="s">
        <v>24</v>
      </c>
      <c r="H1137" s="5" t="s">
        <v>25</v>
      </c>
      <c r="S1137" s="29">
        <v>117898</v>
      </c>
      <c r="T1137" s="47"/>
      <c r="U1137" s="48">
        <v>1</v>
      </c>
      <c r="V1137" s="47">
        <v>1</v>
      </c>
      <c r="W1137" s="47"/>
      <c r="X1137" s="48"/>
      <c r="Y1137" s="47"/>
      <c r="Z1137" s="49">
        <v>1</v>
      </c>
    </row>
    <row r="1138" spans="1:26" ht="15.75" customHeight="1">
      <c r="A1138" s="5">
        <v>118667</v>
      </c>
      <c r="B1138" s="5">
        <v>2486</v>
      </c>
      <c r="C1138" s="14">
        <v>44426.18472222222</v>
      </c>
      <c r="D1138" s="14">
        <v>44426.186805555553</v>
      </c>
      <c r="E1138" s="14">
        <v>44426.188194444439</v>
      </c>
      <c r="F1138" s="14">
        <v>44426.227083333331</v>
      </c>
      <c r="G1138" s="5" t="s">
        <v>28</v>
      </c>
      <c r="H1138" s="5" t="s">
        <v>25</v>
      </c>
      <c r="S1138" s="29">
        <v>117899</v>
      </c>
      <c r="T1138" s="47"/>
      <c r="U1138" s="48">
        <v>1</v>
      </c>
      <c r="V1138" s="47">
        <v>1</v>
      </c>
      <c r="W1138" s="47"/>
      <c r="X1138" s="48"/>
      <c r="Y1138" s="47"/>
      <c r="Z1138" s="49">
        <v>1</v>
      </c>
    </row>
    <row r="1139" spans="1:26" ht="15.75" customHeight="1">
      <c r="A1139" s="5">
        <v>118348</v>
      </c>
      <c r="B1139" s="5">
        <v>2956</v>
      </c>
      <c r="C1139" s="14">
        <v>44424.962500000001</v>
      </c>
      <c r="D1139" s="14">
        <v>44424.965277777781</v>
      </c>
      <c r="E1139" s="14">
        <v>44424.968055555561</v>
      </c>
      <c r="F1139" s="14">
        <v>44424.975000000006</v>
      </c>
      <c r="G1139" s="5" t="s">
        <v>28</v>
      </c>
      <c r="H1139" s="5" t="s">
        <v>29</v>
      </c>
      <c r="S1139" s="29">
        <v>117900</v>
      </c>
      <c r="T1139" s="47"/>
      <c r="U1139" s="48"/>
      <c r="V1139" s="47"/>
      <c r="W1139" s="47"/>
      <c r="X1139" s="48"/>
      <c r="Y1139" s="47"/>
      <c r="Z1139" s="49"/>
    </row>
    <row r="1140" spans="1:26" ht="15.75" customHeight="1">
      <c r="A1140" s="5">
        <v>116904</v>
      </c>
      <c r="C1140" s="14">
        <v>44429.662499999999</v>
      </c>
      <c r="G1140" s="5" t="s">
        <v>28</v>
      </c>
      <c r="H1140" s="5" t="s">
        <v>25</v>
      </c>
      <c r="S1140" s="29">
        <v>117901</v>
      </c>
      <c r="T1140" s="47"/>
      <c r="U1140" s="48">
        <v>1</v>
      </c>
      <c r="V1140" s="47">
        <v>1</v>
      </c>
      <c r="W1140" s="47"/>
      <c r="X1140" s="48"/>
      <c r="Y1140" s="47"/>
      <c r="Z1140" s="49">
        <v>1</v>
      </c>
    </row>
    <row r="1141" spans="1:26" ht="15.75" customHeight="1">
      <c r="A1141" s="5">
        <v>117725</v>
      </c>
      <c r="B1141" s="5">
        <v>3778</v>
      </c>
      <c r="C1141" s="14">
        <v>44434.36319444445</v>
      </c>
      <c r="D1141" s="14"/>
      <c r="G1141" s="5" t="s">
        <v>24</v>
      </c>
      <c r="H1141" s="5" t="s">
        <v>25</v>
      </c>
      <c r="S1141" s="29">
        <v>117902</v>
      </c>
      <c r="T1141" s="47"/>
      <c r="U1141" s="48">
        <v>1</v>
      </c>
      <c r="V1141" s="47">
        <v>1</v>
      </c>
      <c r="W1141" s="47"/>
      <c r="X1141" s="48"/>
      <c r="Y1141" s="47"/>
      <c r="Z1141" s="49">
        <v>1</v>
      </c>
    </row>
    <row r="1142" spans="1:26" ht="15.75" customHeight="1">
      <c r="A1142" s="5">
        <v>117691</v>
      </c>
      <c r="B1142" s="5">
        <v>2592</v>
      </c>
      <c r="C1142" s="14">
        <v>44435.159722222219</v>
      </c>
      <c r="D1142" s="14">
        <v>44435.16805555555</v>
      </c>
      <c r="E1142" s="14"/>
      <c r="G1142" s="5" t="s">
        <v>24</v>
      </c>
      <c r="H1142" s="5" t="s">
        <v>29</v>
      </c>
      <c r="S1142" s="29">
        <v>117903</v>
      </c>
      <c r="T1142" s="47"/>
      <c r="U1142" s="48">
        <v>1</v>
      </c>
      <c r="V1142" s="47">
        <v>1</v>
      </c>
      <c r="W1142" s="47"/>
      <c r="X1142" s="48"/>
      <c r="Y1142" s="47"/>
      <c r="Z1142" s="49">
        <v>1</v>
      </c>
    </row>
    <row r="1143" spans="1:26" ht="15.75" customHeight="1">
      <c r="A1143" s="5">
        <v>117565</v>
      </c>
      <c r="B1143" s="5">
        <v>2752</v>
      </c>
      <c r="C1143" s="14">
        <v>44435.431944444441</v>
      </c>
      <c r="D1143" s="14">
        <v>44435.440972222219</v>
      </c>
      <c r="E1143" s="14">
        <v>44435.445833333331</v>
      </c>
      <c r="F1143" s="14">
        <v>44435.460416666661</v>
      </c>
      <c r="G1143" s="5" t="s">
        <v>28</v>
      </c>
      <c r="H1143" s="5" t="s">
        <v>25</v>
      </c>
      <c r="S1143" s="29">
        <v>117904</v>
      </c>
      <c r="T1143" s="47"/>
      <c r="U1143" s="48">
        <v>1</v>
      </c>
      <c r="V1143" s="47">
        <v>1</v>
      </c>
      <c r="W1143" s="47"/>
      <c r="X1143" s="48"/>
      <c r="Y1143" s="47"/>
      <c r="Z1143" s="49">
        <v>1</v>
      </c>
    </row>
    <row r="1144" spans="1:26" ht="15.75" customHeight="1">
      <c r="A1144" s="5">
        <v>116769</v>
      </c>
      <c r="B1144" s="5">
        <v>3197</v>
      </c>
      <c r="C1144" s="14">
        <v>44409.554861111108</v>
      </c>
      <c r="D1144" s="14">
        <v>44409.55972222222</v>
      </c>
      <c r="E1144" s="14">
        <v>44409.5625</v>
      </c>
      <c r="F1144" s="14">
        <v>44409.589583333334</v>
      </c>
      <c r="G1144" s="5" t="s">
        <v>28</v>
      </c>
      <c r="H1144" s="5" t="s">
        <v>29</v>
      </c>
      <c r="S1144" s="29">
        <v>117905</v>
      </c>
      <c r="T1144" s="47"/>
      <c r="U1144" s="48"/>
      <c r="V1144" s="47"/>
      <c r="W1144" s="47"/>
      <c r="X1144" s="48">
        <v>1</v>
      </c>
      <c r="Y1144" s="47">
        <v>1</v>
      </c>
      <c r="Z1144" s="49">
        <v>1</v>
      </c>
    </row>
    <row r="1145" spans="1:26" ht="15.75" customHeight="1">
      <c r="A1145" s="5">
        <v>118566</v>
      </c>
      <c r="B1145" s="5">
        <v>3280</v>
      </c>
      <c r="C1145" s="14">
        <v>44416.48819444445</v>
      </c>
      <c r="D1145" s="14">
        <v>44416.493055555562</v>
      </c>
      <c r="E1145" s="14">
        <v>44416.497222222228</v>
      </c>
      <c r="F1145" s="14">
        <v>44416.511805555558</v>
      </c>
      <c r="G1145" s="5" t="s">
        <v>24</v>
      </c>
      <c r="H1145" s="5" t="s">
        <v>29</v>
      </c>
      <c r="S1145" s="29">
        <v>117906</v>
      </c>
      <c r="T1145" s="47"/>
      <c r="U1145" s="48"/>
      <c r="V1145" s="47"/>
      <c r="W1145" s="47">
        <v>1</v>
      </c>
      <c r="X1145" s="48"/>
      <c r="Y1145" s="47">
        <v>1</v>
      </c>
      <c r="Z1145" s="49">
        <v>1</v>
      </c>
    </row>
    <row r="1146" spans="1:26" ht="15.75" customHeight="1">
      <c r="A1146" s="5">
        <v>117950</v>
      </c>
      <c r="B1146" s="5">
        <v>1244</v>
      </c>
      <c r="C1146" s="14">
        <v>44429.599305555559</v>
      </c>
      <c r="D1146" s="14">
        <v>44429.609027777784</v>
      </c>
      <c r="E1146" s="14">
        <v>44429.612500000003</v>
      </c>
      <c r="F1146" s="14">
        <v>44429.623611111114</v>
      </c>
      <c r="G1146" s="5" t="s">
        <v>24</v>
      </c>
      <c r="H1146" s="5" t="s">
        <v>29</v>
      </c>
      <c r="S1146" s="29">
        <v>117907</v>
      </c>
      <c r="T1146" s="47"/>
      <c r="U1146" s="48"/>
      <c r="V1146" s="47"/>
      <c r="W1146" s="47"/>
      <c r="X1146" s="48">
        <v>1</v>
      </c>
      <c r="Y1146" s="47">
        <v>1</v>
      </c>
      <c r="Z1146" s="49">
        <v>1</v>
      </c>
    </row>
    <row r="1147" spans="1:26" ht="15.75" customHeight="1">
      <c r="A1147" s="5">
        <v>117729</v>
      </c>
      <c r="B1147" s="5">
        <v>1965</v>
      </c>
      <c r="C1147" s="14">
        <v>44410.379166666666</v>
      </c>
      <c r="D1147" s="14">
        <v>44410.383333333331</v>
      </c>
      <c r="E1147" s="14">
        <v>44410.385416666664</v>
      </c>
      <c r="F1147" s="14">
        <v>44410.399999999994</v>
      </c>
      <c r="G1147" s="5" t="s">
        <v>28</v>
      </c>
      <c r="H1147" s="5" t="s">
        <v>29</v>
      </c>
      <c r="S1147" s="29">
        <v>117908</v>
      </c>
      <c r="T1147" s="47"/>
      <c r="U1147" s="48">
        <v>1</v>
      </c>
      <c r="V1147" s="47">
        <v>1</v>
      </c>
      <c r="W1147" s="47"/>
      <c r="X1147" s="48"/>
      <c r="Y1147" s="47"/>
      <c r="Z1147" s="49">
        <v>1</v>
      </c>
    </row>
    <row r="1148" spans="1:26" ht="15.75" customHeight="1">
      <c r="A1148" s="5">
        <v>118278</v>
      </c>
      <c r="B1148" s="5">
        <v>4649</v>
      </c>
      <c r="C1148" s="14">
        <v>44410.853472222225</v>
      </c>
      <c r="D1148" s="14">
        <v>44410.858333333337</v>
      </c>
      <c r="E1148" s="14">
        <v>44410.864583333336</v>
      </c>
      <c r="F1148" s="14">
        <v>44410.879166666666</v>
      </c>
      <c r="G1148" s="5" t="s">
        <v>24</v>
      </c>
      <c r="H1148" s="5" t="s">
        <v>29</v>
      </c>
      <c r="S1148" s="29">
        <v>117909</v>
      </c>
      <c r="T1148" s="47"/>
      <c r="U1148" s="48"/>
      <c r="V1148" s="47"/>
      <c r="W1148" s="47"/>
      <c r="X1148" s="48"/>
      <c r="Y1148" s="47"/>
      <c r="Z1148" s="49"/>
    </row>
    <row r="1149" spans="1:26" ht="15.75" customHeight="1">
      <c r="A1149" s="5">
        <v>118093</v>
      </c>
      <c r="B1149" s="5">
        <v>3591</v>
      </c>
      <c r="C1149" s="14">
        <v>44413.929861111108</v>
      </c>
      <c r="D1149" s="14">
        <v>44413.931944444441</v>
      </c>
      <c r="E1149" s="14"/>
      <c r="G1149" s="5" t="s">
        <v>28</v>
      </c>
      <c r="H1149" s="5" t="s">
        <v>29</v>
      </c>
      <c r="S1149" s="29">
        <v>117910</v>
      </c>
      <c r="T1149" s="47"/>
      <c r="U1149" s="48"/>
      <c r="V1149" s="47"/>
      <c r="W1149" s="47"/>
      <c r="X1149" s="48">
        <v>1</v>
      </c>
      <c r="Y1149" s="47">
        <v>1</v>
      </c>
      <c r="Z1149" s="49">
        <v>1</v>
      </c>
    </row>
    <row r="1150" spans="1:26" ht="15.75" customHeight="1">
      <c r="A1150" s="5">
        <v>118055</v>
      </c>
      <c r="B1150" s="5">
        <v>3309</v>
      </c>
      <c r="C1150" s="14">
        <v>44433.741666666669</v>
      </c>
      <c r="D1150" s="14">
        <v>44433.748611111114</v>
      </c>
      <c r="E1150" s="14">
        <v>44433.759027777778</v>
      </c>
      <c r="F1150" s="14">
        <v>44433.78402777778</v>
      </c>
      <c r="G1150" s="5" t="s">
        <v>24</v>
      </c>
      <c r="H1150" s="5" t="s">
        <v>25</v>
      </c>
      <c r="S1150" s="29">
        <v>117911</v>
      </c>
      <c r="T1150" s="47"/>
      <c r="U1150" s="48">
        <v>1</v>
      </c>
      <c r="V1150" s="47">
        <v>1</v>
      </c>
      <c r="W1150" s="47"/>
      <c r="X1150" s="48"/>
      <c r="Y1150" s="47"/>
      <c r="Z1150" s="49">
        <v>1</v>
      </c>
    </row>
    <row r="1151" spans="1:26" ht="15.75" customHeight="1">
      <c r="A1151" s="5">
        <v>117151</v>
      </c>
      <c r="B1151" s="5">
        <v>573</v>
      </c>
      <c r="C1151" s="14">
        <v>44434.365277777782</v>
      </c>
      <c r="D1151" s="14">
        <v>44434.367361111115</v>
      </c>
      <c r="E1151" s="14">
        <v>44434.374305555561</v>
      </c>
      <c r="F1151" s="14"/>
      <c r="G1151" s="5" t="s">
        <v>24</v>
      </c>
      <c r="H1151" s="5" t="s">
        <v>29</v>
      </c>
      <c r="S1151" s="29">
        <v>117912</v>
      </c>
      <c r="T1151" s="47"/>
      <c r="U1151" s="48"/>
      <c r="V1151" s="47"/>
      <c r="W1151" s="47"/>
      <c r="X1151" s="48">
        <v>1</v>
      </c>
      <c r="Y1151" s="47">
        <v>1</v>
      </c>
      <c r="Z1151" s="49">
        <v>1</v>
      </c>
    </row>
    <row r="1152" spans="1:26" ht="15.75" customHeight="1">
      <c r="A1152" s="5">
        <v>117328</v>
      </c>
      <c r="C1152" s="14">
        <v>44436.938194444439</v>
      </c>
      <c r="G1152" s="5" t="s">
        <v>24</v>
      </c>
      <c r="H1152" s="5" t="s">
        <v>25</v>
      </c>
      <c r="S1152" s="29">
        <v>117913</v>
      </c>
      <c r="T1152" s="47">
        <v>1</v>
      </c>
      <c r="U1152" s="48"/>
      <c r="V1152" s="47">
        <v>1</v>
      </c>
      <c r="W1152" s="47"/>
      <c r="X1152" s="48"/>
      <c r="Y1152" s="47"/>
      <c r="Z1152" s="49">
        <v>1</v>
      </c>
    </row>
    <row r="1153" spans="1:26" ht="15.75" customHeight="1">
      <c r="A1153" s="5">
        <v>117033</v>
      </c>
      <c r="B1153" s="5">
        <v>918</v>
      </c>
      <c r="C1153" s="14">
        <v>44422.647222222222</v>
      </c>
      <c r="D1153" s="14">
        <v>44422.652777777781</v>
      </c>
      <c r="E1153" s="14">
        <v>44422.65902777778</v>
      </c>
      <c r="F1153" s="14">
        <v>44422.678472222222</v>
      </c>
      <c r="G1153" s="5" t="s">
        <v>24</v>
      </c>
      <c r="H1153" s="5" t="s">
        <v>29</v>
      </c>
      <c r="S1153" s="29">
        <v>117914</v>
      </c>
      <c r="T1153" s="47"/>
      <c r="U1153" s="48">
        <v>1</v>
      </c>
      <c r="V1153" s="47">
        <v>1</v>
      </c>
      <c r="W1153" s="47"/>
      <c r="X1153" s="48"/>
      <c r="Y1153" s="47"/>
      <c r="Z1153" s="49">
        <v>1</v>
      </c>
    </row>
    <row r="1154" spans="1:26" ht="15.75" customHeight="1">
      <c r="A1154" s="5">
        <v>118083</v>
      </c>
      <c r="B1154" s="5">
        <v>1311</v>
      </c>
      <c r="C1154" s="14">
        <v>44433.459722222222</v>
      </c>
      <c r="D1154" s="14">
        <v>44433.465277777781</v>
      </c>
      <c r="E1154" s="14">
        <v>44433.469444444447</v>
      </c>
      <c r="F1154" s="14">
        <v>44433.483333333337</v>
      </c>
      <c r="G1154" s="5" t="s">
        <v>24</v>
      </c>
      <c r="H1154" s="5" t="s">
        <v>29</v>
      </c>
      <c r="S1154" s="29">
        <v>117915</v>
      </c>
      <c r="T1154" s="47"/>
      <c r="U1154" s="48"/>
      <c r="V1154" s="47"/>
      <c r="W1154" s="47"/>
      <c r="X1154" s="48"/>
      <c r="Y1154" s="47"/>
      <c r="Z1154" s="49"/>
    </row>
    <row r="1155" spans="1:26" ht="15.75" customHeight="1">
      <c r="A1155" s="5">
        <v>118495</v>
      </c>
      <c r="C1155" s="14">
        <v>44411.629166666666</v>
      </c>
      <c r="G1155" s="5" t="s">
        <v>24</v>
      </c>
      <c r="H1155" s="5" t="s">
        <v>29</v>
      </c>
      <c r="S1155" s="29">
        <v>117916</v>
      </c>
      <c r="T1155" s="47"/>
      <c r="U1155" s="48">
        <v>1</v>
      </c>
      <c r="V1155" s="47">
        <v>1</v>
      </c>
      <c r="W1155" s="47"/>
      <c r="X1155" s="48"/>
      <c r="Y1155" s="47"/>
      <c r="Z1155" s="49">
        <v>1</v>
      </c>
    </row>
    <row r="1156" spans="1:26" ht="15.75" customHeight="1">
      <c r="A1156" s="5">
        <v>118320</v>
      </c>
      <c r="B1156" s="5">
        <v>1354</v>
      </c>
      <c r="C1156" s="14">
        <v>44410.390972222223</v>
      </c>
      <c r="D1156" s="14">
        <v>44410.394444444442</v>
      </c>
      <c r="E1156" s="14">
        <v>44410.402083333334</v>
      </c>
      <c r="F1156" s="14">
        <v>44410.439583333333</v>
      </c>
      <c r="G1156" s="5" t="s">
        <v>28</v>
      </c>
      <c r="H1156" s="5" t="s">
        <v>29</v>
      </c>
      <c r="S1156" s="29">
        <v>117917</v>
      </c>
      <c r="T1156" s="47">
        <v>1</v>
      </c>
      <c r="U1156" s="48"/>
      <c r="V1156" s="47">
        <v>1</v>
      </c>
      <c r="W1156" s="47"/>
      <c r="X1156" s="48"/>
      <c r="Y1156" s="47"/>
      <c r="Z1156" s="49">
        <v>1</v>
      </c>
    </row>
    <row r="1157" spans="1:26" ht="15.75" customHeight="1">
      <c r="A1157" s="5">
        <v>117524</v>
      </c>
      <c r="B1157" s="5">
        <v>3613</v>
      </c>
      <c r="C1157" s="14">
        <v>44423.247916666667</v>
      </c>
      <c r="D1157" s="14">
        <v>44423.256249999999</v>
      </c>
      <c r="E1157" s="14">
        <v>44423.260416666664</v>
      </c>
      <c r="F1157" s="14">
        <v>44423.286805555552</v>
      </c>
      <c r="G1157" s="5" t="s">
        <v>24</v>
      </c>
      <c r="H1157" s="5" t="s">
        <v>29</v>
      </c>
      <c r="S1157" s="29">
        <v>117918</v>
      </c>
      <c r="T1157" s="47"/>
      <c r="U1157" s="48"/>
      <c r="V1157" s="47"/>
      <c r="W1157" s="47"/>
      <c r="X1157" s="48">
        <v>1</v>
      </c>
      <c r="Y1157" s="47">
        <v>1</v>
      </c>
      <c r="Z1157" s="49">
        <v>1</v>
      </c>
    </row>
    <row r="1158" spans="1:26" ht="15.75" customHeight="1">
      <c r="A1158" s="5">
        <v>118575</v>
      </c>
      <c r="B1158" s="5">
        <v>3947</v>
      </c>
      <c r="C1158" s="14">
        <v>44425.896527777775</v>
      </c>
      <c r="D1158" s="14">
        <v>44425.897916666661</v>
      </c>
      <c r="E1158" s="14"/>
      <c r="F1158" s="14"/>
      <c r="G1158" s="5" t="s">
        <v>24</v>
      </c>
      <c r="H1158" s="5" t="s">
        <v>29</v>
      </c>
      <c r="S1158" s="29">
        <v>117919</v>
      </c>
      <c r="T1158" s="47"/>
      <c r="U1158" s="48">
        <v>1</v>
      </c>
      <c r="V1158" s="47">
        <v>1</v>
      </c>
      <c r="W1158" s="47"/>
      <c r="X1158" s="48"/>
      <c r="Y1158" s="47"/>
      <c r="Z1158" s="49">
        <v>1</v>
      </c>
    </row>
    <row r="1159" spans="1:26" ht="15.75" customHeight="1">
      <c r="A1159" s="5">
        <v>118410</v>
      </c>
      <c r="B1159" s="5">
        <v>3606</v>
      </c>
      <c r="C1159" s="14">
        <v>44421.720138888893</v>
      </c>
      <c r="D1159" s="14">
        <v>44421.727083333339</v>
      </c>
      <c r="E1159" s="14"/>
      <c r="F1159" s="14"/>
      <c r="G1159" s="5" t="s">
        <v>24</v>
      </c>
      <c r="H1159" s="5" t="s">
        <v>29</v>
      </c>
      <c r="S1159" s="29">
        <v>117920</v>
      </c>
      <c r="T1159" s="47"/>
      <c r="U1159" s="48"/>
      <c r="V1159" s="47"/>
      <c r="W1159" s="47"/>
      <c r="X1159" s="48"/>
      <c r="Y1159" s="47"/>
      <c r="Z1159" s="49"/>
    </row>
    <row r="1160" spans="1:26" ht="15.75" customHeight="1">
      <c r="A1160" s="5">
        <v>117591</v>
      </c>
      <c r="C1160" s="14">
        <v>44425.595833333333</v>
      </c>
      <c r="G1160" s="5" t="s">
        <v>28</v>
      </c>
      <c r="H1160" s="5" t="s">
        <v>25</v>
      </c>
      <c r="S1160" s="29">
        <v>117921</v>
      </c>
      <c r="T1160" s="47"/>
      <c r="U1160" s="48"/>
      <c r="V1160" s="47"/>
      <c r="W1160" s="47"/>
      <c r="X1160" s="48"/>
      <c r="Y1160" s="47"/>
      <c r="Z1160" s="49"/>
    </row>
    <row r="1161" spans="1:26" ht="15.75" customHeight="1">
      <c r="A1161" s="5">
        <v>117487</v>
      </c>
      <c r="B1161" s="5">
        <v>1296</v>
      </c>
      <c r="C1161" s="14">
        <v>44422.310416666667</v>
      </c>
      <c r="D1161" s="14">
        <v>44422.313194444447</v>
      </c>
      <c r="E1161" s="14">
        <v>44422.314583333333</v>
      </c>
      <c r="F1161" s="14">
        <v>44422.338194444441</v>
      </c>
      <c r="G1161" s="5" t="s">
        <v>24</v>
      </c>
      <c r="H1161" s="5" t="s">
        <v>29</v>
      </c>
      <c r="S1161" s="29">
        <v>117922</v>
      </c>
      <c r="T1161" s="47"/>
      <c r="U1161" s="48"/>
      <c r="V1161" s="47"/>
      <c r="W1161" s="47"/>
      <c r="X1161" s="48">
        <v>1</v>
      </c>
      <c r="Y1161" s="47">
        <v>1</v>
      </c>
      <c r="Z1161" s="49">
        <v>1</v>
      </c>
    </row>
    <row r="1162" spans="1:26" ht="15.75" customHeight="1">
      <c r="A1162" s="5">
        <v>117258</v>
      </c>
      <c r="B1162" s="5">
        <v>1464</v>
      </c>
      <c r="C1162" s="14">
        <v>44413.556249999994</v>
      </c>
      <c r="D1162" s="14">
        <v>44413.565277777772</v>
      </c>
      <c r="E1162" s="14">
        <v>44413.569444444438</v>
      </c>
      <c r="F1162" s="14"/>
      <c r="G1162" s="5" t="s">
        <v>24</v>
      </c>
      <c r="H1162" s="5" t="s">
        <v>25</v>
      </c>
      <c r="S1162" s="29">
        <v>117923</v>
      </c>
      <c r="T1162" s="47">
        <v>1</v>
      </c>
      <c r="U1162" s="48"/>
      <c r="V1162" s="47">
        <v>1</v>
      </c>
      <c r="W1162" s="47"/>
      <c r="X1162" s="48"/>
      <c r="Y1162" s="47"/>
      <c r="Z1162" s="49">
        <v>1</v>
      </c>
    </row>
    <row r="1163" spans="1:26" ht="15.75" customHeight="1">
      <c r="A1163" s="5">
        <v>117356</v>
      </c>
      <c r="B1163" s="5">
        <v>3140</v>
      </c>
      <c r="C1163" s="14">
        <v>44417.902777777781</v>
      </c>
      <c r="D1163" s="14">
        <v>44417.907638888893</v>
      </c>
      <c r="E1163" s="14"/>
      <c r="G1163" s="5" t="s">
        <v>28</v>
      </c>
      <c r="H1163" s="5" t="s">
        <v>29</v>
      </c>
      <c r="S1163" s="29">
        <v>117924</v>
      </c>
      <c r="T1163" s="47"/>
      <c r="U1163" s="48">
        <v>1</v>
      </c>
      <c r="V1163" s="47">
        <v>1</v>
      </c>
      <c r="W1163" s="47"/>
      <c r="X1163" s="48"/>
      <c r="Y1163" s="47"/>
      <c r="Z1163" s="49">
        <v>1</v>
      </c>
    </row>
    <row r="1164" spans="1:26" ht="15.75" customHeight="1">
      <c r="A1164" s="5">
        <v>118176</v>
      </c>
      <c r="B1164" s="5">
        <v>630</v>
      </c>
      <c r="C1164" s="14">
        <v>44433.729861111111</v>
      </c>
      <c r="D1164" s="14">
        <v>44433.734027777777</v>
      </c>
      <c r="E1164" s="14">
        <v>44433.737499999996</v>
      </c>
      <c r="F1164" s="14">
        <v>44433.743055555555</v>
      </c>
      <c r="G1164" s="5" t="s">
        <v>24</v>
      </c>
      <c r="H1164" s="5" t="s">
        <v>25</v>
      </c>
      <c r="S1164" s="29">
        <v>117925</v>
      </c>
      <c r="T1164" s="47">
        <v>1</v>
      </c>
      <c r="U1164" s="48"/>
      <c r="V1164" s="47">
        <v>1</v>
      </c>
      <c r="W1164" s="47"/>
      <c r="X1164" s="48"/>
      <c r="Y1164" s="47"/>
      <c r="Z1164" s="49">
        <v>1</v>
      </c>
    </row>
    <row r="1165" spans="1:26" ht="15.75" customHeight="1">
      <c r="A1165" s="5">
        <v>118364</v>
      </c>
      <c r="B1165" s="5">
        <v>4873</v>
      </c>
      <c r="C1165" s="14">
        <v>44413.782638888886</v>
      </c>
      <c r="D1165" s="14">
        <v>44413.791666666664</v>
      </c>
      <c r="E1165" s="14">
        <v>44413.794444444444</v>
      </c>
      <c r="F1165" s="14">
        <v>44413.802083333336</v>
      </c>
      <c r="G1165" s="5" t="s">
        <v>24</v>
      </c>
      <c r="H1165" s="5" t="s">
        <v>25</v>
      </c>
      <c r="S1165" s="29">
        <v>117926</v>
      </c>
      <c r="T1165" s="47"/>
      <c r="U1165" s="48">
        <v>1</v>
      </c>
      <c r="V1165" s="47">
        <v>1</v>
      </c>
      <c r="W1165" s="47"/>
      <c r="X1165" s="48"/>
      <c r="Y1165" s="47"/>
      <c r="Z1165" s="49">
        <v>1</v>
      </c>
    </row>
    <row r="1166" spans="1:26" ht="15.75" customHeight="1">
      <c r="A1166" s="5">
        <v>117400</v>
      </c>
      <c r="B1166" s="5">
        <v>2679</v>
      </c>
      <c r="C1166" s="14">
        <v>44410.775000000001</v>
      </c>
      <c r="D1166" s="14">
        <v>44410.77847222222</v>
      </c>
      <c r="E1166" s="14">
        <v>44410.779861111107</v>
      </c>
      <c r="F1166" s="14">
        <v>44410.79583333333</v>
      </c>
      <c r="G1166" s="5" t="s">
        <v>24</v>
      </c>
      <c r="H1166" s="5" t="s">
        <v>29</v>
      </c>
      <c r="S1166" s="29">
        <v>117927</v>
      </c>
      <c r="T1166" s="47">
        <v>1</v>
      </c>
      <c r="U1166" s="48"/>
      <c r="V1166" s="47">
        <v>1</v>
      </c>
      <c r="W1166" s="47"/>
      <c r="X1166" s="48"/>
      <c r="Y1166" s="47"/>
      <c r="Z1166" s="49">
        <v>1</v>
      </c>
    </row>
    <row r="1167" spans="1:26" ht="15.75" customHeight="1">
      <c r="A1167" s="5">
        <v>117309</v>
      </c>
      <c r="B1167" s="5">
        <v>486</v>
      </c>
      <c r="C1167" s="14">
        <v>44415.122222222228</v>
      </c>
      <c r="D1167" s="14">
        <v>44415.133333333339</v>
      </c>
      <c r="E1167" s="14">
        <v>44415.140277777784</v>
      </c>
      <c r="F1167" s="14">
        <v>44415.154166666674</v>
      </c>
      <c r="G1167" s="5" t="s">
        <v>24</v>
      </c>
      <c r="H1167" s="5" t="s">
        <v>29</v>
      </c>
      <c r="S1167" s="29">
        <v>117928</v>
      </c>
      <c r="T1167" s="47"/>
      <c r="U1167" s="48"/>
      <c r="V1167" s="47"/>
      <c r="W1167" s="47"/>
      <c r="X1167" s="48">
        <v>1</v>
      </c>
      <c r="Y1167" s="47">
        <v>1</v>
      </c>
      <c r="Z1167" s="49">
        <v>1</v>
      </c>
    </row>
    <row r="1168" spans="1:26" ht="15.75" customHeight="1">
      <c r="A1168" s="5">
        <v>117861</v>
      </c>
      <c r="C1168" s="14">
        <v>44415.118750000001</v>
      </c>
      <c r="G1168" s="5" t="s">
        <v>24</v>
      </c>
      <c r="H1168" s="5" t="s">
        <v>29</v>
      </c>
      <c r="S1168" s="29">
        <v>117929</v>
      </c>
      <c r="T1168" s="47">
        <v>1</v>
      </c>
      <c r="U1168" s="48"/>
      <c r="V1168" s="47">
        <v>1</v>
      </c>
      <c r="W1168" s="47"/>
      <c r="X1168" s="48"/>
      <c r="Y1168" s="47"/>
      <c r="Z1168" s="49">
        <v>1</v>
      </c>
    </row>
    <row r="1169" spans="1:26" ht="15.75" customHeight="1">
      <c r="A1169" s="5">
        <v>117482</v>
      </c>
      <c r="B1169" s="5">
        <v>1661</v>
      </c>
      <c r="C1169" s="14">
        <v>44426.554166666661</v>
      </c>
      <c r="D1169" s="14"/>
      <c r="G1169" s="5" t="s">
        <v>24</v>
      </c>
      <c r="H1169" s="5" t="s">
        <v>25</v>
      </c>
      <c r="S1169" s="29">
        <v>117930</v>
      </c>
      <c r="T1169" s="47">
        <v>1</v>
      </c>
      <c r="U1169" s="48"/>
      <c r="V1169" s="47">
        <v>1</v>
      </c>
      <c r="W1169" s="47"/>
      <c r="X1169" s="48"/>
      <c r="Y1169" s="47"/>
      <c r="Z1169" s="49">
        <v>1</v>
      </c>
    </row>
    <row r="1170" spans="1:26" ht="15.75" customHeight="1">
      <c r="A1170" s="5">
        <v>118529</v>
      </c>
      <c r="B1170" s="5">
        <v>3340</v>
      </c>
      <c r="C1170" s="14">
        <v>44424.133333333331</v>
      </c>
      <c r="D1170" s="14">
        <v>44424.13680555555</v>
      </c>
      <c r="E1170" s="14"/>
      <c r="G1170" s="5" t="s">
        <v>28</v>
      </c>
      <c r="H1170" s="5" t="s">
        <v>25</v>
      </c>
      <c r="S1170" s="29">
        <v>117931</v>
      </c>
      <c r="T1170" s="47"/>
      <c r="U1170" s="48">
        <v>1</v>
      </c>
      <c r="V1170" s="47">
        <v>1</v>
      </c>
      <c r="W1170" s="47"/>
      <c r="X1170" s="48"/>
      <c r="Y1170" s="47"/>
      <c r="Z1170" s="49">
        <v>1</v>
      </c>
    </row>
    <row r="1171" spans="1:26" ht="15.75" customHeight="1">
      <c r="A1171" s="5">
        <v>117379</v>
      </c>
      <c r="B1171" s="5">
        <v>2504</v>
      </c>
      <c r="C1171" s="14">
        <v>44427.461805555555</v>
      </c>
      <c r="D1171" s="14">
        <v>44427.470138888886</v>
      </c>
      <c r="E1171" s="14"/>
      <c r="G1171" s="5" t="s">
        <v>24</v>
      </c>
      <c r="H1171" s="5" t="s">
        <v>29</v>
      </c>
      <c r="S1171" s="29">
        <v>117932</v>
      </c>
      <c r="T1171" s="47"/>
      <c r="U1171" s="48">
        <v>1</v>
      </c>
      <c r="V1171" s="47">
        <v>1</v>
      </c>
      <c r="W1171" s="47"/>
      <c r="X1171" s="48"/>
      <c r="Y1171" s="47"/>
      <c r="Z1171" s="49">
        <v>1</v>
      </c>
    </row>
    <row r="1172" spans="1:26" ht="15.75" customHeight="1">
      <c r="A1172" s="5">
        <v>117017</v>
      </c>
      <c r="B1172" s="5">
        <v>4592</v>
      </c>
      <c r="C1172" s="14">
        <v>44412.947916666664</v>
      </c>
      <c r="D1172" s="14">
        <v>44412.956944444442</v>
      </c>
      <c r="E1172" s="14"/>
      <c r="G1172" s="5" t="s">
        <v>28</v>
      </c>
      <c r="H1172" s="5" t="s">
        <v>29</v>
      </c>
      <c r="S1172" s="29">
        <v>117933</v>
      </c>
      <c r="T1172" s="47"/>
      <c r="U1172" s="48">
        <v>1</v>
      </c>
      <c r="V1172" s="47">
        <v>1</v>
      </c>
      <c r="W1172" s="47"/>
      <c r="X1172" s="48"/>
      <c r="Y1172" s="47"/>
      <c r="Z1172" s="49">
        <v>1</v>
      </c>
    </row>
    <row r="1173" spans="1:26" ht="15.75" customHeight="1">
      <c r="A1173" s="5">
        <v>117499</v>
      </c>
      <c r="B1173" s="5">
        <v>490</v>
      </c>
      <c r="C1173" s="14">
        <v>44434.436111111107</v>
      </c>
      <c r="D1173" s="14">
        <v>44434.447222222218</v>
      </c>
      <c r="E1173" s="14">
        <v>44434.448611111104</v>
      </c>
      <c r="F1173" s="14"/>
      <c r="G1173" s="5" t="s">
        <v>24</v>
      </c>
      <c r="H1173" s="5" t="s">
        <v>29</v>
      </c>
      <c r="S1173" s="29">
        <v>117934</v>
      </c>
      <c r="T1173" s="47">
        <v>1</v>
      </c>
      <c r="U1173" s="48"/>
      <c r="V1173" s="47">
        <v>1</v>
      </c>
      <c r="W1173" s="47"/>
      <c r="X1173" s="48"/>
      <c r="Y1173" s="47"/>
      <c r="Z1173" s="49">
        <v>1</v>
      </c>
    </row>
    <row r="1174" spans="1:26" ht="15.75" customHeight="1">
      <c r="A1174" s="5">
        <v>117967</v>
      </c>
      <c r="B1174" s="5">
        <v>4201</v>
      </c>
      <c r="C1174" s="14">
        <v>44431.731250000004</v>
      </c>
      <c r="D1174" s="14">
        <v>44431.73819444445</v>
      </c>
      <c r="E1174" s="14">
        <v>44431.740277777782</v>
      </c>
      <c r="F1174" s="14">
        <v>44431.775694444448</v>
      </c>
      <c r="G1174" s="5" t="s">
        <v>24</v>
      </c>
      <c r="H1174" s="5" t="s">
        <v>25</v>
      </c>
      <c r="S1174" s="29">
        <v>117935</v>
      </c>
      <c r="T1174" s="47"/>
      <c r="U1174" s="48">
        <v>1</v>
      </c>
      <c r="V1174" s="47">
        <v>1</v>
      </c>
      <c r="W1174" s="47"/>
      <c r="X1174" s="48"/>
      <c r="Y1174" s="47"/>
      <c r="Z1174" s="49">
        <v>1</v>
      </c>
    </row>
    <row r="1175" spans="1:26" ht="15.75" customHeight="1">
      <c r="A1175" s="5">
        <v>117000</v>
      </c>
      <c r="B1175" s="5">
        <v>3554</v>
      </c>
      <c r="C1175" s="14">
        <v>44433.381249999999</v>
      </c>
      <c r="D1175" s="14">
        <v>44433.385416666664</v>
      </c>
      <c r="E1175" s="14">
        <v>44433.38958333333</v>
      </c>
      <c r="F1175" s="14"/>
      <c r="G1175" s="5" t="s">
        <v>24</v>
      </c>
      <c r="H1175" s="5" t="s">
        <v>25</v>
      </c>
      <c r="S1175" s="29">
        <v>117936</v>
      </c>
      <c r="T1175" s="47"/>
      <c r="U1175" s="48">
        <v>1</v>
      </c>
      <c r="V1175" s="47">
        <v>1</v>
      </c>
      <c r="W1175" s="47"/>
      <c r="X1175" s="48"/>
      <c r="Y1175" s="47"/>
      <c r="Z1175" s="49">
        <v>1</v>
      </c>
    </row>
    <row r="1176" spans="1:26" ht="15.75" customHeight="1">
      <c r="A1176" s="5">
        <v>117207</v>
      </c>
      <c r="C1176" s="14">
        <v>44429.331944444442</v>
      </c>
      <c r="G1176" s="5" t="s">
        <v>24</v>
      </c>
      <c r="H1176" s="5" t="s">
        <v>29</v>
      </c>
      <c r="S1176" s="29">
        <v>117937</v>
      </c>
      <c r="T1176" s="47"/>
      <c r="U1176" s="48">
        <v>1</v>
      </c>
      <c r="V1176" s="47">
        <v>1</v>
      </c>
      <c r="W1176" s="47"/>
      <c r="X1176" s="48"/>
      <c r="Y1176" s="47"/>
      <c r="Z1176" s="49">
        <v>1</v>
      </c>
    </row>
    <row r="1177" spans="1:26" ht="15.75" customHeight="1">
      <c r="A1177" s="5">
        <v>118662</v>
      </c>
      <c r="B1177" s="5">
        <v>2842</v>
      </c>
      <c r="C1177" s="14">
        <v>44415.897222222222</v>
      </c>
      <c r="D1177" s="14">
        <v>44415.901388888888</v>
      </c>
      <c r="E1177" s="14">
        <v>44415.909722222219</v>
      </c>
      <c r="F1177" s="14">
        <v>44415.939583333333</v>
      </c>
      <c r="G1177" s="5" t="s">
        <v>24</v>
      </c>
      <c r="H1177" s="5" t="s">
        <v>25</v>
      </c>
      <c r="S1177" s="29">
        <v>117938</v>
      </c>
      <c r="T1177" s="47"/>
      <c r="U1177" s="48"/>
      <c r="V1177" s="47"/>
      <c r="W1177" s="47"/>
      <c r="X1177" s="48"/>
      <c r="Y1177" s="47"/>
      <c r="Z1177" s="49"/>
    </row>
    <row r="1178" spans="1:26" ht="15.75" customHeight="1">
      <c r="A1178" s="5">
        <v>117973</v>
      </c>
      <c r="B1178" s="5">
        <v>3124</v>
      </c>
      <c r="C1178" s="14">
        <v>44413.929861111108</v>
      </c>
      <c r="D1178" s="14">
        <v>44413.939583333333</v>
      </c>
      <c r="E1178" s="14">
        <v>44413.943055555552</v>
      </c>
      <c r="F1178" s="14">
        <v>44413.948611111111</v>
      </c>
      <c r="G1178" s="5" t="s">
        <v>24</v>
      </c>
      <c r="H1178" s="5" t="s">
        <v>25</v>
      </c>
      <c r="S1178" s="29">
        <v>117939</v>
      </c>
      <c r="T1178" s="47"/>
      <c r="U1178" s="48"/>
      <c r="V1178" s="47"/>
      <c r="W1178" s="47"/>
      <c r="X1178" s="48"/>
      <c r="Y1178" s="47"/>
      <c r="Z1178" s="49"/>
    </row>
    <row r="1179" spans="1:26" ht="15.75" customHeight="1">
      <c r="A1179" s="5">
        <v>118664</v>
      </c>
      <c r="B1179" s="5">
        <v>2021</v>
      </c>
      <c r="C1179" s="14">
        <v>44422.027083333334</v>
      </c>
      <c r="D1179" s="14">
        <v>44422.035416666666</v>
      </c>
      <c r="E1179" s="14">
        <v>44422.038194444445</v>
      </c>
      <c r="F1179" s="14">
        <v>44422.044444444444</v>
      </c>
      <c r="G1179" s="5" t="s">
        <v>28</v>
      </c>
      <c r="H1179" s="5" t="s">
        <v>25</v>
      </c>
      <c r="S1179" s="29">
        <v>117940</v>
      </c>
      <c r="T1179" s="47"/>
      <c r="U1179" s="48">
        <v>1</v>
      </c>
      <c r="V1179" s="47">
        <v>1</v>
      </c>
      <c r="W1179" s="47"/>
      <c r="X1179" s="48"/>
      <c r="Y1179" s="47"/>
      <c r="Z1179" s="49">
        <v>1</v>
      </c>
    </row>
    <row r="1180" spans="1:26" ht="15.75" customHeight="1">
      <c r="A1180" s="5">
        <v>117264</v>
      </c>
      <c r="B1180" s="5">
        <v>1322</v>
      </c>
      <c r="C1180" s="14">
        <v>44410.267361111109</v>
      </c>
      <c r="D1180" s="14">
        <v>44410.270833333328</v>
      </c>
      <c r="E1180" s="14">
        <v>44410.279861111107</v>
      </c>
      <c r="F1180" s="14">
        <v>44410.286111111105</v>
      </c>
      <c r="G1180" s="5" t="s">
        <v>24</v>
      </c>
      <c r="H1180" s="5" t="s">
        <v>29</v>
      </c>
      <c r="S1180" s="29">
        <v>117941</v>
      </c>
      <c r="T1180" s="47">
        <v>1</v>
      </c>
      <c r="U1180" s="48"/>
      <c r="V1180" s="47">
        <v>1</v>
      </c>
      <c r="W1180" s="47"/>
      <c r="X1180" s="48"/>
      <c r="Y1180" s="47"/>
      <c r="Z1180" s="49">
        <v>1</v>
      </c>
    </row>
    <row r="1181" spans="1:26" ht="15.75" customHeight="1">
      <c r="A1181" s="5">
        <v>118194</v>
      </c>
      <c r="B1181" s="5">
        <v>2471</v>
      </c>
      <c r="C1181" s="14">
        <v>44436.256249999999</v>
      </c>
      <c r="D1181" s="14">
        <v>44436.26458333333</v>
      </c>
      <c r="E1181" s="14">
        <v>44436.274305555555</v>
      </c>
      <c r="F1181" s="14">
        <v>44436.304166666669</v>
      </c>
      <c r="G1181" s="5" t="s">
        <v>24</v>
      </c>
      <c r="H1181" s="5" t="s">
        <v>29</v>
      </c>
      <c r="S1181" s="29">
        <v>117942</v>
      </c>
      <c r="T1181" s="47"/>
      <c r="U1181" s="48"/>
      <c r="V1181" s="47"/>
      <c r="W1181" s="47"/>
      <c r="X1181" s="48"/>
      <c r="Y1181" s="47"/>
      <c r="Z1181" s="49"/>
    </row>
    <row r="1182" spans="1:26" ht="15.75" customHeight="1">
      <c r="A1182" s="5">
        <v>117968</v>
      </c>
      <c r="B1182" s="5">
        <v>4846</v>
      </c>
      <c r="C1182" s="14">
        <v>44434.295138888883</v>
      </c>
      <c r="D1182" s="14">
        <v>44434.306249999994</v>
      </c>
      <c r="E1182" s="14">
        <v>44434.308333333327</v>
      </c>
      <c r="F1182" s="14">
        <v>44434.323611111104</v>
      </c>
      <c r="G1182" s="5" t="s">
        <v>28</v>
      </c>
      <c r="H1182" s="5" t="s">
        <v>25</v>
      </c>
      <c r="S1182" s="29">
        <v>117943</v>
      </c>
      <c r="T1182" s="47">
        <v>1</v>
      </c>
      <c r="U1182" s="48"/>
      <c r="V1182" s="47">
        <v>1</v>
      </c>
      <c r="W1182" s="47"/>
      <c r="X1182" s="48"/>
      <c r="Y1182" s="47"/>
      <c r="Z1182" s="49">
        <v>1</v>
      </c>
    </row>
    <row r="1183" spans="1:26" ht="15.75" customHeight="1">
      <c r="A1183" s="5">
        <v>117608</v>
      </c>
      <c r="B1183" s="5">
        <v>517</v>
      </c>
      <c r="C1183" s="14">
        <v>44433.806249999994</v>
      </c>
      <c r="D1183" s="14">
        <v>44433.811805555553</v>
      </c>
      <c r="E1183" s="14">
        <v>44433.821527777778</v>
      </c>
      <c r="F1183" s="14">
        <v>44433.848611111112</v>
      </c>
      <c r="G1183" s="5" t="s">
        <v>24</v>
      </c>
      <c r="H1183" s="5" t="s">
        <v>25</v>
      </c>
      <c r="S1183" s="29">
        <v>117944</v>
      </c>
      <c r="T1183" s="47">
        <v>1</v>
      </c>
      <c r="U1183" s="48"/>
      <c r="V1183" s="47">
        <v>1</v>
      </c>
      <c r="W1183" s="47"/>
      <c r="X1183" s="48"/>
      <c r="Y1183" s="47"/>
      <c r="Z1183" s="49">
        <v>1</v>
      </c>
    </row>
    <row r="1184" spans="1:26" ht="15.75" customHeight="1">
      <c r="A1184" s="5">
        <v>117048</v>
      </c>
      <c r="B1184" s="5">
        <v>2832</v>
      </c>
      <c r="C1184" s="14">
        <v>44414.802083333328</v>
      </c>
      <c r="D1184" s="14">
        <v>44414.811805555553</v>
      </c>
      <c r="E1184" s="14">
        <v>44414.819444444445</v>
      </c>
      <c r="F1184" s="14">
        <v>44414.856944444444</v>
      </c>
      <c r="G1184" s="5" t="s">
        <v>24</v>
      </c>
      <c r="H1184" s="5" t="s">
        <v>29</v>
      </c>
      <c r="S1184" s="29">
        <v>117945</v>
      </c>
      <c r="T1184" s="47">
        <v>1</v>
      </c>
      <c r="U1184" s="48"/>
      <c r="V1184" s="47">
        <v>1</v>
      </c>
      <c r="W1184" s="47"/>
      <c r="X1184" s="48"/>
      <c r="Y1184" s="47"/>
      <c r="Z1184" s="49">
        <v>1</v>
      </c>
    </row>
    <row r="1185" spans="1:26" ht="15.75" customHeight="1">
      <c r="A1185" s="5">
        <v>118016</v>
      </c>
      <c r="B1185" s="5">
        <v>4166</v>
      </c>
      <c r="C1185" s="14">
        <v>44422.813194444439</v>
      </c>
      <c r="D1185" s="14">
        <v>44422.820138888885</v>
      </c>
      <c r="E1185" s="14"/>
      <c r="G1185" s="5" t="s">
        <v>24</v>
      </c>
      <c r="H1185" s="5" t="s">
        <v>29</v>
      </c>
      <c r="S1185" s="29">
        <v>117946</v>
      </c>
      <c r="T1185" s="47"/>
      <c r="U1185" s="48">
        <v>1</v>
      </c>
      <c r="V1185" s="47">
        <v>1</v>
      </c>
      <c r="W1185" s="47"/>
      <c r="X1185" s="48"/>
      <c r="Y1185" s="47"/>
      <c r="Z1185" s="49">
        <v>1</v>
      </c>
    </row>
    <row r="1186" spans="1:26" ht="15.75" customHeight="1">
      <c r="A1186" s="5">
        <v>116918</v>
      </c>
      <c r="B1186" s="5">
        <v>1131</v>
      </c>
      <c r="C1186" s="14">
        <v>44416.942361111105</v>
      </c>
      <c r="D1186" s="14">
        <v>44416.945833333324</v>
      </c>
      <c r="E1186" s="14">
        <v>44416.952083333323</v>
      </c>
      <c r="F1186" s="14">
        <v>44416.958333333321</v>
      </c>
      <c r="G1186" s="5" t="s">
        <v>28</v>
      </c>
      <c r="H1186" s="5" t="s">
        <v>29</v>
      </c>
      <c r="S1186" s="29">
        <v>117947</v>
      </c>
      <c r="T1186" s="47"/>
      <c r="U1186" s="48">
        <v>1</v>
      </c>
      <c r="V1186" s="47">
        <v>1</v>
      </c>
      <c r="W1186" s="47"/>
      <c r="X1186" s="48"/>
      <c r="Y1186" s="47"/>
      <c r="Z1186" s="49">
        <v>1</v>
      </c>
    </row>
    <row r="1187" spans="1:26" ht="15.75" customHeight="1">
      <c r="A1187" s="5">
        <v>117261</v>
      </c>
      <c r="B1187" s="5">
        <v>3321</v>
      </c>
      <c r="C1187" s="14">
        <v>44410.842361111114</v>
      </c>
      <c r="D1187" s="14">
        <v>44410.847916666673</v>
      </c>
      <c r="E1187" s="14"/>
      <c r="F1187" s="14"/>
      <c r="G1187" s="5" t="s">
        <v>28</v>
      </c>
      <c r="H1187" s="5" t="s">
        <v>25</v>
      </c>
      <c r="S1187" s="29">
        <v>117948</v>
      </c>
      <c r="T1187" s="47"/>
      <c r="U1187" s="48"/>
      <c r="V1187" s="47"/>
      <c r="W1187" s="47"/>
      <c r="X1187" s="48"/>
      <c r="Y1187" s="47"/>
      <c r="Z1187" s="49"/>
    </row>
    <row r="1188" spans="1:26" ht="15.75" customHeight="1">
      <c r="A1188" s="5">
        <v>116853</v>
      </c>
      <c r="B1188" s="5">
        <v>4675</v>
      </c>
      <c r="C1188" s="14">
        <v>44438.313194444439</v>
      </c>
      <c r="D1188" s="14">
        <v>44438.318749999999</v>
      </c>
      <c r="E1188" s="14"/>
      <c r="G1188" s="5" t="s">
        <v>24</v>
      </c>
      <c r="H1188" s="5" t="s">
        <v>29</v>
      </c>
      <c r="S1188" s="29">
        <v>117949</v>
      </c>
      <c r="T1188" s="47"/>
      <c r="U1188" s="48">
        <v>1</v>
      </c>
      <c r="V1188" s="47">
        <v>1</v>
      </c>
      <c r="W1188" s="47"/>
      <c r="X1188" s="48"/>
      <c r="Y1188" s="47"/>
      <c r="Z1188" s="49">
        <v>1</v>
      </c>
    </row>
    <row r="1189" spans="1:26" ht="15.75" customHeight="1">
      <c r="A1189" s="5">
        <v>116894</v>
      </c>
      <c r="B1189" s="5">
        <v>2153</v>
      </c>
      <c r="C1189" s="14">
        <v>44434.130555555559</v>
      </c>
      <c r="D1189" s="14">
        <v>44434.137500000004</v>
      </c>
      <c r="E1189" s="14">
        <v>44434.146527777782</v>
      </c>
      <c r="F1189" s="14"/>
      <c r="G1189" s="5" t="s">
        <v>28</v>
      </c>
      <c r="H1189" s="5" t="s">
        <v>29</v>
      </c>
      <c r="S1189" s="29">
        <v>117950</v>
      </c>
      <c r="T1189" s="47"/>
      <c r="U1189" s="48">
        <v>1</v>
      </c>
      <c r="V1189" s="47">
        <v>1</v>
      </c>
      <c r="W1189" s="47"/>
      <c r="X1189" s="48"/>
      <c r="Y1189" s="47"/>
      <c r="Z1189" s="49">
        <v>1</v>
      </c>
    </row>
    <row r="1190" spans="1:26" ht="15.75" customHeight="1">
      <c r="A1190" s="5">
        <v>118191</v>
      </c>
      <c r="B1190" s="5">
        <v>903</v>
      </c>
      <c r="C1190" s="14">
        <v>44424.160416666666</v>
      </c>
      <c r="D1190" s="14">
        <v>44424.167361111111</v>
      </c>
      <c r="E1190" s="14">
        <v>44424.171527777777</v>
      </c>
      <c r="F1190" s="14"/>
      <c r="G1190" s="5" t="s">
        <v>24</v>
      </c>
      <c r="H1190" s="5" t="s">
        <v>29</v>
      </c>
      <c r="S1190" s="29">
        <v>117951</v>
      </c>
      <c r="T1190" s="47"/>
      <c r="U1190" s="48"/>
      <c r="V1190" s="47"/>
      <c r="W1190" s="47"/>
      <c r="X1190" s="48">
        <v>1</v>
      </c>
      <c r="Y1190" s="47">
        <v>1</v>
      </c>
      <c r="Z1190" s="49">
        <v>1</v>
      </c>
    </row>
    <row r="1191" spans="1:26" ht="15.75" customHeight="1">
      <c r="A1191" s="5">
        <v>117270</v>
      </c>
      <c r="B1191" s="5">
        <v>4300</v>
      </c>
      <c r="C1191" s="14">
        <v>44433.668749999997</v>
      </c>
      <c r="D1191" s="14">
        <v>44433.671527777777</v>
      </c>
      <c r="E1191" s="14">
        <v>44433.672916666663</v>
      </c>
      <c r="F1191" s="14">
        <v>44433.704861111109</v>
      </c>
      <c r="G1191" s="5" t="s">
        <v>24</v>
      </c>
      <c r="H1191" s="5" t="s">
        <v>29</v>
      </c>
      <c r="S1191" s="29">
        <v>117952</v>
      </c>
      <c r="T1191" s="47"/>
      <c r="U1191" s="48"/>
      <c r="V1191" s="47"/>
      <c r="W1191" s="47"/>
      <c r="X1191" s="48"/>
      <c r="Y1191" s="47"/>
      <c r="Z1191" s="49"/>
    </row>
    <row r="1192" spans="1:26" ht="15.75" customHeight="1">
      <c r="A1192" s="5">
        <v>117551</v>
      </c>
      <c r="B1192" s="5">
        <v>638</v>
      </c>
      <c r="C1192" s="14">
        <v>44433.977777777778</v>
      </c>
      <c r="D1192" s="14">
        <v>44433.987500000003</v>
      </c>
      <c r="E1192" s="14">
        <v>44433.996527777781</v>
      </c>
      <c r="F1192" s="14">
        <v>44434.003472222226</v>
      </c>
      <c r="G1192" s="5" t="s">
        <v>24</v>
      </c>
      <c r="H1192" s="5" t="s">
        <v>29</v>
      </c>
      <c r="S1192" s="29">
        <v>117953</v>
      </c>
      <c r="T1192" s="47">
        <v>1</v>
      </c>
      <c r="U1192" s="48"/>
      <c r="V1192" s="47">
        <v>1</v>
      </c>
      <c r="W1192" s="47"/>
      <c r="X1192" s="48"/>
      <c r="Y1192" s="47"/>
      <c r="Z1192" s="49">
        <v>1</v>
      </c>
    </row>
    <row r="1193" spans="1:26" ht="15.75" customHeight="1">
      <c r="A1193" s="5">
        <v>117396</v>
      </c>
      <c r="C1193" s="14">
        <v>44429.209722222222</v>
      </c>
      <c r="G1193" s="5" t="s">
        <v>24</v>
      </c>
      <c r="H1193" s="5" t="s">
        <v>25</v>
      </c>
      <c r="S1193" s="29">
        <v>117954</v>
      </c>
      <c r="T1193" s="47"/>
      <c r="U1193" s="48">
        <v>1</v>
      </c>
      <c r="V1193" s="47">
        <v>1</v>
      </c>
      <c r="W1193" s="47"/>
      <c r="X1193" s="48"/>
      <c r="Y1193" s="47"/>
      <c r="Z1193" s="49">
        <v>1</v>
      </c>
    </row>
    <row r="1194" spans="1:26" ht="15.75" customHeight="1">
      <c r="A1194" s="5">
        <v>117269</v>
      </c>
      <c r="B1194" s="5">
        <v>1885</v>
      </c>
      <c r="C1194" s="14">
        <v>44413.647222222222</v>
      </c>
      <c r="D1194" s="14">
        <v>44413.654861111114</v>
      </c>
      <c r="E1194" s="14">
        <v>44413.65902777778</v>
      </c>
      <c r="F1194" s="14">
        <v>44413.694444444445</v>
      </c>
      <c r="G1194" s="5" t="s">
        <v>28</v>
      </c>
      <c r="H1194" s="5" t="s">
        <v>25</v>
      </c>
      <c r="S1194" s="29">
        <v>117955</v>
      </c>
      <c r="T1194" s="47"/>
      <c r="U1194" s="48"/>
      <c r="V1194" s="47"/>
      <c r="W1194" s="47"/>
      <c r="X1194" s="48"/>
      <c r="Y1194" s="47"/>
      <c r="Z1194" s="49"/>
    </row>
    <row r="1195" spans="1:26" ht="15.75" customHeight="1">
      <c r="A1195" s="5">
        <v>117007</v>
      </c>
      <c r="B1195" s="5">
        <v>3130</v>
      </c>
      <c r="C1195" s="14">
        <v>44430.413194444445</v>
      </c>
      <c r="D1195" s="14">
        <v>44430.419444444444</v>
      </c>
      <c r="E1195" s="14">
        <v>44430.421527777777</v>
      </c>
      <c r="F1195" s="14">
        <v>44430.443749999999</v>
      </c>
      <c r="G1195" s="5" t="s">
        <v>28</v>
      </c>
      <c r="H1195" s="5" t="s">
        <v>29</v>
      </c>
      <c r="S1195" s="29">
        <v>117956</v>
      </c>
      <c r="T1195" s="47"/>
      <c r="U1195" s="48"/>
      <c r="V1195" s="47"/>
      <c r="W1195" s="47">
        <v>1</v>
      </c>
      <c r="X1195" s="48"/>
      <c r="Y1195" s="47">
        <v>1</v>
      </c>
      <c r="Z1195" s="49">
        <v>1</v>
      </c>
    </row>
    <row r="1196" spans="1:26" ht="15.75" customHeight="1">
      <c r="A1196" s="5">
        <v>117052</v>
      </c>
      <c r="B1196" s="5">
        <v>4910</v>
      </c>
      <c r="C1196" s="14">
        <v>44419.731944444444</v>
      </c>
      <c r="D1196" s="14">
        <v>44419.735416666663</v>
      </c>
      <c r="E1196" s="14">
        <v>44419.736805555549</v>
      </c>
      <c r="F1196" s="14">
        <v>44419.748611111107</v>
      </c>
      <c r="G1196" s="5" t="s">
        <v>28</v>
      </c>
      <c r="H1196" s="5" t="s">
        <v>29</v>
      </c>
      <c r="S1196" s="29">
        <v>117957</v>
      </c>
      <c r="T1196" s="47"/>
      <c r="U1196" s="48"/>
      <c r="V1196" s="47"/>
      <c r="W1196" s="47">
        <v>1</v>
      </c>
      <c r="X1196" s="48"/>
      <c r="Y1196" s="47">
        <v>1</v>
      </c>
      <c r="Z1196" s="49">
        <v>1</v>
      </c>
    </row>
    <row r="1197" spans="1:26" ht="15.75" customHeight="1">
      <c r="A1197" s="5">
        <v>118274</v>
      </c>
      <c r="C1197" s="14">
        <v>44428.552777777775</v>
      </c>
      <c r="G1197" s="5" t="s">
        <v>24</v>
      </c>
      <c r="H1197" s="5" t="s">
        <v>29</v>
      </c>
      <c r="S1197" s="29">
        <v>117958</v>
      </c>
      <c r="T1197" s="47"/>
      <c r="U1197" s="48"/>
      <c r="V1197" s="47"/>
      <c r="W1197" s="47">
        <v>1</v>
      </c>
      <c r="X1197" s="48"/>
      <c r="Y1197" s="47">
        <v>1</v>
      </c>
      <c r="Z1197" s="49">
        <v>1</v>
      </c>
    </row>
    <row r="1198" spans="1:26" ht="15.75" customHeight="1">
      <c r="A1198" s="5">
        <v>118201</v>
      </c>
      <c r="B1198" s="5">
        <v>1058</v>
      </c>
      <c r="C1198" s="14">
        <v>44417.181944444441</v>
      </c>
      <c r="D1198" s="14">
        <v>44417.192361111105</v>
      </c>
      <c r="E1198" s="14">
        <v>44417.193749999991</v>
      </c>
      <c r="F1198" s="14">
        <v>44417.206944444435</v>
      </c>
      <c r="G1198" s="5" t="s">
        <v>28</v>
      </c>
      <c r="H1198" s="5" t="s">
        <v>29</v>
      </c>
      <c r="S1198" s="29">
        <v>117959</v>
      </c>
      <c r="T1198" s="47"/>
      <c r="U1198" s="48">
        <v>1</v>
      </c>
      <c r="V1198" s="47">
        <v>1</v>
      </c>
      <c r="W1198" s="47"/>
      <c r="X1198" s="48"/>
      <c r="Y1198" s="47"/>
      <c r="Z1198" s="49">
        <v>1</v>
      </c>
    </row>
    <row r="1199" spans="1:26" ht="15.75" customHeight="1">
      <c r="A1199" s="5">
        <v>118433</v>
      </c>
      <c r="C1199" s="14">
        <v>44409.631249999999</v>
      </c>
      <c r="G1199" s="5" t="s">
        <v>28</v>
      </c>
      <c r="H1199" s="5" t="s">
        <v>29</v>
      </c>
      <c r="S1199" s="29">
        <v>117960</v>
      </c>
      <c r="T1199" s="47">
        <v>1</v>
      </c>
      <c r="U1199" s="48"/>
      <c r="V1199" s="47">
        <v>1</v>
      </c>
      <c r="W1199" s="47"/>
      <c r="X1199" s="48"/>
      <c r="Y1199" s="47"/>
      <c r="Z1199" s="49">
        <v>1</v>
      </c>
    </row>
    <row r="1200" spans="1:26" ht="15.75" customHeight="1">
      <c r="A1200" s="5">
        <v>118599</v>
      </c>
      <c r="B1200" s="5">
        <v>2035</v>
      </c>
      <c r="C1200" s="14">
        <v>44424.682638888888</v>
      </c>
      <c r="D1200" s="14">
        <v>44424.685416666667</v>
      </c>
      <c r="E1200" s="14">
        <v>44424.695833333331</v>
      </c>
      <c r="F1200" s="14">
        <v>44424.727083333331</v>
      </c>
      <c r="G1200" s="5" t="s">
        <v>24</v>
      </c>
      <c r="H1200" s="5" t="s">
        <v>29</v>
      </c>
      <c r="S1200" s="29">
        <v>117961</v>
      </c>
      <c r="T1200" s="47">
        <v>1</v>
      </c>
      <c r="U1200" s="48"/>
      <c r="V1200" s="47">
        <v>1</v>
      </c>
      <c r="W1200" s="47"/>
      <c r="X1200" s="48"/>
      <c r="Y1200" s="47"/>
      <c r="Z1200" s="49">
        <v>1</v>
      </c>
    </row>
    <row r="1201" spans="1:26" ht="15.75" customHeight="1">
      <c r="A1201" s="5">
        <v>118005</v>
      </c>
      <c r="B1201" s="5">
        <v>3486</v>
      </c>
      <c r="C1201" s="14">
        <v>44430.109027777777</v>
      </c>
      <c r="D1201" s="14">
        <v>44430.113194444442</v>
      </c>
      <c r="E1201" s="14"/>
      <c r="F1201" s="14"/>
      <c r="G1201" s="5" t="s">
        <v>24</v>
      </c>
      <c r="H1201" s="5" t="s">
        <v>25</v>
      </c>
      <c r="S1201" s="29">
        <v>117962</v>
      </c>
      <c r="T1201" s="47"/>
      <c r="U1201" s="48"/>
      <c r="V1201" s="47"/>
      <c r="W1201" s="47"/>
      <c r="X1201" s="48"/>
      <c r="Y1201" s="47"/>
      <c r="Z1201" s="49"/>
    </row>
    <row r="1202" spans="1:26" ht="15.75" customHeight="1">
      <c r="A1202" s="5">
        <v>117092</v>
      </c>
      <c r="B1202" s="5">
        <v>1306</v>
      </c>
      <c r="C1202" s="14">
        <v>44433.231250000004</v>
      </c>
      <c r="D1202" s="14">
        <v>44433.236111111117</v>
      </c>
      <c r="E1202" s="14"/>
      <c r="F1202" s="14"/>
      <c r="G1202" s="5" t="s">
        <v>24</v>
      </c>
      <c r="H1202" s="5" t="s">
        <v>29</v>
      </c>
      <c r="S1202" s="29">
        <v>117963</v>
      </c>
      <c r="T1202" s="47">
        <v>1</v>
      </c>
      <c r="U1202" s="48"/>
      <c r="V1202" s="47">
        <v>1</v>
      </c>
      <c r="W1202" s="47"/>
      <c r="X1202" s="48"/>
      <c r="Y1202" s="47"/>
      <c r="Z1202" s="49">
        <v>1</v>
      </c>
    </row>
    <row r="1203" spans="1:26" ht="15.75" customHeight="1">
      <c r="A1203" s="5">
        <v>116876</v>
      </c>
      <c r="B1203" s="5">
        <v>149</v>
      </c>
      <c r="C1203" s="14">
        <v>44429.417361111111</v>
      </c>
      <c r="D1203" s="14"/>
      <c r="G1203" s="5" t="s">
        <v>24</v>
      </c>
      <c r="H1203" s="5" t="s">
        <v>25</v>
      </c>
      <c r="S1203" s="29">
        <v>117964</v>
      </c>
      <c r="T1203" s="47"/>
      <c r="U1203" s="48">
        <v>1</v>
      </c>
      <c r="V1203" s="47">
        <v>1</v>
      </c>
      <c r="W1203" s="47"/>
      <c r="X1203" s="48"/>
      <c r="Y1203" s="47"/>
      <c r="Z1203" s="49">
        <v>1</v>
      </c>
    </row>
    <row r="1204" spans="1:26" ht="15.75" customHeight="1">
      <c r="A1204" s="5">
        <v>118398</v>
      </c>
      <c r="B1204" s="5">
        <v>2397</v>
      </c>
      <c r="C1204" s="14">
        <v>44417.597916666666</v>
      </c>
      <c r="D1204" s="14">
        <v>44417.602083333331</v>
      </c>
      <c r="E1204" s="14"/>
      <c r="G1204" s="5" t="s">
        <v>24</v>
      </c>
      <c r="H1204" s="5" t="s">
        <v>29</v>
      </c>
      <c r="S1204" s="29">
        <v>117965</v>
      </c>
      <c r="T1204" s="47"/>
      <c r="U1204" s="48">
        <v>1</v>
      </c>
      <c r="V1204" s="47">
        <v>1</v>
      </c>
      <c r="W1204" s="47"/>
      <c r="X1204" s="48"/>
      <c r="Y1204" s="47"/>
      <c r="Z1204" s="49">
        <v>1</v>
      </c>
    </row>
    <row r="1205" spans="1:26" ht="15.75" customHeight="1">
      <c r="A1205" s="5">
        <v>117702</v>
      </c>
      <c r="B1205" s="5">
        <v>1606</v>
      </c>
      <c r="C1205" s="14">
        <v>44434.776388888888</v>
      </c>
      <c r="D1205" s="14">
        <v>44434.781944444447</v>
      </c>
      <c r="E1205" s="14">
        <v>44434.786805555559</v>
      </c>
      <c r="F1205" s="14">
        <v>44434.807638888895</v>
      </c>
      <c r="G1205" s="5" t="s">
        <v>28</v>
      </c>
      <c r="H1205" s="5" t="s">
        <v>29</v>
      </c>
      <c r="S1205" s="29">
        <v>117966</v>
      </c>
      <c r="T1205" s="47"/>
      <c r="U1205" s="48">
        <v>1</v>
      </c>
      <c r="V1205" s="47">
        <v>1</v>
      </c>
      <c r="W1205" s="47"/>
      <c r="X1205" s="48"/>
      <c r="Y1205" s="47"/>
      <c r="Z1205" s="49">
        <v>1</v>
      </c>
    </row>
    <row r="1206" spans="1:26" ht="15.75" customHeight="1">
      <c r="A1206" s="5">
        <v>118753</v>
      </c>
      <c r="B1206" s="5">
        <v>22</v>
      </c>
      <c r="C1206" s="14">
        <v>44420.787499999999</v>
      </c>
      <c r="D1206" s="14">
        <v>44420.790972222218</v>
      </c>
      <c r="E1206" s="14">
        <v>44420.798611111109</v>
      </c>
      <c r="F1206" s="14">
        <v>44420.809027777774</v>
      </c>
      <c r="G1206" s="5" t="s">
        <v>24</v>
      </c>
      <c r="H1206" s="5" t="s">
        <v>25</v>
      </c>
      <c r="S1206" s="29">
        <v>117967</v>
      </c>
      <c r="T1206" s="47">
        <v>1</v>
      </c>
      <c r="U1206" s="48"/>
      <c r="V1206" s="47">
        <v>1</v>
      </c>
      <c r="W1206" s="47"/>
      <c r="X1206" s="48"/>
      <c r="Y1206" s="47"/>
      <c r="Z1206" s="49">
        <v>1</v>
      </c>
    </row>
    <row r="1207" spans="1:26" ht="15.75" customHeight="1">
      <c r="A1207" s="5">
        <v>117166</v>
      </c>
      <c r="B1207" s="5">
        <v>4000</v>
      </c>
      <c r="C1207" s="14">
        <v>44429.16805555555</v>
      </c>
      <c r="D1207" s="14">
        <v>44429.17083333333</v>
      </c>
      <c r="E1207" s="14"/>
      <c r="F1207" s="14"/>
      <c r="G1207" s="5" t="s">
        <v>24</v>
      </c>
      <c r="H1207" s="5" t="s">
        <v>29</v>
      </c>
      <c r="S1207" s="29">
        <v>117968</v>
      </c>
      <c r="T1207" s="47"/>
      <c r="U1207" s="48"/>
      <c r="V1207" s="47"/>
      <c r="W1207" s="47">
        <v>1</v>
      </c>
      <c r="X1207" s="48"/>
      <c r="Y1207" s="47">
        <v>1</v>
      </c>
      <c r="Z1207" s="49">
        <v>1</v>
      </c>
    </row>
    <row r="1208" spans="1:26" ht="15.75" customHeight="1">
      <c r="A1208" s="5">
        <v>117882</v>
      </c>
      <c r="B1208" s="5">
        <v>1462</v>
      </c>
      <c r="C1208" s="14">
        <v>44421.603472222225</v>
      </c>
      <c r="D1208" s="14">
        <v>44421.613888888889</v>
      </c>
      <c r="E1208" s="14">
        <v>44421.62222222222</v>
      </c>
      <c r="F1208" s="14">
        <v>44421.65902777778</v>
      </c>
      <c r="G1208" s="5" t="s">
        <v>24</v>
      </c>
      <c r="H1208" s="5" t="s">
        <v>29</v>
      </c>
      <c r="S1208" s="29">
        <v>117969</v>
      </c>
      <c r="T1208" s="47"/>
      <c r="U1208" s="48">
        <v>1</v>
      </c>
      <c r="V1208" s="47">
        <v>1</v>
      </c>
      <c r="W1208" s="47"/>
      <c r="X1208" s="48"/>
      <c r="Y1208" s="47"/>
      <c r="Z1208" s="49">
        <v>1</v>
      </c>
    </row>
    <row r="1209" spans="1:26" ht="15.75" customHeight="1">
      <c r="A1209" s="5">
        <v>118748</v>
      </c>
      <c r="B1209" s="5">
        <v>1208</v>
      </c>
      <c r="C1209" s="14">
        <v>44409.188194444439</v>
      </c>
      <c r="D1209" s="14">
        <v>44409.191666666658</v>
      </c>
      <c r="E1209" s="14"/>
      <c r="F1209" s="14"/>
      <c r="G1209" s="5" t="s">
        <v>28</v>
      </c>
      <c r="H1209" s="5" t="s">
        <v>29</v>
      </c>
      <c r="S1209" s="29">
        <v>117970</v>
      </c>
      <c r="T1209" s="47"/>
      <c r="U1209" s="48"/>
      <c r="V1209" s="47"/>
      <c r="W1209" s="47"/>
      <c r="X1209" s="48"/>
      <c r="Y1209" s="47"/>
      <c r="Z1209" s="49"/>
    </row>
    <row r="1210" spans="1:26" ht="15.75" customHeight="1">
      <c r="A1210" s="5">
        <v>118171</v>
      </c>
      <c r="B1210" s="5">
        <v>4960</v>
      </c>
      <c r="C1210" s="14">
        <v>44438.315277777772</v>
      </c>
      <c r="D1210" s="14">
        <v>44438.316666666658</v>
      </c>
      <c r="E1210" s="14">
        <v>44438.321527777771</v>
      </c>
      <c r="F1210" s="14">
        <v>44438.337499999994</v>
      </c>
      <c r="G1210" s="5" t="s">
        <v>24</v>
      </c>
      <c r="H1210" s="5" t="s">
        <v>25</v>
      </c>
      <c r="S1210" s="29">
        <v>117971</v>
      </c>
      <c r="T1210" s="47"/>
      <c r="U1210" s="48">
        <v>1</v>
      </c>
      <c r="V1210" s="47">
        <v>1</v>
      </c>
      <c r="W1210" s="47"/>
      <c r="X1210" s="48"/>
      <c r="Y1210" s="47"/>
      <c r="Z1210" s="49">
        <v>1</v>
      </c>
    </row>
    <row r="1211" spans="1:26" ht="15.75" customHeight="1">
      <c r="A1211" s="5">
        <v>116799</v>
      </c>
      <c r="B1211" s="5">
        <v>2145</v>
      </c>
      <c r="C1211" s="14">
        <v>44421.535416666666</v>
      </c>
      <c r="D1211" s="14">
        <v>44421.537499999999</v>
      </c>
      <c r="E1211" s="14">
        <v>44421.540277777778</v>
      </c>
      <c r="F1211" s="14">
        <v>44421.57916666667</v>
      </c>
      <c r="G1211" s="5" t="s">
        <v>24</v>
      </c>
      <c r="H1211" s="5" t="s">
        <v>29</v>
      </c>
      <c r="S1211" s="29">
        <v>117972</v>
      </c>
      <c r="T1211" s="47"/>
      <c r="U1211" s="48"/>
      <c r="V1211" s="47"/>
      <c r="W1211" s="47"/>
      <c r="X1211" s="48">
        <v>1</v>
      </c>
      <c r="Y1211" s="47">
        <v>1</v>
      </c>
      <c r="Z1211" s="49">
        <v>1</v>
      </c>
    </row>
    <row r="1212" spans="1:26" ht="15.75" customHeight="1">
      <c r="A1212" s="5">
        <v>117600</v>
      </c>
      <c r="B1212" s="5">
        <v>2504</v>
      </c>
      <c r="C1212" s="14">
        <v>44426.522916666669</v>
      </c>
      <c r="D1212" s="14">
        <v>44426.533333333333</v>
      </c>
      <c r="E1212" s="14">
        <v>44426.543055555558</v>
      </c>
      <c r="F1212" s="14">
        <v>44426.567361111112</v>
      </c>
      <c r="G1212" s="5" t="s">
        <v>24</v>
      </c>
      <c r="H1212" s="5" t="s">
        <v>29</v>
      </c>
      <c r="S1212" s="29">
        <v>117973</v>
      </c>
      <c r="T1212" s="47">
        <v>1</v>
      </c>
      <c r="U1212" s="48"/>
      <c r="V1212" s="47">
        <v>1</v>
      </c>
      <c r="W1212" s="47"/>
      <c r="X1212" s="48"/>
      <c r="Y1212" s="47"/>
      <c r="Z1212" s="49">
        <v>1</v>
      </c>
    </row>
    <row r="1213" spans="1:26" ht="15.75" customHeight="1">
      <c r="A1213" s="5">
        <v>117736</v>
      </c>
      <c r="B1213" s="5">
        <v>3203</v>
      </c>
      <c r="C1213" s="14">
        <v>44428.309027777774</v>
      </c>
      <c r="D1213" s="14"/>
      <c r="G1213" s="5" t="s">
        <v>24</v>
      </c>
      <c r="H1213" s="5" t="s">
        <v>25</v>
      </c>
      <c r="S1213" s="29">
        <v>117974</v>
      </c>
      <c r="T1213" s="47"/>
      <c r="U1213" s="48">
        <v>1</v>
      </c>
      <c r="V1213" s="47">
        <v>1</v>
      </c>
      <c r="W1213" s="47"/>
      <c r="X1213" s="48"/>
      <c r="Y1213" s="47"/>
      <c r="Z1213" s="49">
        <v>1</v>
      </c>
    </row>
    <row r="1214" spans="1:26" ht="15.75" customHeight="1">
      <c r="A1214" s="5">
        <v>118727</v>
      </c>
      <c r="B1214" s="5">
        <v>4055</v>
      </c>
      <c r="C1214" s="14">
        <v>44415.171527777777</v>
      </c>
      <c r="D1214" s="14">
        <v>44415.182638888888</v>
      </c>
      <c r="E1214" s="14">
        <v>44415.185416666667</v>
      </c>
      <c r="F1214" s="14">
        <v>44415.197222222225</v>
      </c>
      <c r="G1214" s="5" t="s">
        <v>24</v>
      </c>
      <c r="H1214" s="5" t="s">
        <v>29</v>
      </c>
      <c r="S1214" s="29">
        <v>117975</v>
      </c>
      <c r="T1214" s="47"/>
      <c r="U1214" s="48"/>
      <c r="V1214" s="47"/>
      <c r="W1214" s="47"/>
      <c r="X1214" s="48">
        <v>1</v>
      </c>
      <c r="Y1214" s="47">
        <v>1</v>
      </c>
      <c r="Z1214" s="49">
        <v>1</v>
      </c>
    </row>
    <row r="1215" spans="1:26" ht="15.75" customHeight="1">
      <c r="A1215" s="5">
        <v>118209</v>
      </c>
      <c r="C1215" s="14">
        <v>44437.317361111105</v>
      </c>
      <c r="G1215" s="5" t="s">
        <v>24</v>
      </c>
      <c r="H1215" s="5" t="s">
        <v>29</v>
      </c>
      <c r="S1215" s="29">
        <v>117976</v>
      </c>
      <c r="T1215" s="47">
        <v>1</v>
      </c>
      <c r="U1215" s="48"/>
      <c r="V1215" s="47">
        <v>1</v>
      </c>
      <c r="W1215" s="47"/>
      <c r="X1215" s="48"/>
      <c r="Y1215" s="47"/>
      <c r="Z1215" s="49">
        <v>1</v>
      </c>
    </row>
    <row r="1216" spans="1:26" ht="15.75" customHeight="1">
      <c r="A1216" s="5">
        <v>118149</v>
      </c>
      <c r="B1216" s="5">
        <v>2830</v>
      </c>
      <c r="C1216" s="14">
        <v>44418.493750000001</v>
      </c>
      <c r="D1216" s="14">
        <v>44418.499305555561</v>
      </c>
      <c r="E1216" s="14">
        <v>44418.509722222225</v>
      </c>
      <c r="F1216" s="14"/>
      <c r="G1216" s="5" t="s">
        <v>24</v>
      </c>
      <c r="H1216" s="5" t="s">
        <v>29</v>
      </c>
      <c r="S1216" s="29">
        <v>117977</v>
      </c>
      <c r="T1216" s="47"/>
      <c r="U1216" s="48"/>
      <c r="V1216" s="47"/>
      <c r="W1216" s="47"/>
      <c r="X1216" s="48">
        <v>1</v>
      </c>
      <c r="Y1216" s="47">
        <v>1</v>
      </c>
      <c r="Z1216" s="49">
        <v>1</v>
      </c>
    </row>
    <row r="1217" spans="1:26" ht="15.75" customHeight="1">
      <c r="A1217" s="5">
        <v>117857</v>
      </c>
      <c r="B1217" s="5">
        <v>4645</v>
      </c>
      <c r="C1217" s="14">
        <v>44431.009027777778</v>
      </c>
      <c r="D1217" s="14">
        <v>44431.013888888891</v>
      </c>
      <c r="E1217" s="14">
        <v>44431.01944444445</v>
      </c>
      <c r="F1217" s="14">
        <v>44431.028472222228</v>
      </c>
      <c r="G1217" s="5" t="s">
        <v>28</v>
      </c>
      <c r="H1217" s="5" t="s">
        <v>29</v>
      </c>
      <c r="S1217" s="29">
        <v>117978</v>
      </c>
      <c r="T1217" s="47">
        <v>1</v>
      </c>
      <c r="U1217" s="48"/>
      <c r="V1217" s="47">
        <v>1</v>
      </c>
      <c r="W1217" s="47"/>
      <c r="X1217" s="48"/>
      <c r="Y1217" s="47"/>
      <c r="Z1217" s="49">
        <v>1</v>
      </c>
    </row>
    <row r="1218" spans="1:26" ht="15.75" customHeight="1">
      <c r="A1218" s="5">
        <v>117010</v>
      </c>
      <c r="B1218" s="5">
        <v>4238</v>
      </c>
      <c r="C1218" s="14">
        <v>44424.410416666666</v>
      </c>
      <c r="D1218" s="14">
        <v>44424.416666666664</v>
      </c>
      <c r="E1218" s="14">
        <v>44424.422222222223</v>
      </c>
      <c r="F1218" s="14">
        <v>44424.463194444448</v>
      </c>
      <c r="G1218" s="5" t="s">
        <v>28</v>
      </c>
      <c r="H1218" s="5" t="s">
        <v>25</v>
      </c>
      <c r="S1218" s="29">
        <v>117979</v>
      </c>
      <c r="T1218" s="47"/>
      <c r="U1218" s="48"/>
      <c r="V1218" s="47"/>
      <c r="W1218" s="47"/>
      <c r="X1218" s="48">
        <v>1</v>
      </c>
      <c r="Y1218" s="47">
        <v>1</v>
      </c>
      <c r="Z1218" s="49">
        <v>1</v>
      </c>
    </row>
    <row r="1219" spans="1:26" ht="15.75" customHeight="1">
      <c r="A1219" s="5">
        <v>117523</v>
      </c>
      <c r="B1219" s="5">
        <v>1333</v>
      </c>
      <c r="C1219" s="14">
        <v>44418.298611111109</v>
      </c>
      <c r="D1219" s="14">
        <v>44418.300694444442</v>
      </c>
      <c r="E1219" s="14"/>
      <c r="F1219" s="14"/>
      <c r="G1219" s="5" t="s">
        <v>24</v>
      </c>
      <c r="H1219" s="5" t="s">
        <v>29</v>
      </c>
      <c r="S1219" s="29">
        <v>117980</v>
      </c>
      <c r="T1219" s="47"/>
      <c r="U1219" s="48">
        <v>1</v>
      </c>
      <c r="V1219" s="47">
        <v>1</v>
      </c>
      <c r="W1219" s="47"/>
      <c r="X1219" s="48"/>
      <c r="Y1219" s="47"/>
      <c r="Z1219" s="49">
        <v>1</v>
      </c>
    </row>
    <row r="1220" spans="1:26" ht="15.75" customHeight="1">
      <c r="A1220" s="5">
        <v>118188</v>
      </c>
      <c r="C1220" s="14">
        <v>44431.345833333333</v>
      </c>
      <c r="G1220" s="5" t="s">
        <v>24</v>
      </c>
      <c r="H1220" s="5" t="s">
        <v>29</v>
      </c>
      <c r="S1220" s="29">
        <v>117981</v>
      </c>
      <c r="T1220" s="47"/>
      <c r="U1220" s="48">
        <v>1</v>
      </c>
      <c r="V1220" s="47">
        <v>1</v>
      </c>
      <c r="W1220" s="47"/>
      <c r="X1220" s="48"/>
      <c r="Y1220" s="47"/>
      <c r="Z1220" s="49">
        <v>1</v>
      </c>
    </row>
    <row r="1221" spans="1:26" ht="15.75" customHeight="1">
      <c r="A1221" s="5">
        <v>118492</v>
      </c>
      <c r="B1221" s="5">
        <v>132</v>
      </c>
      <c r="C1221" s="14">
        <v>44434.872222222228</v>
      </c>
      <c r="D1221" s="14">
        <v>44434.87708333334</v>
      </c>
      <c r="E1221" s="14">
        <v>44434.882638888899</v>
      </c>
      <c r="F1221" s="14">
        <v>44434.916666666679</v>
      </c>
      <c r="G1221" s="5" t="s">
        <v>24</v>
      </c>
      <c r="H1221" s="5" t="s">
        <v>25</v>
      </c>
      <c r="S1221" s="29">
        <v>117982</v>
      </c>
      <c r="T1221" s="47"/>
      <c r="U1221" s="48"/>
      <c r="V1221" s="47"/>
      <c r="W1221" s="47">
        <v>1</v>
      </c>
      <c r="X1221" s="48"/>
      <c r="Y1221" s="47">
        <v>1</v>
      </c>
      <c r="Z1221" s="49">
        <v>1</v>
      </c>
    </row>
    <row r="1222" spans="1:26" ht="15.75" customHeight="1">
      <c r="A1222" s="5">
        <v>117636</v>
      </c>
      <c r="B1222" s="5">
        <v>408</v>
      </c>
      <c r="C1222" s="14">
        <v>44410.544444444444</v>
      </c>
      <c r="D1222" s="14"/>
      <c r="G1222" s="5" t="s">
        <v>24</v>
      </c>
      <c r="H1222" s="5" t="s">
        <v>29</v>
      </c>
      <c r="S1222" s="29">
        <v>117983</v>
      </c>
      <c r="T1222" s="47"/>
      <c r="U1222" s="48"/>
      <c r="V1222" s="47"/>
      <c r="W1222" s="47"/>
      <c r="X1222" s="48">
        <v>1</v>
      </c>
      <c r="Y1222" s="47">
        <v>1</v>
      </c>
      <c r="Z1222" s="49">
        <v>1</v>
      </c>
    </row>
    <row r="1223" spans="1:26" ht="15.75" customHeight="1">
      <c r="A1223" s="5">
        <v>117675</v>
      </c>
      <c r="C1223" s="14">
        <v>44411.47152777778</v>
      </c>
      <c r="G1223" s="5" t="s">
        <v>24</v>
      </c>
      <c r="H1223" s="5" t="s">
        <v>29</v>
      </c>
      <c r="S1223" s="29">
        <v>117984</v>
      </c>
      <c r="T1223" s="47">
        <v>1</v>
      </c>
      <c r="U1223" s="48"/>
      <c r="V1223" s="47">
        <v>1</v>
      </c>
      <c r="W1223" s="47"/>
      <c r="X1223" s="48"/>
      <c r="Y1223" s="47"/>
      <c r="Z1223" s="49">
        <v>1</v>
      </c>
    </row>
    <row r="1224" spans="1:26" ht="15.75" customHeight="1">
      <c r="A1224" s="5">
        <v>118574</v>
      </c>
      <c r="B1224" s="5">
        <v>4451</v>
      </c>
      <c r="C1224" s="14">
        <v>44414.135416666664</v>
      </c>
      <c r="D1224" s="14">
        <v>44414.143749999996</v>
      </c>
      <c r="E1224" s="14">
        <v>44414.152083333327</v>
      </c>
      <c r="F1224" s="14">
        <v>44414.177777777768</v>
      </c>
      <c r="G1224" s="5" t="s">
        <v>24</v>
      </c>
      <c r="H1224" s="5" t="s">
        <v>29</v>
      </c>
      <c r="S1224" s="29">
        <v>117985</v>
      </c>
      <c r="T1224" s="47"/>
      <c r="U1224" s="48"/>
      <c r="V1224" s="47"/>
      <c r="W1224" s="47">
        <v>1</v>
      </c>
      <c r="X1224" s="48"/>
      <c r="Y1224" s="47">
        <v>1</v>
      </c>
      <c r="Z1224" s="49">
        <v>1</v>
      </c>
    </row>
    <row r="1225" spans="1:26" ht="15.75" customHeight="1">
      <c r="A1225" s="5">
        <v>116865</v>
      </c>
      <c r="B1225" s="5">
        <v>1709</v>
      </c>
      <c r="C1225" s="14">
        <v>44410.729861111111</v>
      </c>
      <c r="D1225" s="14">
        <v>44410.736111111109</v>
      </c>
      <c r="E1225" s="14">
        <v>44410.739583333328</v>
      </c>
      <c r="F1225" s="14"/>
      <c r="G1225" s="5" t="s">
        <v>24</v>
      </c>
      <c r="H1225" s="5" t="s">
        <v>29</v>
      </c>
      <c r="S1225" s="29">
        <v>117986</v>
      </c>
      <c r="T1225" s="47"/>
      <c r="U1225" s="48"/>
      <c r="V1225" s="47"/>
      <c r="W1225" s="47">
        <v>1</v>
      </c>
      <c r="X1225" s="48"/>
      <c r="Y1225" s="47">
        <v>1</v>
      </c>
      <c r="Z1225" s="49">
        <v>1</v>
      </c>
    </row>
    <row r="1226" spans="1:26" ht="15.75" customHeight="1">
      <c r="A1226" s="5">
        <v>117785</v>
      </c>
      <c r="B1226" s="5">
        <v>2481</v>
      </c>
      <c r="C1226" s="14">
        <v>44419.575694444444</v>
      </c>
      <c r="D1226" s="14">
        <v>44419.586111111108</v>
      </c>
      <c r="E1226" s="14">
        <v>44419.592361111107</v>
      </c>
      <c r="F1226" s="14">
        <v>44419.618055555547</v>
      </c>
      <c r="G1226" s="5" t="s">
        <v>24</v>
      </c>
      <c r="H1226" s="5" t="s">
        <v>29</v>
      </c>
      <c r="S1226" s="29">
        <v>117987</v>
      </c>
      <c r="T1226" s="47">
        <v>1</v>
      </c>
      <c r="U1226" s="48"/>
      <c r="V1226" s="47">
        <v>1</v>
      </c>
      <c r="W1226" s="47"/>
      <c r="X1226" s="48"/>
      <c r="Y1226" s="47"/>
      <c r="Z1226" s="49">
        <v>1</v>
      </c>
    </row>
    <row r="1227" spans="1:26" ht="15.75" customHeight="1">
      <c r="A1227" s="5">
        <v>117081</v>
      </c>
      <c r="B1227" s="5">
        <v>4017</v>
      </c>
      <c r="C1227" s="14">
        <v>44427.765972222223</v>
      </c>
      <c r="D1227" s="14">
        <v>44427.775000000001</v>
      </c>
      <c r="E1227" s="14"/>
      <c r="G1227" s="5" t="s">
        <v>28</v>
      </c>
      <c r="H1227" s="5" t="s">
        <v>29</v>
      </c>
      <c r="S1227" s="29">
        <v>117988</v>
      </c>
      <c r="T1227" s="47"/>
      <c r="U1227" s="48"/>
      <c r="V1227" s="47"/>
      <c r="W1227" s="47"/>
      <c r="X1227" s="48">
        <v>1</v>
      </c>
      <c r="Y1227" s="47">
        <v>1</v>
      </c>
      <c r="Z1227" s="49">
        <v>1</v>
      </c>
    </row>
    <row r="1228" spans="1:26" ht="15.75" customHeight="1">
      <c r="A1228" s="5">
        <v>118761</v>
      </c>
      <c r="B1228" s="5">
        <v>2464</v>
      </c>
      <c r="C1228" s="14">
        <v>44421.40625</v>
      </c>
      <c r="D1228" s="14">
        <v>44421.413194444445</v>
      </c>
      <c r="E1228" s="14">
        <v>44421.417361111111</v>
      </c>
      <c r="F1228" s="14">
        <v>44421.446527777778</v>
      </c>
      <c r="G1228" s="5" t="s">
        <v>28</v>
      </c>
      <c r="H1228" s="5" t="s">
        <v>29</v>
      </c>
      <c r="S1228" s="29">
        <v>117989</v>
      </c>
      <c r="T1228" s="47"/>
      <c r="U1228" s="48">
        <v>1</v>
      </c>
      <c r="V1228" s="47">
        <v>1</v>
      </c>
      <c r="W1228" s="47"/>
      <c r="X1228" s="48"/>
      <c r="Y1228" s="47"/>
      <c r="Z1228" s="49">
        <v>1</v>
      </c>
    </row>
    <row r="1229" spans="1:26" ht="15.75" customHeight="1">
      <c r="A1229" s="5">
        <v>117112</v>
      </c>
      <c r="B1229" s="5">
        <v>4017</v>
      </c>
      <c r="C1229" s="14">
        <v>44427.280555555553</v>
      </c>
      <c r="D1229" s="14">
        <v>44427.287499999999</v>
      </c>
      <c r="E1229" s="14"/>
      <c r="F1229" s="14"/>
      <c r="G1229" s="5" t="s">
        <v>24</v>
      </c>
      <c r="H1229" s="5" t="s">
        <v>29</v>
      </c>
      <c r="S1229" s="29">
        <v>117990</v>
      </c>
      <c r="T1229" s="47"/>
      <c r="U1229" s="48"/>
      <c r="V1229" s="47"/>
      <c r="W1229" s="47"/>
      <c r="X1229" s="48"/>
      <c r="Y1229" s="47"/>
      <c r="Z1229" s="49"/>
    </row>
    <row r="1230" spans="1:26" ht="15.75" customHeight="1">
      <c r="A1230" s="5">
        <v>117425</v>
      </c>
      <c r="B1230" s="5">
        <v>3735</v>
      </c>
      <c r="C1230" s="14">
        <v>44437.425694444442</v>
      </c>
      <c r="D1230" s="14">
        <v>44437.432638888888</v>
      </c>
      <c r="E1230" s="14">
        <v>44437.438888888886</v>
      </c>
      <c r="F1230" s="14">
        <v>44437.48055555555</v>
      </c>
      <c r="G1230" s="5" t="s">
        <v>24</v>
      </c>
      <c r="H1230" s="5" t="s">
        <v>29</v>
      </c>
      <c r="S1230" s="29">
        <v>117991</v>
      </c>
      <c r="T1230" s="47"/>
      <c r="U1230" s="48"/>
      <c r="V1230" s="47"/>
      <c r="W1230" s="47"/>
      <c r="X1230" s="48"/>
      <c r="Y1230" s="47"/>
      <c r="Z1230" s="49"/>
    </row>
    <row r="1231" spans="1:26" ht="15.75" customHeight="1">
      <c r="A1231" s="5">
        <v>117757</v>
      </c>
      <c r="B1231" s="5">
        <v>2867</v>
      </c>
      <c r="C1231" s="14">
        <v>44421.055555555555</v>
      </c>
      <c r="D1231" s="14">
        <v>44421.063888888886</v>
      </c>
      <c r="E1231" s="14">
        <v>44421.066666666666</v>
      </c>
      <c r="F1231" s="14">
        <v>44421.093055555553</v>
      </c>
      <c r="G1231" s="5" t="s">
        <v>24</v>
      </c>
      <c r="H1231" s="5" t="s">
        <v>25</v>
      </c>
      <c r="S1231" s="29">
        <v>117992</v>
      </c>
      <c r="T1231" s="47"/>
      <c r="U1231" s="48"/>
      <c r="V1231" s="47"/>
      <c r="W1231" s="47"/>
      <c r="X1231" s="48"/>
      <c r="Y1231" s="47"/>
      <c r="Z1231" s="49"/>
    </row>
    <row r="1232" spans="1:26" ht="15.75" customHeight="1">
      <c r="A1232" s="5">
        <v>117254</v>
      </c>
      <c r="B1232" s="5">
        <v>4405</v>
      </c>
      <c r="C1232" s="14">
        <v>44419.013194444444</v>
      </c>
      <c r="D1232" s="14">
        <v>44419.015277777777</v>
      </c>
      <c r="E1232" s="14">
        <v>44419.022916666669</v>
      </c>
      <c r="F1232" s="14">
        <v>44419.040972222225</v>
      </c>
      <c r="G1232" s="5" t="s">
        <v>24</v>
      </c>
      <c r="H1232" s="5" t="s">
        <v>25</v>
      </c>
      <c r="S1232" s="29">
        <v>117993</v>
      </c>
      <c r="T1232" s="47"/>
      <c r="U1232" s="48">
        <v>1</v>
      </c>
      <c r="V1232" s="47">
        <v>1</v>
      </c>
      <c r="W1232" s="47"/>
      <c r="X1232" s="48"/>
      <c r="Y1232" s="47"/>
      <c r="Z1232" s="49">
        <v>1</v>
      </c>
    </row>
    <row r="1233" spans="1:26" ht="15.75" customHeight="1">
      <c r="A1233" s="5">
        <v>117440</v>
      </c>
      <c r="C1233" s="14">
        <v>44427.69930555555</v>
      </c>
      <c r="G1233" s="5" t="s">
        <v>28</v>
      </c>
      <c r="H1233" s="5" t="s">
        <v>29</v>
      </c>
      <c r="S1233" s="29">
        <v>117994</v>
      </c>
      <c r="T1233" s="47"/>
      <c r="U1233" s="48">
        <v>1</v>
      </c>
      <c r="V1233" s="47">
        <v>1</v>
      </c>
      <c r="W1233" s="47"/>
      <c r="X1233" s="48"/>
      <c r="Y1233" s="47"/>
      <c r="Z1233" s="49">
        <v>1</v>
      </c>
    </row>
    <row r="1234" spans="1:26" ht="15.75" customHeight="1">
      <c r="A1234" s="5">
        <v>117055</v>
      </c>
      <c r="B1234" s="5">
        <v>160</v>
      </c>
      <c r="C1234" s="14">
        <v>44439.009027777778</v>
      </c>
      <c r="D1234" s="14">
        <v>44439.017361111109</v>
      </c>
      <c r="E1234" s="14">
        <v>44439.027777777774</v>
      </c>
      <c r="F1234" s="14">
        <v>44439.054166666661</v>
      </c>
      <c r="G1234" s="5" t="s">
        <v>24</v>
      </c>
      <c r="H1234" s="5" t="s">
        <v>29</v>
      </c>
      <c r="S1234" s="29">
        <v>117995</v>
      </c>
      <c r="T1234" s="47"/>
      <c r="U1234" s="48">
        <v>1</v>
      </c>
      <c r="V1234" s="47">
        <v>1</v>
      </c>
      <c r="W1234" s="47"/>
      <c r="X1234" s="48"/>
      <c r="Y1234" s="47"/>
      <c r="Z1234" s="49">
        <v>1</v>
      </c>
    </row>
    <row r="1235" spans="1:26" ht="15.75" customHeight="1">
      <c r="A1235" s="5">
        <v>118076</v>
      </c>
      <c r="B1235" s="5">
        <v>2076</v>
      </c>
      <c r="C1235" s="14">
        <v>44430.589583333334</v>
      </c>
      <c r="D1235" s="14">
        <v>44430.591666666667</v>
      </c>
      <c r="E1235" s="14">
        <v>44430.602083333331</v>
      </c>
      <c r="F1235" s="14">
        <v>44430.610416666663</v>
      </c>
      <c r="G1235" s="5" t="s">
        <v>28</v>
      </c>
      <c r="H1235" s="5" t="s">
        <v>29</v>
      </c>
      <c r="S1235" s="29">
        <v>117996</v>
      </c>
      <c r="T1235" s="47"/>
      <c r="U1235" s="48"/>
      <c r="V1235" s="47"/>
      <c r="W1235" s="47"/>
      <c r="X1235" s="48"/>
      <c r="Y1235" s="47"/>
      <c r="Z1235" s="49"/>
    </row>
    <row r="1236" spans="1:26" ht="15.75" customHeight="1">
      <c r="A1236" s="5">
        <v>117197</v>
      </c>
      <c r="B1236" s="5">
        <v>1448</v>
      </c>
      <c r="C1236" s="14">
        <v>44438.970833333333</v>
      </c>
      <c r="D1236" s="14">
        <v>44438.977083333331</v>
      </c>
      <c r="E1236" s="14"/>
      <c r="G1236" s="5" t="s">
        <v>28</v>
      </c>
      <c r="H1236" s="5" t="s">
        <v>29</v>
      </c>
      <c r="S1236" s="29">
        <v>117997</v>
      </c>
      <c r="T1236" s="47"/>
      <c r="U1236" s="48"/>
      <c r="V1236" s="47"/>
      <c r="W1236" s="47"/>
      <c r="X1236" s="48"/>
      <c r="Y1236" s="47"/>
      <c r="Z1236" s="49"/>
    </row>
    <row r="1237" spans="1:26" ht="15.75" customHeight="1">
      <c r="A1237" s="5">
        <v>117703</v>
      </c>
      <c r="B1237" s="5">
        <v>1352</v>
      </c>
      <c r="C1237" s="14">
        <v>44415.906944444447</v>
      </c>
      <c r="D1237" s="14">
        <v>44415.913194444445</v>
      </c>
      <c r="E1237" s="14">
        <v>44415.922222222223</v>
      </c>
      <c r="F1237" s="14">
        <v>44415.932638888888</v>
      </c>
      <c r="G1237" s="5" t="s">
        <v>24</v>
      </c>
      <c r="H1237" s="5" t="s">
        <v>29</v>
      </c>
      <c r="S1237" s="29">
        <v>117998</v>
      </c>
      <c r="T1237" s="47"/>
      <c r="U1237" s="48"/>
      <c r="V1237" s="47"/>
      <c r="W1237" s="47"/>
      <c r="X1237" s="48">
        <v>1</v>
      </c>
      <c r="Y1237" s="47">
        <v>1</v>
      </c>
      <c r="Z1237" s="49">
        <v>1</v>
      </c>
    </row>
    <row r="1238" spans="1:26" ht="15.75" customHeight="1">
      <c r="A1238" s="5">
        <v>118704</v>
      </c>
      <c r="B1238" s="5">
        <v>4786</v>
      </c>
      <c r="C1238" s="14">
        <v>44418.246527777781</v>
      </c>
      <c r="D1238" s="14">
        <v>44418.256250000006</v>
      </c>
      <c r="E1238" s="14">
        <v>44418.261111111118</v>
      </c>
      <c r="F1238" s="14">
        <v>44418.296527777784</v>
      </c>
      <c r="G1238" s="5" t="s">
        <v>24</v>
      </c>
      <c r="H1238" s="5" t="s">
        <v>29</v>
      </c>
      <c r="S1238" s="29">
        <v>117999</v>
      </c>
      <c r="T1238" s="47"/>
      <c r="U1238" s="48"/>
      <c r="V1238" s="47"/>
      <c r="W1238" s="47"/>
      <c r="X1238" s="48">
        <v>1</v>
      </c>
      <c r="Y1238" s="47">
        <v>1</v>
      </c>
      <c r="Z1238" s="49">
        <v>1</v>
      </c>
    </row>
    <row r="1239" spans="1:26" ht="15.75" customHeight="1">
      <c r="A1239" s="5">
        <v>117766</v>
      </c>
      <c r="C1239" s="14">
        <v>44415.538194444445</v>
      </c>
      <c r="G1239" s="5" t="s">
        <v>28</v>
      </c>
      <c r="H1239" s="5" t="s">
        <v>25</v>
      </c>
      <c r="S1239" s="29">
        <v>118000</v>
      </c>
      <c r="T1239" s="47">
        <v>1</v>
      </c>
      <c r="U1239" s="48"/>
      <c r="V1239" s="47">
        <v>1</v>
      </c>
      <c r="W1239" s="47"/>
      <c r="X1239" s="48"/>
      <c r="Y1239" s="47"/>
      <c r="Z1239" s="49">
        <v>1</v>
      </c>
    </row>
    <row r="1240" spans="1:26" ht="15.75" customHeight="1">
      <c r="A1240" s="5">
        <v>118403</v>
      </c>
      <c r="B1240" s="5">
        <v>1701</v>
      </c>
      <c r="C1240" s="14">
        <v>44410.515972222223</v>
      </c>
      <c r="D1240" s="14"/>
      <c r="G1240" s="5" t="s">
        <v>28</v>
      </c>
      <c r="H1240" s="5" t="s">
        <v>25</v>
      </c>
      <c r="S1240" s="29">
        <v>118001</v>
      </c>
      <c r="T1240" s="47"/>
      <c r="U1240" s="48">
        <v>1</v>
      </c>
      <c r="V1240" s="47">
        <v>1</v>
      </c>
      <c r="W1240" s="47"/>
      <c r="X1240" s="48"/>
      <c r="Y1240" s="47"/>
      <c r="Z1240" s="49">
        <v>1</v>
      </c>
    </row>
    <row r="1241" spans="1:26" ht="15.75" customHeight="1">
      <c r="A1241" s="5">
        <v>118338</v>
      </c>
      <c r="B1241" s="5">
        <v>1727</v>
      </c>
      <c r="C1241" s="14">
        <v>44422.43472222222</v>
      </c>
      <c r="D1241" s="14">
        <v>44422.4375</v>
      </c>
      <c r="E1241" s="14">
        <v>44422.443055555559</v>
      </c>
      <c r="F1241" s="14">
        <v>44422.476388888892</v>
      </c>
      <c r="G1241" s="5" t="s">
        <v>24</v>
      </c>
      <c r="H1241" s="5" t="s">
        <v>29</v>
      </c>
      <c r="S1241" s="29">
        <v>118002</v>
      </c>
      <c r="T1241" s="47"/>
      <c r="U1241" s="48"/>
      <c r="V1241" s="47"/>
      <c r="W1241" s="47"/>
      <c r="X1241" s="48"/>
      <c r="Y1241" s="47"/>
      <c r="Z1241" s="49"/>
    </row>
    <row r="1242" spans="1:26" ht="15.75" customHeight="1">
      <c r="A1242" s="5">
        <v>118372</v>
      </c>
      <c r="B1242" s="5">
        <v>1788</v>
      </c>
      <c r="C1242" s="14">
        <v>44430.035416666666</v>
      </c>
      <c r="D1242" s="14"/>
      <c r="G1242" s="5" t="s">
        <v>24</v>
      </c>
      <c r="H1242" s="5" t="s">
        <v>29</v>
      </c>
      <c r="S1242" s="29">
        <v>118003</v>
      </c>
      <c r="T1242" s="47"/>
      <c r="U1242" s="48">
        <v>1</v>
      </c>
      <c r="V1242" s="47">
        <v>1</v>
      </c>
      <c r="W1242" s="47"/>
      <c r="X1242" s="48"/>
      <c r="Y1242" s="47"/>
      <c r="Z1242" s="49">
        <v>1</v>
      </c>
    </row>
    <row r="1243" spans="1:26" ht="15.75" customHeight="1">
      <c r="A1243" s="5">
        <v>117851</v>
      </c>
      <c r="B1243" s="5">
        <v>2957</v>
      </c>
      <c r="C1243" s="14">
        <v>44429.067361111105</v>
      </c>
      <c r="D1243" s="14">
        <v>44429.071527777771</v>
      </c>
      <c r="E1243" s="14">
        <v>44429.081944444435</v>
      </c>
      <c r="F1243" s="14">
        <v>44429.112499999988</v>
      </c>
      <c r="G1243" s="5" t="s">
        <v>24</v>
      </c>
      <c r="H1243" s="5" t="s">
        <v>29</v>
      </c>
      <c r="S1243" s="29">
        <v>118004</v>
      </c>
      <c r="T1243" s="47"/>
      <c r="U1243" s="48">
        <v>1</v>
      </c>
      <c r="V1243" s="47">
        <v>1</v>
      </c>
      <c r="W1243" s="47"/>
      <c r="X1243" s="48"/>
      <c r="Y1243" s="47"/>
      <c r="Z1243" s="49">
        <v>1</v>
      </c>
    </row>
    <row r="1244" spans="1:26" ht="15.75" customHeight="1">
      <c r="A1244" s="5">
        <v>117204</v>
      </c>
      <c r="B1244" s="5">
        <v>708</v>
      </c>
      <c r="C1244" s="14">
        <v>44409.943055555552</v>
      </c>
      <c r="D1244" s="14">
        <v>44409.950694444444</v>
      </c>
      <c r="E1244" s="14">
        <v>44409.95208333333</v>
      </c>
      <c r="F1244" s="14">
        <v>44409.959722222222</v>
      </c>
      <c r="G1244" s="5" t="s">
        <v>24</v>
      </c>
      <c r="H1244" s="5" t="s">
        <v>29</v>
      </c>
      <c r="S1244" s="29">
        <v>118005</v>
      </c>
      <c r="T1244" s="47">
        <v>1</v>
      </c>
      <c r="U1244" s="48"/>
      <c r="V1244" s="47">
        <v>1</v>
      </c>
      <c r="W1244" s="47"/>
      <c r="X1244" s="48"/>
      <c r="Y1244" s="47"/>
      <c r="Z1244" s="49">
        <v>1</v>
      </c>
    </row>
    <row r="1245" spans="1:26" ht="15.75" customHeight="1">
      <c r="A1245" s="5">
        <v>118636</v>
      </c>
      <c r="B1245" s="5">
        <v>315</v>
      </c>
      <c r="C1245" s="14">
        <v>44412.737500000003</v>
      </c>
      <c r="D1245" s="14"/>
      <c r="G1245" s="5" t="s">
        <v>28</v>
      </c>
      <c r="H1245" s="5" t="s">
        <v>29</v>
      </c>
      <c r="S1245" s="29">
        <v>118006</v>
      </c>
      <c r="T1245" s="47"/>
      <c r="U1245" s="48"/>
      <c r="V1245" s="47"/>
      <c r="W1245" s="47"/>
      <c r="X1245" s="48"/>
      <c r="Y1245" s="47"/>
      <c r="Z1245" s="49"/>
    </row>
    <row r="1246" spans="1:26" ht="15.75" customHeight="1">
      <c r="A1246" s="5">
        <v>117927</v>
      </c>
      <c r="B1246" s="5">
        <v>2156</v>
      </c>
      <c r="C1246" s="14">
        <v>44438.95208333333</v>
      </c>
      <c r="D1246" s="14"/>
      <c r="G1246" s="5" t="s">
        <v>24</v>
      </c>
      <c r="H1246" s="5" t="s">
        <v>25</v>
      </c>
      <c r="S1246" s="29">
        <v>118007</v>
      </c>
      <c r="T1246" s="47"/>
      <c r="U1246" s="48"/>
      <c r="V1246" s="47"/>
      <c r="W1246" s="47"/>
      <c r="X1246" s="48"/>
      <c r="Y1246" s="47"/>
      <c r="Z1246" s="49"/>
    </row>
    <row r="1247" spans="1:26" ht="15.75" customHeight="1">
      <c r="A1247" s="5">
        <v>117999</v>
      </c>
      <c r="B1247" s="5">
        <v>893</v>
      </c>
      <c r="C1247" s="14">
        <v>44431.290277777778</v>
      </c>
      <c r="D1247" s="14">
        <v>44431.3</v>
      </c>
      <c r="E1247" s="14">
        <v>44431.304861111115</v>
      </c>
      <c r="F1247" s="14">
        <v>44431.317361111112</v>
      </c>
      <c r="G1247" s="5" t="s">
        <v>28</v>
      </c>
      <c r="H1247" s="5" t="s">
        <v>29</v>
      </c>
      <c r="S1247" s="29">
        <v>118008</v>
      </c>
      <c r="T1247" s="47"/>
      <c r="U1247" s="48"/>
      <c r="V1247" s="47"/>
      <c r="W1247" s="47"/>
      <c r="X1247" s="48">
        <v>1</v>
      </c>
      <c r="Y1247" s="47">
        <v>1</v>
      </c>
      <c r="Z1247" s="49">
        <v>1</v>
      </c>
    </row>
    <row r="1248" spans="1:26" ht="15.75" customHeight="1">
      <c r="A1248" s="5">
        <v>117853</v>
      </c>
      <c r="B1248" s="5">
        <v>4162</v>
      </c>
      <c r="C1248" s="14">
        <v>44416.202777777777</v>
      </c>
      <c r="D1248" s="14">
        <v>44416.212500000001</v>
      </c>
      <c r="E1248" s="14">
        <v>44416.222222222226</v>
      </c>
      <c r="F1248" s="14">
        <v>44416.247222222228</v>
      </c>
      <c r="G1248" s="5" t="s">
        <v>24</v>
      </c>
      <c r="H1248" s="5" t="s">
        <v>29</v>
      </c>
      <c r="S1248" s="29">
        <v>118009</v>
      </c>
      <c r="T1248" s="47"/>
      <c r="U1248" s="48">
        <v>1</v>
      </c>
      <c r="V1248" s="47">
        <v>1</v>
      </c>
      <c r="W1248" s="47"/>
      <c r="X1248" s="48"/>
      <c r="Y1248" s="47"/>
      <c r="Z1248" s="49">
        <v>1</v>
      </c>
    </row>
    <row r="1249" spans="1:26" ht="15.75" customHeight="1">
      <c r="A1249" s="5">
        <v>116952</v>
      </c>
      <c r="B1249" s="5">
        <v>889</v>
      </c>
      <c r="C1249" s="14">
        <v>44418.743055555555</v>
      </c>
      <c r="D1249" s="14">
        <v>44418.751388888886</v>
      </c>
      <c r="E1249" s="14">
        <v>44418.760416666664</v>
      </c>
      <c r="F1249" s="14"/>
      <c r="G1249" s="5" t="s">
        <v>24</v>
      </c>
      <c r="H1249" s="5" t="s">
        <v>29</v>
      </c>
      <c r="S1249" s="29">
        <v>118010</v>
      </c>
      <c r="T1249" s="47"/>
      <c r="U1249" s="48"/>
      <c r="V1249" s="47"/>
      <c r="W1249" s="47"/>
      <c r="X1249" s="48">
        <v>1</v>
      </c>
      <c r="Y1249" s="47">
        <v>1</v>
      </c>
      <c r="Z1249" s="49">
        <v>1</v>
      </c>
    </row>
    <row r="1250" spans="1:26" ht="15.75" customHeight="1">
      <c r="A1250" s="5">
        <v>116870</v>
      </c>
      <c r="B1250" s="5">
        <v>3979</v>
      </c>
      <c r="C1250" s="14">
        <v>44438.000694444447</v>
      </c>
      <c r="D1250" s="14">
        <v>44438.006250000006</v>
      </c>
      <c r="E1250" s="14">
        <v>44438.014583333337</v>
      </c>
      <c r="F1250" s="14">
        <v>44438.05069444445</v>
      </c>
      <c r="G1250" s="5" t="s">
        <v>24</v>
      </c>
      <c r="H1250" s="5" t="s">
        <v>29</v>
      </c>
      <c r="S1250" s="29">
        <v>118011</v>
      </c>
      <c r="T1250" s="47"/>
      <c r="U1250" s="48"/>
      <c r="V1250" s="47"/>
      <c r="W1250" s="47"/>
      <c r="X1250" s="48">
        <v>1</v>
      </c>
      <c r="Y1250" s="47">
        <v>1</v>
      </c>
      <c r="Z1250" s="49">
        <v>1</v>
      </c>
    </row>
    <row r="1251" spans="1:26" ht="15.75" customHeight="1">
      <c r="A1251" s="5">
        <v>118136</v>
      </c>
      <c r="B1251" s="5">
        <v>107</v>
      </c>
      <c r="C1251" s="14">
        <v>44426.375694444447</v>
      </c>
      <c r="D1251" s="14">
        <v>44426.380555555559</v>
      </c>
      <c r="E1251" s="14">
        <v>44426.381944444445</v>
      </c>
      <c r="F1251" s="14">
        <v>44426.415972222225</v>
      </c>
      <c r="G1251" s="5" t="s">
        <v>24</v>
      </c>
      <c r="H1251" s="5" t="s">
        <v>29</v>
      </c>
      <c r="S1251" s="29">
        <v>118012</v>
      </c>
      <c r="T1251" s="47"/>
      <c r="U1251" s="48">
        <v>1</v>
      </c>
      <c r="V1251" s="47">
        <v>1</v>
      </c>
      <c r="W1251" s="47"/>
      <c r="X1251" s="48"/>
      <c r="Y1251" s="47"/>
      <c r="Z1251" s="49">
        <v>1</v>
      </c>
    </row>
    <row r="1252" spans="1:26" ht="15.75" customHeight="1">
      <c r="A1252" s="5">
        <v>118456</v>
      </c>
      <c r="B1252" s="5">
        <v>4516</v>
      </c>
      <c r="C1252" s="14">
        <v>44422.734027777777</v>
      </c>
      <c r="D1252" s="14">
        <v>44422.743750000001</v>
      </c>
      <c r="E1252" s="14">
        <v>44422.751388888893</v>
      </c>
      <c r="F1252" s="14">
        <v>44422.793055555558</v>
      </c>
      <c r="G1252" s="5" t="s">
        <v>24</v>
      </c>
      <c r="H1252" s="5" t="s">
        <v>29</v>
      </c>
      <c r="S1252" s="29">
        <v>118013</v>
      </c>
      <c r="T1252" s="47"/>
      <c r="U1252" s="48">
        <v>1</v>
      </c>
      <c r="V1252" s="47">
        <v>1</v>
      </c>
      <c r="W1252" s="47"/>
      <c r="X1252" s="48"/>
      <c r="Y1252" s="47"/>
      <c r="Z1252" s="49">
        <v>1</v>
      </c>
    </row>
    <row r="1253" spans="1:26" ht="15.75" customHeight="1">
      <c r="A1253" s="5">
        <v>117035</v>
      </c>
      <c r="B1253" s="5">
        <v>3198</v>
      </c>
      <c r="C1253" s="14">
        <v>44425.677083333328</v>
      </c>
      <c r="D1253" s="14">
        <v>44425.688194444439</v>
      </c>
      <c r="E1253" s="14">
        <v>44425.692361111105</v>
      </c>
      <c r="F1253" s="14">
        <v>44425.697222222218</v>
      </c>
      <c r="G1253" s="5" t="s">
        <v>24</v>
      </c>
      <c r="H1253" s="5" t="s">
        <v>25</v>
      </c>
      <c r="S1253" s="29">
        <v>118014</v>
      </c>
      <c r="T1253" s="47">
        <v>1</v>
      </c>
      <c r="U1253" s="48"/>
      <c r="V1253" s="47">
        <v>1</v>
      </c>
      <c r="W1253" s="47"/>
      <c r="X1253" s="48"/>
      <c r="Y1253" s="47"/>
      <c r="Z1253" s="49">
        <v>1</v>
      </c>
    </row>
    <row r="1254" spans="1:26" ht="15.75" customHeight="1">
      <c r="A1254" s="5">
        <v>117855</v>
      </c>
      <c r="C1254" s="14">
        <v>44410.852777777778</v>
      </c>
      <c r="G1254" s="5" t="s">
        <v>24</v>
      </c>
      <c r="H1254" s="5" t="s">
        <v>25</v>
      </c>
      <c r="S1254" s="29">
        <v>118015</v>
      </c>
      <c r="T1254" s="47">
        <v>1</v>
      </c>
      <c r="U1254" s="48"/>
      <c r="V1254" s="47">
        <v>1</v>
      </c>
      <c r="W1254" s="47"/>
      <c r="X1254" s="48"/>
      <c r="Y1254" s="47"/>
      <c r="Z1254" s="49">
        <v>1</v>
      </c>
    </row>
    <row r="1255" spans="1:26" ht="15.75" customHeight="1">
      <c r="A1255" s="5">
        <v>117137</v>
      </c>
      <c r="B1255" s="5">
        <v>39</v>
      </c>
      <c r="C1255" s="14">
        <v>44432.972222222226</v>
      </c>
      <c r="D1255" s="14">
        <v>44432.980555555558</v>
      </c>
      <c r="E1255" s="14">
        <v>44432.988888888889</v>
      </c>
      <c r="F1255" s="14">
        <v>44433.010416666664</v>
      </c>
      <c r="G1255" s="5" t="s">
        <v>24</v>
      </c>
      <c r="H1255" s="5" t="s">
        <v>25</v>
      </c>
      <c r="S1255" s="29">
        <v>118016</v>
      </c>
      <c r="T1255" s="47"/>
      <c r="U1255" s="48">
        <v>1</v>
      </c>
      <c r="V1255" s="47">
        <v>1</v>
      </c>
      <c r="W1255" s="47"/>
      <c r="X1255" s="48"/>
      <c r="Y1255" s="47"/>
      <c r="Z1255" s="49">
        <v>1</v>
      </c>
    </row>
    <row r="1256" spans="1:26" ht="15.75" customHeight="1">
      <c r="A1256" s="5">
        <v>117418</v>
      </c>
      <c r="C1256" s="14">
        <v>44410.886805555558</v>
      </c>
      <c r="G1256" s="5" t="s">
        <v>28</v>
      </c>
      <c r="H1256" s="5" t="s">
        <v>29</v>
      </c>
      <c r="S1256" s="29">
        <v>118017</v>
      </c>
      <c r="T1256" s="47"/>
      <c r="U1256" s="48">
        <v>1</v>
      </c>
      <c r="V1256" s="47">
        <v>1</v>
      </c>
      <c r="W1256" s="47"/>
      <c r="X1256" s="48"/>
      <c r="Y1256" s="47"/>
      <c r="Z1256" s="49">
        <v>1</v>
      </c>
    </row>
    <row r="1257" spans="1:26" ht="15.75" customHeight="1">
      <c r="A1257" s="5">
        <v>118329</v>
      </c>
      <c r="C1257" s="14">
        <v>44412.529166666667</v>
      </c>
      <c r="G1257" s="5" t="s">
        <v>24</v>
      </c>
      <c r="H1257" s="5" t="s">
        <v>29</v>
      </c>
      <c r="S1257" s="29">
        <v>118018</v>
      </c>
      <c r="T1257" s="47"/>
      <c r="U1257" s="48"/>
      <c r="V1257" s="47"/>
      <c r="W1257" s="47"/>
      <c r="X1257" s="48">
        <v>1</v>
      </c>
      <c r="Y1257" s="47">
        <v>1</v>
      </c>
      <c r="Z1257" s="49">
        <v>1</v>
      </c>
    </row>
    <row r="1258" spans="1:26" ht="15.75" customHeight="1">
      <c r="A1258" s="5">
        <v>118053</v>
      </c>
      <c r="B1258" s="5">
        <v>1103</v>
      </c>
      <c r="C1258" s="14">
        <v>44436.634722222225</v>
      </c>
      <c r="D1258" s="14">
        <v>44436.640972222223</v>
      </c>
      <c r="E1258" s="14">
        <v>44436.643750000003</v>
      </c>
      <c r="F1258" s="14">
        <v>44436.659722222226</v>
      </c>
      <c r="G1258" s="5" t="s">
        <v>28</v>
      </c>
      <c r="H1258" s="5" t="s">
        <v>29</v>
      </c>
      <c r="S1258" s="29">
        <v>118019</v>
      </c>
      <c r="T1258" s="47"/>
      <c r="U1258" s="48"/>
      <c r="V1258" s="47"/>
      <c r="W1258" s="47"/>
      <c r="X1258" s="48">
        <v>1</v>
      </c>
      <c r="Y1258" s="47">
        <v>1</v>
      </c>
      <c r="Z1258" s="49">
        <v>1</v>
      </c>
    </row>
    <row r="1259" spans="1:26" ht="15.75" customHeight="1">
      <c r="A1259" s="5">
        <v>117529</v>
      </c>
      <c r="B1259" s="5">
        <v>986</v>
      </c>
      <c r="C1259" s="14">
        <v>44433.185416666667</v>
      </c>
      <c r="D1259" s="14">
        <v>44433.188888888886</v>
      </c>
      <c r="E1259" s="14">
        <v>44433.197916666664</v>
      </c>
      <c r="F1259" s="14">
        <v>44433.202777777777</v>
      </c>
      <c r="G1259" s="5" t="s">
        <v>28</v>
      </c>
      <c r="H1259" s="5" t="s">
        <v>29</v>
      </c>
      <c r="S1259" s="29">
        <v>118020</v>
      </c>
      <c r="T1259" s="47"/>
      <c r="U1259" s="48">
        <v>1</v>
      </c>
      <c r="V1259" s="47">
        <v>1</v>
      </c>
      <c r="W1259" s="47"/>
      <c r="X1259" s="48"/>
      <c r="Y1259" s="47"/>
      <c r="Z1259" s="49">
        <v>1</v>
      </c>
    </row>
    <row r="1260" spans="1:26" ht="15.75" customHeight="1">
      <c r="A1260" s="5">
        <v>117433</v>
      </c>
      <c r="B1260" s="5">
        <v>2544</v>
      </c>
      <c r="C1260" s="14">
        <v>44428.821527777778</v>
      </c>
      <c r="D1260" s="14">
        <v>44428.829861111109</v>
      </c>
      <c r="E1260" s="14">
        <v>44428.836805555555</v>
      </c>
      <c r="F1260" s="14">
        <v>44428.843055555553</v>
      </c>
      <c r="G1260" s="5" t="s">
        <v>24</v>
      </c>
      <c r="H1260" s="5" t="s">
        <v>25</v>
      </c>
      <c r="S1260" s="29">
        <v>118021</v>
      </c>
      <c r="T1260" s="47"/>
      <c r="U1260" s="48">
        <v>1</v>
      </c>
      <c r="V1260" s="47">
        <v>1</v>
      </c>
      <c r="W1260" s="47"/>
      <c r="X1260" s="48"/>
      <c r="Y1260" s="47"/>
      <c r="Z1260" s="49">
        <v>1</v>
      </c>
    </row>
    <row r="1261" spans="1:26" ht="15.75" customHeight="1">
      <c r="A1261" s="5">
        <v>117164</v>
      </c>
      <c r="C1261" s="14">
        <v>44425.231250000004</v>
      </c>
      <c r="G1261" s="5" t="s">
        <v>24</v>
      </c>
      <c r="H1261" s="5" t="s">
        <v>29</v>
      </c>
      <c r="S1261" s="29">
        <v>118022</v>
      </c>
      <c r="T1261" s="47"/>
      <c r="U1261" s="48"/>
      <c r="V1261" s="47"/>
      <c r="W1261" s="47"/>
      <c r="X1261" s="48"/>
      <c r="Y1261" s="47"/>
      <c r="Z1261" s="49"/>
    </row>
    <row r="1262" spans="1:26" ht="15.75" customHeight="1">
      <c r="A1262" s="5">
        <v>118659</v>
      </c>
      <c r="B1262" s="5">
        <v>2666</v>
      </c>
      <c r="C1262" s="14">
        <v>44409.706249999996</v>
      </c>
      <c r="D1262" s="14">
        <v>44409.712499999994</v>
      </c>
      <c r="E1262" s="14">
        <v>44409.720833333326</v>
      </c>
      <c r="F1262" s="14">
        <v>44409.73055555555</v>
      </c>
      <c r="G1262" s="5" t="s">
        <v>24</v>
      </c>
      <c r="H1262" s="5" t="s">
        <v>29</v>
      </c>
      <c r="S1262" s="29">
        <v>118023</v>
      </c>
      <c r="T1262" s="47"/>
      <c r="U1262" s="48"/>
      <c r="V1262" s="47"/>
      <c r="W1262" s="47"/>
      <c r="X1262" s="48"/>
      <c r="Y1262" s="47"/>
      <c r="Z1262" s="49"/>
    </row>
    <row r="1263" spans="1:26" ht="15.75" customHeight="1">
      <c r="A1263" s="5">
        <v>117426</v>
      </c>
      <c r="B1263" s="5">
        <v>1712</v>
      </c>
      <c r="C1263" s="14">
        <v>44421.604166666672</v>
      </c>
      <c r="D1263" s="14">
        <v>44421.611805555563</v>
      </c>
      <c r="E1263" s="14">
        <v>44421.621527777788</v>
      </c>
      <c r="F1263" s="14">
        <v>44421.66111111112</v>
      </c>
      <c r="G1263" s="5" t="s">
        <v>24</v>
      </c>
      <c r="H1263" s="5" t="s">
        <v>29</v>
      </c>
      <c r="S1263" s="29">
        <v>118024</v>
      </c>
      <c r="T1263" s="47">
        <v>1</v>
      </c>
      <c r="U1263" s="48"/>
      <c r="V1263" s="47">
        <v>1</v>
      </c>
      <c r="W1263" s="47"/>
      <c r="X1263" s="48"/>
      <c r="Y1263" s="47"/>
      <c r="Z1263" s="49">
        <v>1</v>
      </c>
    </row>
    <row r="1264" spans="1:26" ht="15.75" customHeight="1">
      <c r="A1264" s="5">
        <v>117368</v>
      </c>
      <c r="B1264" s="5">
        <v>1591</v>
      </c>
      <c r="C1264" s="14">
        <v>44425.863888888889</v>
      </c>
      <c r="D1264" s="14">
        <v>44425.868055555555</v>
      </c>
      <c r="E1264" s="14">
        <v>44425.870138888888</v>
      </c>
      <c r="F1264" s="14">
        <v>44425.886111111111</v>
      </c>
      <c r="G1264" s="5" t="s">
        <v>24</v>
      </c>
      <c r="H1264" s="5" t="s">
        <v>25</v>
      </c>
      <c r="S1264" s="29">
        <v>118025</v>
      </c>
      <c r="T1264" s="47">
        <v>1</v>
      </c>
      <c r="U1264" s="48"/>
      <c r="V1264" s="47">
        <v>1</v>
      </c>
      <c r="W1264" s="47"/>
      <c r="X1264" s="48"/>
      <c r="Y1264" s="47"/>
      <c r="Z1264" s="49">
        <v>1</v>
      </c>
    </row>
    <row r="1265" spans="1:26" ht="15.75" customHeight="1">
      <c r="A1265" s="5">
        <v>116782</v>
      </c>
      <c r="C1265" s="14">
        <v>44424.646527777775</v>
      </c>
      <c r="G1265" s="5" t="s">
        <v>24</v>
      </c>
      <c r="H1265" s="5" t="s">
        <v>25</v>
      </c>
      <c r="S1265" s="29">
        <v>118026</v>
      </c>
      <c r="T1265" s="47"/>
      <c r="U1265" s="48">
        <v>1</v>
      </c>
      <c r="V1265" s="47">
        <v>1</v>
      </c>
      <c r="W1265" s="47"/>
      <c r="X1265" s="48"/>
      <c r="Y1265" s="47"/>
      <c r="Z1265" s="49">
        <v>1</v>
      </c>
    </row>
    <row r="1266" spans="1:26" ht="15.75" customHeight="1">
      <c r="A1266" s="5">
        <v>117282</v>
      </c>
      <c r="C1266" s="14">
        <v>44420.304166666661</v>
      </c>
      <c r="G1266" s="5" t="s">
        <v>24</v>
      </c>
      <c r="H1266" s="5" t="s">
        <v>25</v>
      </c>
      <c r="S1266" s="29">
        <v>118027</v>
      </c>
      <c r="T1266" s="47"/>
      <c r="U1266" s="48">
        <v>1</v>
      </c>
      <c r="V1266" s="47">
        <v>1</v>
      </c>
      <c r="W1266" s="47"/>
      <c r="X1266" s="48"/>
      <c r="Y1266" s="47"/>
      <c r="Z1266" s="49">
        <v>1</v>
      </c>
    </row>
    <row r="1267" spans="1:26" ht="15.75" customHeight="1">
      <c r="A1267" s="5">
        <v>117176</v>
      </c>
      <c r="B1267" s="5">
        <v>3561</v>
      </c>
      <c r="C1267" s="14">
        <v>44419.21875</v>
      </c>
      <c r="D1267" s="14">
        <v>44419.229861111111</v>
      </c>
      <c r="E1267" s="14">
        <v>44419.236111111109</v>
      </c>
      <c r="F1267" s="14">
        <v>44419.25</v>
      </c>
      <c r="G1267" s="5" t="s">
        <v>24</v>
      </c>
      <c r="H1267" s="5" t="s">
        <v>29</v>
      </c>
      <c r="S1267" s="29">
        <v>118028</v>
      </c>
      <c r="T1267" s="47"/>
      <c r="U1267" s="48">
        <v>1</v>
      </c>
      <c r="V1267" s="47">
        <v>1</v>
      </c>
      <c r="W1267" s="47"/>
      <c r="X1267" s="48"/>
      <c r="Y1267" s="47"/>
      <c r="Z1267" s="49">
        <v>1</v>
      </c>
    </row>
    <row r="1268" spans="1:26" ht="15.75" customHeight="1">
      <c r="A1268" s="5">
        <v>117187</v>
      </c>
      <c r="B1268" s="5">
        <v>1510</v>
      </c>
      <c r="C1268" s="14">
        <v>44427.536111111112</v>
      </c>
      <c r="D1268" s="14">
        <v>44427.544444444444</v>
      </c>
      <c r="E1268" s="14">
        <v>44427.54583333333</v>
      </c>
      <c r="F1268" s="14">
        <v>44427.565277777772</v>
      </c>
      <c r="G1268" s="5" t="s">
        <v>24</v>
      </c>
      <c r="H1268" s="5" t="s">
        <v>25</v>
      </c>
      <c r="S1268" s="29">
        <v>118029</v>
      </c>
      <c r="T1268" s="47"/>
      <c r="U1268" s="48"/>
      <c r="V1268" s="47"/>
      <c r="W1268" s="47">
        <v>1</v>
      </c>
      <c r="X1268" s="48"/>
      <c r="Y1268" s="47">
        <v>1</v>
      </c>
      <c r="Z1268" s="49">
        <v>1</v>
      </c>
    </row>
    <row r="1269" spans="1:26" ht="15.75" customHeight="1">
      <c r="A1269" s="5">
        <v>117063</v>
      </c>
      <c r="B1269" s="5">
        <v>2813</v>
      </c>
      <c r="C1269" s="14">
        <v>44411.964583333334</v>
      </c>
      <c r="D1269" s="14">
        <v>44411.969444444447</v>
      </c>
      <c r="E1269" s="14">
        <v>44411.974305555559</v>
      </c>
      <c r="F1269" s="14">
        <v>44412.013194444451</v>
      </c>
      <c r="G1269" s="5" t="s">
        <v>24</v>
      </c>
      <c r="H1269" s="5" t="s">
        <v>25</v>
      </c>
      <c r="S1269" s="29">
        <v>118030</v>
      </c>
      <c r="T1269" s="47"/>
      <c r="U1269" s="48"/>
      <c r="V1269" s="47"/>
      <c r="W1269" s="47"/>
      <c r="X1269" s="48"/>
      <c r="Y1269" s="47"/>
      <c r="Z1269" s="49"/>
    </row>
    <row r="1270" spans="1:26" ht="15.75" customHeight="1">
      <c r="A1270" s="5">
        <v>118447</v>
      </c>
      <c r="C1270" s="14">
        <v>44427.945833333331</v>
      </c>
      <c r="G1270" s="5" t="s">
        <v>28</v>
      </c>
      <c r="H1270" s="5" t="s">
        <v>25</v>
      </c>
      <c r="S1270" s="29">
        <v>118031</v>
      </c>
      <c r="T1270" s="47"/>
      <c r="U1270" s="48"/>
      <c r="V1270" s="47"/>
      <c r="W1270" s="47"/>
      <c r="X1270" s="48"/>
      <c r="Y1270" s="47"/>
      <c r="Z1270" s="49"/>
    </row>
    <row r="1271" spans="1:26" ht="15.75" customHeight="1">
      <c r="A1271" s="5">
        <v>116983</v>
      </c>
      <c r="B1271" s="5">
        <v>1881</v>
      </c>
      <c r="C1271" s="14">
        <v>44427.679166666661</v>
      </c>
      <c r="D1271" s="14">
        <v>44427.686111111107</v>
      </c>
      <c r="E1271" s="14">
        <v>44427.691666666666</v>
      </c>
      <c r="F1271" s="14">
        <v>44427.713194444441</v>
      </c>
      <c r="G1271" s="5" t="s">
        <v>24</v>
      </c>
      <c r="H1271" s="5" t="s">
        <v>29</v>
      </c>
      <c r="S1271" s="29">
        <v>118032</v>
      </c>
      <c r="T1271" s="47"/>
      <c r="U1271" s="48">
        <v>1</v>
      </c>
      <c r="V1271" s="47">
        <v>1</v>
      </c>
      <c r="W1271" s="47"/>
      <c r="X1271" s="48"/>
      <c r="Y1271" s="47"/>
      <c r="Z1271" s="49">
        <v>1</v>
      </c>
    </row>
    <row r="1272" spans="1:26" ht="15.75" customHeight="1">
      <c r="A1272" s="5">
        <v>117627</v>
      </c>
      <c r="C1272" s="14">
        <v>44430.352083333339</v>
      </c>
      <c r="G1272" s="5" t="s">
        <v>28</v>
      </c>
      <c r="H1272" s="5" t="s">
        <v>25</v>
      </c>
      <c r="S1272" s="29">
        <v>118033</v>
      </c>
      <c r="T1272" s="47"/>
      <c r="U1272" s="48"/>
      <c r="V1272" s="47"/>
      <c r="W1272" s="47">
        <v>1</v>
      </c>
      <c r="X1272" s="48"/>
      <c r="Y1272" s="47">
        <v>1</v>
      </c>
      <c r="Z1272" s="49">
        <v>1</v>
      </c>
    </row>
    <row r="1273" spans="1:26" ht="15.75" customHeight="1">
      <c r="A1273" s="5">
        <v>117066</v>
      </c>
      <c r="B1273" s="5">
        <v>169</v>
      </c>
      <c r="C1273" s="14">
        <v>44420.650694444441</v>
      </c>
      <c r="D1273" s="14">
        <v>44420.65347222222</v>
      </c>
      <c r="E1273" s="14">
        <v>44420.659722222219</v>
      </c>
      <c r="F1273" s="14">
        <v>44420.702777777777</v>
      </c>
      <c r="G1273" s="5" t="s">
        <v>24</v>
      </c>
      <c r="H1273" s="5" t="s">
        <v>29</v>
      </c>
      <c r="S1273" s="29">
        <v>118034</v>
      </c>
      <c r="T1273" s="47"/>
      <c r="U1273" s="48"/>
      <c r="V1273" s="47"/>
      <c r="W1273" s="47"/>
      <c r="X1273" s="48"/>
      <c r="Y1273" s="47"/>
      <c r="Z1273" s="49"/>
    </row>
    <row r="1274" spans="1:26" ht="15.75" customHeight="1">
      <c r="A1274" s="5">
        <v>117097</v>
      </c>
      <c r="B1274" s="5">
        <v>401</v>
      </c>
      <c r="C1274" s="14">
        <v>44411.988888888889</v>
      </c>
      <c r="D1274" s="14"/>
      <c r="G1274" s="5" t="s">
        <v>28</v>
      </c>
      <c r="H1274" s="5" t="s">
        <v>29</v>
      </c>
      <c r="S1274" s="29">
        <v>118035</v>
      </c>
      <c r="T1274" s="47"/>
      <c r="U1274" s="48">
        <v>1</v>
      </c>
      <c r="V1274" s="47">
        <v>1</v>
      </c>
      <c r="W1274" s="47"/>
      <c r="X1274" s="48"/>
      <c r="Y1274" s="47"/>
      <c r="Z1274" s="49">
        <v>1</v>
      </c>
    </row>
    <row r="1275" spans="1:26" ht="15.75" customHeight="1">
      <c r="A1275" s="5">
        <v>118213</v>
      </c>
      <c r="C1275" s="14">
        <v>44423.329861111109</v>
      </c>
      <c r="G1275" s="5" t="s">
        <v>24</v>
      </c>
      <c r="H1275" s="5" t="s">
        <v>25</v>
      </c>
      <c r="S1275" s="29">
        <v>118036</v>
      </c>
      <c r="T1275" s="47"/>
      <c r="U1275" s="48"/>
      <c r="V1275" s="47"/>
      <c r="W1275" s="47">
        <v>1</v>
      </c>
      <c r="X1275" s="48"/>
      <c r="Y1275" s="47">
        <v>1</v>
      </c>
      <c r="Z1275" s="49">
        <v>1</v>
      </c>
    </row>
    <row r="1276" spans="1:26" ht="15.75" customHeight="1">
      <c r="A1276" s="5">
        <v>117976</v>
      </c>
      <c r="B1276" s="5">
        <v>3551</v>
      </c>
      <c r="C1276" s="14">
        <v>44419.715972222228</v>
      </c>
      <c r="D1276" s="14">
        <v>44419.717361111114</v>
      </c>
      <c r="E1276" s="14">
        <v>44419.720138888893</v>
      </c>
      <c r="F1276" s="14">
        <v>44419.734027777784</v>
      </c>
      <c r="G1276" s="5" t="s">
        <v>24</v>
      </c>
      <c r="H1276" s="5" t="s">
        <v>25</v>
      </c>
      <c r="S1276" s="29">
        <v>118037</v>
      </c>
      <c r="T1276" s="47"/>
      <c r="U1276" s="48"/>
      <c r="V1276" s="47"/>
      <c r="W1276" s="47">
        <v>1</v>
      </c>
      <c r="X1276" s="48"/>
      <c r="Y1276" s="47">
        <v>1</v>
      </c>
      <c r="Z1276" s="49">
        <v>1</v>
      </c>
    </row>
    <row r="1277" spans="1:26" ht="15.75" customHeight="1">
      <c r="A1277" s="5">
        <v>117118</v>
      </c>
      <c r="B1277" s="5">
        <v>3195</v>
      </c>
      <c r="C1277" s="14">
        <v>44427.259027777778</v>
      </c>
      <c r="D1277" s="14"/>
      <c r="G1277" s="5" t="s">
        <v>24</v>
      </c>
      <c r="H1277" s="5" t="s">
        <v>25</v>
      </c>
      <c r="S1277" s="29">
        <v>118038</v>
      </c>
      <c r="T1277" s="47"/>
      <c r="U1277" s="48"/>
      <c r="V1277" s="47"/>
      <c r="W1277" s="47"/>
      <c r="X1277" s="48">
        <v>1</v>
      </c>
      <c r="Y1277" s="47">
        <v>1</v>
      </c>
      <c r="Z1277" s="49">
        <v>1</v>
      </c>
    </row>
    <row r="1278" spans="1:26" ht="15.75" customHeight="1">
      <c r="A1278" s="5">
        <v>118205</v>
      </c>
      <c r="B1278" s="5">
        <v>3461</v>
      </c>
      <c r="C1278" s="14">
        <v>44428.838888888895</v>
      </c>
      <c r="D1278" s="14">
        <v>44428.850000000006</v>
      </c>
      <c r="E1278" s="14">
        <v>44428.852777777785</v>
      </c>
      <c r="F1278" s="14">
        <v>44428.860416666677</v>
      </c>
      <c r="G1278" s="5" t="s">
        <v>24</v>
      </c>
      <c r="H1278" s="5" t="s">
        <v>25</v>
      </c>
      <c r="S1278" s="29">
        <v>118039</v>
      </c>
      <c r="T1278" s="47"/>
      <c r="U1278" s="48"/>
      <c r="V1278" s="47"/>
      <c r="W1278" s="47"/>
      <c r="X1278" s="48"/>
      <c r="Y1278" s="47"/>
      <c r="Z1278" s="49"/>
    </row>
    <row r="1279" spans="1:26" ht="15.75" customHeight="1">
      <c r="A1279" s="5">
        <v>118443</v>
      </c>
      <c r="B1279" s="5">
        <v>1697</v>
      </c>
      <c r="C1279" s="14">
        <v>44414.911111111112</v>
      </c>
      <c r="D1279" s="14">
        <v>44414.913888888892</v>
      </c>
      <c r="E1279" s="14">
        <v>44414.916666666672</v>
      </c>
      <c r="F1279" s="14">
        <v>44414.946527777785</v>
      </c>
      <c r="G1279" s="5" t="s">
        <v>24</v>
      </c>
      <c r="H1279" s="5" t="s">
        <v>25</v>
      </c>
      <c r="S1279" s="29">
        <v>118040</v>
      </c>
      <c r="T1279" s="47"/>
      <c r="U1279" s="48"/>
      <c r="V1279" s="47"/>
      <c r="W1279" s="47"/>
      <c r="X1279" s="48">
        <v>1</v>
      </c>
      <c r="Y1279" s="47">
        <v>1</v>
      </c>
      <c r="Z1279" s="49">
        <v>1</v>
      </c>
    </row>
    <row r="1280" spans="1:26" ht="15.75" customHeight="1">
      <c r="A1280" s="5">
        <v>117178</v>
      </c>
      <c r="C1280" s="14">
        <v>44433.131944444445</v>
      </c>
      <c r="G1280" s="5" t="s">
        <v>28</v>
      </c>
      <c r="H1280" s="5" t="s">
        <v>29</v>
      </c>
      <c r="S1280" s="29">
        <v>118041</v>
      </c>
      <c r="T1280" s="47"/>
      <c r="U1280" s="48">
        <v>1</v>
      </c>
      <c r="V1280" s="47">
        <v>1</v>
      </c>
      <c r="W1280" s="47"/>
      <c r="X1280" s="48"/>
      <c r="Y1280" s="47"/>
      <c r="Z1280" s="49">
        <v>1</v>
      </c>
    </row>
    <row r="1281" spans="1:26" ht="15.75" customHeight="1">
      <c r="A1281" s="5">
        <v>117752</v>
      </c>
      <c r="B1281" s="5">
        <v>857</v>
      </c>
      <c r="C1281" s="14">
        <v>44414.043749999997</v>
      </c>
      <c r="D1281" s="14">
        <v>44414.047222222216</v>
      </c>
      <c r="E1281" s="14">
        <v>44414.049305555549</v>
      </c>
      <c r="F1281" s="14">
        <v>44414.068749999991</v>
      </c>
      <c r="G1281" s="5" t="s">
        <v>24</v>
      </c>
      <c r="H1281" s="5" t="s">
        <v>29</v>
      </c>
      <c r="S1281" s="29">
        <v>118042</v>
      </c>
      <c r="T1281" s="47"/>
      <c r="U1281" s="48"/>
      <c r="V1281" s="47"/>
      <c r="W1281" s="47"/>
      <c r="X1281" s="48"/>
      <c r="Y1281" s="47"/>
      <c r="Z1281" s="49"/>
    </row>
    <row r="1282" spans="1:26" ht="15.75" customHeight="1">
      <c r="A1282" s="5">
        <v>117630</v>
      </c>
      <c r="B1282" s="5">
        <v>1710</v>
      </c>
      <c r="C1282" s="14">
        <v>44426.152083333334</v>
      </c>
      <c r="D1282" s="14">
        <v>44426.15625</v>
      </c>
      <c r="E1282" s="14"/>
      <c r="G1282" s="5" t="s">
        <v>24</v>
      </c>
      <c r="H1282" s="5" t="s">
        <v>29</v>
      </c>
      <c r="S1282" s="29">
        <v>118043</v>
      </c>
      <c r="T1282" s="47">
        <v>1</v>
      </c>
      <c r="U1282" s="48"/>
      <c r="V1282" s="47">
        <v>1</v>
      </c>
      <c r="W1282" s="47"/>
      <c r="X1282" s="48"/>
      <c r="Y1282" s="47"/>
      <c r="Z1282" s="49">
        <v>1</v>
      </c>
    </row>
    <row r="1283" spans="1:26" ht="15.75" customHeight="1">
      <c r="A1283" s="5">
        <v>117202</v>
      </c>
      <c r="B1283" s="5">
        <v>3289</v>
      </c>
      <c r="C1283" s="14">
        <v>44417.111111111117</v>
      </c>
      <c r="D1283" s="14">
        <v>44417.114583333336</v>
      </c>
      <c r="E1283" s="14">
        <v>44417.125</v>
      </c>
      <c r="F1283" s="14">
        <v>44417.131249999999</v>
      </c>
      <c r="G1283" s="5" t="s">
        <v>24</v>
      </c>
      <c r="H1283" s="5" t="s">
        <v>29</v>
      </c>
      <c r="S1283" s="29">
        <v>118044</v>
      </c>
      <c r="T1283" s="47"/>
      <c r="U1283" s="48">
        <v>1</v>
      </c>
      <c r="V1283" s="47">
        <v>1</v>
      </c>
      <c r="W1283" s="47"/>
      <c r="X1283" s="48"/>
      <c r="Y1283" s="47"/>
      <c r="Z1283" s="49">
        <v>1</v>
      </c>
    </row>
    <row r="1284" spans="1:26" ht="15.75" customHeight="1">
      <c r="A1284" s="5">
        <v>117800</v>
      </c>
      <c r="B1284" s="5">
        <v>423</v>
      </c>
      <c r="C1284" s="14">
        <v>44436.503472222219</v>
      </c>
      <c r="D1284" s="14">
        <v>44436.508333333331</v>
      </c>
      <c r="E1284" s="14">
        <v>44436.513888888891</v>
      </c>
      <c r="F1284" s="14">
        <v>44436.548611111109</v>
      </c>
      <c r="G1284" s="5" t="s">
        <v>28</v>
      </c>
      <c r="H1284" s="5" t="s">
        <v>29</v>
      </c>
      <c r="S1284" s="29">
        <v>118045</v>
      </c>
      <c r="T1284" s="47"/>
      <c r="U1284" s="48">
        <v>1</v>
      </c>
      <c r="V1284" s="47">
        <v>1</v>
      </c>
      <c r="W1284" s="47"/>
      <c r="X1284" s="48"/>
      <c r="Y1284" s="47"/>
      <c r="Z1284" s="49">
        <v>1</v>
      </c>
    </row>
    <row r="1285" spans="1:26" ht="15.75" customHeight="1">
      <c r="A1285" s="5">
        <v>117642</v>
      </c>
      <c r="B1285" s="5">
        <v>3188</v>
      </c>
      <c r="C1285" s="14">
        <v>44426.550694444442</v>
      </c>
      <c r="D1285" s="14">
        <v>44426.552777777775</v>
      </c>
      <c r="E1285" s="14"/>
      <c r="G1285" s="5" t="s">
        <v>24</v>
      </c>
      <c r="H1285" s="5" t="s">
        <v>29</v>
      </c>
      <c r="S1285" s="29">
        <v>118046</v>
      </c>
      <c r="T1285" s="47"/>
      <c r="U1285" s="48">
        <v>1</v>
      </c>
      <c r="V1285" s="47">
        <v>1</v>
      </c>
      <c r="W1285" s="47"/>
      <c r="X1285" s="48"/>
      <c r="Y1285" s="47"/>
      <c r="Z1285" s="49">
        <v>1</v>
      </c>
    </row>
    <row r="1286" spans="1:26" ht="15.75" customHeight="1">
      <c r="A1286" s="5">
        <v>118430</v>
      </c>
      <c r="B1286" s="5">
        <v>1039</v>
      </c>
      <c r="C1286" s="14">
        <v>44423.063194444439</v>
      </c>
      <c r="D1286" s="14">
        <v>44423.068749999999</v>
      </c>
      <c r="E1286" s="14">
        <v>44423.077777777777</v>
      </c>
      <c r="F1286" s="14">
        <v>44423.117361111108</v>
      </c>
      <c r="G1286" s="5" t="s">
        <v>24</v>
      </c>
      <c r="H1286" s="5" t="s">
        <v>29</v>
      </c>
      <c r="S1286" s="29">
        <v>118047</v>
      </c>
      <c r="T1286" s="47"/>
      <c r="U1286" s="48">
        <v>1</v>
      </c>
      <c r="V1286" s="47">
        <v>1</v>
      </c>
      <c r="W1286" s="47"/>
      <c r="X1286" s="48"/>
      <c r="Y1286" s="47"/>
      <c r="Z1286" s="49">
        <v>1</v>
      </c>
    </row>
    <row r="1287" spans="1:26" ht="15.75" customHeight="1">
      <c r="A1287" s="5">
        <v>118665</v>
      </c>
      <c r="B1287" s="5">
        <v>3540</v>
      </c>
      <c r="C1287" s="14">
        <v>44415.923611111109</v>
      </c>
      <c r="D1287" s="14">
        <v>44415.929166666669</v>
      </c>
      <c r="E1287" s="14">
        <v>44415.936111111114</v>
      </c>
      <c r="F1287" s="14">
        <v>44415.968055555561</v>
      </c>
      <c r="G1287" s="5" t="s">
        <v>24</v>
      </c>
      <c r="H1287" s="5" t="s">
        <v>29</v>
      </c>
      <c r="S1287" s="29">
        <v>118048</v>
      </c>
      <c r="T1287" s="47"/>
      <c r="U1287" s="48"/>
      <c r="V1287" s="47"/>
      <c r="W1287" s="47"/>
      <c r="X1287" s="48">
        <v>1</v>
      </c>
      <c r="Y1287" s="47">
        <v>1</v>
      </c>
      <c r="Z1287" s="49">
        <v>1</v>
      </c>
    </row>
    <row r="1288" spans="1:26" ht="15.75" customHeight="1">
      <c r="A1288" s="5">
        <v>118280</v>
      </c>
      <c r="B1288" s="5">
        <v>4280</v>
      </c>
      <c r="C1288" s="14">
        <v>44422.459027777782</v>
      </c>
      <c r="D1288" s="14">
        <v>44422.469444444447</v>
      </c>
      <c r="E1288" s="14">
        <v>44422.472222222226</v>
      </c>
      <c r="F1288" s="14">
        <v>44422.497916666667</v>
      </c>
      <c r="G1288" s="5" t="s">
        <v>24</v>
      </c>
      <c r="H1288" s="5" t="s">
        <v>25</v>
      </c>
      <c r="S1288" s="29">
        <v>118049</v>
      </c>
      <c r="T1288" s="47"/>
      <c r="U1288" s="48"/>
      <c r="V1288" s="47"/>
      <c r="W1288" s="47"/>
      <c r="X1288" s="48"/>
      <c r="Y1288" s="47"/>
      <c r="Z1288" s="49"/>
    </row>
    <row r="1289" spans="1:26" ht="15.75" customHeight="1">
      <c r="A1289" s="5">
        <v>117639</v>
      </c>
      <c r="B1289" s="5">
        <v>3640</v>
      </c>
      <c r="C1289" s="14">
        <v>44435.633333333331</v>
      </c>
      <c r="D1289" s="14">
        <v>44435.638888888891</v>
      </c>
      <c r="E1289" s="14">
        <v>44435.64166666667</v>
      </c>
      <c r="F1289" s="14">
        <v>44435.648611111115</v>
      </c>
      <c r="G1289" s="5" t="s">
        <v>28</v>
      </c>
      <c r="H1289" s="5" t="s">
        <v>25</v>
      </c>
      <c r="S1289" s="29">
        <v>118050</v>
      </c>
      <c r="T1289" s="47"/>
      <c r="U1289" s="48">
        <v>1</v>
      </c>
      <c r="V1289" s="47">
        <v>1</v>
      </c>
      <c r="W1289" s="47"/>
      <c r="X1289" s="48"/>
      <c r="Y1289" s="47"/>
      <c r="Z1289" s="49">
        <v>1</v>
      </c>
    </row>
    <row r="1290" spans="1:26" ht="15.75" customHeight="1">
      <c r="A1290" s="5">
        <v>116926</v>
      </c>
      <c r="B1290" s="5">
        <v>940</v>
      </c>
      <c r="C1290" s="14">
        <v>44409.834027777782</v>
      </c>
      <c r="D1290" s="14">
        <v>44409.844444444447</v>
      </c>
      <c r="E1290" s="14">
        <v>44409.848611111112</v>
      </c>
      <c r="F1290" s="14">
        <v>44409.880555555559</v>
      </c>
      <c r="G1290" s="5" t="s">
        <v>24</v>
      </c>
      <c r="H1290" s="5" t="s">
        <v>25</v>
      </c>
      <c r="S1290" s="29">
        <v>118051</v>
      </c>
      <c r="T1290" s="47"/>
      <c r="U1290" s="48">
        <v>1</v>
      </c>
      <c r="V1290" s="47">
        <v>1</v>
      </c>
      <c r="W1290" s="47"/>
      <c r="X1290" s="48"/>
      <c r="Y1290" s="47"/>
      <c r="Z1290" s="49">
        <v>1</v>
      </c>
    </row>
    <row r="1291" spans="1:26" ht="15.75" customHeight="1">
      <c r="A1291" s="5">
        <v>116916</v>
      </c>
      <c r="B1291" s="5">
        <v>3127</v>
      </c>
      <c r="C1291" s="14">
        <v>44415.747916666667</v>
      </c>
      <c r="D1291" s="14">
        <v>44415.756249999999</v>
      </c>
      <c r="E1291" s="14">
        <v>44415.758333333331</v>
      </c>
      <c r="F1291" s="14">
        <v>44415.777083333334</v>
      </c>
      <c r="G1291" s="5" t="s">
        <v>28</v>
      </c>
      <c r="H1291" s="5" t="s">
        <v>29</v>
      </c>
      <c r="S1291" s="29">
        <v>118052</v>
      </c>
      <c r="T1291" s="47"/>
      <c r="U1291" s="48"/>
      <c r="V1291" s="47"/>
      <c r="W1291" s="47"/>
      <c r="X1291" s="48"/>
      <c r="Y1291" s="47"/>
      <c r="Z1291" s="49"/>
    </row>
    <row r="1292" spans="1:26" ht="15.75" customHeight="1">
      <c r="A1292" s="5">
        <v>117980</v>
      </c>
      <c r="B1292" s="5">
        <v>3011</v>
      </c>
      <c r="C1292" s="14">
        <v>44410.855555555558</v>
      </c>
      <c r="D1292" s="14">
        <v>44410.861111111117</v>
      </c>
      <c r="E1292" s="14"/>
      <c r="G1292" s="5" t="s">
        <v>24</v>
      </c>
      <c r="H1292" s="5" t="s">
        <v>29</v>
      </c>
      <c r="S1292" s="29">
        <v>118053</v>
      </c>
      <c r="T1292" s="47"/>
      <c r="U1292" s="48"/>
      <c r="V1292" s="47"/>
      <c r="W1292" s="47"/>
      <c r="X1292" s="48">
        <v>1</v>
      </c>
      <c r="Y1292" s="47">
        <v>1</v>
      </c>
      <c r="Z1292" s="49">
        <v>1</v>
      </c>
    </row>
    <row r="1293" spans="1:26" ht="15.75" customHeight="1">
      <c r="A1293" s="5">
        <v>118126</v>
      </c>
      <c r="C1293" s="14">
        <v>44436.320138888885</v>
      </c>
      <c r="G1293" s="5" t="s">
        <v>24</v>
      </c>
      <c r="H1293" s="5" t="s">
        <v>25</v>
      </c>
      <c r="S1293" s="29">
        <v>118054</v>
      </c>
      <c r="T1293" s="47"/>
      <c r="U1293" s="48"/>
      <c r="V1293" s="47"/>
      <c r="W1293" s="47"/>
      <c r="X1293" s="48"/>
      <c r="Y1293" s="47"/>
      <c r="Z1293" s="49"/>
    </row>
    <row r="1294" spans="1:26" ht="15.75" customHeight="1">
      <c r="A1294" s="5">
        <v>116964</v>
      </c>
      <c r="B1294" s="5">
        <v>1036</v>
      </c>
      <c r="C1294" s="14">
        <v>44421.960416666669</v>
      </c>
      <c r="D1294" s="14">
        <v>44421.966666666667</v>
      </c>
      <c r="E1294" s="14">
        <v>44421.970833333333</v>
      </c>
      <c r="F1294" s="14">
        <v>44421.995833333334</v>
      </c>
      <c r="G1294" s="5" t="s">
        <v>24</v>
      </c>
      <c r="H1294" s="5" t="s">
        <v>25</v>
      </c>
      <c r="S1294" s="29">
        <v>118055</v>
      </c>
      <c r="T1294" s="47">
        <v>1</v>
      </c>
      <c r="U1294" s="48"/>
      <c r="V1294" s="47">
        <v>1</v>
      </c>
      <c r="W1294" s="47"/>
      <c r="X1294" s="48"/>
      <c r="Y1294" s="47"/>
      <c r="Z1294" s="49">
        <v>1</v>
      </c>
    </row>
    <row r="1295" spans="1:26" ht="15.75" customHeight="1">
      <c r="A1295" s="5">
        <v>118607</v>
      </c>
      <c r="C1295" s="14">
        <v>44409.970138888893</v>
      </c>
      <c r="G1295" s="5" t="s">
        <v>24</v>
      </c>
      <c r="H1295" s="5" t="s">
        <v>25</v>
      </c>
      <c r="S1295" s="29">
        <v>118056</v>
      </c>
      <c r="T1295" s="47"/>
      <c r="U1295" s="48">
        <v>1</v>
      </c>
      <c r="V1295" s="47">
        <v>1</v>
      </c>
      <c r="W1295" s="47"/>
      <c r="X1295" s="48"/>
      <c r="Y1295" s="47"/>
      <c r="Z1295" s="49">
        <v>1</v>
      </c>
    </row>
    <row r="1296" spans="1:26" ht="15.75" customHeight="1">
      <c r="A1296" s="5">
        <v>117510</v>
      </c>
      <c r="B1296" s="5">
        <v>963</v>
      </c>
      <c r="C1296" s="14">
        <v>44434.768750000003</v>
      </c>
      <c r="D1296" s="14">
        <v>44434.774305555562</v>
      </c>
      <c r="E1296" s="14">
        <v>44434.776388888895</v>
      </c>
      <c r="F1296" s="14">
        <v>44434.81458333334</v>
      </c>
      <c r="G1296" s="5" t="s">
        <v>24</v>
      </c>
      <c r="H1296" s="5" t="s">
        <v>29</v>
      </c>
      <c r="S1296" s="29">
        <v>118057</v>
      </c>
      <c r="T1296" s="47"/>
      <c r="U1296" s="48">
        <v>1</v>
      </c>
      <c r="V1296" s="47">
        <v>1</v>
      </c>
      <c r="W1296" s="47"/>
      <c r="X1296" s="48"/>
      <c r="Y1296" s="47"/>
      <c r="Z1296" s="49">
        <v>1</v>
      </c>
    </row>
    <row r="1297" spans="1:26" ht="15.75" customHeight="1">
      <c r="A1297" s="5">
        <v>118618</v>
      </c>
      <c r="B1297" s="5">
        <v>4427</v>
      </c>
      <c r="C1297" s="14">
        <v>44431.04305555555</v>
      </c>
      <c r="D1297" s="14">
        <v>44431.051388888882</v>
      </c>
      <c r="E1297" s="14">
        <v>44431.054861111101</v>
      </c>
      <c r="F1297" s="14">
        <v>44431.076388888876</v>
      </c>
      <c r="G1297" s="5" t="s">
        <v>28</v>
      </c>
      <c r="H1297" s="5" t="s">
        <v>25</v>
      </c>
      <c r="S1297" s="29">
        <v>118058</v>
      </c>
      <c r="T1297" s="47">
        <v>1</v>
      </c>
      <c r="U1297" s="48"/>
      <c r="V1297" s="47">
        <v>1</v>
      </c>
      <c r="W1297" s="47"/>
      <c r="X1297" s="48"/>
      <c r="Y1297" s="47"/>
      <c r="Z1297" s="49">
        <v>1</v>
      </c>
    </row>
    <row r="1298" spans="1:26" ht="15.75" customHeight="1">
      <c r="A1298" s="5">
        <v>116871</v>
      </c>
      <c r="C1298" s="14">
        <v>44430.618750000001</v>
      </c>
      <c r="G1298" s="5" t="s">
        <v>24</v>
      </c>
      <c r="H1298" s="5" t="s">
        <v>25</v>
      </c>
      <c r="S1298" s="29">
        <v>118059</v>
      </c>
      <c r="T1298" s="47"/>
      <c r="U1298" s="48">
        <v>1</v>
      </c>
      <c r="V1298" s="47">
        <v>1</v>
      </c>
      <c r="W1298" s="47"/>
      <c r="X1298" s="48"/>
      <c r="Y1298" s="47"/>
      <c r="Z1298" s="49">
        <v>1</v>
      </c>
    </row>
    <row r="1299" spans="1:26" ht="15.75" customHeight="1">
      <c r="A1299" s="5">
        <v>118024</v>
      </c>
      <c r="B1299" s="5">
        <v>571</v>
      </c>
      <c r="C1299" s="14">
        <v>44431.091666666667</v>
      </c>
      <c r="D1299" s="14">
        <v>44431.095138888886</v>
      </c>
      <c r="E1299" s="14"/>
      <c r="G1299" s="5" t="s">
        <v>24</v>
      </c>
      <c r="H1299" s="5" t="s">
        <v>25</v>
      </c>
      <c r="S1299" s="29">
        <v>118060</v>
      </c>
      <c r="T1299" s="47"/>
      <c r="U1299" s="48"/>
      <c r="V1299" s="47"/>
      <c r="W1299" s="47"/>
      <c r="X1299" s="48"/>
      <c r="Y1299" s="47"/>
      <c r="Z1299" s="49"/>
    </row>
    <row r="1300" spans="1:26" ht="15.75" customHeight="1">
      <c r="A1300" s="5">
        <v>116879</v>
      </c>
      <c r="B1300" s="5">
        <v>4894</v>
      </c>
      <c r="C1300" s="14">
        <v>44420.30972222222</v>
      </c>
      <c r="D1300" s="14">
        <v>44420.318749999999</v>
      </c>
      <c r="E1300" s="14">
        <v>44420.320138888885</v>
      </c>
      <c r="F1300" s="14">
        <v>44420.32708333333</v>
      </c>
      <c r="G1300" s="5" t="s">
        <v>28</v>
      </c>
      <c r="H1300" s="5" t="s">
        <v>25</v>
      </c>
      <c r="S1300" s="29">
        <v>118061</v>
      </c>
      <c r="T1300" s="47"/>
      <c r="U1300" s="48"/>
      <c r="V1300" s="47"/>
      <c r="W1300" s="47"/>
      <c r="X1300" s="48"/>
      <c r="Y1300" s="47"/>
      <c r="Z1300" s="49"/>
    </row>
    <row r="1301" spans="1:26" ht="15.75" customHeight="1">
      <c r="A1301" s="5">
        <v>116979</v>
      </c>
      <c r="B1301" s="5">
        <v>4180</v>
      </c>
      <c r="C1301" s="14">
        <v>44431.854861111111</v>
      </c>
      <c r="D1301" s="14">
        <v>44431.85833333333</v>
      </c>
      <c r="E1301" s="14">
        <v>44431.863888888889</v>
      </c>
      <c r="F1301" s="14">
        <v>44431.874305555553</v>
      </c>
      <c r="G1301" s="5" t="s">
        <v>28</v>
      </c>
      <c r="H1301" s="5" t="s">
        <v>29</v>
      </c>
      <c r="S1301" s="29">
        <v>118062</v>
      </c>
      <c r="T1301" s="47"/>
      <c r="U1301" s="48">
        <v>1</v>
      </c>
      <c r="V1301" s="47">
        <v>1</v>
      </c>
      <c r="W1301" s="47"/>
      <c r="X1301" s="48"/>
      <c r="Y1301" s="47"/>
      <c r="Z1301" s="49">
        <v>1</v>
      </c>
    </row>
    <row r="1302" spans="1:26" ht="15.75" customHeight="1">
      <c r="A1302" s="5">
        <v>116947</v>
      </c>
      <c r="B1302" s="5">
        <v>1993</v>
      </c>
      <c r="C1302" s="14">
        <v>44425.340277777781</v>
      </c>
      <c r="D1302" s="14">
        <v>44425.351388888892</v>
      </c>
      <c r="E1302" s="14">
        <v>44425.358333333337</v>
      </c>
      <c r="F1302" s="14">
        <v>44425.364583333336</v>
      </c>
      <c r="G1302" s="5" t="s">
        <v>24</v>
      </c>
      <c r="H1302" s="5" t="s">
        <v>29</v>
      </c>
      <c r="S1302" s="29">
        <v>118063</v>
      </c>
      <c r="T1302" s="47"/>
      <c r="U1302" s="48"/>
      <c r="V1302" s="47"/>
      <c r="W1302" s="47"/>
      <c r="X1302" s="48">
        <v>1</v>
      </c>
      <c r="Y1302" s="47">
        <v>1</v>
      </c>
      <c r="Z1302" s="49">
        <v>1</v>
      </c>
    </row>
    <row r="1303" spans="1:26" ht="15.75" customHeight="1">
      <c r="A1303" s="5">
        <v>116959</v>
      </c>
      <c r="B1303" s="5">
        <v>2277</v>
      </c>
      <c r="C1303" s="14">
        <v>44427.529166666667</v>
      </c>
      <c r="D1303" s="14">
        <v>44427.53402777778</v>
      </c>
      <c r="E1303" s="14">
        <v>44427.544444444444</v>
      </c>
      <c r="F1303" s="14">
        <v>44427.555555555555</v>
      </c>
      <c r="G1303" s="5" t="s">
        <v>24</v>
      </c>
      <c r="H1303" s="5" t="s">
        <v>25</v>
      </c>
      <c r="S1303" s="29">
        <v>118064</v>
      </c>
      <c r="T1303" s="47"/>
      <c r="U1303" s="48"/>
      <c r="V1303" s="47"/>
      <c r="W1303" s="47"/>
      <c r="X1303" s="48">
        <v>1</v>
      </c>
      <c r="Y1303" s="47">
        <v>1</v>
      </c>
      <c r="Z1303" s="49">
        <v>1</v>
      </c>
    </row>
    <row r="1304" spans="1:26" ht="15.75" customHeight="1">
      <c r="A1304" s="5">
        <v>116966</v>
      </c>
      <c r="B1304" s="5">
        <v>1075</v>
      </c>
      <c r="C1304" s="14">
        <v>44424.540277777778</v>
      </c>
      <c r="D1304" s="14">
        <v>44424.551388888889</v>
      </c>
      <c r="E1304" s="14">
        <v>44424.555555555555</v>
      </c>
      <c r="F1304" s="14">
        <v>44424.565972222219</v>
      </c>
      <c r="G1304" s="5" t="s">
        <v>24</v>
      </c>
      <c r="H1304" s="5" t="s">
        <v>29</v>
      </c>
      <c r="S1304" s="29">
        <v>118065</v>
      </c>
      <c r="T1304" s="47"/>
      <c r="U1304" s="48">
        <v>1</v>
      </c>
      <c r="V1304" s="47">
        <v>1</v>
      </c>
      <c r="W1304" s="47"/>
      <c r="X1304" s="48"/>
      <c r="Y1304" s="47"/>
      <c r="Z1304" s="49">
        <v>1</v>
      </c>
    </row>
    <row r="1305" spans="1:26" ht="15.75" customHeight="1">
      <c r="A1305" s="5">
        <v>117906</v>
      </c>
      <c r="B1305" s="5">
        <v>3264</v>
      </c>
      <c r="C1305" s="14">
        <v>44433.775694444441</v>
      </c>
      <c r="D1305" s="14">
        <v>44433.782638888886</v>
      </c>
      <c r="E1305" s="14">
        <v>44433.79305555555</v>
      </c>
      <c r="F1305" s="14">
        <v>44433.801388888882</v>
      </c>
      <c r="G1305" s="5" t="s">
        <v>28</v>
      </c>
      <c r="H1305" s="5" t="s">
        <v>25</v>
      </c>
      <c r="S1305" s="29">
        <v>118066</v>
      </c>
      <c r="T1305" s="47"/>
      <c r="U1305" s="48"/>
      <c r="V1305" s="47"/>
      <c r="W1305" s="47"/>
      <c r="X1305" s="48">
        <v>1</v>
      </c>
      <c r="Y1305" s="47">
        <v>1</v>
      </c>
      <c r="Z1305" s="49">
        <v>1</v>
      </c>
    </row>
    <row r="1306" spans="1:26" ht="15.75" customHeight="1">
      <c r="A1306" s="5">
        <v>118459</v>
      </c>
      <c r="B1306" s="5">
        <v>4487</v>
      </c>
      <c r="C1306" s="14">
        <v>44425.827777777777</v>
      </c>
      <c r="D1306" s="14">
        <v>44425.835416666669</v>
      </c>
      <c r="E1306" s="14">
        <v>44425.839583333334</v>
      </c>
      <c r="F1306" s="14">
        <v>44425.877083333333</v>
      </c>
      <c r="G1306" s="5" t="s">
        <v>28</v>
      </c>
      <c r="H1306" s="5" t="s">
        <v>25</v>
      </c>
      <c r="S1306" s="29">
        <v>118067</v>
      </c>
      <c r="T1306" s="47">
        <v>1</v>
      </c>
      <c r="U1306" s="48"/>
      <c r="V1306" s="47">
        <v>1</v>
      </c>
      <c r="W1306" s="47"/>
      <c r="X1306" s="48"/>
      <c r="Y1306" s="47"/>
      <c r="Z1306" s="49">
        <v>1</v>
      </c>
    </row>
    <row r="1307" spans="1:26" ht="15.75" customHeight="1">
      <c r="A1307" s="5">
        <v>117294</v>
      </c>
      <c r="B1307" s="5">
        <v>1070</v>
      </c>
      <c r="C1307" s="14">
        <v>44422.884722222225</v>
      </c>
      <c r="D1307" s="14">
        <v>44422.889583333337</v>
      </c>
      <c r="E1307" s="14">
        <v>44422.895138888896</v>
      </c>
      <c r="F1307" s="14">
        <v>44422.901388888895</v>
      </c>
      <c r="G1307" s="5" t="s">
        <v>24</v>
      </c>
      <c r="H1307" s="5" t="s">
        <v>29</v>
      </c>
      <c r="S1307" s="29">
        <v>118068</v>
      </c>
      <c r="T1307" s="47"/>
      <c r="U1307" s="48">
        <v>1</v>
      </c>
      <c r="V1307" s="47">
        <v>1</v>
      </c>
      <c r="W1307" s="47"/>
      <c r="X1307" s="48"/>
      <c r="Y1307" s="47"/>
      <c r="Z1307" s="49">
        <v>1</v>
      </c>
    </row>
    <row r="1308" spans="1:26" ht="15.75" customHeight="1">
      <c r="A1308" s="5">
        <v>117423</v>
      </c>
      <c r="B1308" s="5">
        <v>2730</v>
      </c>
      <c r="C1308" s="14">
        <v>44421.423611111109</v>
      </c>
      <c r="D1308" s="14">
        <v>44421.427777777775</v>
      </c>
      <c r="E1308" s="14"/>
      <c r="F1308" s="14"/>
      <c r="G1308" s="5" t="s">
        <v>24</v>
      </c>
      <c r="H1308" s="5" t="s">
        <v>29</v>
      </c>
      <c r="S1308" s="29">
        <v>118069</v>
      </c>
      <c r="T1308" s="47"/>
      <c r="U1308" s="48"/>
      <c r="V1308" s="47"/>
      <c r="W1308" s="47"/>
      <c r="X1308" s="48"/>
      <c r="Y1308" s="47"/>
      <c r="Z1308" s="49"/>
    </row>
    <row r="1309" spans="1:26" ht="15.75" customHeight="1">
      <c r="A1309" s="5">
        <v>116805</v>
      </c>
      <c r="B1309" s="5">
        <v>1440</v>
      </c>
      <c r="C1309" s="14">
        <v>44421.69930555555</v>
      </c>
      <c r="D1309" s="14">
        <v>44421.709722222215</v>
      </c>
      <c r="E1309" s="14">
        <v>44421.715277777774</v>
      </c>
      <c r="F1309" s="14">
        <v>44421.744444444441</v>
      </c>
      <c r="G1309" s="5" t="s">
        <v>28</v>
      </c>
      <c r="H1309" s="5" t="s">
        <v>29</v>
      </c>
      <c r="S1309" s="29">
        <v>118070</v>
      </c>
      <c r="T1309" s="47"/>
      <c r="U1309" s="48">
        <v>1</v>
      </c>
      <c r="V1309" s="47">
        <v>1</v>
      </c>
      <c r="W1309" s="47"/>
      <c r="X1309" s="48"/>
      <c r="Y1309" s="47"/>
      <c r="Z1309" s="49">
        <v>1</v>
      </c>
    </row>
    <row r="1310" spans="1:26" ht="15.75" customHeight="1">
      <c r="A1310" s="5">
        <v>118141</v>
      </c>
      <c r="C1310" s="14">
        <v>44417.296527777777</v>
      </c>
      <c r="G1310" s="5" t="s">
        <v>24</v>
      </c>
      <c r="H1310" s="5" t="s">
        <v>25</v>
      </c>
      <c r="S1310" s="29">
        <v>118071</v>
      </c>
      <c r="T1310" s="47">
        <v>1</v>
      </c>
      <c r="U1310" s="48"/>
      <c r="V1310" s="47">
        <v>1</v>
      </c>
      <c r="W1310" s="47"/>
      <c r="X1310" s="48"/>
      <c r="Y1310" s="47"/>
      <c r="Z1310" s="49">
        <v>1</v>
      </c>
    </row>
    <row r="1311" spans="1:26" ht="15.75" customHeight="1">
      <c r="A1311" s="5">
        <v>118581</v>
      </c>
      <c r="B1311" s="5">
        <v>752</v>
      </c>
      <c r="C1311" s="14">
        <v>44417.238888888889</v>
      </c>
      <c r="D1311" s="14">
        <v>44417.245833333334</v>
      </c>
      <c r="E1311" s="14"/>
      <c r="G1311" s="5" t="s">
        <v>28</v>
      </c>
      <c r="H1311" s="5" t="s">
        <v>29</v>
      </c>
      <c r="S1311" s="29">
        <v>118072</v>
      </c>
      <c r="T1311" s="47"/>
      <c r="U1311" s="48"/>
      <c r="V1311" s="47"/>
      <c r="W1311" s="47"/>
      <c r="X1311" s="48">
        <v>1</v>
      </c>
      <c r="Y1311" s="47">
        <v>1</v>
      </c>
      <c r="Z1311" s="49">
        <v>1</v>
      </c>
    </row>
    <row r="1312" spans="1:26" ht="15.75" customHeight="1">
      <c r="A1312" s="5">
        <v>118017</v>
      </c>
      <c r="B1312" s="5">
        <v>2047</v>
      </c>
      <c r="C1312" s="14">
        <v>44428.484722222223</v>
      </c>
      <c r="D1312" s="14">
        <v>44428.495138888888</v>
      </c>
      <c r="E1312" s="14"/>
      <c r="G1312" s="5" t="s">
        <v>24</v>
      </c>
      <c r="H1312" s="5" t="s">
        <v>29</v>
      </c>
      <c r="S1312" s="29">
        <v>118073</v>
      </c>
      <c r="T1312" s="47"/>
      <c r="U1312" s="48">
        <v>1</v>
      </c>
      <c r="V1312" s="47">
        <v>1</v>
      </c>
      <c r="W1312" s="47"/>
      <c r="X1312" s="48"/>
      <c r="Y1312" s="47"/>
      <c r="Z1312" s="49">
        <v>1</v>
      </c>
    </row>
    <row r="1313" spans="1:26" ht="15.75" customHeight="1">
      <c r="A1313" s="5">
        <v>118610</v>
      </c>
      <c r="B1313" s="5">
        <v>1725</v>
      </c>
      <c r="C1313" s="14">
        <v>44421.372916666667</v>
      </c>
      <c r="D1313" s="14">
        <v>44421.374305555553</v>
      </c>
      <c r="E1313" s="14">
        <v>44421.383333333331</v>
      </c>
      <c r="F1313" s="14">
        <v>44421.397222222222</v>
      </c>
      <c r="G1313" s="5" t="s">
        <v>28</v>
      </c>
      <c r="H1313" s="5" t="s">
        <v>25</v>
      </c>
      <c r="S1313" s="29">
        <v>118074</v>
      </c>
      <c r="T1313" s="47">
        <v>1</v>
      </c>
      <c r="U1313" s="48"/>
      <c r="V1313" s="47">
        <v>1</v>
      </c>
      <c r="W1313" s="47"/>
      <c r="X1313" s="48"/>
      <c r="Y1313" s="47"/>
      <c r="Z1313" s="49">
        <v>1</v>
      </c>
    </row>
    <row r="1314" spans="1:26" ht="15.75" customHeight="1">
      <c r="A1314" s="5">
        <v>117814</v>
      </c>
      <c r="B1314" s="5">
        <v>1117</v>
      </c>
      <c r="C1314" s="14">
        <v>44425.444444444445</v>
      </c>
      <c r="D1314" s="14">
        <v>44425.450000000004</v>
      </c>
      <c r="E1314" s="14"/>
      <c r="G1314" s="5" t="s">
        <v>24</v>
      </c>
      <c r="H1314" s="5" t="s">
        <v>29</v>
      </c>
      <c r="S1314" s="29">
        <v>118075</v>
      </c>
      <c r="T1314" s="47">
        <v>1</v>
      </c>
      <c r="U1314" s="48"/>
      <c r="V1314" s="47">
        <v>1</v>
      </c>
      <c r="W1314" s="47"/>
      <c r="X1314" s="48"/>
      <c r="Y1314" s="47"/>
      <c r="Z1314" s="49">
        <v>1</v>
      </c>
    </row>
    <row r="1315" spans="1:26" ht="15.75" customHeight="1">
      <c r="A1315" s="5">
        <v>117165</v>
      </c>
      <c r="B1315" s="5">
        <v>1586</v>
      </c>
      <c r="C1315" s="14">
        <v>44438.825694444444</v>
      </c>
      <c r="D1315" s="14">
        <v>44438.833333333336</v>
      </c>
      <c r="E1315" s="14">
        <v>44438.835416666669</v>
      </c>
      <c r="F1315" s="14"/>
      <c r="G1315" s="5" t="s">
        <v>24</v>
      </c>
      <c r="H1315" s="5" t="s">
        <v>25</v>
      </c>
      <c r="S1315" s="29">
        <v>118076</v>
      </c>
      <c r="T1315" s="47"/>
      <c r="U1315" s="48"/>
      <c r="V1315" s="47"/>
      <c r="W1315" s="47"/>
      <c r="X1315" s="48">
        <v>1</v>
      </c>
      <c r="Y1315" s="47">
        <v>1</v>
      </c>
      <c r="Z1315" s="49">
        <v>1</v>
      </c>
    </row>
    <row r="1316" spans="1:26" ht="15.75" customHeight="1">
      <c r="A1316" s="5">
        <v>117507</v>
      </c>
      <c r="B1316" s="5">
        <v>3390</v>
      </c>
      <c r="C1316" s="14">
        <v>44429.236805555556</v>
      </c>
      <c r="D1316" s="14">
        <v>44429.238194444442</v>
      </c>
      <c r="E1316" s="14">
        <v>44429.242361111108</v>
      </c>
      <c r="F1316" s="14">
        <v>44429.272916666661</v>
      </c>
      <c r="G1316" s="5" t="s">
        <v>24</v>
      </c>
      <c r="H1316" s="5" t="s">
        <v>25</v>
      </c>
      <c r="S1316" s="29">
        <v>118077</v>
      </c>
      <c r="T1316" s="47"/>
      <c r="U1316" s="48"/>
      <c r="V1316" s="47"/>
      <c r="W1316" s="47">
        <v>1</v>
      </c>
      <c r="X1316" s="48"/>
      <c r="Y1316" s="47">
        <v>1</v>
      </c>
      <c r="Z1316" s="49">
        <v>1</v>
      </c>
    </row>
    <row r="1317" spans="1:26" ht="15.75" customHeight="1">
      <c r="A1317" s="5">
        <v>117023</v>
      </c>
      <c r="B1317" s="5">
        <v>2931</v>
      </c>
      <c r="C1317" s="14">
        <v>44428.180555555555</v>
      </c>
      <c r="D1317" s="14"/>
      <c r="G1317" s="5" t="s">
        <v>24</v>
      </c>
      <c r="H1317" s="5" t="s">
        <v>25</v>
      </c>
      <c r="S1317" s="29">
        <v>118078</v>
      </c>
      <c r="T1317" s="47"/>
      <c r="U1317" s="48"/>
      <c r="V1317" s="47"/>
      <c r="W1317" s="47"/>
      <c r="X1317" s="48"/>
      <c r="Y1317" s="47"/>
      <c r="Z1317" s="49"/>
    </row>
    <row r="1318" spans="1:26" ht="15.75" customHeight="1">
      <c r="A1318" s="5">
        <v>117289</v>
      </c>
      <c r="C1318" s="14">
        <v>44430.192361111105</v>
      </c>
      <c r="G1318" s="5" t="s">
        <v>24</v>
      </c>
      <c r="H1318" s="5" t="s">
        <v>25</v>
      </c>
      <c r="S1318" s="29">
        <v>118079</v>
      </c>
      <c r="T1318" s="47"/>
      <c r="U1318" s="48">
        <v>1</v>
      </c>
      <c r="V1318" s="47">
        <v>1</v>
      </c>
      <c r="W1318" s="47"/>
      <c r="X1318" s="48"/>
      <c r="Y1318" s="47"/>
      <c r="Z1318" s="49">
        <v>1</v>
      </c>
    </row>
    <row r="1319" spans="1:26" ht="15.75" customHeight="1">
      <c r="A1319" s="5">
        <v>118061</v>
      </c>
      <c r="C1319" s="14">
        <v>44434.039583333331</v>
      </c>
      <c r="G1319" s="5" t="s">
        <v>24</v>
      </c>
      <c r="H1319" s="5" t="s">
        <v>25</v>
      </c>
      <c r="S1319" s="29">
        <v>118080</v>
      </c>
      <c r="T1319" s="47"/>
      <c r="U1319" s="48"/>
      <c r="V1319" s="47"/>
      <c r="W1319" s="47"/>
      <c r="X1319" s="48"/>
      <c r="Y1319" s="47"/>
      <c r="Z1319" s="49"/>
    </row>
    <row r="1320" spans="1:26" ht="15.75" customHeight="1">
      <c r="A1320" s="5">
        <v>118023</v>
      </c>
      <c r="C1320" s="14">
        <v>44424.152777777781</v>
      </c>
      <c r="G1320" s="5" t="s">
        <v>24</v>
      </c>
      <c r="H1320" s="5" t="s">
        <v>29</v>
      </c>
      <c r="S1320" s="29">
        <v>118081</v>
      </c>
      <c r="T1320" s="47">
        <v>1</v>
      </c>
      <c r="U1320" s="48"/>
      <c r="V1320" s="47">
        <v>1</v>
      </c>
      <c r="W1320" s="47"/>
      <c r="X1320" s="48"/>
      <c r="Y1320" s="47"/>
      <c r="Z1320" s="49">
        <v>1</v>
      </c>
    </row>
    <row r="1321" spans="1:26" ht="15.75" customHeight="1">
      <c r="A1321" s="5">
        <v>118701</v>
      </c>
      <c r="C1321" s="14">
        <v>44431.674305555556</v>
      </c>
      <c r="G1321" s="5" t="s">
        <v>24</v>
      </c>
      <c r="H1321" s="5" t="s">
        <v>25</v>
      </c>
      <c r="S1321" s="29">
        <v>118082</v>
      </c>
      <c r="T1321" s="47"/>
      <c r="U1321" s="48"/>
      <c r="V1321" s="47"/>
      <c r="W1321" s="47"/>
      <c r="X1321" s="48">
        <v>1</v>
      </c>
      <c r="Y1321" s="47">
        <v>1</v>
      </c>
      <c r="Z1321" s="49">
        <v>1</v>
      </c>
    </row>
    <row r="1322" spans="1:26" ht="15.75" customHeight="1">
      <c r="A1322" s="5">
        <v>118490</v>
      </c>
      <c r="B1322" s="5">
        <v>830</v>
      </c>
      <c r="C1322" s="14">
        <v>44425.454166666663</v>
      </c>
      <c r="D1322" s="14">
        <v>44425.465277777774</v>
      </c>
      <c r="E1322" s="14"/>
      <c r="F1322" s="14"/>
      <c r="G1322" s="5" t="s">
        <v>28</v>
      </c>
      <c r="H1322" s="5" t="s">
        <v>29</v>
      </c>
      <c r="S1322" s="29">
        <v>118083</v>
      </c>
      <c r="T1322" s="47"/>
      <c r="U1322" s="48">
        <v>1</v>
      </c>
      <c r="V1322" s="47">
        <v>1</v>
      </c>
      <c r="W1322" s="47"/>
      <c r="X1322" s="48"/>
      <c r="Y1322" s="47"/>
      <c r="Z1322" s="49">
        <v>1</v>
      </c>
    </row>
    <row r="1323" spans="1:26" ht="15.75" customHeight="1">
      <c r="A1323" s="5">
        <v>117003</v>
      </c>
      <c r="C1323" s="14">
        <v>44430.826388888883</v>
      </c>
      <c r="G1323" s="5" t="s">
        <v>24</v>
      </c>
      <c r="H1323" s="5" t="s">
        <v>25</v>
      </c>
      <c r="S1323" s="29">
        <v>118084</v>
      </c>
      <c r="T1323" s="47"/>
      <c r="U1323" s="48">
        <v>1</v>
      </c>
      <c r="V1323" s="47">
        <v>1</v>
      </c>
      <c r="W1323" s="47"/>
      <c r="X1323" s="48"/>
      <c r="Y1323" s="47"/>
      <c r="Z1323" s="49">
        <v>1</v>
      </c>
    </row>
    <row r="1324" spans="1:26" ht="15.75" customHeight="1">
      <c r="A1324" s="5">
        <v>118288</v>
      </c>
      <c r="B1324" s="5">
        <v>723</v>
      </c>
      <c r="C1324" s="14">
        <v>44414.339583333334</v>
      </c>
      <c r="D1324" s="14">
        <v>44414.347916666666</v>
      </c>
      <c r="E1324" s="14">
        <v>44414.355555555558</v>
      </c>
      <c r="F1324" s="14">
        <v>44414.393750000003</v>
      </c>
      <c r="G1324" s="5" t="s">
        <v>24</v>
      </c>
      <c r="H1324" s="5" t="s">
        <v>29</v>
      </c>
      <c r="S1324" s="29">
        <v>118085</v>
      </c>
      <c r="T1324" s="47"/>
      <c r="U1324" s="48"/>
      <c r="V1324" s="47"/>
      <c r="W1324" s="47"/>
      <c r="X1324" s="48">
        <v>1</v>
      </c>
      <c r="Y1324" s="47">
        <v>1</v>
      </c>
      <c r="Z1324" s="49">
        <v>1</v>
      </c>
    </row>
    <row r="1325" spans="1:26" ht="15.75" customHeight="1">
      <c r="A1325" s="5">
        <v>118481</v>
      </c>
      <c r="B1325" s="5">
        <v>3028</v>
      </c>
      <c r="C1325" s="14">
        <v>44412.195138888885</v>
      </c>
      <c r="D1325" s="14">
        <v>44412.2</v>
      </c>
      <c r="E1325" s="14">
        <v>44412.201388888883</v>
      </c>
      <c r="F1325" s="14">
        <v>44412.238888888882</v>
      </c>
      <c r="G1325" s="5" t="s">
        <v>24</v>
      </c>
      <c r="H1325" s="5" t="s">
        <v>25</v>
      </c>
      <c r="S1325" s="29">
        <v>118086</v>
      </c>
      <c r="T1325" s="47"/>
      <c r="U1325" s="48">
        <v>1</v>
      </c>
      <c r="V1325" s="47">
        <v>1</v>
      </c>
      <c r="W1325" s="47"/>
      <c r="X1325" s="48"/>
      <c r="Y1325" s="47"/>
      <c r="Z1325" s="49">
        <v>1</v>
      </c>
    </row>
    <row r="1326" spans="1:26" ht="15.75" customHeight="1">
      <c r="A1326" s="5">
        <v>117706</v>
      </c>
      <c r="B1326" s="5">
        <v>4546</v>
      </c>
      <c r="C1326" s="14">
        <v>44426.41805555555</v>
      </c>
      <c r="D1326" s="14">
        <v>44426.422916666663</v>
      </c>
      <c r="E1326" s="14"/>
      <c r="G1326" s="5" t="s">
        <v>28</v>
      </c>
      <c r="H1326" s="5" t="s">
        <v>29</v>
      </c>
      <c r="S1326" s="29">
        <v>118087</v>
      </c>
      <c r="T1326" s="47"/>
      <c r="U1326" s="48">
        <v>1</v>
      </c>
      <c r="V1326" s="47">
        <v>1</v>
      </c>
      <c r="W1326" s="47"/>
      <c r="X1326" s="48"/>
      <c r="Y1326" s="47"/>
      <c r="Z1326" s="49">
        <v>1</v>
      </c>
    </row>
    <row r="1327" spans="1:26" ht="15.75" customHeight="1">
      <c r="A1327" s="5">
        <v>117184</v>
      </c>
      <c r="B1327" s="5">
        <v>4436</v>
      </c>
      <c r="C1327" s="14">
        <v>44424.934027777774</v>
      </c>
      <c r="D1327" s="14">
        <v>44424.940972222219</v>
      </c>
      <c r="E1327" s="14">
        <v>44424.94930555555</v>
      </c>
      <c r="F1327" s="14">
        <v>44424.984027777769</v>
      </c>
      <c r="G1327" s="5" t="s">
        <v>24</v>
      </c>
      <c r="H1327" s="5" t="s">
        <v>29</v>
      </c>
      <c r="S1327" s="29">
        <v>118088</v>
      </c>
      <c r="T1327" s="47"/>
      <c r="U1327" s="48"/>
      <c r="V1327" s="47"/>
      <c r="W1327" s="47"/>
      <c r="X1327" s="48">
        <v>1</v>
      </c>
      <c r="Y1327" s="47">
        <v>1</v>
      </c>
      <c r="Z1327" s="49">
        <v>1</v>
      </c>
    </row>
    <row r="1328" spans="1:26" ht="15.75" customHeight="1">
      <c r="A1328" s="5">
        <v>118395</v>
      </c>
      <c r="B1328" s="5">
        <v>2201</v>
      </c>
      <c r="C1328" s="14">
        <v>44428.256249999999</v>
      </c>
      <c r="D1328" s="14">
        <v>44428.257638888885</v>
      </c>
      <c r="E1328" s="14">
        <v>44428.265277777777</v>
      </c>
      <c r="F1328" s="14">
        <v>44428.294444444444</v>
      </c>
      <c r="G1328" s="5" t="s">
        <v>28</v>
      </c>
      <c r="H1328" s="5" t="s">
        <v>25</v>
      </c>
      <c r="S1328" s="29">
        <v>118089</v>
      </c>
      <c r="T1328" s="47">
        <v>1</v>
      </c>
      <c r="U1328" s="48"/>
      <c r="V1328" s="47">
        <v>1</v>
      </c>
      <c r="W1328" s="47"/>
      <c r="X1328" s="48"/>
      <c r="Y1328" s="47"/>
      <c r="Z1328" s="49">
        <v>1</v>
      </c>
    </row>
    <row r="1329" spans="1:26" ht="15.75" customHeight="1">
      <c r="A1329" s="5">
        <v>118316</v>
      </c>
      <c r="B1329" s="5">
        <v>2603</v>
      </c>
      <c r="C1329" s="14">
        <v>44418.924999999996</v>
      </c>
      <c r="D1329" s="14">
        <v>44418.934027777774</v>
      </c>
      <c r="E1329" s="14">
        <v>44418.940277777772</v>
      </c>
      <c r="F1329" s="14">
        <v>44418.975694444438</v>
      </c>
      <c r="G1329" s="5" t="s">
        <v>28</v>
      </c>
      <c r="H1329" s="5" t="s">
        <v>29</v>
      </c>
      <c r="S1329" s="29">
        <v>118090</v>
      </c>
      <c r="T1329" s="47"/>
      <c r="U1329" s="48"/>
      <c r="V1329" s="47"/>
      <c r="W1329" s="47"/>
      <c r="X1329" s="48">
        <v>1</v>
      </c>
      <c r="Y1329" s="47">
        <v>1</v>
      </c>
      <c r="Z1329" s="49">
        <v>1</v>
      </c>
    </row>
    <row r="1330" spans="1:26" ht="15.75" customHeight="1">
      <c r="A1330" s="5">
        <v>117997</v>
      </c>
      <c r="C1330" s="14">
        <v>44435.537499999999</v>
      </c>
      <c r="G1330" s="5" t="s">
        <v>28</v>
      </c>
      <c r="H1330" s="5" t="s">
        <v>29</v>
      </c>
      <c r="S1330" s="29">
        <v>118091</v>
      </c>
      <c r="T1330" s="47"/>
      <c r="U1330" s="48"/>
      <c r="V1330" s="47"/>
      <c r="W1330" s="47"/>
      <c r="X1330" s="48"/>
      <c r="Y1330" s="47"/>
      <c r="Z1330" s="49"/>
    </row>
    <row r="1331" spans="1:26" ht="15.75" customHeight="1">
      <c r="A1331" s="5">
        <v>117136</v>
      </c>
      <c r="B1331" s="5">
        <v>2834</v>
      </c>
      <c r="C1331" s="14">
        <v>44427.273611111108</v>
      </c>
      <c r="D1331" s="14">
        <v>44427.275694444441</v>
      </c>
      <c r="E1331" s="14">
        <v>44427.280555555553</v>
      </c>
      <c r="F1331" s="14">
        <v>44427.300694444442</v>
      </c>
      <c r="G1331" s="5" t="s">
        <v>28</v>
      </c>
      <c r="H1331" s="5" t="s">
        <v>29</v>
      </c>
      <c r="S1331" s="29">
        <v>118092</v>
      </c>
      <c r="T1331" s="47"/>
      <c r="U1331" s="48"/>
      <c r="V1331" s="47"/>
      <c r="W1331" s="47">
        <v>1</v>
      </c>
      <c r="X1331" s="48"/>
      <c r="Y1331" s="47">
        <v>1</v>
      </c>
      <c r="Z1331" s="49">
        <v>1</v>
      </c>
    </row>
    <row r="1332" spans="1:26" ht="15.75" customHeight="1">
      <c r="A1332" s="5">
        <v>117149</v>
      </c>
      <c r="B1332" s="5">
        <v>3058</v>
      </c>
      <c r="C1332" s="14">
        <v>44413.674305555556</v>
      </c>
      <c r="D1332" s="14">
        <v>44413.681250000001</v>
      </c>
      <c r="E1332" s="14">
        <v>44413.682638888888</v>
      </c>
      <c r="F1332" s="14">
        <v>44413.688888888886</v>
      </c>
      <c r="G1332" s="5" t="s">
        <v>24</v>
      </c>
      <c r="H1332" s="5" t="s">
        <v>29</v>
      </c>
      <c r="S1332" s="29">
        <v>118093</v>
      </c>
      <c r="T1332" s="47"/>
      <c r="U1332" s="48"/>
      <c r="V1332" s="47"/>
      <c r="W1332" s="47"/>
      <c r="X1332" s="48">
        <v>1</v>
      </c>
      <c r="Y1332" s="47">
        <v>1</v>
      </c>
      <c r="Z1332" s="49">
        <v>1</v>
      </c>
    </row>
    <row r="1333" spans="1:26" ht="15.75" customHeight="1">
      <c r="A1333" s="5">
        <v>118497</v>
      </c>
      <c r="B1333" s="5">
        <v>4267</v>
      </c>
      <c r="C1333" s="14">
        <v>44426.947222222218</v>
      </c>
      <c r="D1333" s="14">
        <v>44426.952777777777</v>
      </c>
      <c r="E1333" s="14">
        <v>44426.954166666663</v>
      </c>
      <c r="F1333" s="14">
        <v>44426.988888888882</v>
      </c>
      <c r="G1333" s="5" t="s">
        <v>28</v>
      </c>
      <c r="H1333" s="5" t="s">
        <v>29</v>
      </c>
      <c r="S1333" s="29">
        <v>118094</v>
      </c>
      <c r="T1333" s="47">
        <v>1</v>
      </c>
      <c r="U1333" s="48"/>
      <c r="V1333" s="47">
        <v>1</v>
      </c>
      <c r="W1333" s="47"/>
      <c r="X1333" s="48"/>
      <c r="Y1333" s="47"/>
      <c r="Z1333" s="49">
        <v>1</v>
      </c>
    </row>
    <row r="1334" spans="1:26" ht="15.75" customHeight="1">
      <c r="A1334" s="5">
        <v>117723</v>
      </c>
      <c r="B1334" s="5">
        <v>2577</v>
      </c>
      <c r="C1334" s="14">
        <v>44422.104166666672</v>
      </c>
      <c r="D1334" s="14">
        <v>44422.111805555563</v>
      </c>
      <c r="E1334" s="14"/>
      <c r="G1334" s="5" t="s">
        <v>24</v>
      </c>
      <c r="H1334" s="5" t="s">
        <v>25</v>
      </c>
      <c r="S1334" s="29">
        <v>118095</v>
      </c>
      <c r="T1334" s="47"/>
      <c r="U1334" s="48"/>
      <c r="V1334" s="47"/>
      <c r="W1334" s="47"/>
      <c r="X1334" s="48">
        <v>1</v>
      </c>
      <c r="Y1334" s="47">
        <v>1</v>
      </c>
      <c r="Z1334" s="49">
        <v>1</v>
      </c>
    </row>
    <row r="1335" spans="1:26" ht="15.75" customHeight="1">
      <c r="A1335" s="5">
        <v>117307</v>
      </c>
      <c r="B1335" s="5">
        <v>4122</v>
      </c>
      <c r="C1335" s="14">
        <v>44419.397222222222</v>
      </c>
      <c r="D1335" s="14">
        <v>44419.404861111114</v>
      </c>
      <c r="E1335" s="14">
        <v>44419.413888888892</v>
      </c>
      <c r="F1335" s="14">
        <v>44419.450694444451</v>
      </c>
      <c r="G1335" s="5" t="s">
        <v>24</v>
      </c>
      <c r="H1335" s="5" t="s">
        <v>29</v>
      </c>
      <c r="S1335" s="29">
        <v>118096</v>
      </c>
      <c r="T1335" s="47">
        <v>1</v>
      </c>
      <c r="U1335" s="48"/>
      <c r="V1335" s="47">
        <v>1</v>
      </c>
      <c r="W1335" s="47"/>
      <c r="X1335" s="48"/>
      <c r="Y1335" s="47"/>
      <c r="Z1335" s="49">
        <v>1</v>
      </c>
    </row>
    <row r="1336" spans="1:26" ht="15.75" customHeight="1">
      <c r="A1336" s="5">
        <v>116864</v>
      </c>
      <c r="B1336" s="5">
        <v>115</v>
      </c>
      <c r="C1336" s="14">
        <v>44410.86041666667</v>
      </c>
      <c r="D1336" s="14">
        <v>44410.867361111115</v>
      </c>
      <c r="E1336" s="14"/>
      <c r="F1336" s="14"/>
      <c r="G1336" s="5" t="s">
        <v>24</v>
      </c>
      <c r="H1336" s="5" t="s">
        <v>25</v>
      </c>
      <c r="S1336" s="29">
        <v>118097</v>
      </c>
      <c r="T1336" s="47">
        <v>1</v>
      </c>
      <c r="U1336" s="48"/>
      <c r="V1336" s="47">
        <v>1</v>
      </c>
      <c r="W1336" s="47"/>
      <c r="X1336" s="48"/>
      <c r="Y1336" s="47"/>
      <c r="Z1336" s="49">
        <v>1</v>
      </c>
    </row>
    <row r="1337" spans="1:26" ht="15.75" customHeight="1">
      <c r="A1337" s="5">
        <v>117152</v>
      </c>
      <c r="B1337" s="5">
        <v>3427</v>
      </c>
      <c r="C1337" s="14">
        <v>44425.681944444441</v>
      </c>
      <c r="D1337" s="14"/>
      <c r="G1337" s="5" t="s">
        <v>24</v>
      </c>
      <c r="H1337" s="5" t="s">
        <v>29</v>
      </c>
      <c r="S1337" s="29">
        <v>118098</v>
      </c>
      <c r="T1337" s="47"/>
      <c r="U1337" s="48"/>
      <c r="V1337" s="47"/>
      <c r="W1337" s="47"/>
      <c r="X1337" s="48"/>
      <c r="Y1337" s="47"/>
      <c r="Z1337" s="49"/>
    </row>
    <row r="1338" spans="1:26" ht="15.75" customHeight="1">
      <c r="A1338" s="5">
        <v>116811</v>
      </c>
      <c r="B1338" s="5">
        <v>1136</v>
      </c>
      <c r="C1338" s="14">
        <v>44438.107638888891</v>
      </c>
      <c r="D1338" s="14">
        <v>44438.11319444445</v>
      </c>
      <c r="E1338" s="14">
        <v>44438.121527777781</v>
      </c>
      <c r="F1338" s="14">
        <v>44438.137500000004</v>
      </c>
      <c r="G1338" s="5" t="s">
        <v>28</v>
      </c>
      <c r="H1338" s="5" t="s">
        <v>29</v>
      </c>
      <c r="S1338" s="29">
        <v>118099</v>
      </c>
      <c r="T1338" s="47"/>
      <c r="U1338" s="48"/>
      <c r="V1338" s="47"/>
      <c r="W1338" s="47"/>
      <c r="X1338" s="48"/>
      <c r="Y1338" s="47"/>
      <c r="Z1338" s="49"/>
    </row>
    <row r="1339" spans="1:26" ht="15.75" customHeight="1">
      <c r="A1339" s="5">
        <v>117738</v>
      </c>
      <c r="B1339" s="5">
        <v>1153</v>
      </c>
      <c r="C1339" s="14">
        <v>44412.193055555552</v>
      </c>
      <c r="D1339" s="14">
        <v>44412.2</v>
      </c>
      <c r="E1339" s="14">
        <v>44412.207638888889</v>
      </c>
      <c r="F1339" s="14">
        <v>44412.240972222222</v>
      </c>
      <c r="G1339" s="5" t="s">
        <v>24</v>
      </c>
      <c r="H1339" s="5" t="s">
        <v>29</v>
      </c>
      <c r="S1339" s="29">
        <v>118100</v>
      </c>
      <c r="T1339" s="47"/>
      <c r="U1339" s="48"/>
      <c r="V1339" s="47"/>
      <c r="W1339" s="47"/>
      <c r="X1339" s="48">
        <v>1</v>
      </c>
      <c r="Y1339" s="47">
        <v>1</v>
      </c>
      <c r="Z1339" s="49">
        <v>1</v>
      </c>
    </row>
    <row r="1340" spans="1:26" ht="15.75" customHeight="1">
      <c r="A1340" s="5">
        <v>117480</v>
      </c>
      <c r="B1340" s="5">
        <v>641</v>
      </c>
      <c r="C1340" s="14">
        <v>44428.257638888892</v>
      </c>
      <c r="D1340" s="14">
        <v>44428.267361111117</v>
      </c>
      <c r="E1340" s="14">
        <v>44428.275000000009</v>
      </c>
      <c r="F1340" s="14">
        <v>44428.302083333343</v>
      </c>
      <c r="G1340" s="5" t="s">
        <v>24</v>
      </c>
      <c r="H1340" s="5" t="s">
        <v>29</v>
      </c>
      <c r="S1340" s="29">
        <v>118101</v>
      </c>
      <c r="T1340" s="47"/>
      <c r="U1340" s="48"/>
      <c r="V1340" s="47"/>
      <c r="W1340" s="47">
        <v>1</v>
      </c>
      <c r="X1340" s="48"/>
      <c r="Y1340" s="47">
        <v>1</v>
      </c>
      <c r="Z1340" s="49">
        <v>1</v>
      </c>
    </row>
    <row r="1341" spans="1:26" ht="15.75" customHeight="1">
      <c r="A1341" s="5">
        <v>117843</v>
      </c>
      <c r="B1341" s="5">
        <v>4355</v>
      </c>
      <c r="C1341" s="14">
        <v>44437.053472222222</v>
      </c>
      <c r="D1341" s="14">
        <v>44437.059027777781</v>
      </c>
      <c r="E1341" s="14">
        <v>44437.066666666673</v>
      </c>
      <c r="F1341" s="14">
        <v>44437.086805555562</v>
      </c>
      <c r="G1341" s="5" t="s">
        <v>28</v>
      </c>
      <c r="H1341" s="5" t="s">
        <v>25</v>
      </c>
      <c r="S1341" s="29">
        <v>118102</v>
      </c>
      <c r="T1341" s="47"/>
      <c r="U1341" s="48"/>
      <c r="V1341" s="47"/>
      <c r="W1341" s="47"/>
      <c r="X1341" s="48">
        <v>1</v>
      </c>
      <c r="Y1341" s="47">
        <v>1</v>
      </c>
      <c r="Z1341" s="49">
        <v>1</v>
      </c>
    </row>
    <row r="1342" spans="1:26" ht="15.75" customHeight="1">
      <c r="A1342" s="5">
        <v>117369</v>
      </c>
      <c r="C1342" s="14">
        <v>44432.551388888889</v>
      </c>
      <c r="G1342" s="5" t="s">
        <v>24</v>
      </c>
      <c r="H1342" s="5" t="s">
        <v>29</v>
      </c>
      <c r="S1342" s="29">
        <v>118103</v>
      </c>
      <c r="T1342" s="47"/>
      <c r="U1342" s="48">
        <v>1</v>
      </c>
      <c r="V1342" s="47">
        <v>1</v>
      </c>
      <c r="W1342" s="47"/>
      <c r="X1342" s="48"/>
      <c r="Y1342" s="47"/>
      <c r="Z1342" s="49">
        <v>1</v>
      </c>
    </row>
    <row r="1343" spans="1:26" ht="15.75" customHeight="1">
      <c r="A1343" s="5">
        <v>118056</v>
      </c>
      <c r="B1343" s="5">
        <v>393</v>
      </c>
      <c r="C1343" s="14">
        <v>44420.932638888888</v>
      </c>
      <c r="D1343" s="14">
        <v>44420.943749999999</v>
      </c>
      <c r="E1343" s="14">
        <v>44420.951388888891</v>
      </c>
      <c r="F1343" s="14">
        <v>44420.982638888891</v>
      </c>
      <c r="G1343" s="5" t="s">
        <v>24</v>
      </c>
      <c r="H1343" s="5" t="s">
        <v>29</v>
      </c>
      <c r="S1343" s="29">
        <v>118104</v>
      </c>
      <c r="T1343" s="47"/>
      <c r="U1343" s="48"/>
      <c r="V1343" s="47"/>
      <c r="W1343" s="47"/>
      <c r="X1343" s="48"/>
      <c r="Y1343" s="47"/>
      <c r="Z1343" s="49"/>
    </row>
    <row r="1344" spans="1:26" ht="15.75" customHeight="1">
      <c r="A1344" s="5">
        <v>118414</v>
      </c>
      <c r="B1344" s="5">
        <v>3488</v>
      </c>
      <c r="C1344" s="14">
        <v>44410.5625</v>
      </c>
      <c r="D1344" s="14">
        <v>44410.569444444445</v>
      </c>
      <c r="E1344" s="14"/>
      <c r="G1344" s="5" t="s">
        <v>24</v>
      </c>
      <c r="H1344" s="5" t="s">
        <v>29</v>
      </c>
      <c r="S1344" s="29">
        <v>118105</v>
      </c>
      <c r="T1344" s="47"/>
      <c r="U1344" s="48">
        <v>1</v>
      </c>
      <c r="V1344" s="47">
        <v>1</v>
      </c>
      <c r="W1344" s="47"/>
      <c r="X1344" s="48"/>
      <c r="Y1344" s="47"/>
      <c r="Z1344" s="49">
        <v>1</v>
      </c>
    </row>
    <row r="1345" spans="1:26" ht="15.75" customHeight="1">
      <c r="A1345" s="5">
        <v>118677</v>
      </c>
      <c r="B1345" s="5">
        <v>433</v>
      </c>
      <c r="C1345" s="14">
        <v>44426.837500000001</v>
      </c>
      <c r="D1345" s="14">
        <v>44426.845138888893</v>
      </c>
      <c r="E1345" s="14">
        <v>44426.847916666673</v>
      </c>
      <c r="F1345" s="14">
        <v>44426.888194444451</v>
      </c>
      <c r="G1345" s="5" t="s">
        <v>28</v>
      </c>
      <c r="H1345" s="5" t="s">
        <v>29</v>
      </c>
      <c r="S1345" s="29">
        <v>118106</v>
      </c>
      <c r="T1345" s="47"/>
      <c r="U1345" s="48">
        <v>1</v>
      </c>
      <c r="V1345" s="47">
        <v>1</v>
      </c>
      <c r="W1345" s="47"/>
      <c r="X1345" s="48"/>
      <c r="Y1345" s="47"/>
      <c r="Z1345" s="49">
        <v>1</v>
      </c>
    </row>
    <row r="1346" spans="1:26" ht="15.75" customHeight="1">
      <c r="A1346" s="5">
        <v>118611</v>
      </c>
      <c r="B1346" s="5">
        <v>2164</v>
      </c>
      <c r="C1346" s="14">
        <v>44435.845138888893</v>
      </c>
      <c r="D1346" s="14">
        <v>44435.854166666672</v>
      </c>
      <c r="E1346" s="14">
        <v>44435.86041666667</v>
      </c>
      <c r="F1346" s="14">
        <v>44435.869444444448</v>
      </c>
      <c r="G1346" s="5" t="s">
        <v>24</v>
      </c>
      <c r="H1346" s="5" t="s">
        <v>29</v>
      </c>
      <c r="S1346" s="29">
        <v>118107</v>
      </c>
      <c r="T1346" s="47"/>
      <c r="U1346" s="48">
        <v>1</v>
      </c>
      <c r="V1346" s="47">
        <v>1</v>
      </c>
      <c r="W1346" s="47"/>
      <c r="X1346" s="48"/>
      <c r="Y1346" s="47"/>
      <c r="Z1346" s="49">
        <v>1</v>
      </c>
    </row>
    <row r="1347" spans="1:26" ht="15.75" customHeight="1">
      <c r="A1347" s="5">
        <v>118620</v>
      </c>
      <c r="B1347" s="5">
        <v>635</v>
      </c>
      <c r="C1347" s="14">
        <v>44434.510416666664</v>
      </c>
      <c r="D1347" s="14">
        <v>44434.51180555555</v>
      </c>
      <c r="E1347" s="14">
        <v>44434.515277777769</v>
      </c>
      <c r="F1347" s="14">
        <v>44434.534722222212</v>
      </c>
      <c r="G1347" s="5" t="s">
        <v>28</v>
      </c>
      <c r="H1347" s="5" t="s">
        <v>29</v>
      </c>
      <c r="S1347" s="29">
        <v>118108</v>
      </c>
      <c r="T1347" s="47"/>
      <c r="U1347" s="48"/>
      <c r="V1347" s="47"/>
      <c r="W1347" s="47"/>
      <c r="X1347" s="48">
        <v>1</v>
      </c>
      <c r="Y1347" s="47">
        <v>1</v>
      </c>
      <c r="Z1347" s="49">
        <v>1</v>
      </c>
    </row>
    <row r="1348" spans="1:26" ht="15.75" customHeight="1">
      <c r="A1348" s="5">
        <v>118743</v>
      </c>
      <c r="B1348" s="5">
        <v>4390</v>
      </c>
      <c r="C1348" s="14">
        <v>44419.061805555553</v>
      </c>
      <c r="D1348" s="14">
        <v>44419.070833333331</v>
      </c>
      <c r="E1348" s="14"/>
      <c r="G1348" s="5" t="s">
        <v>28</v>
      </c>
      <c r="H1348" s="5" t="s">
        <v>25</v>
      </c>
      <c r="S1348" s="29">
        <v>118109</v>
      </c>
      <c r="T1348" s="47"/>
      <c r="U1348" s="48">
        <v>1</v>
      </c>
      <c r="V1348" s="47">
        <v>1</v>
      </c>
      <c r="W1348" s="47"/>
      <c r="X1348" s="48"/>
      <c r="Y1348" s="47"/>
      <c r="Z1348" s="49">
        <v>1</v>
      </c>
    </row>
    <row r="1349" spans="1:26" ht="15.75" customHeight="1">
      <c r="A1349" s="5">
        <v>118752</v>
      </c>
      <c r="B1349" s="5">
        <v>4246</v>
      </c>
      <c r="C1349" s="14">
        <v>44437.746527777781</v>
      </c>
      <c r="D1349" s="14">
        <v>44437.75</v>
      </c>
      <c r="E1349" s="14">
        <v>44437.753472222219</v>
      </c>
      <c r="F1349" s="14">
        <v>44437.759722222218</v>
      </c>
      <c r="G1349" s="5" t="s">
        <v>24</v>
      </c>
      <c r="H1349" s="5" t="s">
        <v>29</v>
      </c>
      <c r="S1349" s="29">
        <v>118110</v>
      </c>
      <c r="T1349" s="47"/>
      <c r="U1349" s="48"/>
      <c r="V1349" s="47"/>
      <c r="W1349" s="47"/>
      <c r="X1349" s="48">
        <v>1</v>
      </c>
      <c r="Y1349" s="47">
        <v>1</v>
      </c>
      <c r="Z1349" s="49">
        <v>1</v>
      </c>
    </row>
    <row r="1350" spans="1:26" ht="15.75" customHeight="1">
      <c r="A1350" s="5">
        <v>117372</v>
      </c>
      <c r="B1350" s="5">
        <v>2805</v>
      </c>
      <c r="C1350" s="14">
        <v>44410.353472222225</v>
      </c>
      <c r="D1350" s="14">
        <v>44410.36319444445</v>
      </c>
      <c r="E1350" s="14">
        <v>44410.372916666674</v>
      </c>
      <c r="F1350" s="14">
        <v>44410.377777777787</v>
      </c>
      <c r="G1350" s="5" t="s">
        <v>28</v>
      </c>
      <c r="H1350" s="5" t="s">
        <v>25</v>
      </c>
      <c r="S1350" s="29">
        <v>118111</v>
      </c>
      <c r="T1350" s="47">
        <v>1</v>
      </c>
      <c r="U1350" s="48"/>
      <c r="V1350" s="47">
        <v>1</v>
      </c>
      <c r="W1350" s="47"/>
      <c r="X1350" s="48"/>
      <c r="Y1350" s="47"/>
      <c r="Z1350" s="49">
        <v>1</v>
      </c>
    </row>
    <row r="1351" spans="1:26" ht="15.75" customHeight="1">
      <c r="A1351" s="5">
        <v>118486</v>
      </c>
      <c r="C1351" s="14">
        <v>44437.454166666663</v>
      </c>
      <c r="G1351" s="5" t="s">
        <v>24</v>
      </c>
      <c r="H1351" s="5" t="s">
        <v>29</v>
      </c>
      <c r="S1351" s="29">
        <v>118112</v>
      </c>
      <c r="T1351" s="47"/>
      <c r="U1351" s="48"/>
      <c r="V1351" s="47"/>
      <c r="W1351" s="47"/>
      <c r="X1351" s="48"/>
      <c r="Y1351" s="47"/>
      <c r="Z1351" s="49"/>
    </row>
    <row r="1352" spans="1:26" ht="15.75" customHeight="1">
      <c r="A1352" s="5">
        <v>118260</v>
      </c>
      <c r="B1352" s="5">
        <v>3698</v>
      </c>
      <c r="C1352" s="14">
        <v>44427.415972222225</v>
      </c>
      <c r="D1352" s="14">
        <v>44427.424305555556</v>
      </c>
      <c r="E1352" s="14">
        <v>44427.427777777775</v>
      </c>
      <c r="F1352" s="14">
        <v>44427.44930555555</v>
      </c>
      <c r="G1352" s="5" t="s">
        <v>24</v>
      </c>
      <c r="H1352" s="5" t="s">
        <v>25</v>
      </c>
      <c r="S1352" s="29">
        <v>118113</v>
      </c>
      <c r="T1352" s="47"/>
      <c r="U1352" s="48">
        <v>1</v>
      </c>
      <c r="V1352" s="47">
        <v>1</v>
      </c>
      <c r="W1352" s="47"/>
      <c r="X1352" s="48"/>
      <c r="Y1352" s="47"/>
      <c r="Z1352" s="49">
        <v>1</v>
      </c>
    </row>
    <row r="1353" spans="1:26" ht="15.75" customHeight="1">
      <c r="A1353" s="5">
        <v>118746</v>
      </c>
      <c r="B1353" s="5">
        <v>2287</v>
      </c>
      <c r="C1353" s="14">
        <v>44429.161805555559</v>
      </c>
      <c r="D1353" s="14">
        <v>44429.170138888891</v>
      </c>
      <c r="E1353" s="14"/>
      <c r="F1353" s="14"/>
      <c r="G1353" s="5" t="s">
        <v>28</v>
      </c>
      <c r="H1353" s="5" t="s">
        <v>29</v>
      </c>
      <c r="S1353" s="29">
        <v>118114</v>
      </c>
      <c r="T1353" s="47"/>
      <c r="U1353" s="48"/>
      <c r="V1353" s="47"/>
      <c r="W1353" s="47"/>
      <c r="X1353" s="48">
        <v>1</v>
      </c>
      <c r="Y1353" s="47">
        <v>1</v>
      </c>
      <c r="Z1353" s="49">
        <v>1</v>
      </c>
    </row>
    <row r="1354" spans="1:26" ht="15.75" customHeight="1">
      <c r="A1354" s="5">
        <v>118605</v>
      </c>
      <c r="C1354" s="14">
        <v>44436.713888888895</v>
      </c>
      <c r="G1354" s="5" t="s">
        <v>24</v>
      </c>
      <c r="H1354" s="5" t="s">
        <v>29</v>
      </c>
      <c r="S1354" s="29">
        <v>118115</v>
      </c>
      <c r="T1354" s="47"/>
      <c r="U1354" s="48">
        <v>1</v>
      </c>
      <c r="V1354" s="47">
        <v>1</v>
      </c>
      <c r="W1354" s="47"/>
      <c r="X1354" s="48"/>
      <c r="Y1354" s="47"/>
      <c r="Z1354" s="49">
        <v>1</v>
      </c>
    </row>
    <row r="1355" spans="1:26" ht="15.75" customHeight="1">
      <c r="A1355" s="5">
        <v>116826</v>
      </c>
      <c r="B1355" s="5">
        <v>4544</v>
      </c>
      <c r="C1355" s="14">
        <v>44422.053472222222</v>
      </c>
      <c r="D1355" s="14">
        <v>44422.061111111114</v>
      </c>
      <c r="E1355" s="14">
        <v>44422.066666666673</v>
      </c>
      <c r="F1355" s="14">
        <v>44422.104166666672</v>
      </c>
      <c r="G1355" s="5" t="s">
        <v>24</v>
      </c>
      <c r="H1355" s="5" t="s">
        <v>25</v>
      </c>
      <c r="S1355" s="29">
        <v>118116</v>
      </c>
      <c r="T1355" s="47"/>
      <c r="U1355" s="48">
        <v>1</v>
      </c>
      <c r="V1355" s="47">
        <v>1</v>
      </c>
      <c r="W1355" s="47"/>
      <c r="X1355" s="48"/>
      <c r="Y1355" s="47"/>
      <c r="Z1355" s="49">
        <v>1</v>
      </c>
    </row>
    <row r="1356" spans="1:26" ht="15.75" customHeight="1">
      <c r="A1356" s="5">
        <v>117232</v>
      </c>
      <c r="B1356" s="5">
        <v>1741</v>
      </c>
      <c r="C1356" s="14">
        <v>44431.594444444447</v>
      </c>
      <c r="D1356" s="14">
        <v>44431.601388888892</v>
      </c>
      <c r="E1356" s="14">
        <v>44431.609722222223</v>
      </c>
      <c r="F1356" s="14"/>
      <c r="G1356" s="5" t="s">
        <v>24</v>
      </c>
      <c r="H1356" s="5" t="s">
        <v>25</v>
      </c>
      <c r="S1356" s="29">
        <v>118117</v>
      </c>
      <c r="T1356" s="47"/>
      <c r="U1356" s="48"/>
      <c r="V1356" s="47"/>
      <c r="W1356" s="47"/>
      <c r="X1356" s="48"/>
      <c r="Y1356" s="47"/>
      <c r="Z1356" s="49"/>
    </row>
    <row r="1357" spans="1:26" ht="15.75" customHeight="1">
      <c r="A1357" s="5">
        <v>117841</v>
      </c>
      <c r="B1357" s="5">
        <v>602</v>
      </c>
      <c r="C1357" s="14">
        <v>44411.664583333331</v>
      </c>
      <c r="D1357" s="14">
        <v>44411.66805555555</v>
      </c>
      <c r="E1357" s="14">
        <v>44411.672222222216</v>
      </c>
      <c r="F1357" s="14">
        <v>44411.697222222218</v>
      </c>
      <c r="G1357" s="5" t="s">
        <v>24</v>
      </c>
      <c r="H1357" s="5" t="s">
        <v>29</v>
      </c>
      <c r="S1357" s="29">
        <v>118118</v>
      </c>
      <c r="T1357" s="47">
        <v>1</v>
      </c>
      <c r="U1357" s="48"/>
      <c r="V1357" s="47">
        <v>1</v>
      </c>
      <c r="W1357" s="47"/>
      <c r="X1357" s="48"/>
      <c r="Y1357" s="47"/>
      <c r="Z1357" s="49">
        <v>1</v>
      </c>
    </row>
    <row r="1358" spans="1:26" ht="15.75" customHeight="1">
      <c r="A1358" s="5">
        <v>117711</v>
      </c>
      <c r="B1358" s="5">
        <v>1836</v>
      </c>
      <c r="C1358" s="14">
        <v>44421.412499999999</v>
      </c>
      <c r="D1358" s="14">
        <v>44421.415972222218</v>
      </c>
      <c r="E1358" s="14">
        <v>44421.419444444437</v>
      </c>
      <c r="F1358" s="14">
        <v>44421.445833333324</v>
      </c>
      <c r="G1358" s="5" t="s">
        <v>28</v>
      </c>
      <c r="H1358" s="5" t="s">
        <v>29</v>
      </c>
      <c r="S1358" s="29">
        <v>118119</v>
      </c>
      <c r="T1358" s="47"/>
      <c r="U1358" s="48">
        <v>1</v>
      </c>
      <c r="V1358" s="47">
        <v>1</v>
      </c>
      <c r="W1358" s="47"/>
      <c r="X1358" s="48"/>
      <c r="Y1358" s="47"/>
      <c r="Z1358" s="49">
        <v>1</v>
      </c>
    </row>
    <row r="1359" spans="1:26" ht="15.75" customHeight="1">
      <c r="A1359" s="5">
        <v>118674</v>
      </c>
      <c r="B1359" s="5">
        <v>476</v>
      </c>
      <c r="C1359" s="14">
        <v>44423.218055555561</v>
      </c>
      <c r="D1359" s="14">
        <v>44423.222916666673</v>
      </c>
      <c r="E1359" s="14">
        <v>44423.229166666672</v>
      </c>
      <c r="F1359" s="14">
        <v>44423.263888888891</v>
      </c>
      <c r="G1359" s="5" t="s">
        <v>24</v>
      </c>
      <c r="H1359" s="5" t="s">
        <v>29</v>
      </c>
      <c r="S1359" s="29">
        <v>118120</v>
      </c>
      <c r="T1359" s="47"/>
      <c r="U1359" s="48"/>
      <c r="V1359" s="47"/>
      <c r="W1359" s="47"/>
      <c r="X1359" s="48">
        <v>1</v>
      </c>
      <c r="Y1359" s="47">
        <v>1</v>
      </c>
      <c r="Z1359" s="49">
        <v>1</v>
      </c>
    </row>
    <row r="1360" spans="1:26" ht="15.75" customHeight="1">
      <c r="A1360" s="5">
        <v>117111</v>
      </c>
      <c r="B1360" s="5">
        <v>2124</v>
      </c>
      <c r="C1360" s="14">
        <v>44431.238888888889</v>
      </c>
      <c r="D1360" s="14">
        <v>44431.245138888888</v>
      </c>
      <c r="E1360" s="14"/>
      <c r="F1360" s="14"/>
      <c r="G1360" s="5" t="s">
        <v>24</v>
      </c>
      <c r="H1360" s="5" t="s">
        <v>25</v>
      </c>
      <c r="S1360" s="29">
        <v>118121</v>
      </c>
      <c r="T1360" s="47">
        <v>1</v>
      </c>
      <c r="U1360" s="48"/>
      <c r="V1360" s="47">
        <v>1</v>
      </c>
      <c r="W1360" s="47"/>
      <c r="X1360" s="48"/>
      <c r="Y1360" s="47"/>
      <c r="Z1360" s="49">
        <v>1</v>
      </c>
    </row>
    <row r="1361" spans="1:26" ht="15.75" customHeight="1">
      <c r="A1361" s="5">
        <v>118324</v>
      </c>
      <c r="B1361" s="5">
        <v>660</v>
      </c>
      <c r="C1361" s="14">
        <v>44415.867361111115</v>
      </c>
      <c r="D1361" s="14">
        <v>44415.869444444448</v>
      </c>
      <c r="E1361" s="14">
        <v>44415.87708333334</v>
      </c>
      <c r="F1361" s="14">
        <v>44415.911805555559</v>
      </c>
      <c r="G1361" s="5" t="s">
        <v>24</v>
      </c>
      <c r="H1361" s="5" t="s">
        <v>29</v>
      </c>
      <c r="S1361" s="29">
        <v>118122</v>
      </c>
      <c r="T1361" s="47"/>
      <c r="U1361" s="48"/>
      <c r="V1361" s="47"/>
      <c r="W1361" s="47"/>
      <c r="X1361" s="48">
        <v>1</v>
      </c>
      <c r="Y1361" s="47">
        <v>1</v>
      </c>
      <c r="Z1361" s="49">
        <v>1</v>
      </c>
    </row>
    <row r="1362" spans="1:26" ht="15.75" customHeight="1">
      <c r="A1362" s="5">
        <v>118507</v>
      </c>
      <c r="B1362" s="5">
        <v>2484</v>
      </c>
      <c r="C1362" s="14">
        <v>44428.40347222222</v>
      </c>
      <c r="D1362" s="14">
        <v>44428.411805555552</v>
      </c>
      <c r="E1362" s="14">
        <v>44428.41805555555</v>
      </c>
      <c r="F1362" s="14">
        <v>44428.448611111104</v>
      </c>
      <c r="G1362" s="5" t="s">
        <v>24</v>
      </c>
      <c r="H1362" s="5" t="s">
        <v>29</v>
      </c>
      <c r="S1362" s="29">
        <v>118123</v>
      </c>
      <c r="T1362" s="47"/>
      <c r="U1362" s="48"/>
      <c r="V1362" s="47"/>
      <c r="W1362" s="47"/>
      <c r="X1362" s="48">
        <v>1</v>
      </c>
      <c r="Y1362" s="47">
        <v>1</v>
      </c>
      <c r="Z1362" s="49">
        <v>1</v>
      </c>
    </row>
    <row r="1363" spans="1:26" ht="15.75" customHeight="1">
      <c r="A1363" s="5">
        <v>117323</v>
      </c>
      <c r="B1363" s="5">
        <v>4528</v>
      </c>
      <c r="C1363" s="14">
        <v>44434.303472222222</v>
      </c>
      <c r="D1363" s="14">
        <v>44434.3125</v>
      </c>
      <c r="E1363" s="14">
        <v>44434.313888888886</v>
      </c>
      <c r="F1363" s="14">
        <v>44434.344444444439</v>
      </c>
      <c r="G1363" s="5" t="s">
        <v>24</v>
      </c>
      <c r="H1363" s="5" t="s">
        <v>29</v>
      </c>
      <c r="S1363" s="29">
        <v>118124</v>
      </c>
      <c r="T1363" s="47"/>
      <c r="U1363" s="48"/>
      <c r="V1363" s="47"/>
      <c r="W1363" s="47"/>
      <c r="X1363" s="48"/>
      <c r="Y1363" s="47"/>
      <c r="Z1363" s="49"/>
    </row>
    <row r="1364" spans="1:26" ht="15.75" customHeight="1">
      <c r="A1364" s="5">
        <v>117399</v>
      </c>
      <c r="B1364" s="5">
        <v>4160</v>
      </c>
      <c r="C1364" s="14">
        <v>44424.986111111117</v>
      </c>
      <c r="D1364" s="14">
        <v>44424.987500000003</v>
      </c>
      <c r="E1364" s="14"/>
      <c r="F1364" s="14"/>
      <c r="G1364" s="5" t="s">
        <v>24</v>
      </c>
      <c r="H1364" s="5" t="s">
        <v>29</v>
      </c>
      <c r="S1364" s="29">
        <v>118125</v>
      </c>
      <c r="T1364" s="47"/>
      <c r="U1364" s="48"/>
      <c r="V1364" s="47"/>
      <c r="W1364" s="47"/>
      <c r="X1364" s="48"/>
      <c r="Y1364" s="47"/>
      <c r="Z1364" s="49"/>
    </row>
    <row r="1365" spans="1:26" ht="15.75" customHeight="1">
      <c r="A1365" s="5">
        <v>117322</v>
      </c>
      <c r="B1365" s="5">
        <v>3094</v>
      </c>
      <c r="C1365" s="14">
        <v>44438.348611111112</v>
      </c>
      <c r="D1365" s="14">
        <v>44438.351388888892</v>
      </c>
      <c r="E1365" s="14"/>
      <c r="G1365" s="5" t="s">
        <v>24</v>
      </c>
      <c r="H1365" s="5" t="s">
        <v>29</v>
      </c>
      <c r="S1365" s="29">
        <v>118126</v>
      </c>
      <c r="T1365" s="47"/>
      <c r="U1365" s="48"/>
      <c r="V1365" s="47"/>
      <c r="W1365" s="47"/>
      <c r="X1365" s="48"/>
      <c r="Y1365" s="47"/>
      <c r="Z1365" s="49"/>
    </row>
    <row r="1366" spans="1:26" ht="15.75" customHeight="1">
      <c r="A1366" s="5">
        <v>117839</v>
      </c>
      <c r="B1366" s="5">
        <v>4364</v>
      </c>
      <c r="C1366" s="14">
        <v>44428.890277777777</v>
      </c>
      <c r="D1366" s="14">
        <v>44428.897916666669</v>
      </c>
      <c r="E1366" s="14">
        <v>44428.900694444448</v>
      </c>
      <c r="F1366" s="14">
        <v>44428.93958333334</v>
      </c>
      <c r="G1366" s="5" t="s">
        <v>24</v>
      </c>
      <c r="H1366" s="5" t="s">
        <v>29</v>
      </c>
      <c r="S1366" s="29">
        <v>118127</v>
      </c>
      <c r="T1366" s="47"/>
      <c r="U1366" s="48"/>
      <c r="V1366" s="47"/>
      <c r="W1366" s="47"/>
      <c r="X1366" s="48"/>
      <c r="Y1366" s="47"/>
      <c r="Z1366" s="49"/>
    </row>
    <row r="1367" spans="1:26" ht="15.75" customHeight="1">
      <c r="A1367" s="5">
        <v>117236</v>
      </c>
      <c r="B1367" s="5">
        <v>4051</v>
      </c>
      <c r="C1367" s="14">
        <v>44430.836805555555</v>
      </c>
      <c r="D1367" s="14">
        <v>44430.84652777778</v>
      </c>
      <c r="E1367" s="14">
        <v>44430.854861111111</v>
      </c>
      <c r="F1367" s="14">
        <v>44430.865277777775</v>
      </c>
      <c r="G1367" s="5" t="s">
        <v>28</v>
      </c>
      <c r="H1367" s="5" t="s">
        <v>29</v>
      </c>
      <c r="S1367" s="29">
        <v>118128</v>
      </c>
      <c r="T1367" s="47"/>
      <c r="U1367" s="48">
        <v>1</v>
      </c>
      <c r="V1367" s="47">
        <v>1</v>
      </c>
      <c r="W1367" s="47"/>
      <c r="X1367" s="48"/>
      <c r="Y1367" s="47"/>
      <c r="Z1367" s="49">
        <v>1</v>
      </c>
    </row>
    <row r="1368" spans="1:26" ht="15.75" customHeight="1">
      <c r="A1368" s="5">
        <v>117849</v>
      </c>
      <c r="C1368" s="14">
        <v>44418.705555555556</v>
      </c>
      <c r="G1368" s="5" t="s">
        <v>28</v>
      </c>
      <c r="H1368" s="5" t="s">
        <v>29</v>
      </c>
      <c r="S1368" s="29">
        <v>118129</v>
      </c>
      <c r="T1368" s="47"/>
      <c r="U1368" s="48"/>
      <c r="V1368" s="47"/>
      <c r="W1368" s="47"/>
      <c r="X1368" s="48">
        <v>1</v>
      </c>
      <c r="Y1368" s="47">
        <v>1</v>
      </c>
      <c r="Z1368" s="49">
        <v>1</v>
      </c>
    </row>
    <row r="1369" spans="1:26" ht="15.75" customHeight="1">
      <c r="A1369" s="5">
        <v>118527</v>
      </c>
      <c r="B1369" s="5">
        <v>4305</v>
      </c>
      <c r="C1369" s="14">
        <v>44430.864583333336</v>
      </c>
      <c r="D1369" s="14">
        <v>44430.866666666669</v>
      </c>
      <c r="E1369" s="14">
        <v>44430.870138888888</v>
      </c>
      <c r="F1369" s="14">
        <v>44430.880555555552</v>
      </c>
      <c r="G1369" s="5" t="s">
        <v>24</v>
      </c>
      <c r="H1369" s="5" t="s">
        <v>29</v>
      </c>
      <c r="S1369" s="29">
        <v>118130</v>
      </c>
      <c r="T1369" s="47">
        <v>1</v>
      </c>
      <c r="U1369" s="48"/>
      <c r="V1369" s="47">
        <v>1</v>
      </c>
      <c r="W1369" s="47"/>
      <c r="X1369" s="48"/>
      <c r="Y1369" s="47"/>
      <c r="Z1369" s="49">
        <v>1</v>
      </c>
    </row>
    <row r="1370" spans="1:26" ht="15.75" customHeight="1">
      <c r="A1370" s="5">
        <v>118691</v>
      </c>
      <c r="B1370" s="5">
        <v>77</v>
      </c>
      <c r="C1370" s="14">
        <v>44415.727083333339</v>
      </c>
      <c r="D1370" s="14">
        <v>44415.729861111118</v>
      </c>
      <c r="E1370" s="14">
        <v>44415.731250000004</v>
      </c>
      <c r="F1370" s="14"/>
      <c r="G1370" s="5" t="s">
        <v>24</v>
      </c>
      <c r="H1370" s="5" t="s">
        <v>25</v>
      </c>
      <c r="S1370" s="29">
        <v>118131</v>
      </c>
      <c r="T1370" s="47"/>
      <c r="U1370" s="48">
        <v>1</v>
      </c>
      <c r="V1370" s="47">
        <v>1</v>
      </c>
      <c r="W1370" s="47"/>
      <c r="X1370" s="48"/>
      <c r="Y1370" s="47"/>
      <c r="Z1370" s="49">
        <v>1</v>
      </c>
    </row>
    <row r="1371" spans="1:26" ht="15.75" customHeight="1">
      <c r="A1371" s="5">
        <v>116878</v>
      </c>
      <c r="B1371" s="5">
        <v>3312</v>
      </c>
      <c r="C1371" s="14">
        <v>44421.987500000003</v>
      </c>
      <c r="D1371" s="14">
        <v>44421.997222222228</v>
      </c>
      <c r="E1371" s="14">
        <v>44422.003472222226</v>
      </c>
      <c r="F1371" s="14">
        <v>44422.040972222225</v>
      </c>
      <c r="G1371" s="5" t="s">
        <v>24</v>
      </c>
      <c r="H1371" s="5" t="s">
        <v>25</v>
      </c>
      <c r="S1371" s="29">
        <v>118132</v>
      </c>
      <c r="T1371" s="47">
        <v>1</v>
      </c>
      <c r="U1371" s="48"/>
      <c r="V1371" s="47">
        <v>1</v>
      </c>
      <c r="W1371" s="47"/>
      <c r="X1371" s="48"/>
      <c r="Y1371" s="47"/>
      <c r="Z1371" s="49">
        <v>1</v>
      </c>
    </row>
    <row r="1372" spans="1:26" ht="15.75" customHeight="1">
      <c r="A1372" s="5">
        <v>118471</v>
      </c>
      <c r="B1372" s="5">
        <v>4074</v>
      </c>
      <c r="C1372" s="14">
        <v>44414.54583333333</v>
      </c>
      <c r="D1372" s="14">
        <v>44414.550694444442</v>
      </c>
      <c r="E1372" s="14">
        <v>44414.553472222222</v>
      </c>
      <c r="F1372" s="14">
        <v>44414.585416666669</v>
      </c>
      <c r="G1372" s="5" t="s">
        <v>24</v>
      </c>
      <c r="H1372" s="5" t="s">
        <v>29</v>
      </c>
      <c r="S1372" s="29">
        <v>118133</v>
      </c>
      <c r="T1372" s="47"/>
      <c r="U1372" s="48"/>
      <c r="V1372" s="47"/>
      <c r="W1372" s="47"/>
      <c r="X1372" s="48">
        <v>1</v>
      </c>
      <c r="Y1372" s="47">
        <v>1</v>
      </c>
      <c r="Z1372" s="49">
        <v>1</v>
      </c>
    </row>
    <row r="1373" spans="1:26" ht="15.75" customHeight="1">
      <c r="A1373" s="5">
        <v>118275</v>
      </c>
      <c r="B1373" s="5">
        <v>2419</v>
      </c>
      <c r="C1373" s="14">
        <v>44417.424999999996</v>
      </c>
      <c r="D1373" s="14">
        <v>44417.429166666661</v>
      </c>
      <c r="E1373" s="14"/>
      <c r="F1373" s="14"/>
      <c r="G1373" s="5" t="s">
        <v>28</v>
      </c>
      <c r="H1373" s="5" t="s">
        <v>29</v>
      </c>
      <c r="S1373" s="29">
        <v>118134</v>
      </c>
      <c r="T1373" s="47"/>
      <c r="U1373" s="48"/>
      <c r="V1373" s="47"/>
      <c r="W1373" s="47"/>
      <c r="X1373" s="48">
        <v>1</v>
      </c>
      <c r="Y1373" s="47">
        <v>1</v>
      </c>
      <c r="Z1373" s="49">
        <v>1</v>
      </c>
    </row>
    <row r="1374" spans="1:26" ht="15.75" customHeight="1">
      <c r="A1374" s="5">
        <v>117297</v>
      </c>
      <c r="C1374" s="14">
        <v>44420.675694444442</v>
      </c>
      <c r="G1374" s="5" t="s">
        <v>28</v>
      </c>
      <c r="H1374" s="5" t="s">
        <v>29</v>
      </c>
      <c r="S1374" s="29">
        <v>118135</v>
      </c>
      <c r="T1374" s="47"/>
      <c r="U1374" s="48">
        <v>1</v>
      </c>
      <c r="V1374" s="47">
        <v>1</v>
      </c>
      <c r="W1374" s="47"/>
      <c r="X1374" s="48"/>
      <c r="Y1374" s="47"/>
      <c r="Z1374" s="49">
        <v>1</v>
      </c>
    </row>
    <row r="1375" spans="1:26" ht="15.75" customHeight="1">
      <c r="A1375" s="5">
        <v>117279</v>
      </c>
      <c r="C1375" s="14">
        <v>44438.69930555555</v>
      </c>
      <c r="G1375" s="5" t="s">
        <v>28</v>
      </c>
      <c r="H1375" s="5" t="s">
        <v>29</v>
      </c>
      <c r="S1375" s="29">
        <v>118136</v>
      </c>
      <c r="T1375" s="47"/>
      <c r="U1375" s="48">
        <v>1</v>
      </c>
      <c r="V1375" s="47">
        <v>1</v>
      </c>
      <c r="W1375" s="47"/>
      <c r="X1375" s="48"/>
      <c r="Y1375" s="47"/>
      <c r="Z1375" s="49">
        <v>1</v>
      </c>
    </row>
    <row r="1376" spans="1:26" ht="15.75" customHeight="1">
      <c r="A1376" s="5">
        <v>116951</v>
      </c>
      <c r="B1376" s="5">
        <v>148</v>
      </c>
      <c r="C1376" s="14">
        <v>44415.484722222223</v>
      </c>
      <c r="D1376" s="14">
        <v>44415.486111111109</v>
      </c>
      <c r="E1376" s="14"/>
      <c r="G1376" s="5" t="s">
        <v>24</v>
      </c>
      <c r="H1376" s="5" t="s">
        <v>29</v>
      </c>
      <c r="S1376" s="29">
        <v>118137</v>
      </c>
      <c r="T1376" s="47"/>
      <c r="U1376" s="48">
        <v>1</v>
      </c>
      <c r="V1376" s="47">
        <v>1</v>
      </c>
      <c r="W1376" s="47"/>
      <c r="X1376" s="48"/>
      <c r="Y1376" s="47"/>
      <c r="Z1376" s="49">
        <v>1</v>
      </c>
    </row>
    <row r="1377" spans="1:26" ht="15.75" customHeight="1">
      <c r="A1377" s="5">
        <v>118252</v>
      </c>
      <c r="C1377" s="14">
        <v>44414.088194444448</v>
      </c>
      <c r="G1377" s="5" t="s">
        <v>24</v>
      </c>
      <c r="H1377" s="5" t="s">
        <v>25</v>
      </c>
      <c r="S1377" s="29">
        <v>118138</v>
      </c>
      <c r="T1377" s="47"/>
      <c r="U1377" s="48"/>
      <c r="V1377" s="47"/>
      <c r="W1377" s="47">
        <v>1</v>
      </c>
      <c r="X1377" s="48"/>
      <c r="Y1377" s="47">
        <v>1</v>
      </c>
      <c r="Z1377" s="49">
        <v>1</v>
      </c>
    </row>
    <row r="1378" spans="1:26" ht="15.75" customHeight="1">
      <c r="A1378" s="5">
        <v>118455</v>
      </c>
      <c r="C1378" s="14">
        <v>44421.015277777777</v>
      </c>
      <c r="G1378" s="5" t="s">
        <v>28</v>
      </c>
      <c r="H1378" s="5" t="s">
        <v>29</v>
      </c>
      <c r="S1378" s="29">
        <v>118139</v>
      </c>
      <c r="T1378" s="47"/>
      <c r="U1378" s="48">
        <v>1</v>
      </c>
      <c r="V1378" s="47">
        <v>1</v>
      </c>
      <c r="W1378" s="47"/>
      <c r="X1378" s="48"/>
      <c r="Y1378" s="47"/>
      <c r="Z1378" s="49">
        <v>1</v>
      </c>
    </row>
    <row r="1379" spans="1:26" ht="15.75" customHeight="1">
      <c r="A1379" s="5">
        <v>118036</v>
      </c>
      <c r="B1379" s="5">
        <v>2879</v>
      </c>
      <c r="C1379" s="14">
        <v>44438.165277777778</v>
      </c>
      <c r="D1379" s="14">
        <v>44438.170833333337</v>
      </c>
      <c r="E1379" s="14">
        <v>44438.181250000001</v>
      </c>
      <c r="F1379" s="14">
        <v>44438.203472222223</v>
      </c>
      <c r="G1379" s="5" t="s">
        <v>28</v>
      </c>
      <c r="H1379" s="5" t="s">
        <v>25</v>
      </c>
      <c r="S1379" s="29">
        <v>118140</v>
      </c>
      <c r="T1379" s="47"/>
      <c r="U1379" s="48"/>
      <c r="V1379" s="47"/>
      <c r="W1379" s="47"/>
      <c r="X1379" s="48"/>
      <c r="Y1379" s="47"/>
      <c r="Z1379" s="49"/>
    </row>
    <row r="1380" spans="1:26" ht="15.75" customHeight="1">
      <c r="A1380" s="5">
        <v>116776</v>
      </c>
      <c r="C1380" s="14">
        <v>44427.025694444441</v>
      </c>
      <c r="G1380" s="5" t="s">
        <v>24</v>
      </c>
      <c r="H1380" s="5" t="s">
        <v>25</v>
      </c>
      <c r="S1380" s="29">
        <v>118141</v>
      </c>
      <c r="T1380" s="47"/>
      <c r="U1380" s="48"/>
      <c r="V1380" s="47"/>
      <c r="W1380" s="47"/>
      <c r="X1380" s="48"/>
      <c r="Y1380" s="47"/>
      <c r="Z1380" s="49"/>
    </row>
    <row r="1381" spans="1:26" ht="15.75" customHeight="1">
      <c r="A1381" s="5">
        <v>118693</v>
      </c>
      <c r="B1381" s="5">
        <v>4133</v>
      </c>
      <c r="C1381" s="14">
        <v>44435.500694444447</v>
      </c>
      <c r="D1381" s="14">
        <v>44435.511111111111</v>
      </c>
      <c r="E1381" s="14">
        <v>44435.519444444442</v>
      </c>
      <c r="F1381" s="14"/>
      <c r="G1381" s="5" t="s">
        <v>24</v>
      </c>
      <c r="H1381" s="5" t="s">
        <v>25</v>
      </c>
      <c r="S1381" s="29">
        <v>118142</v>
      </c>
      <c r="T1381" s="47"/>
      <c r="U1381" s="48">
        <v>1</v>
      </c>
      <c r="V1381" s="47">
        <v>1</v>
      </c>
      <c r="W1381" s="47"/>
      <c r="X1381" s="48"/>
      <c r="Y1381" s="47"/>
      <c r="Z1381" s="49">
        <v>1</v>
      </c>
    </row>
    <row r="1382" spans="1:26" ht="15.75" customHeight="1">
      <c r="A1382" s="5">
        <v>118279</v>
      </c>
      <c r="B1382" s="5">
        <v>2884</v>
      </c>
      <c r="C1382" s="14">
        <v>44433.09652777778</v>
      </c>
      <c r="D1382" s="14">
        <v>44433.101388888892</v>
      </c>
      <c r="E1382" s="14">
        <v>44433.109722222223</v>
      </c>
      <c r="F1382" s="14">
        <v>44433.12777777778</v>
      </c>
      <c r="G1382" s="5" t="s">
        <v>28</v>
      </c>
      <c r="H1382" s="5" t="s">
        <v>29</v>
      </c>
      <c r="S1382" s="29">
        <v>118143</v>
      </c>
      <c r="T1382" s="47"/>
      <c r="U1382" s="48">
        <v>1</v>
      </c>
      <c r="V1382" s="47">
        <v>1</v>
      </c>
      <c r="W1382" s="47"/>
      <c r="X1382" s="48"/>
      <c r="Y1382" s="47"/>
      <c r="Z1382" s="49">
        <v>1</v>
      </c>
    </row>
    <row r="1383" spans="1:26" ht="15.75" customHeight="1">
      <c r="A1383" s="5">
        <v>117833</v>
      </c>
      <c r="B1383" s="5">
        <v>262</v>
      </c>
      <c r="C1383" s="14">
        <v>44412.253472222219</v>
      </c>
      <c r="D1383" s="14">
        <v>44412.256944444438</v>
      </c>
      <c r="E1383" s="14">
        <v>44412.265277777769</v>
      </c>
      <c r="F1383" s="14">
        <v>44412.27916666666</v>
      </c>
      <c r="G1383" s="5" t="s">
        <v>24</v>
      </c>
      <c r="H1383" s="5" t="s">
        <v>25</v>
      </c>
      <c r="S1383" s="29">
        <v>118144</v>
      </c>
      <c r="T1383" s="47"/>
      <c r="U1383" s="48"/>
      <c r="V1383" s="47"/>
      <c r="W1383" s="47"/>
      <c r="X1383" s="48"/>
      <c r="Y1383" s="47"/>
      <c r="Z1383" s="49"/>
    </row>
    <row r="1384" spans="1:26" ht="15.75" customHeight="1">
      <c r="A1384" s="5">
        <v>118399</v>
      </c>
      <c r="C1384" s="14">
        <v>44418.622222222228</v>
      </c>
      <c r="G1384" s="5" t="s">
        <v>24</v>
      </c>
      <c r="H1384" s="5" t="s">
        <v>29</v>
      </c>
      <c r="S1384" s="29">
        <v>118145</v>
      </c>
      <c r="T1384" s="47">
        <v>1</v>
      </c>
      <c r="U1384" s="48"/>
      <c r="V1384" s="47">
        <v>1</v>
      </c>
      <c r="W1384" s="47"/>
      <c r="X1384" s="48"/>
      <c r="Y1384" s="47"/>
      <c r="Z1384" s="49">
        <v>1</v>
      </c>
    </row>
    <row r="1385" spans="1:26" ht="15.75" customHeight="1">
      <c r="A1385" s="5">
        <v>118705</v>
      </c>
      <c r="C1385" s="14">
        <v>44427.954861111109</v>
      </c>
      <c r="G1385" s="5" t="s">
        <v>24</v>
      </c>
      <c r="H1385" s="5" t="s">
        <v>29</v>
      </c>
      <c r="S1385" s="29">
        <v>118146</v>
      </c>
      <c r="T1385" s="47"/>
      <c r="U1385" s="48">
        <v>1</v>
      </c>
      <c r="V1385" s="47">
        <v>1</v>
      </c>
      <c r="W1385" s="47"/>
      <c r="X1385" s="48"/>
      <c r="Y1385" s="47"/>
      <c r="Z1385" s="49">
        <v>1</v>
      </c>
    </row>
    <row r="1386" spans="1:26" ht="15.75" customHeight="1">
      <c r="A1386" s="5">
        <v>118181</v>
      </c>
      <c r="B1386" s="5">
        <v>1598</v>
      </c>
      <c r="C1386" s="14">
        <v>44421.479861111111</v>
      </c>
      <c r="D1386" s="14">
        <v>44421.488194444442</v>
      </c>
      <c r="E1386" s="14">
        <v>44421.498611111107</v>
      </c>
      <c r="F1386" s="14">
        <v>44421.522222222215</v>
      </c>
      <c r="G1386" s="5" t="s">
        <v>24</v>
      </c>
      <c r="H1386" s="5" t="s">
        <v>25</v>
      </c>
      <c r="S1386" s="29">
        <v>118147</v>
      </c>
      <c r="T1386" s="47"/>
      <c r="U1386" s="48">
        <v>1</v>
      </c>
      <c r="V1386" s="47">
        <v>1</v>
      </c>
      <c r="W1386" s="47"/>
      <c r="X1386" s="48"/>
      <c r="Y1386" s="47"/>
      <c r="Z1386" s="49">
        <v>1</v>
      </c>
    </row>
    <row r="1387" spans="1:26" ht="15.75" customHeight="1">
      <c r="A1387" s="5">
        <v>117614</v>
      </c>
      <c r="B1387" s="5">
        <v>1533</v>
      </c>
      <c r="C1387" s="14">
        <v>44423.544444444444</v>
      </c>
      <c r="D1387" s="14">
        <v>44423.553472222222</v>
      </c>
      <c r="E1387" s="14">
        <v>44423.554861111108</v>
      </c>
      <c r="F1387" s="14">
        <v>44423.573611111111</v>
      </c>
      <c r="G1387" s="5" t="s">
        <v>24</v>
      </c>
      <c r="H1387" s="5" t="s">
        <v>25</v>
      </c>
      <c r="S1387" s="29">
        <v>118148</v>
      </c>
      <c r="T1387" s="47">
        <v>1</v>
      </c>
      <c r="U1387" s="48"/>
      <c r="V1387" s="47">
        <v>1</v>
      </c>
      <c r="W1387" s="47"/>
      <c r="X1387" s="48"/>
      <c r="Y1387" s="47"/>
      <c r="Z1387" s="49">
        <v>1</v>
      </c>
    </row>
    <row r="1388" spans="1:26" ht="15.75" customHeight="1">
      <c r="A1388" s="5">
        <v>118426</v>
      </c>
      <c r="B1388" s="5">
        <v>3377</v>
      </c>
      <c r="C1388" s="14">
        <v>44409.239583333336</v>
      </c>
      <c r="D1388" s="14">
        <v>44409.241666666669</v>
      </c>
      <c r="E1388" s="14">
        <v>44409.243055555555</v>
      </c>
      <c r="F1388" s="14"/>
      <c r="G1388" s="5" t="s">
        <v>28</v>
      </c>
      <c r="H1388" s="5" t="s">
        <v>29</v>
      </c>
      <c r="S1388" s="29">
        <v>118149</v>
      </c>
      <c r="T1388" s="47"/>
      <c r="U1388" s="48">
        <v>1</v>
      </c>
      <c r="V1388" s="47">
        <v>1</v>
      </c>
      <c r="W1388" s="47"/>
      <c r="X1388" s="48"/>
      <c r="Y1388" s="47"/>
      <c r="Z1388" s="49">
        <v>1</v>
      </c>
    </row>
    <row r="1389" spans="1:26" ht="15.75" customHeight="1">
      <c r="A1389" s="5">
        <v>117386</v>
      </c>
      <c r="B1389" s="5">
        <v>594</v>
      </c>
      <c r="C1389" s="14">
        <v>44424.508333333331</v>
      </c>
      <c r="D1389" s="14">
        <v>44424.518055555556</v>
      </c>
      <c r="E1389" s="14">
        <v>44424.52847222222</v>
      </c>
      <c r="F1389" s="14">
        <v>44424.561805555553</v>
      </c>
      <c r="G1389" s="5" t="s">
        <v>24</v>
      </c>
      <c r="H1389" s="5" t="s">
        <v>29</v>
      </c>
      <c r="S1389" s="29">
        <v>118150</v>
      </c>
      <c r="T1389" s="47"/>
      <c r="U1389" s="48">
        <v>1</v>
      </c>
      <c r="V1389" s="47">
        <v>1</v>
      </c>
      <c r="W1389" s="47"/>
      <c r="X1389" s="48"/>
      <c r="Y1389" s="47"/>
      <c r="Z1389" s="49">
        <v>1</v>
      </c>
    </row>
    <row r="1390" spans="1:26" ht="15.75" customHeight="1">
      <c r="A1390" s="5">
        <v>117046</v>
      </c>
      <c r="B1390" s="5">
        <v>360</v>
      </c>
      <c r="C1390" s="14">
        <v>44430.703472222223</v>
      </c>
      <c r="D1390" s="14"/>
      <c r="G1390" s="5" t="s">
        <v>28</v>
      </c>
      <c r="H1390" s="5" t="s">
        <v>25</v>
      </c>
      <c r="S1390" s="29">
        <v>118151</v>
      </c>
      <c r="T1390" s="47"/>
      <c r="U1390" s="48"/>
      <c r="V1390" s="47"/>
      <c r="W1390" s="47"/>
      <c r="X1390" s="48"/>
      <c r="Y1390" s="47"/>
      <c r="Z1390" s="49"/>
    </row>
    <row r="1391" spans="1:26" ht="15.75" customHeight="1">
      <c r="A1391" s="5">
        <v>117130</v>
      </c>
      <c r="B1391" s="5">
        <v>2216</v>
      </c>
      <c r="C1391" s="14">
        <v>44419.193749999999</v>
      </c>
      <c r="D1391" s="14">
        <v>44419.20208333333</v>
      </c>
      <c r="E1391" s="14">
        <v>44419.205555555549</v>
      </c>
      <c r="F1391" s="14">
        <v>44419.23055555555</v>
      </c>
      <c r="G1391" s="5" t="s">
        <v>24</v>
      </c>
      <c r="H1391" s="5" t="s">
        <v>29</v>
      </c>
      <c r="S1391" s="29">
        <v>118152</v>
      </c>
      <c r="T1391" s="47"/>
      <c r="U1391" s="48">
        <v>1</v>
      </c>
      <c r="V1391" s="47">
        <v>1</v>
      </c>
      <c r="W1391" s="47"/>
      <c r="X1391" s="48"/>
      <c r="Y1391" s="47"/>
      <c r="Z1391" s="49">
        <v>1</v>
      </c>
    </row>
    <row r="1392" spans="1:26" ht="15.75" customHeight="1">
      <c r="A1392" s="5">
        <v>117227</v>
      </c>
      <c r="C1392" s="14">
        <v>44438.277777777781</v>
      </c>
      <c r="G1392" s="5" t="s">
        <v>24</v>
      </c>
      <c r="H1392" s="5" t="s">
        <v>25</v>
      </c>
      <c r="S1392" s="29">
        <v>118153</v>
      </c>
      <c r="T1392" s="47">
        <v>1</v>
      </c>
      <c r="U1392" s="48"/>
      <c r="V1392" s="47">
        <v>1</v>
      </c>
      <c r="W1392" s="47"/>
      <c r="X1392" s="48"/>
      <c r="Y1392" s="47"/>
      <c r="Z1392" s="49">
        <v>1</v>
      </c>
    </row>
    <row r="1393" spans="1:26" ht="15.75" customHeight="1">
      <c r="A1393" s="5">
        <v>117154</v>
      </c>
      <c r="B1393" s="5">
        <v>4650</v>
      </c>
      <c r="C1393" s="14">
        <v>44420.068749999999</v>
      </c>
      <c r="D1393" s="14">
        <v>44420.079861111109</v>
      </c>
      <c r="E1393" s="14"/>
      <c r="F1393" s="14"/>
      <c r="G1393" s="5" t="s">
        <v>24</v>
      </c>
      <c r="H1393" s="5" t="s">
        <v>25</v>
      </c>
      <c r="S1393" s="29">
        <v>118154</v>
      </c>
      <c r="T1393" s="47"/>
      <c r="U1393" s="48"/>
      <c r="V1393" s="47"/>
      <c r="W1393" s="47">
        <v>1</v>
      </c>
      <c r="X1393" s="48"/>
      <c r="Y1393" s="47">
        <v>1</v>
      </c>
      <c r="Z1393" s="49">
        <v>1</v>
      </c>
    </row>
    <row r="1394" spans="1:26" ht="15.75" customHeight="1">
      <c r="A1394" s="5">
        <v>117489</v>
      </c>
      <c r="B1394" s="5">
        <v>2002</v>
      </c>
      <c r="C1394" s="14">
        <v>44439.009722222225</v>
      </c>
      <c r="D1394" s="14">
        <v>44439.011805555558</v>
      </c>
      <c r="E1394" s="14">
        <v>44439.020833333336</v>
      </c>
      <c r="F1394" s="14">
        <v>44439.027777777781</v>
      </c>
      <c r="G1394" s="5" t="s">
        <v>24</v>
      </c>
      <c r="H1394" s="5" t="s">
        <v>29</v>
      </c>
      <c r="S1394" s="29">
        <v>118155</v>
      </c>
      <c r="T1394" s="47"/>
      <c r="U1394" s="48">
        <v>1</v>
      </c>
      <c r="V1394" s="47">
        <v>1</v>
      </c>
      <c r="W1394" s="47"/>
      <c r="X1394" s="48"/>
      <c r="Y1394" s="47"/>
      <c r="Z1394" s="49">
        <v>1</v>
      </c>
    </row>
    <row r="1395" spans="1:26" ht="15.75" customHeight="1">
      <c r="A1395" s="5">
        <v>118174</v>
      </c>
      <c r="B1395" s="5">
        <v>4585</v>
      </c>
      <c r="C1395" s="14">
        <v>44415.027777777781</v>
      </c>
      <c r="D1395" s="14">
        <v>44415.038194444445</v>
      </c>
      <c r="E1395" s="14">
        <v>44415.043055555558</v>
      </c>
      <c r="F1395" s="14">
        <v>44415.065972222226</v>
      </c>
      <c r="G1395" s="5" t="s">
        <v>28</v>
      </c>
      <c r="H1395" s="5" t="s">
        <v>25</v>
      </c>
      <c r="S1395" s="29">
        <v>118156</v>
      </c>
      <c r="T1395" s="47"/>
      <c r="U1395" s="48"/>
      <c r="V1395" s="47"/>
      <c r="W1395" s="47"/>
      <c r="X1395" s="48"/>
      <c r="Y1395" s="47"/>
      <c r="Z1395" s="49"/>
    </row>
    <row r="1396" spans="1:26" ht="15.75" customHeight="1">
      <c r="A1396" s="5">
        <v>118475</v>
      </c>
      <c r="B1396" s="5">
        <v>2006</v>
      </c>
      <c r="C1396" s="14">
        <v>44426.561805555553</v>
      </c>
      <c r="D1396" s="14">
        <v>44426.570833333331</v>
      </c>
      <c r="E1396" s="14">
        <v>44426.572222222218</v>
      </c>
      <c r="F1396" s="14">
        <v>44426.609027777777</v>
      </c>
      <c r="G1396" s="5" t="s">
        <v>24</v>
      </c>
      <c r="H1396" s="5" t="s">
        <v>25</v>
      </c>
      <c r="S1396" s="29">
        <v>118157</v>
      </c>
      <c r="T1396" s="47"/>
      <c r="U1396" s="48"/>
      <c r="V1396" s="47"/>
      <c r="W1396" s="47"/>
      <c r="X1396" s="48"/>
      <c r="Y1396" s="47"/>
      <c r="Z1396" s="49"/>
    </row>
    <row r="1397" spans="1:26" ht="15.75" customHeight="1">
      <c r="A1397" s="5">
        <v>117320</v>
      </c>
      <c r="C1397" s="14">
        <v>44418.635416666664</v>
      </c>
      <c r="G1397" s="5" t="s">
        <v>28</v>
      </c>
      <c r="H1397" s="5" t="s">
        <v>29</v>
      </c>
      <c r="S1397" s="29">
        <v>118158</v>
      </c>
      <c r="T1397" s="47"/>
      <c r="U1397" s="48"/>
      <c r="V1397" s="47"/>
      <c r="W1397" s="47">
        <v>1</v>
      </c>
      <c r="X1397" s="48"/>
      <c r="Y1397" s="47">
        <v>1</v>
      </c>
      <c r="Z1397" s="49">
        <v>1</v>
      </c>
    </row>
    <row r="1398" spans="1:26" ht="15.75" customHeight="1">
      <c r="A1398" s="5">
        <v>118150</v>
      </c>
      <c r="B1398" s="5">
        <v>2128</v>
      </c>
      <c r="C1398" s="14">
        <v>44425.739583333336</v>
      </c>
      <c r="D1398" s="14">
        <v>44425.743055555555</v>
      </c>
      <c r="E1398" s="14"/>
      <c r="G1398" s="5" t="s">
        <v>24</v>
      </c>
      <c r="H1398" s="5" t="s">
        <v>29</v>
      </c>
      <c r="S1398" s="29">
        <v>118159</v>
      </c>
      <c r="T1398" s="47">
        <v>1</v>
      </c>
      <c r="U1398" s="48"/>
      <c r="V1398" s="47">
        <v>1</v>
      </c>
      <c r="W1398" s="47"/>
      <c r="X1398" s="48"/>
      <c r="Y1398" s="47"/>
      <c r="Z1398" s="49">
        <v>1</v>
      </c>
    </row>
    <row r="1399" spans="1:26" ht="15.75" customHeight="1">
      <c r="A1399" s="5">
        <v>117217</v>
      </c>
      <c r="C1399" s="14">
        <v>44432.852777777778</v>
      </c>
      <c r="G1399" s="5" t="s">
        <v>24</v>
      </c>
      <c r="H1399" s="5" t="s">
        <v>29</v>
      </c>
      <c r="S1399" s="29">
        <v>118160</v>
      </c>
      <c r="T1399" s="47"/>
      <c r="U1399" s="48"/>
      <c r="V1399" s="47"/>
      <c r="W1399" s="47"/>
      <c r="X1399" s="48">
        <v>1</v>
      </c>
      <c r="Y1399" s="47">
        <v>1</v>
      </c>
      <c r="Z1399" s="49">
        <v>1</v>
      </c>
    </row>
    <row r="1400" spans="1:26" ht="15.75" customHeight="1">
      <c r="A1400" s="5">
        <v>117161</v>
      </c>
      <c r="B1400" s="5">
        <v>4473</v>
      </c>
      <c r="C1400" s="14">
        <v>44422.90902777778</v>
      </c>
      <c r="D1400" s="14">
        <v>44422.911805555559</v>
      </c>
      <c r="E1400" s="14">
        <v>44422.915277777778</v>
      </c>
      <c r="F1400" s="14">
        <v>44422.954861111109</v>
      </c>
      <c r="G1400" s="5" t="s">
        <v>28</v>
      </c>
      <c r="H1400" s="5" t="s">
        <v>25</v>
      </c>
      <c r="S1400" s="29">
        <v>118161</v>
      </c>
      <c r="T1400" s="47"/>
      <c r="U1400" s="48"/>
      <c r="V1400" s="47"/>
      <c r="W1400" s="47"/>
      <c r="X1400" s="48">
        <v>1</v>
      </c>
      <c r="Y1400" s="47">
        <v>1</v>
      </c>
      <c r="Z1400" s="49">
        <v>1</v>
      </c>
    </row>
    <row r="1401" spans="1:26" ht="15.75" customHeight="1">
      <c r="A1401" s="5">
        <v>118054</v>
      </c>
      <c r="C1401" s="14">
        <v>44437.270833333336</v>
      </c>
      <c r="G1401" s="5" t="s">
        <v>24</v>
      </c>
      <c r="H1401" s="5" t="s">
        <v>29</v>
      </c>
      <c r="S1401" s="29">
        <v>118162</v>
      </c>
      <c r="T1401" s="47"/>
      <c r="U1401" s="48">
        <v>1</v>
      </c>
      <c r="V1401" s="47">
        <v>1</v>
      </c>
      <c r="W1401" s="47"/>
      <c r="X1401" s="48"/>
      <c r="Y1401" s="47"/>
      <c r="Z1401" s="49">
        <v>1</v>
      </c>
    </row>
    <row r="1402" spans="1:26" ht="15.75" customHeight="1">
      <c r="A1402" s="5">
        <v>117444</v>
      </c>
      <c r="B1402" s="5">
        <v>988</v>
      </c>
      <c r="C1402" s="14">
        <v>44438.736805555556</v>
      </c>
      <c r="D1402" s="14">
        <v>44438.747916666667</v>
      </c>
      <c r="E1402" s="14">
        <v>44438.75</v>
      </c>
      <c r="F1402" s="14">
        <v>44438.781944444447</v>
      </c>
      <c r="G1402" s="5" t="s">
        <v>24</v>
      </c>
      <c r="H1402" s="5" t="s">
        <v>29</v>
      </c>
      <c r="S1402" s="29">
        <v>118163</v>
      </c>
      <c r="T1402" s="47">
        <v>1</v>
      </c>
      <c r="U1402" s="48"/>
      <c r="V1402" s="47">
        <v>1</v>
      </c>
      <c r="W1402" s="47"/>
      <c r="X1402" s="48"/>
      <c r="Y1402" s="47"/>
      <c r="Z1402" s="49">
        <v>1</v>
      </c>
    </row>
    <row r="1403" spans="1:26" ht="15.75" customHeight="1">
      <c r="A1403" s="5">
        <v>118570</v>
      </c>
      <c r="B1403" s="5">
        <v>96</v>
      </c>
      <c r="C1403" s="14">
        <v>44420.049305555556</v>
      </c>
      <c r="D1403" s="14">
        <v>44420.056944444448</v>
      </c>
      <c r="E1403" s="14"/>
      <c r="G1403" s="5" t="s">
        <v>28</v>
      </c>
      <c r="H1403" s="5" t="s">
        <v>29</v>
      </c>
      <c r="S1403" s="29">
        <v>118164</v>
      </c>
      <c r="T1403" s="47"/>
      <c r="U1403" s="48"/>
      <c r="V1403" s="47"/>
      <c r="W1403" s="47"/>
      <c r="X1403" s="48"/>
      <c r="Y1403" s="47"/>
      <c r="Z1403" s="49"/>
    </row>
    <row r="1404" spans="1:26" ht="15.75" customHeight="1">
      <c r="A1404" s="5">
        <v>118193</v>
      </c>
      <c r="B1404" s="5">
        <v>2474</v>
      </c>
      <c r="C1404" s="14">
        <v>44409.426388888889</v>
      </c>
      <c r="D1404" s="14">
        <v>44409.432638888888</v>
      </c>
      <c r="E1404" s="14"/>
      <c r="G1404" s="5" t="s">
        <v>24</v>
      </c>
      <c r="H1404" s="5" t="s">
        <v>29</v>
      </c>
      <c r="S1404" s="29">
        <v>118165</v>
      </c>
      <c r="T1404" s="47"/>
      <c r="U1404" s="48"/>
      <c r="V1404" s="47"/>
      <c r="W1404" s="47"/>
      <c r="X1404" s="48">
        <v>1</v>
      </c>
      <c r="Y1404" s="47">
        <v>1</v>
      </c>
      <c r="Z1404" s="49">
        <v>1</v>
      </c>
    </row>
    <row r="1405" spans="1:26" ht="15.75" customHeight="1">
      <c r="A1405" s="5">
        <v>118303</v>
      </c>
      <c r="B1405" s="5">
        <v>1799</v>
      </c>
      <c r="C1405" s="14">
        <v>44422.080555555556</v>
      </c>
      <c r="D1405" s="14"/>
      <c r="G1405" s="5" t="s">
        <v>24</v>
      </c>
      <c r="H1405" s="5" t="s">
        <v>29</v>
      </c>
      <c r="S1405" s="29">
        <v>118166</v>
      </c>
      <c r="T1405" s="47"/>
      <c r="U1405" s="48">
        <v>1</v>
      </c>
      <c r="V1405" s="47">
        <v>1</v>
      </c>
      <c r="W1405" s="47"/>
      <c r="X1405" s="48"/>
      <c r="Y1405" s="47"/>
      <c r="Z1405" s="49">
        <v>1</v>
      </c>
    </row>
    <row r="1406" spans="1:26" ht="15.75" customHeight="1">
      <c r="A1406" s="5">
        <v>118087</v>
      </c>
      <c r="B1406" s="5">
        <v>1849</v>
      </c>
      <c r="C1406" s="14">
        <v>44414.068055555552</v>
      </c>
      <c r="D1406" s="14">
        <v>44414.072222222218</v>
      </c>
      <c r="E1406" s="14">
        <v>44414.079861111109</v>
      </c>
      <c r="F1406" s="14">
        <v>44414.093055555553</v>
      </c>
      <c r="G1406" s="5" t="s">
        <v>24</v>
      </c>
      <c r="H1406" s="5" t="s">
        <v>29</v>
      </c>
      <c r="S1406" s="29">
        <v>118167</v>
      </c>
      <c r="T1406" s="47"/>
      <c r="U1406" s="48"/>
      <c r="V1406" s="47"/>
      <c r="W1406" s="47">
        <v>1</v>
      </c>
      <c r="X1406" s="48"/>
      <c r="Y1406" s="47">
        <v>1</v>
      </c>
      <c r="Z1406" s="49">
        <v>1</v>
      </c>
    </row>
    <row r="1407" spans="1:26" ht="15.75" customHeight="1">
      <c r="A1407" s="5">
        <v>117462</v>
      </c>
      <c r="B1407" s="5">
        <v>2477</v>
      </c>
      <c r="C1407" s="14">
        <v>44435.590972222228</v>
      </c>
      <c r="D1407" s="14">
        <v>44435.597222222226</v>
      </c>
      <c r="E1407" s="14">
        <v>44435.600000000006</v>
      </c>
      <c r="F1407" s="14">
        <v>44435.611805555563</v>
      </c>
      <c r="G1407" s="5" t="s">
        <v>24</v>
      </c>
      <c r="H1407" s="5" t="s">
        <v>29</v>
      </c>
      <c r="S1407" s="29">
        <v>118168</v>
      </c>
      <c r="T1407" s="47"/>
      <c r="U1407" s="48">
        <v>1</v>
      </c>
      <c r="V1407" s="47">
        <v>1</v>
      </c>
      <c r="W1407" s="47"/>
      <c r="X1407" s="48"/>
      <c r="Y1407" s="47"/>
      <c r="Z1407" s="49">
        <v>1</v>
      </c>
    </row>
    <row r="1408" spans="1:26" ht="15.75" customHeight="1">
      <c r="A1408" s="5">
        <v>116830</v>
      </c>
      <c r="B1408" s="5">
        <v>1718</v>
      </c>
      <c r="C1408" s="14">
        <v>44424.913194444445</v>
      </c>
      <c r="D1408" s="14">
        <v>44424.917361111111</v>
      </c>
      <c r="E1408" s="14">
        <v>44424.927777777775</v>
      </c>
      <c r="F1408" s="14">
        <v>44424.971527777772</v>
      </c>
      <c r="G1408" s="5" t="s">
        <v>24</v>
      </c>
      <c r="H1408" s="5" t="s">
        <v>29</v>
      </c>
      <c r="S1408" s="29">
        <v>118169</v>
      </c>
      <c r="T1408" s="47"/>
      <c r="U1408" s="48"/>
      <c r="V1408" s="47"/>
      <c r="W1408" s="47"/>
      <c r="X1408" s="48">
        <v>1</v>
      </c>
      <c r="Y1408" s="47">
        <v>1</v>
      </c>
      <c r="Z1408" s="49">
        <v>1</v>
      </c>
    </row>
    <row r="1409" spans="1:26" ht="15.75" customHeight="1">
      <c r="A1409" s="5">
        <v>117690</v>
      </c>
      <c r="B1409" s="5">
        <v>3521</v>
      </c>
      <c r="C1409" s="14">
        <v>44419.681249999994</v>
      </c>
      <c r="D1409" s="14">
        <v>44419.684027777774</v>
      </c>
      <c r="E1409" s="14">
        <v>44419.688194444439</v>
      </c>
      <c r="F1409" s="14">
        <v>44419.705555555549</v>
      </c>
      <c r="G1409" s="5" t="s">
        <v>24</v>
      </c>
      <c r="H1409" s="5" t="s">
        <v>25</v>
      </c>
      <c r="S1409" s="29">
        <v>118170</v>
      </c>
      <c r="T1409" s="47"/>
      <c r="U1409" s="48"/>
      <c r="V1409" s="47"/>
      <c r="W1409" s="47"/>
      <c r="X1409" s="48">
        <v>1</v>
      </c>
      <c r="Y1409" s="47">
        <v>1</v>
      </c>
      <c r="Z1409" s="49">
        <v>1</v>
      </c>
    </row>
    <row r="1410" spans="1:26" ht="15.75" customHeight="1">
      <c r="A1410" s="5">
        <v>117492</v>
      </c>
      <c r="C1410" s="14">
        <v>44432.377083333333</v>
      </c>
      <c r="G1410" s="5" t="s">
        <v>24</v>
      </c>
      <c r="H1410" s="5" t="s">
        <v>25</v>
      </c>
      <c r="S1410" s="29">
        <v>118171</v>
      </c>
      <c r="T1410" s="47">
        <v>1</v>
      </c>
      <c r="U1410" s="48"/>
      <c r="V1410" s="47">
        <v>1</v>
      </c>
      <c r="W1410" s="47"/>
      <c r="X1410" s="48"/>
      <c r="Y1410" s="47"/>
      <c r="Z1410" s="49">
        <v>1</v>
      </c>
    </row>
    <row r="1411" spans="1:26" ht="15.75" customHeight="1">
      <c r="A1411" s="5">
        <v>117029</v>
      </c>
      <c r="C1411" s="14">
        <v>44414.288194444445</v>
      </c>
      <c r="G1411" s="5" t="s">
        <v>24</v>
      </c>
      <c r="H1411" s="5" t="s">
        <v>25</v>
      </c>
      <c r="S1411" s="29">
        <v>118172</v>
      </c>
      <c r="T1411" s="47">
        <v>1</v>
      </c>
      <c r="U1411" s="48"/>
      <c r="V1411" s="47">
        <v>1</v>
      </c>
      <c r="W1411" s="47"/>
      <c r="X1411" s="48"/>
      <c r="Y1411" s="47"/>
      <c r="Z1411" s="49">
        <v>1</v>
      </c>
    </row>
    <row r="1412" spans="1:26" ht="15.75" customHeight="1">
      <c r="A1412" s="5">
        <v>117789</v>
      </c>
      <c r="B1412" s="5">
        <v>1235</v>
      </c>
      <c r="C1412" s="14">
        <v>44426.470833333333</v>
      </c>
      <c r="D1412" s="14">
        <v>44426.473611111112</v>
      </c>
      <c r="E1412" s="14">
        <v>44426.483333333337</v>
      </c>
      <c r="F1412" s="14">
        <v>44426.522916666669</v>
      </c>
      <c r="G1412" s="5" t="s">
        <v>28</v>
      </c>
      <c r="H1412" s="5" t="s">
        <v>29</v>
      </c>
      <c r="S1412" s="29">
        <v>118173</v>
      </c>
      <c r="T1412" s="47"/>
      <c r="U1412" s="48">
        <v>1</v>
      </c>
      <c r="V1412" s="47">
        <v>1</v>
      </c>
      <c r="W1412" s="47"/>
      <c r="X1412" s="48"/>
      <c r="Y1412" s="47"/>
      <c r="Z1412" s="49">
        <v>1</v>
      </c>
    </row>
    <row r="1413" spans="1:26" ht="15.75" customHeight="1">
      <c r="A1413" s="5">
        <v>118506</v>
      </c>
      <c r="B1413" s="5">
        <v>4299</v>
      </c>
      <c r="C1413" s="14">
        <v>44412.133333333331</v>
      </c>
      <c r="D1413" s="14">
        <v>44412.138888888891</v>
      </c>
      <c r="E1413" s="14">
        <v>44412.142361111109</v>
      </c>
      <c r="F1413" s="14">
        <v>44412.154861111107</v>
      </c>
      <c r="G1413" s="5" t="s">
        <v>28</v>
      </c>
      <c r="H1413" s="5" t="s">
        <v>25</v>
      </c>
      <c r="S1413" s="29">
        <v>118174</v>
      </c>
      <c r="T1413" s="47"/>
      <c r="U1413" s="48"/>
      <c r="V1413" s="47"/>
      <c r="W1413" s="47">
        <v>1</v>
      </c>
      <c r="X1413" s="48"/>
      <c r="Y1413" s="47">
        <v>1</v>
      </c>
      <c r="Z1413" s="49">
        <v>1</v>
      </c>
    </row>
    <row r="1414" spans="1:26" ht="15.75" customHeight="1">
      <c r="A1414" s="5">
        <v>118073</v>
      </c>
      <c r="B1414" s="5">
        <v>3043</v>
      </c>
      <c r="C1414" s="14">
        <v>44414.475000000006</v>
      </c>
      <c r="D1414" s="14">
        <v>44414.476388888892</v>
      </c>
      <c r="E1414" s="14">
        <v>44414.482638888891</v>
      </c>
      <c r="F1414" s="14"/>
      <c r="G1414" s="5" t="s">
        <v>24</v>
      </c>
      <c r="H1414" s="5" t="s">
        <v>29</v>
      </c>
      <c r="S1414" s="29">
        <v>118175</v>
      </c>
      <c r="T1414" s="47"/>
      <c r="U1414" s="48"/>
      <c r="V1414" s="47"/>
      <c r="W1414" s="47">
        <v>1</v>
      </c>
      <c r="X1414" s="48"/>
      <c r="Y1414" s="47">
        <v>1</v>
      </c>
      <c r="Z1414" s="49">
        <v>1</v>
      </c>
    </row>
    <row r="1415" spans="1:26" ht="15.75" customHeight="1">
      <c r="A1415" s="5">
        <v>116787</v>
      </c>
      <c r="C1415" s="14">
        <v>44414.084722222222</v>
      </c>
      <c r="G1415" s="5" t="s">
        <v>24</v>
      </c>
      <c r="H1415" s="5" t="s">
        <v>25</v>
      </c>
      <c r="S1415" s="29">
        <v>118176</v>
      </c>
      <c r="T1415" s="47">
        <v>1</v>
      </c>
      <c r="U1415" s="48"/>
      <c r="V1415" s="47">
        <v>1</v>
      </c>
      <c r="W1415" s="47"/>
      <c r="X1415" s="48"/>
      <c r="Y1415" s="47"/>
      <c r="Z1415" s="49">
        <v>1</v>
      </c>
    </row>
    <row r="1416" spans="1:26" ht="15.75" customHeight="1">
      <c r="A1416" s="5">
        <v>118282</v>
      </c>
      <c r="B1416" s="5">
        <v>682</v>
      </c>
      <c r="C1416" s="14">
        <v>44421.527777777781</v>
      </c>
      <c r="D1416" s="14"/>
      <c r="G1416" s="5" t="s">
        <v>24</v>
      </c>
      <c r="H1416" s="5" t="s">
        <v>25</v>
      </c>
      <c r="S1416" s="29">
        <v>118177</v>
      </c>
      <c r="T1416" s="47"/>
      <c r="U1416" s="48"/>
      <c r="V1416" s="47"/>
      <c r="W1416" s="47"/>
      <c r="X1416" s="48"/>
      <c r="Y1416" s="47"/>
      <c r="Z1416" s="49"/>
    </row>
    <row r="1417" spans="1:26" ht="15.75" customHeight="1">
      <c r="A1417" s="5">
        <v>117241</v>
      </c>
      <c r="B1417" s="5">
        <v>766</v>
      </c>
      <c r="C1417" s="14">
        <v>44409.955555555556</v>
      </c>
      <c r="D1417" s="14">
        <v>44409.959722222222</v>
      </c>
      <c r="E1417" s="14">
        <v>44409.961111111108</v>
      </c>
      <c r="F1417" s="14">
        <v>44409.991666666661</v>
      </c>
      <c r="G1417" s="5" t="s">
        <v>24</v>
      </c>
      <c r="H1417" s="5" t="s">
        <v>29</v>
      </c>
      <c r="S1417" s="29">
        <v>118178</v>
      </c>
      <c r="T1417" s="47"/>
      <c r="U1417" s="48"/>
      <c r="V1417" s="47"/>
      <c r="W1417" s="47"/>
      <c r="X1417" s="48">
        <v>1</v>
      </c>
      <c r="Y1417" s="47">
        <v>1</v>
      </c>
      <c r="Z1417" s="49">
        <v>1</v>
      </c>
    </row>
    <row r="1418" spans="1:26" ht="15.75" customHeight="1">
      <c r="A1418" s="5">
        <v>117237</v>
      </c>
      <c r="B1418" s="5">
        <v>3670</v>
      </c>
      <c r="C1418" s="14">
        <v>44434.511805555558</v>
      </c>
      <c r="D1418" s="14">
        <v>44434.515972222223</v>
      </c>
      <c r="E1418" s="14"/>
      <c r="G1418" s="5" t="s">
        <v>24</v>
      </c>
      <c r="H1418" s="5" t="s">
        <v>29</v>
      </c>
      <c r="S1418" s="29">
        <v>118179</v>
      </c>
      <c r="T1418" s="47">
        <v>1</v>
      </c>
      <c r="U1418" s="48"/>
      <c r="V1418" s="47">
        <v>1</v>
      </c>
      <c r="W1418" s="47"/>
      <c r="X1418" s="48"/>
      <c r="Y1418" s="47"/>
      <c r="Z1418" s="49">
        <v>1</v>
      </c>
    </row>
    <row r="1419" spans="1:26" ht="15.75" customHeight="1">
      <c r="A1419" s="5">
        <v>117315</v>
      </c>
      <c r="B1419" s="5">
        <v>2783</v>
      </c>
      <c r="C1419" s="14">
        <v>44427.875694444447</v>
      </c>
      <c r="D1419" s="14">
        <v>44427.880555555559</v>
      </c>
      <c r="E1419" s="14">
        <v>44427.886805555558</v>
      </c>
      <c r="F1419" s="14">
        <v>44427.915972222225</v>
      </c>
      <c r="G1419" s="5" t="s">
        <v>24</v>
      </c>
      <c r="H1419" s="5" t="s">
        <v>25</v>
      </c>
      <c r="S1419" s="29">
        <v>118180</v>
      </c>
      <c r="T1419" s="47"/>
      <c r="U1419" s="48"/>
      <c r="V1419" s="47"/>
      <c r="W1419" s="47"/>
      <c r="X1419" s="48"/>
      <c r="Y1419" s="47"/>
      <c r="Z1419" s="49"/>
    </row>
    <row r="1420" spans="1:26" ht="15.75" customHeight="1">
      <c r="A1420" s="5">
        <v>118018</v>
      </c>
      <c r="B1420" s="5">
        <v>339</v>
      </c>
      <c r="C1420" s="14">
        <v>44428.515972222223</v>
      </c>
      <c r="D1420" s="14">
        <v>44428.525694444448</v>
      </c>
      <c r="E1420" s="14">
        <v>44428.530555555561</v>
      </c>
      <c r="F1420" s="14">
        <v>44428.535416666673</v>
      </c>
      <c r="G1420" s="5" t="s">
        <v>28</v>
      </c>
      <c r="H1420" s="5" t="s">
        <v>29</v>
      </c>
      <c r="S1420" s="29">
        <v>118181</v>
      </c>
      <c r="T1420" s="47">
        <v>1</v>
      </c>
      <c r="U1420" s="48"/>
      <c r="V1420" s="47">
        <v>1</v>
      </c>
      <c r="W1420" s="47"/>
      <c r="X1420" s="48"/>
      <c r="Y1420" s="47"/>
      <c r="Z1420" s="49">
        <v>1</v>
      </c>
    </row>
    <row r="1421" spans="1:26" ht="15.75" customHeight="1">
      <c r="A1421" s="5">
        <v>116784</v>
      </c>
      <c r="B1421" s="5">
        <v>4493</v>
      </c>
      <c r="C1421" s="14">
        <v>44432.496527777781</v>
      </c>
      <c r="D1421" s="14">
        <v>44432.503472222226</v>
      </c>
      <c r="E1421" s="14"/>
      <c r="G1421" s="5" t="s">
        <v>28</v>
      </c>
      <c r="H1421" s="5" t="s">
        <v>29</v>
      </c>
      <c r="S1421" s="29">
        <v>118182</v>
      </c>
      <c r="T1421" s="47">
        <v>1</v>
      </c>
      <c r="U1421" s="48"/>
      <c r="V1421" s="47">
        <v>1</v>
      </c>
      <c r="W1421" s="47"/>
      <c r="X1421" s="48"/>
      <c r="Y1421" s="47"/>
      <c r="Z1421" s="49">
        <v>1</v>
      </c>
    </row>
    <row r="1422" spans="1:26" ht="15.75" customHeight="1">
      <c r="A1422" s="5">
        <v>118536</v>
      </c>
      <c r="C1422" s="14">
        <v>44422.098611111112</v>
      </c>
      <c r="G1422" s="5" t="s">
        <v>28</v>
      </c>
      <c r="H1422" s="5" t="s">
        <v>29</v>
      </c>
      <c r="S1422" s="29">
        <v>118183</v>
      </c>
      <c r="T1422" s="47"/>
      <c r="U1422" s="48"/>
      <c r="V1422" s="47"/>
      <c r="W1422" s="47">
        <v>1</v>
      </c>
      <c r="X1422" s="48"/>
      <c r="Y1422" s="47">
        <v>1</v>
      </c>
      <c r="Z1422" s="49">
        <v>1</v>
      </c>
    </row>
    <row r="1423" spans="1:26" ht="15.75" customHeight="1">
      <c r="A1423" s="5">
        <v>117427</v>
      </c>
      <c r="B1423" s="5">
        <v>1299</v>
      </c>
      <c r="C1423" s="14">
        <v>44426.138194444444</v>
      </c>
      <c r="D1423" s="14">
        <v>44426.140972222223</v>
      </c>
      <c r="E1423" s="14"/>
      <c r="F1423" s="14"/>
      <c r="G1423" s="5" t="s">
        <v>24</v>
      </c>
      <c r="H1423" s="5" t="s">
        <v>29</v>
      </c>
      <c r="S1423" s="29">
        <v>118184</v>
      </c>
      <c r="T1423" s="47"/>
      <c r="U1423" s="48"/>
      <c r="V1423" s="47"/>
      <c r="W1423" s="47"/>
      <c r="X1423" s="48"/>
      <c r="Y1423" s="47"/>
      <c r="Z1423" s="49"/>
    </row>
    <row r="1424" spans="1:26" ht="15.75" customHeight="1">
      <c r="A1424" s="5">
        <v>118085</v>
      </c>
      <c r="B1424" s="5">
        <v>2841</v>
      </c>
      <c r="C1424" s="14">
        <v>44436.352083333339</v>
      </c>
      <c r="D1424" s="14">
        <v>44436.354166666672</v>
      </c>
      <c r="E1424" s="14">
        <v>44436.356250000004</v>
      </c>
      <c r="F1424" s="14">
        <v>44436.386111111118</v>
      </c>
      <c r="G1424" s="5" t="s">
        <v>28</v>
      </c>
      <c r="H1424" s="5" t="s">
        <v>29</v>
      </c>
      <c r="S1424" s="29">
        <v>118185</v>
      </c>
      <c r="T1424" s="47">
        <v>1</v>
      </c>
      <c r="U1424" s="48"/>
      <c r="V1424" s="47">
        <v>1</v>
      </c>
      <c r="W1424" s="47"/>
      <c r="X1424" s="48"/>
      <c r="Y1424" s="47"/>
      <c r="Z1424" s="49">
        <v>1</v>
      </c>
    </row>
    <row r="1425" spans="1:26" ht="15.75" customHeight="1">
      <c r="A1425" s="5">
        <v>118405</v>
      </c>
      <c r="B1425" s="5">
        <v>3931</v>
      </c>
      <c r="C1425" s="14">
        <v>44414.23541666667</v>
      </c>
      <c r="D1425" s="14">
        <v>44414.241666666669</v>
      </c>
      <c r="E1425" s="14">
        <v>44414.250694444447</v>
      </c>
      <c r="F1425" s="14">
        <v>44414.259722222225</v>
      </c>
      <c r="G1425" s="5" t="s">
        <v>28</v>
      </c>
      <c r="H1425" s="5" t="s">
        <v>25</v>
      </c>
      <c r="S1425" s="29">
        <v>118186</v>
      </c>
      <c r="T1425" s="47">
        <v>1</v>
      </c>
      <c r="U1425" s="48"/>
      <c r="V1425" s="47">
        <v>1</v>
      </c>
      <c r="W1425" s="47"/>
      <c r="X1425" s="48"/>
      <c r="Y1425" s="47"/>
      <c r="Z1425" s="49">
        <v>1</v>
      </c>
    </row>
    <row r="1426" spans="1:26" ht="15.75" customHeight="1">
      <c r="A1426" s="5">
        <v>118540</v>
      </c>
      <c r="C1426" s="14">
        <v>44419.231250000004</v>
      </c>
      <c r="G1426" s="5" t="s">
        <v>24</v>
      </c>
      <c r="H1426" s="5" t="s">
        <v>29</v>
      </c>
      <c r="S1426" s="29">
        <v>118187</v>
      </c>
      <c r="T1426" s="47"/>
      <c r="U1426" s="48">
        <v>1</v>
      </c>
      <c r="V1426" s="47">
        <v>1</v>
      </c>
      <c r="W1426" s="47"/>
      <c r="X1426" s="48"/>
      <c r="Y1426" s="47"/>
      <c r="Z1426" s="49">
        <v>1</v>
      </c>
    </row>
    <row r="1427" spans="1:26" ht="15.75" customHeight="1">
      <c r="A1427" s="5">
        <v>117353</v>
      </c>
      <c r="B1427" s="5">
        <v>3678</v>
      </c>
      <c r="C1427" s="14">
        <v>44438.788888888892</v>
      </c>
      <c r="D1427" s="14">
        <v>44438.790972222225</v>
      </c>
      <c r="E1427" s="14"/>
      <c r="G1427" s="5" t="s">
        <v>24</v>
      </c>
      <c r="H1427" s="5" t="s">
        <v>29</v>
      </c>
      <c r="S1427" s="29">
        <v>118188</v>
      </c>
      <c r="T1427" s="47"/>
      <c r="U1427" s="48"/>
      <c r="V1427" s="47"/>
      <c r="W1427" s="47"/>
      <c r="X1427" s="48"/>
      <c r="Y1427" s="47"/>
      <c r="Z1427" s="49"/>
    </row>
    <row r="1428" spans="1:26" ht="15.75" customHeight="1">
      <c r="A1428" s="5">
        <v>117777</v>
      </c>
      <c r="C1428" s="14">
        <v>44414.180555555555</v>
      </c>
      <c r="G1428" s="5" t="s">
        <v>28</v>
      </c>
      <c r="H1428" s="5" t="s">
        <v>29</v>
      </c>
      <c r="S1428" s="29">
        <v>118189</v>
      </c>
      <c r="T1428" s="47">
        <v>1</v>
      </c>
      <c r="U1428" s="48"/>
      <c r="V1428" s="47">
        <v>1</v>
      </c>
      <c r="W1428" s="47"/>
      <c r="X1428" s="48"/>
      <c r="Y1428" s="47"/>
      <c r="Z1428" s="49">
        <v>1</v>
      </c>
    </row>
    <row r="1429" spans="1:26" ht="15.75" customHeight="1">
      <c r="A1429" s="5">
        <v>117387</v>
      </c>
      <c r="B1429" s="5">
        <v>1971</v>
      </c>
      <c r="C1429" s="14">
        <v>44409.761111111111</v>
      </c>
      <c r="D1429" s="14">
        <v>44409.771527777775</v>
      </c>
      <c r="E1429" s="14"/>
      <c r="G1429" s="5" t="s">
        <v>28</v>
      </c>
      <c r="H1429" s="5" t="s">
        <v>25</v>
      </c>
      <c r="S1429" s="29">
        <v>118190</v>
      </c>
      <c r="T1429" s="47"/>
      <c r="U1429" s="48"/>
      <c r="V1429" s="47"/>
      <c r="W1429" s="47"/>
      <c r="X1429" s="48"/>
      <c r="Y1429" s="47"/>
      <c r="Z1429" s="49"/>
    </row>
    <row r="1430" spans="1:26" ht="15.75" customHeight="1">
      <c r="A1430" s="5">
        <v>117593</v>
      </c>
      <c r="B1430" s="5">
        <v>1862</v>
      </c>
      <c r="C1430" s="14">
        <v>44417.369444444448</v>
      </c>
      <c r="D1430" s="14">
        <v>44417.375000000007</v>
      </c>
      <c r="E1430" s="14">
        <v>44417.380555555566</v>
      </c>
      <c r="F1430" s="14">
        <v>44417.386805555565</v>
      </c>
      <c r="G1430" s="5" t="s">
        <v>24</v>
      </c>
      <c r="H1430" s="5" t="s">
        <v>29</v>
      </c>
      <c r="S1430" s="29">
        <v>118191</v>
      </c>
      <c r="T1430" s="47"/>
      <c r="U1430" s="48">
        <v>1</v>
      </c>
      <c r="V1430" s="47">
        <v>1</v>
      </c>
      <c r="W1430" s="47"/>
      <c r="X1430" s="48"/>
      <c r="Y1430" s="47"/>
      <c r="Z1430" s="49">
        <v>1</v>
      </c>
    </row>
    <row r="1431" spans="1:26" ht="15.75" customHeight="1">
      <c r="A1431" s="5">
        <v>118257</v>
      </c>
      <c r="B1431" s="5">
        <v>877</v>
      </c>
      <c r="C1431" s="14">
        <v>44418.647916666669</v>
      </c>
      <c r="D1431" s="14">
        <v>44418.651388888888</v>
      </c>
      <c r="E1431" s="14"/>
      <c r="G1431" s="5" t="s">
        <v>24</v>
      </c>
      <c r="H1431" s="5" t="s">
        <v>29</v>
      </c>
      <c r="S1431" s="29">
        <v>118192</v>
      </c>
      <c r="T1431" s="47"/>
      <c r="U1431" s="48">
        <v>1</v>
      </c>
      <c r="V1431" s="47">
        <v>1</v>
      </c>
      <c r="W1431" s="47"/>
      <c r="X1431" s="48"/>
      <c r="Y1431" s="47"/>
      <c r="Z1431" s="49">
        <v>1</v>
      </c>
    </row>
    <row r="1432" spans="1:26" ht="15.75" customHeight="1">
      <c r="A1432" s="5">
        <v>117970</v>
      </c>
      <c r="C1432" s="14">
        <v>44438.198611111111</v>
      </c>
      <c r="G1432" s="5" t="s">
        <v>28</v>
      </c>
      <c r="H1432" s="5" t="s">
        <v>29</v>
      </c>
      <c r="S1432" s="29">
        <v>118193</v>
      </c>
      <c r="T1432" s="47"/>
      <c r="U1432" s="48">
        <v>1</v>
      </c>
      <c r="V1432" s="47">
        <v>1</v>
      </c>
      <c r="W1432" s="47"/>
      <c r="X1432" s="48"/>
      <c r="Y1432" s="47"/>
      <c r="Z1432" s="49">
        <v>1</v>
      </c>
    </row>
    <row r="1433" spans="1:26" ht="15.75" customHeight="1">
      <c r="A1433" s="5">
        <v>117683</v>
      </c>
      <c r="B1433" s="5">
        <v>2822</v>
      </c>
      <c r="C1433" s="14">
        <v>44414.977083333339</v>
      </c>
      <c r="D1433" s="14">
        <v>44414.979861111118</v>
      </c>
      <c r="E1433" s="14"/>
      <c r="G1433" s="5" t="s">
        <v>24</v>
      </c>
      <c r="H1433" s="5" t="s">
        <v>29</v>
      </c>
      <c r="S1433" s="29">
        <v>118194</v>
      </c>
      <c r="T1433" s="47"/>
      <c r="U1433" s="48">
        <v>1</v>
      </c>
      <c r="V1433" s="47">
        <v>1</v>
      </c>
      <c r="W1433" s="47"/>
      <c r="X1433" s="48"/>
      <c r="Y1433" s="47"/>
      <c r="Z1433" s="49">
        <v>1</v>
      </c>
    </row>
    <row r="1434" spans="1:26" ht="15.75" customHeight="1">
      <c r="A1434" s="5">
        <v>117230</v>
      </c>
      <c r="B1434" s="5">
        <v>3249</v>
      </c>
      <c r="C1434" s="14">
        <v>44422.65</v>
      </c>
      <c r="D1434" s="14">
        <v>44422.655555555561</v>
      </c>
      <c r="E1434" s="14">
        <v>44422.665972222225</v>
      </c>
      <c r="F1434" s="14">
        <v>44422.688888888893</v>
      </c>
      <c r="G1434" s="5" t="s">
        <v>28</v>
      </c>
      <c r="H1434" s="5" t="s">
        <v>29</v>
      </c>
      <c r="S1434" s="29">
        <v>118195</v>
      </c>
      <c r="T1434" s="47"/>
      <c r="U1434" s="48">
        <v>1</v>
      </c>
      <c r="V1434" s="47">
        <v>1</v>
      </c>
      <c r="W1434" s="47"/>
      <c r="X1434" s="48"/>
      <c r="Y1434" s="47"/>
      <c r="Z1434" s="49">
        <v>1</v>
      </c>
    </row>
    <row r="1435" spans="1:26" ht="15.75" customHeight="1">
      <c r="A1435" s="5">
        <v>118161</v>
      </c>
      <c r="B1435" s="5">
        <v>4591</v>
      </c>
      <c r="C1435" s="14">
        <v>44430.856944444444</v>
      </c>
      <c r="D1435" s="14">
        <v>44430.861805555556</v>
      </c>
      <c r="E1435" s="14">
        <v>44430.863888888889</v>
      </c>
      <c r="F1435" s="14">
        <v>44430.897222222222</v>
      </c>
      <c r="G1435" s="5" t="s">
        <v>28</v>
      </c>
      <c r="H1435" s="5" t="s">
        <v>29</v>
      </c>
      <c r="S1435" s="29">
        <v>118196</v>
      </c>
      <c r="T1435" s="47"/>
      <c r="U1435" s="48"/>
      <c r="V1435" s="47"/>
      <c r="W1435" s="47">
        <v>1</v>
      </c>
      <c r="X1435" s="48"/>
      <c r="Y1435" s="47">
        <v>1</v>
      </c>
      <c r="Z1435" s="49">
        <v>1</v>
      </c>
    </row>
    <row r="1436" spans="1:26" ht="15.75" customHeight="1">
      <c r="A1436" s="5">
        <v>116877</v>
      </c>
      <c r="B1436" s="5">
        <v>4899</v>
      </c>
      <c r="C1436" s="14">
        <v>44420.587500000001</v>
      </c>
      <c r="D1436" s="14"/>
      <c r="G1436" s="5" t="s">
        <v>24</v>
      </c>
      <c r="H1436" s="5" t="s">
        <v>25</v>
      </c>
      <c r="S1436" s="29">
        <v>118197</v>
      </c>
      <c r="T1436" s="47"/>
      <c r="U1436" s="48"/>
      <c r="V1436" s="47"/>
      <c r="W1436" s="47"/>
      <c r="X1436" s="48">
        <v>1</v>
      </c>
      <c r="Y1436" s="47">
        <v>1</v>
      </c>
      <c r="Z1436" s="49">
        <v>1</v>
      </c>
    </row>
    <row r="1437" spans="1:26" ht="15.75" customHeight="1">
      <c r="A1437" s="5">
        <v>117205</v>
      </c>
      <c r="B1437" s="5">
        <v>2345</v>
      </c>
      <c r="C1437" s="14">
        <v>44423.526388888888</v>
      </c>
      <c r="D1437" s="14">
        <v>44423.535416666666</v>
      </c>
      <c r="E1437" s="14">
        <v>44423.543055555558</v>
      </c>
      <c r="F1437" s="14">
        <v>44423.561805555561</v>
      </c>
      <c r="G1437" s="5" t="s">
        <v>24</v>
      </c>
      <c r="H1437" s="5" t="s">
        <v>25</v>
      </c>
      <c r="S1437" s="29">
        <v>118198</v>
      </c>
      <c r="T1437" s="47"/>
      <c r="U1437" s="48">
        <v>1</v>
      </c>
      <c r="V1437" s="47">
        <v>1</v>
      </c>
      <c r="W1437" s="47"/>
      <c r="X1437" s="48"/>
      <c r="Y1437" s="47"/>
      <c r="Z1437" s="49">
        <v>1</v>
      </c>
    </row>
    <row r="1438" spans="1:26" ht="15.75" customHeight="1">
      <c r="A1438" s="5">
        <v>117902</v>
      </c>
      <c r="B1438" s="5">
        <v>4745</v>
      </c>
      <c r="C1438" s="14">
        <v>44416.397222222222</v>
      </c>
      <c r="D1438" s="14">
        <v>44416.400694444441</v>
      </c>
      <c r="E1438" s="14">
        <v>44416.408333333333</v>
      </c>
      <c r="F1438" s="14">
        <v>44416.446527777778</v>
      </c>
      <c r="G1438" s="5" t="s">
        <v>24</v>
      </c>
      <c r="H1438" s="5" t="s">
        <v>29</v>
      </c>
      <c r="S1438" s="29">
        <v>118199</v>
      </c>
      <c r="T1438" s="47"/>
      <c r="U1438" s="48"/>
      <c r="V1438" s="47"/>
      <c r="W1438" s="47"/>
      <c r="X1438" s="48"/>
      <c r="Y1438" s="47"/>
      <c r="Z1438" s="49"/>
    </row>
    <row r="1439" spans="1:26" ht="15.75" customHeight="1">
      <c r="A1439" s="5">
        <v>118203</v>
      </c>
      <c r="B1439" s="5">
        <v>3593</v>
      </c>
      <c r="C1439" s="14">
        <v>44436.468055555561</v>
      </c>
      <c r="D1439" s="14">
        <v>44436.472222222226</v>
      </c>
      <c r="E1439" s="14">
        <v>44436.481944444451</v>
      </c>
      <c r="F1439" s="14">
        <v>44436.517361111117</v>
      </c>
      <c r="G1439" s="5" t="s">
        <v>24</v>
      </c>
      <c r="H1439" s="5" t="s">
        <v>29</v>
      </c>
      <c r="S1439" s="29">
        <v>118200</v>
      </c>
      <c r="T1439" s="47"/>
      <c r="U1439" s="48"/>
      <c r="V1439" s="47"/>
      <c r="W1439" s="47">
        <v>1</v>
      </c>
      <c r="X1439" s="48"/>
      <c r="Y1439" s="47">
        <v>1</v>
      </c>
      <c r="Z1439" s="49">
        <v>1</v>
      </c>
    </row>
    <row r="1440" spans="1:26" ht="15.75" customHeight="1">
      <c r="A1440" s="5">
        <v>117568</v>
      </c>
      <c r="B1440" s="5">
        <v>709</v>
      </c>
      <c r="C1440" s="14">
        <v>44436.082638888889</v>
      </c>
      <c r="D1440" s="14">
        <v>44436.088888888888</v>
      </c>
      <c r="E1440" s="14">
        <v>44436.099305555552</v>
      </c>
      <c r="F1440" s="14"/>
      <c r="G1440" s="5" t="s">
        <v>24</v>
      </c>
      <c r="H1440" s="5" t="s">
        <v>25</v>
      </c>
      <c r="S1440" s="29">
        <v>118201</v>
      </c>
      <c r="T1440" s="47"/>
      <c r="U1440" s="48"/>
      <c r="V1440" s="47"/>
      <c r="W1440" s="47"/>
      <c r="X1440" s="48">
        <v>1</v>
      </c>
      <c r="Y1440" s="47">
        <v>1</v>
      </c>
      <c r="Z1440" s="49">
        <v>1</v>
      </c>
    </row>
    <row r="1441" spans="1:26" ht="15.75" customHeight="1">
      <c r="A1441" s="5">
        <v>118014</v>
      </c>
      <c r="B1441" s="5">
        <v>3981</v>
      </c>
      <c r="C1441" s="14">
        <v>44420.945138888885</v>
      </c>
      <c r="D1441" s="14">
        <v>44420.953472222216</v>
      </c>
      <c r="E1441" s="14">
        <v>44420.957638888882</v>
      </c>
      <c r="F1441" s="14"/>
      <c r="G1441" s="5" t="s">
        <v>24</v>
      </c>
      <c r="H1441" s="5" t="s">
        <v>25</v>
      </c>
      <c r="S1441" s="29">
        <v>118202</v>
      </c>
      <c r="T1441" s="47"/>
      <c r="U1441" s="48"/>
      <c r="V1441" s="47"/>
      <c r="W1441" s="47">
        <v>1</v>
      </c>
      <c r="X1441" s="48"/>
      <c r="Y1441" s="47">
        <v>1</v>
      </c>
      <c r="Z1441" s="49">
        <v>1</v>
      </c>
    </row>
    <row r="1442" spans="1:26" ht="15.75" customHeight="1">
      <c r="A1442" s="5">
        <v>117912</v>
      </c>
      <c r="B1442" s="5">
        <v>1474</v>
      </c>
      <c r="C1442" s="14">
        <v>44416.633333333331</v>
      </c>
      <c r="D1442" s="14">
        <v>44416.638194444444</v>
      </c>
      <c r="E1442" s="14">
        <v>44416.645833333336</v>
      </c>
      <c r="F1442" s="14">
        <v>44416.669444444444</v>
      </c>
      <c r="G1442" s="5" t="s">
        <v>28</v>
      </c>
      <c r="H1442" s="5" t="s">
        <v>29</v>
      </c>
      <c r="S1442" s="29">
        <v>118203</v>
      </c>
      <c r="T1442" s="47"/>
      <c r="U1442" s="48">
        <v>1</v>
      </c>
      <c r="V1442" s="47">
        <v>1</v>
      </c>
      <c r="W1442" s="47"/>
      <c r="X1442" s="48"/>
      <c r="Y1442" s="47"/>
      <c r="Z1442" s="49">
        <v>1</v>
      </c>
    </row>
    <row r="1443" spans="1:26" ht="15.75" customHeight="1">
      <c r="A1443" s="5">
        <v>117468</v>
      </c>
      <c r="B1443" s="5">
        <v>1425</v>
      </c>
      <c r="C1443" s="14">
        <v>44413.731944444444</v>
      </c>
      <c r="D1443" s="14">
        <v>44413.737500000003</v>
      </c>
      <c r="E1443" s="14"/>
      <c r="G1443" s="5" t="s">
        <v>28</v>
      </c>
      <c r="H1443" s="5" t="s">
        <v>29</v>
      </c>
      <c r="S1443" s="29">
        <v>118204</v>
      </c>
      <c r="T1443" s="47">
        <v>1</v>
      </c>
      <c r="U1443" s="48"/>
      <c r="V1443" s="47">
        <v>1</v>
      </c>
      <c r="W1443" s="47"/>
      <c r="X1443" s="48"/>
      <c r="Y1443" s="47"/>
      <c r="Z1443" s="49">
        <v>1</v>
      </c>
    </row>
    <row r="1444" spans="1:26" ht="15.75" customHeight="1">
      <c r="A1444" s="5">
        <v>117484</v>
      </c>
      <c r="C1444" s="14">
        <v>44438.100000000006</v>
      </c>
      <c r="G1444" s="5" t="s">
        <v>28</v>
      </c>
      <c r="H1444" s="5" t="s">
        <v>29</v>
      </c>
      <c r="S1444" s="29">
        <v>118205</v>
      </c>
      <c r="T1444" s="47">
        <v>1</v>
      </c>
      <c r="U1444" s="48"/>
      <c r="V1444" s="47">
        <v>1</v>
      </c>
      <c r="W1444" s="47"/>
      <c r="X1444" s="48"/>
      <c r="Y1444" s="47"/>
      <c r="Z1444" s="49">
        <v>1</v>
      </c>
    </row>
    <row r="1445" spans="1:26" ht="15.75" customHeight="1">
      <c r="A1445" s="5">
        <v>118314</v>
      </c>
      <c r="B1445" s="5">
        <v>4571</v>
      </c>
      <c r="C1445" s="14">
        <v>44413.247222222228</v>
      </c>
      <c r="D1445" s="14">
        <v>44413.253472222226</v>
      </c>
      <c r="E1445" s="14">
        <v>44413.257638888892</v>
      </c>
      <c r="F1445" s="14">
        <v>44413.292361111111</v>
      </c>
      <c r="G1445" s="5" t="s">
        <v>24</v>
      </c>
      <c r="H1445" s="5" t="s">
        <v>29</v>
      </c>
      <c r="S1445" s="29">
        <v>118206</v>
      </c>
      <c r="T1445" s="47"/>
      <c r="U1445" s="48">
        <v>1</v>
      </c>
      <c r="V1445" s="47">
        <v>1</v>
      </c>
      <c r="W1445" s="47"/>
      <c r="X1445" s="48"/>
      <c r="Y1445" s="47"/>
      <c r="Z1445" s="49">
        <v>1</v>
      </c>
    </row>
    <row r="1446" spans="1:26" ht="15.75" customHeight="1">
      <c r="A1446" s="5">
        <v>118064</v>
      </c>
      <c r="B1446" s="5">
        <v>457</v>
      </c>
      <c r="C1446" s="14">
        <v>44420.129166666666</v>
      </c>
      <c r="D1446" s="14">
        <v>44420.134027777778</v>
      </c>
      <c r="E1446" s="14">
        <v>44420.140277777777</v>
      </c>
      <c r="F1446" s="14">
        <v>44420.145833333336</v>
      </c>
      <c r="G1446" s="5" t="s">
        <v>28</v>
      </c>
      <c r="H1446" s="5" t="s">
        <v>29</v>
      </c>
      <c r="S1446" s="29">
        <v>118207</v>
      </c>
      <c r="T1446" s="47">
        <v>1</v>
      </c>
      <c r="U1446" s="48"/>
      <c r="V1446" s="47">
        <v>1</v>
      </c>
      <c r="W1446" s="47"/>
      <c r="X1446" s="48"/>
      <c r="Y1446" s="47"/>
      <c r="Z1446" s="49">
        <v>1</v>
      </c>
    </row>
    <row r="1447" spans="1:26" ht="15.75" customHeight="1">
      <c r="A1447" s="5">
        <v>116834</v>
      </c>
      <c r="B1447" s="5">
        <v>391</v>
      </c>
      <c r="C1447" s="14">
        <v>44420.724305555559</v>
      </c>
      <c r="D1447" s="14">
        <v>44420.734722222223</v>
      </c>
      <c r="E1447" s="14"/>
      <c r="G1447" s="5" t="s">
        <v>28</v>
      </c>
      <c r="H1447" s="5" t="s">
        <v>25</v>
      </c>
      <c r="S1447" s="29">
        <v>118208</v>
      </c>
      <c r="T1447" s="47"/>
      <c r="U1447" s="48"/>
      <c r="V1447" s="47"/>
      <c r="W1447" s="47"/>
      <c r="X1447" s="48"/>
      <c r="Y1447" s="47"/>
      <c r="Z1447" s="49"/>
    </row>
    <row r="1448" spans="1:26" ht="15.75" customHeight="1">
      <c r="A1448" s="5">
        <v>117590</v>
      </c>
      <c r="B1448" s="5">
        <v>572</v>
      </c>
      <c r="C1448" s="14">
        <v>44417.297916666663</v>
      </c>
      <c r="D1448" s="14">
        <v>44417.305555555555</v>
      </c>
      <c r="E1448" s="14">
        <v>44417.310416666667</v>
      </c>
      <c r="F1448" s="14">
        <v>44417.345138888886</v>
      </c>
      <c r="G1448" s="5" t="s">
        <v>24</v>
      </c>
      <c r="H1448" s="5" t="s">
        <v>29</v>
      </c>
      <c r="S1448" s="29">
        <v>118209</v>
      </c>
      <c r="T1448" s="47"/>
      <c r="U1448" s="48"/>
      <c r="V1448" s="47"/>
      <c r="W1448" s="47"/>
      <c r="X1448" s="48"/>
      <c r="Y1448" s="47"/>
      <c r="Z1448" s="49"/>
    </row>
    <row r="1449" spans="1:26" ht="15.75" customHeight="1">
      <c r="A1449" s="5">
        <v>118655</v>
      </c>
      <c r="B1449" s="5">
        <v>951</v>
      </c>
      <c r="C1449" s="14">
        <v>44432.273611111108</v>
      </c>
      <c r="D1449" s="14">
        <v>44432.284722222219</v>
      </c>
      <c r="E1449" s="14">
        <v>44432.290277777778</v>
      </c>
      <c r="F1449" s="14">
        <v>44432.328472222223</v>
      </c>
      <c r="G1449" s="5" t="s">
        <v>24</v>
      </c>
      <c r="H1449" s="5" t="s">
        <v>25</v>
      </c>
      <c r="S1449" s="29">
        <v>118210</v>
      </c>
      <c r="T1449" s="47"/>
      <c r="U1449" s="48"/>
      <c r="V1449" s="47"/>
      <c r="W1449" s="47"/>
      <c r="X1449" s="48">
        <v>1</v>
      </c>
      <c r="Y1449" s="47">
        <v>1</v>
      </c>
      <c r="Z1449" s="49">
        <v>1</v>
      </c>
    </row>
    <row r="1450" spans="1:26" ht="15.75" customHeight="1">
      <c r="A1450" s="5">
        <v>117830</v>
      </c>
      <c r="B1450" s="5">
        <v>1961</v>
      </c>
      <c r="C1450" s="14">
        <v>44430.366666666669</v>
      </c>
      <c r="D1450" s="14"/>
      <c r="G1450" s="5" t="s">
        <v>28</v>
      </c>
      <c r="H1450" s="5" t="s">
        <v>29</v>
      </c>
      <c r="S1450" s="29">
        <v>118211</v>
      </c>
      <c r="T1450" s="47"/>
      <c r="U1450" s="48">
        <v>1</v>
      </c>
      <c r="V1450" s="47">
        <v>1</v>
      </c>
      <c r="W1450" s="47"/>
      <c r="X1450" s="48"/>
      <c r="Y1450" s="47"/>
      <c r="Z1450" s="49">
        <v>1</v>
      </c>
    </row>
    <row r="1451" spans="1:26" ht="15.75" customHeight="1">
      <c r="A1451" s="5">
        <v>118707</v>
      </c>
      <c r="B1451" s="5">
        <v>1132</v>
      </c>
      <c r="C1451" s="14">
        <v>44414.269444444442</v>
      </c>
      <c r="D1451" s="14">
        <v>44414.275000000001</v>
      </c>
      <c r="E1451" s="14">
        <v>44414.283333333333</v>
      </c>
      <c r="F1451" s="14">
        <v>44414.294444444444</v>
      </c>
      <c r="G1451" s="5" t="s">
        <v>24</v>
      </c>
      <c r="H1451" s="5" t="s">
        <v>29</v>
      </c>
      <c r="S1451" s="29">
        <v>118212</v>
      </c>
      <c r="T1451" s="47"/>
      <c r="U1451" s="48"/>
      <c r="V1451" s="47"/>
      <c r="W1451" s="47">
        <v>1</v>
      </c>
      <c r="X1451" s="48"/>
      <c r="Y1451" s="47">
        <v>1</v>
      </c>
      <c r="Z1451" s="49">
        <v>1</v>
      </c>
    </row>
    <row r="1452" spans="1:26" ht="15.75" customHeight="1">
      <c r="A1452" s="5">
        <v>117669</v>
      </c>
      <c r="B1452" s="5">
        <v>2314</v>
      </c>
      <c r="C1452" s="14">
        <v>44437.725000000006</v>
      </c>
      <c r="D1452" s="14">
        <v>44437.736111111117</v>
      </c>
      <c r="E1452" s="14">
        <v>44437.742361111115</v>
      </c>
      <c r="F1452" s="14">
        <v>44437.761111111118</v>
      </c>
      <c r="G1452" s="5" t="s">
        <v>24</v>
      </c>
      <c r="H1452" s="5" t="s">
        <v>25</v>
      </c>
      <c r="S1452" s="29">
        <v>118213</v>
      </c>
      <c r="T1452" s="47"/>
      <c r="U1452" s="48"/>
      <c r="V1452" s="47"/>
      <c r="W1452" s="47"/>
      <c r="X1452" s="48"/>
      <c r="Y1452" s="47"/>
      <c r="Z1452" s="49"/>
    </row>
    <row r="1453" spans="1:26" ht="15.75" customHeight="1">
      <c r="A1453" s="5">
        <v>117819</v>
      </c>
      <c r="B1453" s="5">
        <v>2954</v>
      </c>
      <c r="C1453" s="14">
        <v>44433.529861111114</v>
      </c>
      <c r="D1453" s="14">
        <v>44433.536805555559</v>
      </c>
      <c r="E1453" s="14">
        <v>44433.540277777778</v>
      </c>
      <c r="F1453" s="14">
        <v>44433.550694444442</v>
      </c>
      <c r="G1453" s="5" t="s">
        <v>24</v>
      </c>
      <c r="H1453" s="5" t="s">
        <v>29</v>
      </c>
      <c r="S1453" s="29">
        <v>118214</v>
      </c>
      <c r="T1453" s="47"/>
      <c r="U1453" s="48"/>
      <c r="V1453" s="47"/>
      <c r="W1453" s="47"/>
      <c r="X1453" s="48">
        <v>1</v>
      </c>
      <c r="Y1453" s="47">
        <v>1</v>
      </c>
      <c r="Z1453" s="49">
        <v>1</v>
      </c>
    </row>
    <row r="1454" spans="1:26" ht="15.75" customHeight="1">
      <c r="A1454" s="5">
        <v>117002</v>
      </c>
      <c r="B1454" s="5">
        <v>4823</v>
      </c>
      <c r="C1454" s="14">
        <v>44433.061805555553</v>
      </c>
      <c r="D1454" s="14">
        <v>44433.071527777778</v>
      </c>
      <c r="E1454" s="14"/>
      <c r="G1454" s="5" t="s">
        <v>24</v>
      </c>
      <c r="H1454" s="5" t="s">
        <v>29</v>
      </c>
      <c r="S1454" s="29">
        <v>118215</v>
      </c>
      <c r="T1454" s="47">
        <v>1</v>
      </c>
      <c r="U1454" s="48"/>
      <c r="V1454" s="47">
        <v>1</v>
      </c>
      <c r="W1454" s="47"/>
      <c r="X1454" s="48"/>
      <c r="Y1454" s="47"/>
      <c r="Z1454" s="49">
        <v>1</v>
      </c>
    </row>
    <row r="1455" spans="1:26" ht="15.75" customHeight="1">
      <c r="A1455" s="5">
        <v>117412</v>
      </c>
      <c r="B1455" s="5">
        <v>4647</v>
      </c>
      <c r="C1455" s="14">
        <v>44425.001388888886</v>
      </c>
      <c r="D1455" s="14">
        <v>44425.007638888885</v>
      </c>
      <c r="E1455" s="14">
        <v>44425.009722222218</v>
      </c>
      <c r="F1455" s="14">
        <v>44425.048611111109</v>
      </c>
      <c r="G1455" s="5" t="s">
        <v>24</v>
      </c>
      <c r="H1455" s="5" t="s">
        <v>25</v>
      </c>
      <c r="S1455" s="29">
        <v>118216</v>
      </c>
      <c r="T1455" s="47"/>
      <c r="U1455" s="48"/>
      <c r="V1455" s="47"/>
      <c r="W1455" s="47"/>
      <c r="X1455" s="48"/>
      <c r="Y1455" s="47"/>
      <c r="Z1455" s="49"/>
    </row>
    <row r="1456" spans="1:26" ht="15.75" customHeight="1">
      <c r="A1456" s="5">
        <v>117381</v>
      </c>
      <c r="B1456" s="5">
        <v>3563</v>
      </c>
      <c r="C1456" s="14">
        <v>44413.627083333333</v>
      </c>
      <c r="D1456" s="14">
        <v>44413.631944444445</v>
      </c>
      <c r="E1456" s="14">
        <v>44413.640972222223</v>
      </c>
      <c r="F1456" s="14">
        <v>44413.666666666664</v>
      </c>
      <c r="G1456" s="5" t="s">
        <v>24</v>
      </c>
      <c r="H1456" s="5" t="s">
        <v>29</v>
      </c>
      <c r="S1456" s="29">
        <v>118217</v>
      </c>
      <c r="T1456" s="47"/>
      <c r="U1456" s="48"/>
      <c r="V1456" s="47"/>
      <c r="W1456" s="47"/>
      <c r="X1456" s="48">
        <v>1</v>
      </c>
      <c r="Y1456" s="47">
        <v>1</v>
      </c>
      <c r="Z1456" s="49">
        <v>1</v>
      </c>
    </row>
    <row r="1457" spans="1:26" ht="15.75" customHeight="1">
      <c r="A1457" s="5">
        <v>117698</v>
      </c>
      <c r="B1457" s="5">
        <v>748</v>
      </c>
      <c r="C1457" s="14">
        <v>44436.525000000001</v>
      </c>
      <c r="D1457" s="14">
        <v>44436.530555555561</v>
      </c>
      <c r="E1457" s="14">
        <v>44436.540972222225</v>
      </c>
      <c r="F1457" s="14">
        <v>44436.55</v>
      </c>
      <c r="G1457" s="5" t="s">
        <v>24</v>
      </c>
      <c r="H1457" s="5" t="s">
        <v>29</v>
      </c>
      <c r="S1457" s="29">
        <v>118218</v>
      </c>
      <c r="T1457" s="47">
        <v>1</v>
      </c>
      <c r="U1457" s="48"/>
      <c r="V1457" s="47">
        <v>1</v>
      </c>
      <c r="W1457" s="47"/>
      <c r="X1457" s="48"/>
      <c r="Y1457" s="47"/>
      <c r="Z1457" s="49">
        <v>1</v>
      </c>
    </row>
    <row r="1458" spans="1:26" ht="15.75" customHeight="1">
      <c r="A1458" s="5">
        <v>118381</v>
      </c>
      <c r="C1458" s="14">
        <v>44428.38958333333</v>
      </c>
      <c r="G1458" s="5" t="s">
        <v>24</v>
      </c>
      <c r="H1458" s="5" t="s">
        <v>29</v>
      </c>
      <c r="S1458" s="29">
        <v>118219</v>
      </c>
      <c r="T1458" s="47"/>
      <c r="U1458" s="48"/>
      <c r="V1458" s="47"/>
      <c r="W1458" s="47"/>
      <c r="X1458" s="48"/>
      <c r="Y1458" s="47"/>
      <c r="Z1458" s="49"/>
    </row>
    <row r="1459" spans="1:26" ht="15.75" customHeight="1">
      <c r="A1459" s="5">
        <v>117563</v>
      </c>
      <c r="B1459" s="5">
        <v>1820</v>
      </c>
      <c r="C1459" s="14">
        <v>44414.496527777781</v>
      </c>
      <c r="D1459" s="14">
        <v>44414.498611111114</v>
      </c>
      <c r="E1459" s="14">
        <v>44414.502083333333</v>
      </c>
      <c r="F1459" s="14">
        <v>44414.517361111109</v>
      </c>
      <c r="G1459" s="5" t="s">
        <v>28</v>
      </c>
      <c r="H1459" s="5" t="s">
        <v>25</v>
      </c>
      <c r="S1459" s="29">
        <v>118220</v>
      </c>
      <c r="T1459" s="47"/>
      <c r="U1459" s="48"/>
      <c r="V1459" s="47"/>
      <c r="W1459" s="47"/>
      <c r="X1459" s="48">
        <v>1</v>
      </c>
      <c r="Y1459" s="47">
        <v>1</v>
      </c>
      <c r="Z1459" s="49">
        <v>1</v>
      </c>
    </row>
    <row r="1460" spans="1:26" ht="15.75" customHeight="1">
      <c r="A1460" s="5">
        <v>118222</v>
      </c>
      <c r="B1460" s="5">
        <v>1596</v>
      </c>
      <c r="C1460" s="14">
        <v>44431.549305555556</v>
      </c>
      <c r="D1460" s="14">
        <v>44431.552083333336</v>
      </c>
      <c r="E1460" s="14">
        <v>44431.558333333334</v>
      </c>
      <c r="F1460" s="14">
        <v>44431.565972222226</v>
      </c>
      <c r="G1460" s="5" t="s">
        <v>24</v>
      </c>
      <c r="H1460" s="5" t="s">
        <v>29</v>
      </c>
      <c r="S1460" s="29">
        <v>118221</v>
      </c>
      <c r="T1460" s="47"/>
      <c r="U1460" s="48">
        <v>1</v>
      </c>
      <c r="V1460" s="47">
        <v>1</v>
      </c>
      <c r="W1460" s="47"/>
      <c r="X1460" s="48"/>
      <c r="Y1460" s="47"/>
      <c r="Z1460" s="49">
        <v>1</v>
      </c>
    </row>
    <row r="1461" spans="1:26" ht="15.75" customHeight="1">
      <c r="A1461" s="5">
        <v>117050</v>
      </c>
      <c r="C1461" s="14">
        <v>44428.15</v>
      </c>
      <c r="G1461" s="5" t="s">
        <v>24</v>
      </c>
      <c r="H1461" s="5" t="s">
        <v>25</v>
      </c>
      <c r="S1461" s="29">
        <v>118222</v>
      </c>
      <c r="T1461" s="47"/>
      <c r="U1461" s="48">
        <v>1</v>
      </c>
      <c r="V1461" s="47">
        <v>1</v>
      </c>
      <c r="W1461" s="47"/>
      <c r="X1461" s="48"/>
      <c r="Y1461" s="47"/>
      <c r="Z1461" s="49">
        <v>1</v>
      </c>
    </row>
    <row r="1462" spans="1:26" ht="15.75" customHeight="1">
      <c r="A1462" s="5">
        <v>117871</v>
      </c>
      <c r="B1462" s="5">
        <v>3270</v>
      </c>
      <c r="C1462" s="14">
        <v>44435.9</v>
      </c>
      <c r="D1462" s="14">
        <v>44435.910416666666</v>
      </c>
      <c r="E1462" s="14">
        <v>44435.915277777778</v>
      </c>
      <c r="F1462" s="14">
        <v>44435.947222222225</v>
      </c>
      <c r="G1462" s="5" t="s">
        <v>24</v>
      </c>
      <c r="H1462" s="5" t="s">
        <v>29</v>
      </c>
      <c r="S1462" s="29">
        <v>118223</v>
      </c>
      <c r="T1462" s="47"/>
      <c r="U1462" s="48"/>
      <c r="V1462" s="47"/>
      <c r="W1462" s="47"/>
      <c r="X1462" s="48">
        <v>1</v>
      </c>
      <c r="Y1462" s="47">
        <v>1</v>
      </c>
      <c r="Z1462" s="49">
        <v>1</v>
      </c>
    </row>
    <row r="1463" spans="1:26" ht="15.75" customHeight="1">
      <c r="A1463" s="5">
        <v>118208</v>
      </c>
      <c r="C1463" s="14">
        <v>44410.140277777777</v>
      </c>
      <c r="G1463" s="5" t="s">
        <v>24</v>
      </c>
      <c r="H1463" s="5" t="s">
        <v>25</v>
      </c>
      <c r="S1463" s="29">
        <v>118224</v>
      </c>
      <c r="T1463" s="47"/>
      <c r="U1463" s="48"/>
      <c r="V1463" s="47"/>
      <c r="W1463" s="47"/>
      <c r="X1463" s="48"/>
      <c r="Y1463" s="47"/>
      <c r="Z1463" s="49"/>
    </row>
    <row r="1464" spans="1:26" ht="15.75" customHeight="1">
      <c r="A1464" s="5">
        <v>116890</v>
      </c>
      <c r="B1464" s="5">
        <v>455</v>
      </c>
      <c r="C1464" s="14">
        <v>44420.424999999996</v>
      </c>
      <c r="D1464" s="14">
        <v>44420.43541666666</v>
      </c>
      <c r="E1464" s="14">
        <v>44420.438194444439</v>
      </c>
      <c r="F1464" s="14">
        <v>44420.469444444439</v>
      </c>
      <c r="G1464" s="5" t="s">
        <v>24</v>
      </c>
      <c r="H1464" s="5" t="s">
        <v>29</v>
      </c>
      <c r="S1464" s="29">
        <v>118225</v>
      </c>
      <c r="T1464" s="47"/>
      <c r="U1464" s="48"/>
      <c r="V1464" s="47"/>
      <c r="W1464" s="47"/>
      <c r="X1464" s="48">
        <v>1</v>
      </c>
      <c r="Y1464" s="47">
        <v>1</v>
      </c>
      <c r="Z1464" s="49">
        <v>1</v>
      </c>
    </row>
    <row r="1465" spans="1:26" ht="15.75" customHeight="1">
      <c r="A1465" s="5">
        <v>117247</v>
      </c>
      <c r="B1465" s="5">
        <v>1316</v>
      </c>
      <c r="C1465" s="14">
        <v>44425.747916666667</v>
      </c>
      <c r="D1465" s="14">
        <v>44425.753472222226</v>
      </c>
      <c r="E1465" s="14"/>
      <c r="F1465" s="14"/>
      <c r="G1465" s="5" t="s">
        <v>28</v>
      </c>
      <c r="H1465" s="5" t="s">
        <v>25</v>
      </c>
      <c r="S1465" s="29">
        <v>118226</v>
      </c>
      <c r="T1465" s="47"/>
      <c r="U1465" s="48">
        <v>1</v>
      </c>
      <c r="V1465" s="47">
        <v>1</v>
      </c>
      <c r="W1465" s="47"/>
      <c r="X1465" s="48"/>
      <c r="Y1465" s="47"/>
      <c r="Z1465" s="49">
        <v>1</v>
      </c>
    </row>
    <row r="1466" spans="1:26" ht="15.75" customHeight="1">
      <c r="A1466" s="5">
        <v>117403</v>
      </c>
      <c r="B1466" s="5">
        <v>2022</v>
      </c>
      <c r="C1466" s="14">
        <v>44413.104861111111</v>
      </c>
      <c r="D1466" s="14">
        <v>44413.115972222222</v>
      </c>
      <c r="E1466" s="14">
        <v>44413.123611111114</v>
      </c>
      <c r="F1466" s="14">
        <v>44413.140277777784</v>
      </c>
      <c r="G1466" s="5" t="s">
        <v>24</v>
      </c>
      <c r="H1466" s="5" t="s">
        <v>25</v>
      </c>
      <c r="S1466" s="29">
        <v>118227</v>
      </c>
      <c r="T1466" s="47"/>
      <c r="U1466" s="48"/>
      <c r="V1466" s="47"/>
      <c r="W1466" s="47">
        <v>1</v>
      </c>
      <c r="X1466" s="48"/>
      <c r="Y1466" s="47">
        <v>1</v>
      </c>
      <c r="Z1466" s="49">
        <v>1</v>
      </c>
    </row>
    <row r="1467" spans="1:26" ht="15.75" customHeight="1">
      <c r="A1467" s="5">
        <v>116868</v>
      </c>
      <c r="C1467" s="14">
        <v>44416.022222222222</v>
      </c>
      <c r="G1467" s="5" t="s">
        <v>28</v>
      </c>
      <c r="H1467" s="5" t="s">
        <v>29</v>
      </c>
      <c r="S1467" s="29">
        <v>118228</v>
      </c>
      <c r="T1467" s="47"/>
      <c r="U1467" s="48">
        <v>1</v>
      </c>
      <c r="V1467" s="47">
        <v>1</v>
      </c>
      <c r="W1467" s="47"/>
      <c r="X1467" s="48"/>
      <c r="Y1467" s="47"/>
      <c r="Z1467" s="49">
        <v>1</v>
      </c>
    </row>
    <row r="1468" spans="1:26" ht="15.75" customHeight="1">
      <c r="A1468" s="5">
        <v>118284</v>
      </c>
      <c r="C1468" s="14">
        <v>44411.862500000003</v>
      </c>
      <c r="G1468" s="5" t="s">
        <v>24</v>
      </c>
      <c r="H1468" s="5" t="s">
        <v>29</v>
      </c>
      <c r="S1468" s="29">
        <v>118229</v>
      </c>
      <c r="T1468" s="47"/>
      <c r="U1468" s="48">
        <v>1</v>
      </c>
      <c r="V1468" s="47">
        <v>1</v>
      </c>
      <c r="W1468" s="47"/>
      <c r="X1468" s="48"/>
      <c r="Y1468" s="47"/>
      <c r="Z1468" s="49">
        <v>1</v>
      </c>
    </row>
    <row r="1469" spans="1:26" ht="15.75" customHeight="1">
      <c r="A1469" s="5">
        <v>117948</v>
      </c>
      <c r="C1469" s="14">
        <v>44424.875694444447</v>
      </c>
      <c r="G1469" s="5" t="s">
        <v>24</v>
      </c>
      <c r="H1469" s="5" t="s">
        <v>29</v>
      </c>
      <c r="S1469" s="29">
        <v>118230</v>
      </c>
      <c r="T1469" s="47"/>
      <c r="U1469" s="48"/>
      <c r="V1469" s="47"/>
      <c r="W1469" s="47"/>
      <c r="X1469" s="48">
        <v>1</v>
      </c>
      <c r="Y1469" s="47">
        <v>1</v>
      </c>
      <c r="Z1469" s="49">
        <v>1</v>
      </c>
    </row>
    <row r="1470" spans="1:26" ht="15.75" customHeight="1">
      <c r="A1470" s="5">
        <v>117405</v>
      </c>
      <c r="C1470" s="14">
        <v>44436.675694444442</v>
      </c>
      <c r="G1470" s="5" t="s">
        <v>24</v>
      </c>
      <c r="H1470" s="5" t="s">
        <v>29</v>
      </c>
      <c r="S1470" s="29">
        <v>118231</v>
      </c>
      <c r="T1470" s="47">
        <v>1</v>
      </c>
      <c r="U1470" s="48"/>
      <c r="V1470" s="47">
        <v>1</v>
      </c>
      <c r="W1470" s="47"/>
      <c r="X1470" s="48"/>
      <c r="Y1470" s="47"/>
      <c r="Z1470" s="49">
        <v>1</v>
      </c>
    </row>
    <row r="1471" spans="1:26" ht="15.75" customHeight="1">
      <c r="A1471" s="5">
        <v>118250</v>
      </c>
      <c r="C1471" s="14">
        <v>44412.113888888889</v>
      </c>
      <c r="G1471" s="5" t="s">
        <v>24</v>
      </c>
      <c r="H1471" s="5" t="s">
        <v>29</v>
      </c>
      <c r="S1471" s="29">
        <v>118232</v>
      </c>
      <c r="T1471" s="47">
        <v>1</v>
      </c>
      <c r="U1471" s="48"/>
      <c r="V1471" s="47">
        <v>1</v>
      </c>
      <c r="W1471" s="47"/>
      <c r="X1471" s="48"/>
      <c r="Y1471" s="47"/>
      <c r="Z1471" s="49">
        <v>1</v>
      </c>
    </row>
    <row r="1472" spans="1:26" ht="15.75" customHeight="1">
      <c r="A1472" s="5">
        <v>118676</v>
      </c>
      <c r="C1472" s="14">
        <v>44421.627083333333</v>
      </c>
      <c r="G1472" s="5" t="s">
        <v>24</v>
      </c>
      <c r="H1472" s="5" t="s">
        <v>29</v>
      </c>
      <c r="S1472" s="29">
        <v>118233</v>
      </c>
      <c r="T1472" s="47"/>
      <c r="U1472" s="48">
        <v>1</v>
      </c>
      <c r="V1472" s="47">
        <v>1</v>
      </c>
      <c r="W1472" s="47"/>
      <c r="X1472" s="48"/>
      <c r="Y1472" s="47"/>
      <c r="Z1472" s="49">
        <v>1</v>
      </c>
    </row>
    <row r="1473" spans="1:26" ht="15.75" customHeight="1">
      <c r="A1473" s="5">
        <v>118595</v>
      </c>
      <c r="B1473" s="5">
        <v>3404</v>
      </c>
      <c r="C1473" s="14">
        <v>44411.556944444441</v>
      </c>
      <c r="D1473" s="14">
        <v>44411.5625</v>
      </c>
      <c r="E1473" s="14">
        <v>44411.56527777778</v>
      </c>
      <c r="F1473" s="14">
        <v>44411.606944444444</v>
      </c>
      <c r="G1473" s="5" t="s">
        <v>28</v>
      </c>
      <c r="H1473" s="5" t="s">
        <v>29</v>
      </c>
      <c r="S1473" s="29">
        <v>118234</v>
      </c>
      <c r="T1473" s="47"/>
      <c r="U1473" s="48">
        <v>1</v>
      </c>
      <c r="V1473" s="47">
        <v>1</v>
      </c>
      <c r="W1473" s="47"/>
      <c r="X1473" s="48"/>
      <c r="Y1473" s="47"/>
      <c r="Z1473" s="49">
        <v>1</v>
      </c>
    </row>
    <row r="1474" spans="1:26" ht="15.75" customHeight="1">
      <c r="A1474" s="5">
        <v>118642</v>
      </c>
      <c r="B1474" s="5">
        <v>1789</v>
      </c>
      <c r="C1474" s="14">
        <v>44414.290277777778</v>
      </c>
      <c r="D1474" s="14">
        <v>44414.292361111111</v>
      </c>
      <c r="E1474" s="14"/>
      <c r="F1474" s="14"/>
      <c r="G1474" s="5" t="s">
        <v>24</v>
      </c>
      <c r="H1474" s="5" t="s">
        <v>29</v>
      </c>
      <c r="S1474" s="29">
        <v>118235</v>
      </c>
      <c r="T1474" s="47"/>
      <c r="U1474" s="48"/>
      <c r="V1474" s="47"/>
      <c r="W1474" s="47"/>
      <c r="X1474" s="48"/>
      <c r="Y1474" s="47"/>
      <c r="Z1474" s="49"/>
    </row>
    <row r="1475" spans="1:26" ht="15.75" customHeight="1">
      <c r="A1475" s="5">
        <v>117476</v>
      </c>
      <c r="B1475" s="5">
        <v>1859</v>
      </c>
      <c r="C1475" s="14">
        <v>44412.953472222223</v>
      </c>
      <c r="D1475" s="14">
        <v>44412.962500000001</v>
      </c>
      <c r="E1475" s="14">
        <v>44412.963888888888</v>
      </c>
      <c r="F1475" s="14">
        <v>44413</v>
      </c>
      <c r="G1475" s="5" t="s">
        <v>24</v>
      </c>
      <c r="H1475" s="5" t="s">
        <v>29</v>
      </c>
      <c r="S1475" s="29">
        <v>118236</v>
      </c>
      <c r="T1475" s="47"/>
      <c r="U1475" s="48"/>
      <c r="V1475" s="47"/>
      <c r="W1475" s="47"/>
      <c r="X1475" s="48">
        <v>1</v>
      </c>
      <c r="Y1475" s="47">
        <v>1</v>
      </c>
      <c r="Z1475" s="49">
        <v>1</v>
      </c>
    </row>
    <row r="1476" spans="1:26" ht="15.75" customHeight="1">
      <c r="A1476" s="5">
        <v>116915</v>
      </c>
      <c r="B1476" s="5">
        <v>2203</v>
      </c>
      <c r="C1476" s="14">
        <v>44438.461805555555</v>
      </c>
      <c r="D1476" s="14">
        <v>44438.469444444447</v>
      </c>
      <c r="E1476" s="14"/>
      <c r="F1476" s="14"/>
      <c r="G1476" s="5" t="s">
        <v>24</v>
      </c>
      <c r="H1476" s="5" t="s">
        <v>29</v>
      </c>
      <c r="S1476" s="29">
        <v>118237</v>
      </c>
      <c r="T1476" s="47"/>
      <c r="U1476" s="48"/>
      <c r="V1476" s="47"/>
      <c r="W1476" s="47">
        <v>1</v>
      </c>
      <c r="X1476" s="48"/>
      <c r="Y1476" s="47">
        <v>1</v>
      </c>
      <c r="Z1476" s="49">
        <v>1</v>
      </c>
    </row>
    <row r="1477" spans="1:26" ht="15.75" customHeight="1">
      <c r="A1477" s="5">
        <v>117446</v>
      </c>
      <c r="B1477" s="5">
        <v>1227</v>
      </c>
      <c r="C1477" s="14">
        <v>44438.106250000004</v>
      </c>
      <c r="D1477" s="14">
        <v>44438.11319444445</v>
      </c>
      <c r="E1477" s="14">
        <v>44438.115972222229</v>
      </c>
      <c r="F1477" s="14">
        <v>44438.151388888895</v>
      </c>
      <c r="G1477" s="5" t="s">
        <v>24</v>
      </c>
      <c r="H1477" s="5" t="s">
        <v>25</v>
      </c>
      <c r="S1477" s="29">
        <v>118238</v>
      </c>
      <c r="T1477" s="47"/>
      <c r="U1477" s="48"/>
      <c r="V1477" s="47"/>
      <c r="W1477" s="47"/>
      <c r="X1477" s="48"/>
      <c r="Y1477" s="47"/>
      <c r="Z1477" s="49"/>
    </row>
    <row r="1478" spans="1:26" ht="15.75" customHeight="1">
      <c r="A1478" s="5">
        <v>118617</v>
      </c>
      <c r="C1478" s="14">
        <v>44414.080555555556</v>
      </c>
      <c r="G1478" s="5" t="s">
        <v>24</v>
      </c>
      <c r="H1478" s="5" t="s">
        <v>29</v>
      </c>
      <c r="S1478" s="29">
        <v>118239</v>
      </c>
      <c r="T1478" s="47"/>
      <c r="U1478" s="48">
        <v>1</v>
      </c>
      <c r="V1478" s="47">
        <v>1</v>
      </c>
      <c r="W1478" s="47"/>
      <c r="X1478" s="48"/>
      <c r="Y1478" s="47"/>
      <c r="Z1478" s="49">
        <v>1</v>
      </c>
    </row>
    <row r="1479" spans="1:26" ht="15.75" customHeight="1">
      <c r="A1479" s="5">
        <v>118702</v>
      </c>
      <c r="C1479" s="14">
        <v>44412.879166666666</v>
      </c>
      <c r="G1479" s="5" t="s">
        <v>24</v>
      </c>
      <c r="H1479" s="5" t="s">
        <v>29</v>
      </c>
      <c r="S1479" s="29">
        <v>118240</v>
      </c>
      <c r="T1479" s="47"/>
      <c r="U1479" s="48"/>
      <c r="V1479" s="47"/>
      <c r="W1479" s="47"/>
      <c r="X1479" s="48"/>
      <c r="Y1479" s="47"/>
      <c r="Z1479" s="49"/>
    </row>
    <row r="1480" spans="1:26" ht="15.75" customHeight="1">
      <c r="A1480" s="5">
        <v>117376</v>
      </c>
      <c r="B1480" s="5">
        <v>2050</v>
      </c>
      <c r="C1480" s="14">
        <v>44436.905555555553</v>
      </c>
      <c r="D1480" s="14">
        <v>44436.907638888886</v>
      </c>
      <c r="E1480" s="14">
        <v>44436.913194444445</v>
      </c>
      <c r="F1480" s="14">
        <v>44436.924305555556</v>
      </c>
      <c r="G1480" s="5" t="s">
        <v>24</v>
      </c>
      <c r="H1480" s="5" t="s">
        <v>29</v>
      </c>
      <c r="S1480" s="29">
        <v>118241</v>
      </c>
      <c r="T1480" s="47"/>
      <c r="U1480" s="48"/>
      <c r="V1480" s="47"/>
      <c r="W1480" s="47"/>
      <c r="X1480" s="48">
        <v>1</v>
      </c>
      <c r="Y1480" s="47">
        <v>1</v>
      </c>
      <c r="Z1480" s="49">
        <v>1</v>
      </c>
    </row>
    <row r="1481" spans="1:26" ht="15.75" customHeight="1">
      <c r="A1481" s="5">
        <v>118221</v>
      </c>
      <c r="B1481" s="5">
        <v>1441</v>
      </c>
      <c r="C1481" s="14">
        <v>44436.684027777774</v>
      </c>
      <c r="D1481" s="14">
        <v>44436.688194444439</v>
      </c>
      <c r="E1481" s="14"/>
      <c r="G1481" s="5" t="s">
        <v>24</v>
      </c>
      <c r="H1481" s="5" t="s">
        <v>29</v>
      </c>
      <c r="S1481" s="29">
        <v>118242</v>
      </c>
      <c r="T1481" s="47"/>
      <c r="U1481" s="48">
        <v>1</v>
      </c>
      <c r="V1481" s="47">
        <v>1</v>
      </c>
      <c r="W1481" s="47"/>
      <c r="X1481" s="48"/>
      <c r="Y1481" s="47"/>
      <c r="Z1481" s="49">
        <v>1</v>
      </c>
    </row>
    <row r="1482" spans="1:26" ht="15.75" customHeight="1">
      <c r="A1482" s="5">
        <v>116809</v>
      </c>
      <c r="B1482" s="5">
        <v>573</v>
      </c>
      <c r="C1482" s="14">
        <v>44428.080555555556</v>
      </c>
      <c r="D1482" s="14">
        <v>44428.088888888888</v>
      </c>
      <c r="E1482" s="14"/>
      <c r="G1482" s="5" t="s">
        <v>28</v>
      </c>
      <c r="H1482" s="5" t="s">
        <v>29</v>
      </c>
      <c r="S1482" s="29">
        <v>118243</v>
      </c>
      <c r="T1482" s="47"/>
      <c r="U1482" s="48">
        <v>1</v>
      </c>
      <c r="V1482" s="47">
        <v>1</v>
      </c>
      <c r="W1482" s="47"/>
      <c r="X1482" s="48"/>
      <c r="Y1482" s="47"/>
      <c r="Z1482" s="49">
        <v>1</v>
      </c>
    </row>
    <row r="1483" spans="1:26" ht="15.75" customHeight="1">
      <c r="A1483" s="5">
        <v>116942</v>
      </c>
      <c r="B1483" s="5">
        <v>1491</v>
      </c>
      <c r="C1483" s="14">
        <v>44433.077777777777</v>
      </c>
      <c r="D1483" s="14"/>
      <c r="G1483" s="5" t="s">
        <v>24</v>
      </c>
      <c r="H1483" s="5" t="s">
        <v>25</v>
      </c>
      <c r="S1483" s="29">
        <v>118244</v>
      </c>
      <c r="T1483" s="47"/>
      <c r="U1483" s="48"/>
      <c r="V1483" s="47"/>
      <c r="W1483" s="47"/>
      <c r="X1483" s="48"/>
      <c r="Y1483" s="47"/>
      <c r="Z1483" s="49"/>
    </row>
    <row r="1484" spans="1:26" ht="15.75" customHeight="1">
      <c r="A1484" s="5">
        <v>118609</v>
      </c>
      <c r="B1484" s="5">
        <v>1868</v>
      </c>
      <c r="C1484" s="14">
        <v>44415.157638888886</v>
      </c>
      <c r="D1484" s="14">
        <v>44415.163194444445</v>
      </c>
      <c r="E1484" s="14">
        <v>44415.169444444444</v>
      </c>
      <c r="F1484" s="14">
        <v>44415.178472222222</v>
      </c>
      <c r="G1484" s="5" t="s">
        <v>24</v>
      </c>
      <c r="H1484" s="5" t="s">
        <v>29</v>
      </c>
      <c r="S1484" s="29">
        <v>118245</v>
      </c>
      <c r="T1484" s="47"/>
      <c r="U1484" s="48">
        <v>1</v>
      </c>
      <c r="V1484" s="47">
        <v>1</v>
      </c>
      <c r="W1484" s="47"/>
      <c r="X1484" s="48"/>
      <c r="Y1484" s="47"/>
      <c r="Z1484" s="49">
        <v>1</v>
      </c>
    </row>
    <row r="1485" spans="1:26" ht="15.75" customHeight="1">
      <c r="A1485" s="5">
        <v>118154</v>
      </c>
      <c r="B1485" s="5">
        <v>4930</v>
      </c>
      <c r="C1485" s="14">
        <v>44410.38958333333</v>
      </c>
      <c r="D1485" s="14">
        <v>44410.399305555555</v>
      </c>
      <c r="E1485" s="14">
        <v>44410.40625</v>
      </c>
      <c r="F1485" s="14">
        <v>44410.42291666667</v>
      </c>
      <c r="G1485" s="5" t="s">
        <v>28</v>
      </c>
      <c r="H1485" s="5" t="s">
        <v>25</v>
      </c>
      <c r="S1485" s="29">
        <v>118246</v>
      </c>
      <c r="T1485" s="47"/>
      <c r="U1485" s="48"/>
      <c r="V1485" s="47"/>
      <c r="W1485" s="47"/>
      <c r="X1485" s="48"/>
      <c r="Y1485" s="47"/>
      <c r="Z1485" s="49"/>
    </row>
    <row r="1486" spans="1:26" ht="15.75" customHeight="1">
      <c r="A1486" s="5">
        <v>118239</v>
      </c>
      <c r="B1486" s="5">
        <v>596</v>
      </c>
      <c r="C1486" s="14">
        <v>44424.548611111109</v>
      </c>
      <c r="D1486" s="14">
        <v>44424.553472222222</v>
      </c>
      <c r="E1486" s="14">
        <v>44424.559027777781</v>
      </c>
      <c r="F1486" s="14"/>
      <c r="G1486" s="5" t="s">
        <v>24</v>
      </c>
      <c r="H1486" s="5" t="s">
        <v>29</v>
      </c>
      <c r="S1486" s="29">
        <v>118247</v>
      </c>
      <c r="T1486" s="47">
        <v>1</v>
      </c>
      <c r="U1486" s="48"/>
      <c r="V1486" s="47">
        <v>1</v>
      </c>
      <c r="W1486" s="47"/>
      <c r="X1486" s="48"/>
      <c r="Y1486" s="47"/>
      <c r="Z1486" s="49">
        <v>1</v>
      </c>
    </row>
    <row r="1487" spans="1:26" ht="15.75" customHeight="1">
      <c r="A1487" s="5">
        <v>117793</v>
      </c>
      <c r="B1487" s="5">
        <v>1174</v>
      </c>
      <c r="C1487" s="14">
        <v>44419.734722222223</v>
      </c>
      <c r="D1487" s="14">
        <v>44419.738194444442</v>
      </c>
      <c r="E1487" s="14">
        <v>44419.747916666667</v>
      </c>
      <c r="F1487" s="14">
        <v>44419.757638888892</v>
      </c>
      <c r="G1487" s="5" t="s">
        <v>24</v>
      </c>
      <c r="H1487" s="5" t="s">
        <v>25</v>
      </c>
      <c r="S1487" s="29">
        <v>118248</v>
      </c>
      <c r="T1487" s="47"/>
      <c r="U1487" s="48"/>
      <c r="V1487" s="47"/>
      <c r="W1487" s="47"/>
      <c r="X1487" s="48">
        <v>1</v>
      </c>
      <c r="Y1487" s="47">
        <v>1</v>
      </c>
      <c r="Z1487" s="49">
        <v>1</v>
      </c>
    </row>
    <row r="1488" spans="1:26" ht="15.75" customHeight="1">
      <c r="A1488" s="5">
        <v>117084</v>
      </c>
      <c r="C1488" s="14">
        <v>44416.1875</v>
      </c>
      <c r="G1488" s="5" t="s">
        <v>28</v>
      </c>
      <c r="H1488" s="5" t="s">
        <v>29</v>
      </c>
      <c r="S1488" s="29">
        <v>118249</v>
      </c>
      <c r="T1488" s="47"/>
      <c r="U1488" s="48">
        <v>1</v>
      </c>
      <c r="V1488" s="47">
        <v>1</v>
      </c>
      <c r="W1488" s="47"/>
      <c r="X1488" s="48"/>
      <c r="Y1488" s="47"/>
      <c r="Z1488" s="49">
        <v>1</v>
      </c>
    </row>
    <row r="1489" spans="1:26" ht="15.75" customHeight="1">
      <c r="A1489" s="5">
        <v>117721</v>
      </c>
      <c r="B1489" s="5">
        <v>2689</v>
      </c>
      <c r="C1489" s="14">
        <v>44419.020833333336</v>
      </c>
      <c r="D1489" s="14">
        <v>44419.022916666669</v>
      </c>
      <c r="E1489" s="14">
        <v>44419.024305555555</v>
      </c>
      <c r="F1489" s="14">
        <v>44419.0625</v>
      </c>
      <c r="G1489" s="5" t="s">
        <v>28</v>
      </c>
      <c r="H1489" s="5" t="s">
        <v>29</v>
      </c>
      <c r="S1489" s="29">
        <v>118250</v>
      </c>
      <c r="T1489" s="47"/>
      <c r="U1489" s="48"/>
      <c r="V1489" s="47"/>
      <c r="W1489" s="47"/>
      <c r="X1489" s="48"/>
      <c r="Y1489" s="47"/>
      <c r="Z1489" s="49"/>
    </row>
    <row r="1490" spans="1:26" ht="15.75" customHeight="1">
      <c r="A1490" s="5">
        <v>118751</v>
      </c>
      <c r="B1490" s="5">
        <v>34</v>
      </c>
      <c r="C1490" s="14">
        <v>44421.992361111115</v>
      </c>
      <c r="D1490" s="14">
        <v>44421.994444444448</v>
      </c>
      <c r="E1490" s="14"/>
      <c r="F1490" s="14"/>
      <c r="G1490" s="5" t="s">
        <v>24</v>
      </c>
      <c r="H1490" s="5" t="s">
        <v>25</v>
      </c>
      <c r="S1490" s="29">
        <v>118251</v>
      </c>
      <c r="T1490" s="47"/>
      <c r="U1490" s="48">
        <v>1</v>
      </c>
      <c r="V1490" s="47">
        <v>1</v>
      </c>
      <c r="W1490" s="47"/>
      <c r="X1490" s="48"/>
      <c r="Y1490" s="47"/>
      <c r="Z1490" s="49">
        <v>1</v>
      </c>
    </row>
    <row r="1491" spans="1:26" ht="15.75" customHeight="1">
      <c r="A1491" s="5">
        <v>117488</v>
      </c>
      <c r="B1491" s="5">
        <v>3126</v>
      </c>
      <c r="C1491" s="14">
        <v>44420.15625</v>
      </c>
      <c r="D1491" s="14">
        <v>44420.166666666664</v>
      </c>
      <c r="E1491" s="14">
        <v>44420.172222222223</v>
      </c>
      <c r="F1491" s="14">
        <v>44420.186805555553</v>
      </c>
      <c r="G1491" s="5" t="s">
        <v>28</v>
      </c>
      <c r="H1491" s="5" t="s">
        <v>25</v>
      </c>
      <c r="S1491" s="29">
        <v>118252</v>
      </c>
      <c r="T1491" s="47"/>
      <c r="U1491" s="48"/>
      <c r="V1491" s="47"/>
      <c r="W1491" s="47"/>
      <c r="X1491" s="48"/>
      <c r="Y1491" s="47"/>
      <c r="Z1491" s="49"/>
    </row>
    <row r="1492" spans="1:26" ht="15.75" customHeight="1">
      <c r="A1492" s="5">
        <v>116854</v>
      </c>
      <c r="B1492" s="5">
        <v>3990</v>
      </c>
      <c r="C1492" s="14">
        <v>44418.206249999996</v>
      </c>
      <c r="D1492" s="14">
        <v>44418.208333333328</v>
      </c>
      <c r="E1492" s="14"/>
      <c r="F1492" s="14"/>
      <c r="G1492" s="5" t="s">
        <v>28</v>
      </c>
      <c r="H1492" s="5" t="s">
        <v>25</v>
      </c>
      <c r="S1492" s="29">
        <v>118253</v>
      </c>
      <c r="T1492" s="47"/>
      <c r="U1492" s="48"/>
      <c r="V1492" s="47"/>
      <c r="W1492" s="47">
        <v>1</v>
      </c>
      <c r="X1492" s="48"/>
      <c r="Y1492" s="47">
        <v>1</v>
      </c>
      <c r="Z1492" s="49">
        <v>1</v>
      </c>
    </row>
    <row r="1493" spans="1:26" ht="15.75" customHeight="1">
      <c r="A1493" s="5">
        <v>117229</v>
      </c>
      <c r="B1493" s="5">
        <v>1527</v>
      </c>
      <c r="C1493" s="14">
        <v>44426.704166666663</v>
      </c>
      <c r="D1493" s="14">
        <v>44426.712499999994</v>
      </c>
      <c r="E1493" s="14">
        <v>44426.720833333326</v>
      </c>
      <c r="F1493" s="14">
        <v>44426.745833333327</v>
      </c>
      <c r="G1493" s="5" t="s">
        <v>24</v>
      </c>
      <c r="H1493" s="5" t="s">
        <v>25</v>
      </c>
      <c r="S1493" s="29">
        <v>118254</v>
      </c>
      <c r="T1493" s="47"/>
      <c r="U1493" s="48"/>
      <c r="V1493" s="47"/>
      <c r="W1493" s="47"/>
      <c r="X1493" s="48">
        <v>1</v>
      </c>
      <c r="Y1493" s="47">
        <v>1</v>
      </c>
      <c r="Z1493" s="49">
        <v>1</v>
      </c>
    </row>
    <row r="1494" spans="1:26" ht="15.75" customHeight="1">
      <c r="A1494" s="5">
        <v>117895</v>
      </c>
      <c r="B1494" s="5">
        <v>113</v>
      </c>
      <c r="C1494" s="14">
        <v>44420.463194444448</v>
      </c>
      <c r="D1494" s="14">
        <v>44420.468750000007</v>
      </c>
      <c r="E1494" s="14">
        <v>44420.476388888899</v>
      </c>
      <c r="F1494" s="14">
        <v>44420.499305555568</v>
      </c>
      <c r="G1494" s="5" t="s">
        <v>24</v>
      </c>
      <c r="H1494" s="5" t="s">
        <v>29</v>
      </c>
      <c r="S1494" s="29">
        <v>118255</v>
      </c>
      <c r="T1494" s="47"/>
      <c r="U1494" s="48">
        <v>1</v>
      </c>
      <c r="V1494" s="47">
        <v>1</v>
      </c>
      <c r="W1494" s="47"/>
      <c r="X1494" s="48"/>
      <c r="Y1494" s="47"/>
      <c r="Z1494" s="49">
        <v>1</v>
      </c>
    </row>
    <row r="1495" spans="1:26" ht="15.75" customHeight="1">
      <c r="A1495" s="5">
        <v>117277</v>
      </c>
      <c r="B1495" s="5">
        <v>1448</v>
      </c>
      <c r="C1495" s="14">
        <v>44427.301388888889</v>
      </c>
      <c r="D1495" s="14">
        <v>44427.309027777781</v>
      </c>
      <c r="E1495" s="14">
        <v>44427.31458333334</v>
      </c>
      <c r="F1495" s="14">
        <v>44427.356250000004</v>
      </c>
      <c r="G1495" s="5" t="s">
        <v>24</v>
      </c>
      <c r="H1495" s="5" t="s">
        <v>29</v>
      </c>
      <c r="S1495" s="29">
        <v>118256</v>
      </c>
      <c r="T1495" s="47"/>
      <c r="U1495" s="48">
        <v>1</v>
      </c>
      <c r="V1495" s="47">
        <v>1</v>
      </c>
      <c r="W1495" s="47"/>
      <c r="X1495" s="48"/>
      <c r="Y1495" s="47"/>
      <c r="Z1495" s="49">
        <v>1</v>
      </c>
    </row>
    <row r="1496" spans="1:26" ht="15.75" customHeight="1">
      <c r="A1496" s="5">
        <v>117710</v>
      </c>
      <c r="B1496" s="5">
        <v>687</v>
      </c>
      <c r="C1496" s="14">
        <v>44417.029861111114</v>
      </c>
      <c r="D1496" s="14">
        <v>44417.037500000006</v>
      </c>
      <c r="E1496" s="14">
        <v>44417.043750000004</v>
      </c>
      <c r="F1496" s="14">
        <v>44417.055555555562</v>
      </c>
      <c r="G1496" s="5" t="s">
        <v>24</v>
      </c>
      <c r="H1496" s="5" t="s">
        <v>25</v>
      </c>
      <c r="S1496" s="29">
        <v>118257</v>
      </c>
      <c r="T1496" s="47"/>
      <c r="U1496" s="48">
        <v>1</v>
      </c>
      <c r="V1496" s="47">
        <v>1</v>
      </c>
      <c r="W1496" s="47"/>
      <c r="X1496" s="48"/>
      <c r="Y1496" s="47"/>
      <c r="Z1496" s="49">
        <v>1</v>
      </c>
    </row>
    <row r="1497" spans="1:26" ht="15.75" customHeight="1">
      <c r="A1497" s="5">
        <v>117088</v>
      </c>
      <c r="B1497" s="5">
        <v>1293</v>
      </c>
      <c r="C1497" s="14">
        <v>44418.138888888891</v>
      </c>
      <c r="D1497" s="14"/>
      <c r="G1497" s="5" t="s">
        <v>24</v>
      </c>
      <c r="H1497" s="5" t="s">
        <v>25</v>
      </c>
      <c r="S1497" s="29">
        <v>118258</v>
      </c>
      <c r="T1497" s="47"/>
      <c r="U1497" s="48"/>
      <c r="V1497" s="47"/>
      <c r="W1497" s="47"/>
      <c r="X1497" s="48"/>
      <c r="Y1497" s="47"/>
      <c r="Z1497" s="49"/>
    </row>
    <row r="1498" spans="1:26" ht="15.75" customHeight="1">
      <c r="A1498" s="5">
        <v>117385</v>
      </c>
      <c r="B1498" s="5">
        <v>3433</v>
      </c>
      <c r="C1498" s="14">
        <v>44424.372222222228</v>
      </c>
      <c r="D1498" s="14">
        <v>44424.375694444447</v>
      </c>
      <c r="E1498" s="14">
        <v>44424.383333333339</v>
      </c>
      <c r="F1498" s="14">
        <v>44424.402777777781</v>
      </c>
      <c r="G1498" s="5" t="s">
        <v>24</v>
      </c>
      <c r="H1498" s="5" t="s">
        <v>25</v>
      </c>
      <c r="S1498" s="29">
        <v>118259</v>
      </c>
      <c r="T1498" s="47"/>
      <c r="U1498" s="48">
        <v>1</v>
      </c>
      <c r="V1498" s="47">
        <v>1</v>
      </c>
      <c r="W1498" s="47"/>
      <c r="X1498" s="48"/>
      <c r="Y1498" s="47"/>
      <c r="Z1498" s="49">
        <v>1</v>
      </c>
    </row>
    <row r="1499" spans="1:26" ht="15.75" customHeight="1">
      <c r="A1499" s="5">
        <v>117763</v>
      </c>
      <c r="B1499" s="5">
        <v>1537</v>
      </c>
      <c r="C1499" s="14">
        <v>44434.163888888892</v>
      </c>
      <c r="D1499" s="14">
        <v>44434.171527777784</v>
      </c>
      <c r="E1499" s="14"/>
      <c r="F1499" s="14"/>
      <c r="G1499" s="5" t="s">
        <v>28</v>
      </c>
      <c r="H1499" s="5" t="s">
        <v>25</v>
      </c>
      <c r="S1499" s="29">
        <v>118260</v>
      </c>
      <c r="T1499" s="47">
        <v>1</v>
      </c>
      <c r="U1499" s="48"/>
      <c r="V1499" s="47">
        <v>1</v>
      </c>
      <c r="W1499" s="47"/>
      <c r="X1499" s="48"/>
      <c r="Y1499" s="47"/>
      <c r="Z1499" s="49">
        <v>1</v>
      </c>
    </row>
    <row r="1500" spans="1:26" ht="15.75" customHeight="1">
      <c r="A1500" s="5">
        <v>117823</v>
      </c>
      <c r="C1500" s="14">
        <v>44422.325694444444</v>
      </c>
      <c r="G1500" s="5" t="s">
        <v>24</v>
      </c>
      <c r="H1500" s="5" t="s">
        <v>29</v>
      </c>
      <c r="S1500" s="29">
        <v>118261</v>
      </c>
      <c r="T1500" s="47">
        <v>1</v>
      </c>
      <c r="U1500" s="48"/>
      <c r="V1500" s="47">
        <v>1</v>
      </c>
      <c r="W1500" s="47"/>
      <c r="X1500" s="48"/>
      <c r="Y1500" s="47"/>
      <c r="Z1500" s="49">
        <v>1</v>
      </c>
    </row>
    <row r="1501" spans="1:26" ht="15.75" customHeight="1">
      <c r="A1501" s="5">
        <v>117114</v>
      </c>
      <c r="B1501" s="5">
        <v>71</v>
      </c>
      <c r="C1501" s="14">
        <v>44418.71875</v>
      </c>
      <c r="D1501" s="14">
        <v>44418.723611111112</v>
      </c>
      <c r="E1501" s="14">
        <v>44418.726388888892</v>
      </c>
      <c r="F1501" s="14">
        <v>44418.763888888891</v>
      </c>
      <c r="G1501" s="5" t="s">
        <v>28</v>
      </c>
      <c r="H1501" s="5" t="s">
        <v>25</v>
      </c>
      <c r="S1501" s="29">
        <v>118262</v>
      </c>
      <c r="T1501" s="47"/>
      <c r="U1501" s="48">
        <v>1</v>
      </c>
      <c r="V1501" s="47">
        <v>1</v>
      </c>
      <c r="W1501" s="47"/>
      <c r="X1501" s="48"/>
      <c r="Y1501" s="47"/>
      <c r="Z1501" s="49">
        <v>1</v>
      </c>
    </row>
    <row r="1502" spans="1:26" ht="15.75" customHeight="1">
      <c r="A1502" s="5">
        <v>118709</v>
      </c>
      <c r="B1502" s="5">
        <v>4966</v>
      </c>
      <c r="C1502" s="14">
        <v>44413.035416666666</v>
      </c>
      <c r="D1502" s="14">
        <v>44413.040972222225</v>
      </c>
      <c r="E1502" s="14"/>
      <c r="G1502" s="5" t="s">
        <v>24</v>
      </c>
      <c r="H1502" s="5" t="s">
        <v>29</v>
      </c>
      <c r="S1502" s="29">
        <v>118263</v>
      </c>
      <c r="T1502" s="47">
        <v>1</v>
      </c>
      <c r="U1502" s="48"/>
      <c r="V1502" s="47">
        <v>1</v>
      </c>
      <c r="W1502" s="47"/>
      <c r="X1502" s="48"/>
      <c r="Y1502" s="47"/>
      <c r="Z1502" s="49">
        <v>1</v>
      </c>
    </row>
    <row r="1503" spans="1:26" ht="15.75" customHeight="1">
      <c r="A1503" s="5">
        <v>118774</v>
      </c>
      <c r="B1503" s="5">
        <v>2643</v>
      </c>
      <c r="C1503" s="14">
        <v>44411.091666666667</v>
      </c>
      <c r="D1503" s="14">
        <v>44411.1</v>
      </c>
      <c r="E1503" s="14">
        <v>44411.109027777777</v>
      </c>
      <c r="F1503" s="14">
        <v>44411.142361111109</v>
      </c>
      <c r="G1503" s="5" t="s">
        <v>24</v>
      </c>
      <c r="H1503" s="5" t="s">
        <v>25</v>
      </c>
      <c r="S1503" s="29">
        <v>118264</v>
      </c>
      <c r="T1503" s="47"/>
      <c r="U1503" s="48">
        <v>1</v>
      </c>
      <c r="V1503" s="47">
        <v>1</v>
      </c>
      <c r="W1503" s="47"/>
      <c r="X1503" s="48"/>
      <c r="Y1503" s="47"/>
      <c r="Z1503" s="49">
        <v>1</v>
      </c>
    </row>
    <row r="1504" spans="1:26" ht="15.75" customHeight="1">
      <c r="A1504" s="5">
        <v>118251</v>
      </c>
      <c r="B1504" s="5">
        <v>937</v>
      </c>
      <c r="C1504" s="14">
        <v>44428.393750000003</v>
      </c>
      <c r="D1504" s="14">
        <v>44428.404861111114</v>
      </c>
      <c r="E1504" s="14">
        <v>44428.406944444447</v>
      </c>
      <c r="F1504" s="14">
        <v>44428.420833333337</v>
      </c>
      <c r="G1504" s="5" t="s">
        <v>24</v>
      </c>
      <c r="H1504" s="5" t="s">
        <v>29</v>
      </c>
      <c r="S1504" s="29">
        <v>118265</v>
      </c>
      <c r="T1504" s="47"/>
      <c r="U1504" s="48"/>
      <c r="V1504" s="47"/>
      <c r="W1504" s="47"/>
      <c r="X1504" s="48"/>
      <c r="Y1504" s="47"/>
      <c r="Z1504" s="49"/>
    </row>
    <row r="1505" spans="1:26" ht="15.75" customHeight="1">
      <c r="A1505" s="5">
        <v>117201</v>
      </c>
      <c r="B1505" s="5">
        <v>2489</v>
      </c>
      <c r="C1505" s="14">
        <v>44416.509027777778</v>
      </c>
      <c r="D1505" s="14">
        <v>44416.513888888891</v>
      </c>
      <c r="E1505" s="14">
        <v>44416.517361111109</v>
      </c>
      <c r="F1505" s="14">
        <v>44416.556250000001</v>
      </c>
      <c r="G1505" s="5" t="s">
        <v>24</v>
      </c>
      <c r="H1505" s="5" t="s">
        <v>25</v>
      </c>
      <c r="S1505" s="29">
        <v>118266</v>
      </c>
      <c r="T1505" s="47"/>
      <c r="U1505" s="48"/>
      <c r="V1505" s="47"/>
      <c r="W1505" s="47"/>
      <c r="X1505" s="48">
        <v>1</v>
      </c>
      <c r="Y1505" s="47">
        <v>1</v>
      </c>
      <c r="Z1505" s="49">
        <v>1</v>
      </c>
    </row>
    <row r="1506" spans="1:26" ht="15.75" customHeight="1">
      <c r="A1506" s="5">
        <v>118131</v>
      </c>
      <c r="B1506" s="5">
        <v>4222</v>
      </c>
      <c r="C1506" s="14">
        <v>44410.888888888891</v>
      </c>
      <c r="D1506" s="14">
        <v>44410.890277777777</v>
      </c>
      <c r="E1506" s="14">
        <v>44410.891666666663</v>
      </c>
      <c r="F1506" s="14">
        <v>44410.924999999996</v>
      </c>
      <c r="G1506" s="5" t="s">
        <v>24</v>
      </c>
      <c r="H1506" s="5" t="s">
        <v>29</v>
      </c>
      <c r="S1506" s="29">
        <v>118267</v>
      </c>
      <c r="T1506" s="47"/>
      <c r="U1506" s="48">
        <v>1</v>
      </c>
      <c r="V1506" s="47">
        <v>1</v>
      </c>
      <c r="W1506" s="47"/>
      <c r="X1506" s="48"/>
      <c r="Y1506" s="47"/>
      <c r="Z1506" s="49">
        <v>1</v>
      </c>
    </row>
    <row r="1507" spans="1:26" ht="15.75" customHeight="1">
      <c r="A1507" s="5">
        <v>118156</v>
      </c>
      <c r="C1507" s="14">
        <v>44426.317361111105</v>
      </c>
      <c r="G1507" s="5" t="s">
        <v>24</v>
      </c>
      <c r="H1507" s="5" t="s">
        <v>25</v>
      </c>
      <c r="S1507" s="29">
        <v>118268</v>
      </c>
      <c r="T1507" s="47">
        <v>1</v>
      </c>
      <c r="U1507" s="48"/>
      <c r="V1507" s="47">
        <v>1</v>
      </c>
      <c r="W1507" s="47"/>
      <c r="X1507" s="48"/>
      <c r="Y1507" s="47"/>
      <c r="Z1507" s="49">
        <v>1</v>
      </c>
    </row>
    <row r="1508" spans="1:26" ht="15.75" customHeight="1">
      <c r="A1508" s="5">
        <v>117042</v>
      </c>
      <c r="C1508" s="14">
        <v>44418.629166666666</v>
      </c>
      <c r="G1508" s="5" t="s">
        <v>28</v>
      </c>
      <c r="H1508" s="5" t="s">
        <v>29</v>
      </c>
      <c r="S1508" s="29">
        <v>118269</v>
      </c>
      <c r="T1508" s="47"/>
      <c r="U1508" s="48"/>
      <c r="V1508" s="47"/>
      <c r="W1508" s="47">
        <v>1</v>
      </c>
      <c r="X1508" s="48"/>
      <c r="Y1508" s="47">
        <v>1</v>
      </c>
      <c r="Z1508" s="49">
        <v>1</v>
      </c>
    </row>
    <row r="1509" spans="1:26" ht="15.75" customHeight="1">
      <c r="A1509" s="5">
        <v>118449</v>
      </c>
      <c r="B1509" s="5">
        <v>3804</v>
      </c>
      <c r="C1509" s="14">
        <v>44421.656944444447</v>
      </c>
      <c r="D1509" s="14"/>
      <c r="G1509" s="5" t="s">
        <v>28</v>
      </c>
      <c r="H1509" s="5" t="s">
        <v>25</v>
      </c>
      <c r="S1509" s="29">
        <v>118270</v>
      </c>
      <c r="T1509" s="47"/>
      <c r="U1509" s="48"/>
      <c r="V1509" s="47"/>
      <c r="W1509" s="47"/>
      <c r="X1509" s="48"/>
      <c r="Y1509" s="47"/>
      <c r="Z1509" s="49"/>
    </row>
    <row r="1510" spans="1:26" ht="15.75" customHeight="1">
      <c r="A1510" s="5">
        <v>118478</v>
      </c>
      <c r="B1510" s="5">
        <v>4449</v>
      </c>
      <c r="C1510" s="14">
        <v>44434.280555555553</v>
      </c>
      <c r="D1510" s="14">
        <v>44434.291666666664</v>
      </c>
      <c r="E1510" s="14">
        <v>44434.294444444444</v>
      </c>
      <c r="F1510" s="14">
        <v>44434.299305555556</v>
      </c>
      <c r="G1510" s="5" t="s">
        <v>24</v>
      </c>
      <c r="H1510" s="5" t="s">
        <v>25</v>
      </c>
      <c r="S1510" s="29">
        <v>118271</v>
      </c>
      <c r="T1510" s="47">
        <v>1</v>
      </c>
      <c r="U1510" s="48"/>
      <c r="V1510" s="47">
        <v>1</v>
      </c>
      <c r="W1510" s="47"/>
      <c r="X1510" s="48"/>
      <c r="Y1510" s="47"/>
      <c r="Z1510" s="49">
        <v>1</v>
      </c>
    </row>
    <row r="1511" spans="1:26" ht="15.75" customHeight="1">
      <c r="A1511" s="5">
        <v>118100</v>
      </c>
      <c r="B1511" s="5">
        <v>2954</v>
      </c>
      <c r="C1511" s="14">
        <v>44425.537499999999</v>
      </c>
      <c r="D1511" s="14">
        <v>44425.538888888885</v>
      </c>
      <c r="E1511" s="14"/>
      <c r="F1511" s="14"/>
      <c r="G1511" s="5" t="s">
        <v>28</v>
      </c>
      <c r="H1511" s="5" t="s">
        <v>29</v>
      </c>
      <c r="S1511" s="29">
        <v>118272</v>
      </c>
      <c r="T1511" s="47"/>
      <c r="U1511" s="48"/>
      <c r="V1511" s="47"/>
      <c r="W1511" s="47">
        <v>1</v>
      </c>
      <c r="X1511" s="48"/>
      <c r="Y1511" s="47">
        <v>1</v>
      </c>
      <c r="Z1511" s="49">
        <v>1</v>
      </c>
    </row>
    <row r="1512" spans="1:26" ht="15.75" customHeight="1">
      <c r="A1512" s="5">
        <v>117803</v>
      </c>
      <c r="B1512" s="5">
        <v>3476</v>
      </c>
      <c r="C1512" s="14">
        <v>44420.801388888889</v>
      </c>
      <c r="D1512" s="14"/>
      <c r="G1512" s="5" t="s">
        <v>24</v>
      </c>
      <c r="H1512" s="5" t="s">
        <v>25</v>
      </c>
      <c r="S1512" s="29">
        <v>118273</v>
      </c>
      <c r="T1512" s="47"/>
      <c r="U1512" s="48"/>
      <c r="V1512" s="47"/>
      <c r="W1512" s="47"/>
      <c r="X1512" s="48">
        <v>1</v>
      </c>
      <c r="Y1512" s="47">
        <v>1</v>
      </c>
      <c r="Z1512" s="49">
        <v>1</v>
      </c>
    </row>
    <row r="1513" spans="1:26" ht="15.75" customHeight="1">
      <c r="A1513" s="5">
        <v>117021</v>
      </c>
      <c r="B1513" s="5">
        <v>4242</v>
      </c>
      <c r="C1513" s="14">
        <v>44425.631249999999</v>
      </c>
      <c r="D1513" s="14">
        <v>44425.636111111111</v>
      </c>
      <c r="E1513" s="14">
        <v>44425.645138888889</v>
      </c>
      <c r="F1513" s="14">
        <v>44425.674305555556</v>
      </c>
      <c r="G1513" s="5" t="s">
        <v>28</v>
      </c>
      <c r="H1513" s="5" t="s">
        <v>29</v>
      </c>
      <c r="S1513" s="29">
        <v>118274</v>
      </c>
      <c r="T1513" s="47"/>
      <c r="U1513" s="48"/>
      <c r="V1513" s="47"/>
      <c r="W1513" s="47"/>
      <c r="X1513" s="48"/>
      <c r="Y1513" s="47"/>
      <c r="Z1513" s="49"/>
    </row>
    <row r="1514" spans="1:26" ht="15.75" customHeight="1">
      <c r="A1514" s="5">
        <v>116933</v>
      </c>
      <c r="B1514" s="5">
        <v>566</v>
      </c>
      <c r="C1514" s="14">
        <v>44431.02847222222</v>
      </c>
      <c r="D1514" s="14">
        <v>44431.036111111112</v>
      </c>
      <c r="E1514" s="14"/>
      <c r="G1514" s="5" t="s">
        <v>24</v>
      </c>
      <c r="H1514" s="5" t="s">
        <v>29</v>
      </c>
      <c r="S1514" s="29">
        <v>118275</v>
      </c>
      <c r="T1514" s="47"/>
      <c r="U1514" s="48"/>
      <c r="V1514" s="47"/>
      <c r="W1514" s="47"/>
      <c r="X1514" s="48">
        <v>1</v>
      </c>
      <c r="Y1514" s="47">
        <v>1</v>
      </c>
      <c r="Z1514" s="49">
        <v>1</v>
      </c>
    </row>
    <row r="1515" spans="1:26" ht="15.75" customHeight="1">
      <c r="A1515" s="5">
        <v>117742</v>
      </c>
      <c r="B1515" s="5">
        <v>1464</v>
      </c>
      <c r="C1515" s="14">
        <v>44425.53402777778</v>
      </c>
      <c r="D1515" s="14">
        <v>44425.540972222225</v>
      </c>
      <c r="E1515" s="14">
        <v>44425.545138888891</v>
      </c>
      <c r="F1515" s="14">
        <v>44425.575694444444</v>
      </c>
      <c r="G1515" s="5" t="s">
        <v>24</v>
      </c>
      <c r="H1515" s="5" t="s">
        <v>29</v>
      </c>
      <c r="S1515" s="29">
        <v>118276</v>
      </c>
      <c r="T1515" s="47"/>
      <c r="U1515" s="48"/>
      <c r="V1515" s="47"/>
      <c r="W1515" s="47"/>
      <c r="X1515" s="48"/>
      <c r="Y1515" s="47"/>
      <c r="Z1515" s="49"/>
    </row>
    <row r="1516" spans="1:26" ht="15.75" customHeight="1">
      <c r="A1516" s="5">
        <v>118299</v>
      </c>
      <c r="B1516" s="5">
        <v>2648</v>
      </c>
      <c r="C1516" s="14">
        <v>44422.34375</v>
      </c>
      <c r="D1516" s="14">
        <v>44422.348611111112</v>
      </c>
      <c r="E1516" s="14">
        <v>44422.352777777778</v>
      </c>
      <c r="F1516" s="14">
        <v>44422.376388888886</v>
      </c>
      <c r="G1516" s="5" t="s">
        <v>24</v>
      </c>
      <c r="H1516" s="5" t="s">
        <v>29</v>
      </c>
      <c r="S1516" s="29">
        <v>118277</v>
      </c>
      <c r="T1516" s="47"/>
      <c r="U1516" s="48">
        <v>1</v>
      </c>
      <c r="V1516" s="47">
        <v>1</v>
      </c>
      <c r="W1516" s="47"/>
      <c r="X1516" s="48"/>
      <c r="Y1516" s="47"/>
      <c r="Z1516" s="49">
        <v>1</v>
      </c>
    </row>
    <row r="1517" spans="1:26" ht="15.75" customHeight="1">
      <c r="A1517" s="5">
        <v>118771</v>
      </c>
      <c r="B1517" s="5">
        <v>3741</v>
      </c>
      <c r="C1517" s="14">
        <v>44429.868750000001</v>
      </c>
      <c r="D1517" s="14">
        <v>44429.872916666667</v>
      </c>
      <c r="E1517" s="14">
        <v>44429.879166666666</v>
      </c>
      <c r="F1517" s="14">
        <v>44429.895138888889</v>
      </c>
      <c r="G1517" s="5" t="s">
        <v>24</v>
      </c>
      <c r="H1517" s="5" t="s">
        <v>25</v>
      </c>
      <c r="S1517" s="29">
        <v>118278</v>
      </c>
      <c r="T1517" s="47"/>
      <c r="U1517" s="48">
        <v>1</v>
      </c>
      <c r="V1517" s="47">
        <v>1</v>
      </c>
      <c r="W1517" s="47"/>
      <c r="X1517" s="48"/>
      <c r="Y1517" s="47"/>
      <c r="Z1517" s="49">
        <v>1</v>
      </c>
    </row>
    <row r="1518" spans="1:26" ht="15.75" customHeight="1">
      <c r="A1518" s="5">
        <v>118513</v>
      </c>
      <c r="B1518" s="5">
        <v>4434</v>
      </c>
      <c r="C1518" s="14">
        <v>44412.522222222222</v>
      </c>
      <c r="D1518" s="14">
        <v>44412.531944444447</v>
      </c>
      <c r="E1518" s="14">
        <v>44412.540277777778</v>
      </c>
      <c r="F1518" s="14">
        <v>44412.556250000001</v>
      </c>
      <c r="G1518" s="5" t="s">
        <v>24</v>
      </c>
      <c r="H1518" s="5" t="s">
        <v>25</v>
      </c>
      <c r="S1518" s="29">
        <v>118279</v>
      </c>
      <c r="T1518" s="47"/>
      <c r="U1518" s="48"/>
      <c r="V1518" s="47"/>
      <c r="W1518" s="47"/>
      <c r="X1518" s="48">
        <v>1</v>
      </c>
      <c r="Y1518" s="47">
        <v>1</v>
      </c>
      <c r="Z1518" s="49">
        <v>1</v>
      </c>
    </row>
    <row r="1519" spans="1:26" ht="15.75" customHeight="1">
      <c r="A1519" s="5">
        <v>117122</v>
      </c>
      <c r="B1519" s="5">
        <v>2468</v>
      </c>
      <c r="C1519" s="14">
        <v>44418.392361111109</v>
      </c>
      <c r="D1519" s="14">
        <v>44418.394444444442</v>
      </c>
      <c r="E1519" s="14">
        <v>44418.402083333334</v>
      </c>
      <c r="F1519" s="14"/>
      <c r="G1519" s="5" t="s">
        <v>24</v>
      </c>
      <c r="H1519" s="5" t="s">
        <v>29</v>
      </c>
      <c r="S1519" s="29">
        <v>118280</v>
      </c>
      <c r="T1519" s="47">
        <v>1</v>
      </c>
      <c r="U1519" s="48"/>
      <c r="V1519" s="47">
        <v>1</v>
      </c>
      <c r="W1519" s="47"/>
      <c r="X1519" s="48"/>
      <c r="Y1519" s="47"/>
      <c r="Z1519" s="49">
        <v>1</v>
      </c>
    </row>
    <row r="1520" spans="1:26" ht="15.75" customHeight="1">
      <c r="A1520" s="5">
        <v>117826</v>
      </c>
      <c r="C1520" s="14">
        <v>44413.726388888892</v>
      </c>
      <c r="G1520" s="5" t="s">
        <v>24</v>
      </c>
      <c r="H1520" s="5" t="s">
        <v>29</v>
      </c>
      <c r="S1520" s="29">
        <v>118281</v>
      </c>
      <c r="T1520" s="47"/>
      <c r="U1520" s="48"/>
      <c r="V1520" s="47"/>
      <c r="W1520" s="47"/>
      <c r="X1520" s="48"/>
      <c r="Y1520" s="47"/>
      <c r="Z1520" s="49"/>
    </row>
    <row r="1521" spans="1:26" ht="15.75" customHeight="1">
      <c r="A1521" s="5">
        <v>117657</v>
      </c>
      <c r="B1521" s="5">
        <v>1609</v>
      </c>
      <c r="C1521" s="14">
        <v>44415.4</v>
      </c>
      <c r="D1521" s="14">
        <v>44415.408333333333</v>
      </c>
      <c r="E1521" s="14"/>
      <c r="F1521" s="14"/>
      <c r="G1521" s="5" t="s">
        <v>24</v>
      </c>
      <c r="H1521" s="5" t="s">
        <v>25</v>
      </c>
      <c r="S1521" s="29">
        <v>118282</v>
      </c>
      <c r="T1521" s="47">
        <v>1</v>
      </c>
      <c r="U1521" s="48"/>
      <c r="V1521" s="47">
        <v>1</v>
      </c>
      <c r="W1521" s="47"/>
      <c r="X1521" s="48"/>
      <c r="Y1521" s="47"/>
      <c r="Z1521" s="49">
        <v>1</v>
      </c>
    </row>
    <row r="1522" spans="1:26" ht="15.75" customHeight="1">
      <c r="A1522" s="5">
        <v>118109</v>
      </c>
      <c r="B1522" s="5">
        <v>2476</v>
      </c>
      <c r="C1522" s="14">
        <v>44413.440972222219</v>
      </c>
      <c r="D1522" s="14">
        <v>44413.448611111111</v>
      </c>
      <c r="E1522" s="14">
        <v>44413.45416666667</v>
      </c>
      <c r="F1522" s="14">
        <v>44413.462500000001</v>
      </c>
      <c r="G1522" s="5" t="s">
        <v>24</v>
      </c>
      <c r="H1522" s="5" t="s">
        <v>29</v>
      </c>
      <c r="S1522" s="29">
        <v>118283</v>
      </c>
      <c r="T1522" s="47"/>
      <c r="U1522" s="48">
        <v>1</v>
      </c>
      <c r="V1522" s="47">
        <v>1</v>
      </c>
      <c r="W1522" s="47"/>
      <c r="X1522" s="48"/>
      <c r="Y1522" s="47"/>
      <c r="Z1522" s="49">
        <v>1</v>
      </c>
    </row>
    <row r="1523" spans="1:26" ht="15.75" customHeight="1">
      <c r="A1523" s="5">
        <v>117897</v>
      </c>
      <c r="B1523" s="5">
        <v>4955</v>
      </c>
      <c r="C1523" s="14">
        <v>44411.076388888883</v>
      </c>
      <c r="D1523" s="14">
        <v>44411.081249999996</v>
      </c>
      <c r="E1523" s="14">
        <v>44411.087499999994</v>
      </c>
      <c r="F1523" s="14">
        <v>44411.118749999994</v>
      </c>
      <c r="G1523" s="5" t="s">
        <v>28</v>
      </c>
      <c r="H1523" s="5" t="s">
        <v>25</v>
      </c>
      <c r="S1523" s="29">
        <v>118284</v>
      </c>
      <c r="T1523" s="47"/>
      <c r="U1523" s="48"/>
      <c r="V1523" s="47"/>
      <c r="W1523" s="47"/>
      <c r="X1523" s="48"/>
      <c r="Y1523" s="47"/>
      <c r="Z1523" s="49"/>
    </row>
    <row r="1524" spans="1:26" ht="15.75" customHeight="1">
      <c r="A1524" s="5">
        <v>117595</v>
      </c>
      <c r="B1524" s="5">
        <v>102</v>
      </c>
      <c r="C1524" s="14">
        <v>44412.107638888891</v>
      </c>
      <c r="D1524" s="14">
        <v>44412.111805555556</v>
      </c>
      <c r="E1524" s="14"/>
      <c r="G1524" s="5" t="s">
        <v>28</v>
      </c>
      <c r="H1524" s="5" t="s">
        <v>29</v>
      </c>
      <c r="S1524" s="29">
        <v>118285</v>
      </c>
      <c r="T1524" s="47"/>
      <c r="U1524" s="48"/>
      <c r="V1524" s="47"/>
      <c r="W1524" s="47"/>
      <c r="X1524" s="48"/>
      <c r="Y1524" s="47"/>
      <c r="Z1524" s="49"/>
    </row>
    <row r="1525" spans="1:26" ht="15.75" customHeight="1">
      <c r="A1525" s="5">
        <v>117713</v>
      </c>
      <c r="B1525" s="5">
        <v>320</v>
      </c>
      <c r="C1525" s="14">
        <v>44432.52847222222</v>
      </c>
      <c r="D1525" s="14">
        <v>44432.538888888885</v>
      </c>
      <c r="E1525" s="14">
        <v>44432.542361111104</v>
      </c>
      <c r="F1525" s="14">
        <v>44432.549305555549</v>
      </c>
      <c r="G1525" s="5" t="s">
        <v>28</v>
      </c>
      <c r="H1525" s="5" t="s">
        <v>29</v>
      </c>
      <c r="S1525" s="29">
        <v>118286</v>
      </c>
      <c r="T1525" s="47"/>
      <c r="U1525" s="48"/>
      <c r="V1525" s="47"/>
      <c r="W1525" s="47"/>
      <c r="X1525" s="48"/>
      <c r="Y1525" s="47"/>
      <c r="Z1525" s="49"/>
    </row>
    <row r="1526" spans="1:26" ht="15.75" customHeight="1">
      <c r="A1526" s="5">
        <v>117852</v>
      </c>
      <c r="B1526" s="5">
        <v>2834</v>
      </c>
      <c r="C1526" s="14">
        <v>44426.086805555555</v>
      </c>
      <c r="D1526" s="14">
        <v>44426.088888888888</v>
      </c>
      <c r="E1526" s="14">
        <v>44426.09375</v>
      </c>
      <c r="F1526" s="14">
        <v>44426.119444444441</v>
      </c>
      <c r="G1526" s="5" t="s">
        <v>28</v>
      </c>
      <c r="H1526" s="5" t="s">
        <v>25</v>
      </c>
      <c r="S1526" s="29">
        <v>118287</v>
      </c>
      <c r="T1526" s="47">
        <v>1</v>
      </c>
      <c r="U1526" s="48"/>
      <c r="V1526" s="47">
        <v>1</v>
      </c>
      <c r="W1526" s="47"/>
      <c r="X1526" s="48"/>
      <c r="Y1526" s="47"/>
      <c r="Z1526" s="49">
        <v>1</v>
      </c>
    </row>
    <row r="1527" spans="1:26" ht="15.75" customHeight="1">
      <c r="A1527" s="5">
        <v>117848</v>
      </c>
      <c r="B1527" s="5">
        <v>1672</v>
      </c>
      <c r="C1527" s="14">
        <v>44412.054861111108</v>
      </c>
      <c r="D1527" s="14">
        <v>44412.058333333327</v>
      </c>
      <c r="E1527" s="14"/>
      <c r="F1527" s="14"/>
      <c r="G1527" s="5" t="s">
        <v>24</v>
      </c>
      <c r="H1527" s="5" t="s">
        <v>25</v>
      </c>
      <c r="S1527" s="29">
        <v>118288</v>
      </c>
      <c r="T1527" s="47"/>
      <c r="U1527" s="48">
        <v>1</v>
      </c>
      <c r="V1527" s="47">
        <v>1</v>
      </c>
      <c r="W1527" s="47"/>
      <c r="X1527" s="48"/>
      <c r="Y1527" s="47"/>
      <c r="Z1527" s="49">
        <v>1</v>
      </c>
    </row>
    <row r="1528" spans="1:26" ht="15.75" customHeight="1">
      <c r="A1528" s="5">
        <v>117984</v>
      </c>
      <c r="B1528" s="5">
        <v>3836</v>
      </c>
      <c r="C1528" s="14">
        <v>44422.776388888888</v>
      </c>
      <c r="D1528" s="14">
        <v>44422.783333333333</v>
      </c>
      <c r="E1528" s="14">
        <v>44422.791666666664</v>
      </c>
      <c r="F1528" s="14">
        <v>44422.80972222222</v>
      </c>
      <c r="G1528" s="5" t="s">
        <v>24</v>
      </c>
      <c r="H1528" s="5" t="s">
        <v>25</v>
      </c>
      <c r="S1528" s="29">
        <v>118289</v>
      </c>
      <c r="T1528" s="47"/>
      <c r="U1528" s="48"/>
      <c r="V1528" s="47"/>
      <c r="W1528" s="47"/>
      <c r="X1528" s="48">
        <v>1</v>
      </c>
      <c r="Y1528" s="47">
        <v>1</v>
      </c>
      <c r="Z1528" s="49">
        <v>1</v>
      </c>
    </row>
    <row r="1529" spans="1:26" ht="15.75" customHeight="1">
      <c r="A1529" s="5">
        <v>118245</v>
      </c>
      <c r="B1529" s="5">
        <v>4828</v>
      </c>
      <c r="C1529" s="14">
        <v>44414.460416666669</v>
      </c>
      <c r="D1529" s="14">
        <v>44414.464583333334</v>
      </c>
      <c r="E1529" s="14">
        <v>44414.469444444447</v>
      </c>
      <c r="F1529" s="14">
        <v>44414.487500000003</v>
      </c>
      <c r="G1529" s="5" t="s">
        <v>24</v>
      </c>
      <c r="H1529" s="5" t="s">
        <v>29</v>
      </c>
      <c r="S1529" s="29">
        <v>118290</v>
      </c>
      <c r="T1529" s="47">
        <v>1</v>
      </c>
      <c r="U1529" s="48"/>
      <c r="V1529" s="47">
        <v>1</v>
      </c>
      <c r="W1529" s="47"/>
      <c r="X1529" s="48"/>
      <c r="Y1529" s="47"/>
      <c r="Z1529" s="49">
        <v>1</v>
      </c>
    </row>
    <row r="1530" spans="1:26" ht="15.75" customHeight="1">
      <c r="A1530" s="5">
        <v>117366</v>
      </c>
      <c r="B1530" s="5">
        <v>4667</v>
      </c>
      <c r="C1530" s="14">
        <v>44420.904166666667</v>
      </c>
      <c r="D1530" s="14"/>
      <c r="G1530" s="5" t="s">
        <v>24</v>
      </c>
      <c r="H1530" s="5" t="s">
        <v>25</v>
      </c>
      <c r="S1530" s="29">
        <v>118291</v>
      </c>
      <c r="T1530" s="47"/>
      <c r="U1530" s="48"/>
      <c r="V1530" s="47"/>
      <c r="W1530" s="47"/>
      <c r="X1530" s="48"/>
      <c r="Y1530" s="47"/>
      <c r="Z1530" s="49"/>
    </row>
    <row r="1531" spans="1:26" ht="15.75" customHeight="1">
      <c r="A1531" s="5">
        <v>117121</v>
      </c>
      <c r="C1531" s="14">
        <v>44417.212500000001</v>
      </c>
      <c r="G1531" s="5" t="s">
        <v>24</v>
      </c>
      <c r="H1531" s="5" t="s">
        <v>25</v>
      </c>
      <c r="S1531" s="29">
        <v>118292</v>
      </c>
      <c r="T1531" s="47">
        <v>1</v>
      </c>
      <c r="U1531" s="48"/>
      <c r="V1531" s="47">
        <v>1</v>
      </c>
      <c r="W1531" s="47"/>
      <c r="X1531" s="48"/>
      <c r="Y1531" s="47"/>
      <c r="Z1531" s="49">
        <v>1</v>
      </c>
    </row>
    <row r="1532" spans="1:26" ht="15.75" customHeight="1">
      <c r="A1532" s="5">
        <v>118027</v>
      </c>
      <c r="B1532" s="5">
        <v>201</v>
      </c>
      <c r="C1532" s="14">
        <v>44414.79305555555</v>
      </c>
      <c r="D1532" s="14">
        <v>44414.794444444437</v>
      </c>
      <c r="E1532" s="14">
        <v>44414.802083333328</v>
      </c>
      <c r="F1532" s="14">
        <v>44414.847222222219</v>
      </c>
      <c r="G1532" s="5" t="s">
        <v>24</v>
      </c>
      <c r="H1532" s="5" t="s">
        <v>29</v>
      </c>
      <c r="S1532" s="29">
        <v>118293</v>
      </c>
      <c r="T1532" s="47"/>
      <c r="U1532" s="48">
        <v>1</v>
      </c>
      <c r="V1532" s="47">
        <v>1</v>
      </c>
      <c r="W1532" s="47"/>
      <c r="X1532" s="48"/>
      <c r="Y1532" s="47"/>
      <c r="Z1532" s="49">
        <v>1</v>
      </c>
    </row>
    <row r="1533" spans="1:26" ht="15.75" customHeight="1">
      <c r="A1533" s="5">
        <v>117585</v>
      </c>
      <c r="B1533" s="5">
        <v>1269</v>
      </c>
      <c r="C1533" s="14">
        <v>44429.037499999999</v>
      </c>
      <c r="D1533" s="14">
        <v>44429.038888888885</v>
      </c>
      <c r="E1533" s="14">
        <v>44429.041666666664</v>
      </c>
      <c r="F1533" s="14">
        <v>44429.077777777777</v>
      </c>
      <c r="G1533" s="5" t="s">
        <v>28</v>
      </c>
      <c r="H1533" s="5" t="s">
        <v>29</v>
      </c>
      <c r="S1533" s="29">
        <v>118294</v>
      </c>
      <c r="T1533" s="47"/>
      <c r="U1533" s="48"/>
      <c r="V1533" s="47"/>
      <c r="W1533" s="47"/>
      <c r="X1533" s="48">
        <v>1</v>
      </c>
      <c r="Y1533" s="47">
        <v>1</v>
      </c>
      <c r="Z1533" s="49">
        <v>1</v>
      </c>
    </row>
    <row r="1534" spans="1:26" ht="15.75" customHeight="1">
      <c r="A1534" s="5">
        <v>118627</v>
      </c>
      <c r="B1534" s="5">
        <v>231</v>
      </c>
      <c r="C1534" s="14">
        <v>44424.822916666664</v>
      </c>
      <c r="D1534" s="14"/>
      <c r="G1534" s="5" t="s">
        <v>24</v>
      </c>
      <c r="H1534" s="5" t="s">
        <v>25</v>
      </c>
      <c r="S1534" s="29">
        <v>118295</v>
      </c>
      <c r="T1534" s="47"/>
      <c r="U1534" s="48">
        <v>1</v>
      </c>
      <c r="V1534" s="47">
        <v>1</v>
      </c>
      <c r="W1534" s="47"/>
      <c r="X1534" s="48"/>
      <c r="Y1534" s="47"/>
      <c r="Z1534" s="49">
        <v>1</v>
      </c>
    </row>
    <row r="1535" spans="1:26" ht="15.75" customHeight="1">
      <c r="A1535" s="5">
        <v>118387</v>
      </c>
      <c r="B1535" s="5">
        <v>2233</v>
      </c>
      <c r="C1535" s="14">
        <v>44422.734027777777</v>
      </c>
      <c r="D1535" s="14">
        <v>44422.739583333336</v>
      </c>
      <c r="E1535" s="14">
        <v>44422.742361111115</v>
      </c>
      <c r="F1535" s="14"/>
      <c r="G1535" s="5" t="s">
        <v>24</v>
      </c>
      <c r="H1535" s="5" t="s">
        <v>29</v>
      </c>
      <c r="S1535" s="29">
        <v>118296</v>
      </c>
      <c r="T1535" s="47"/>
      <c r="U1535" s="48"/>
      <c r="V1535" s="47"/>
      <c r="W1535" s="47"/>
      <c r="X1535" s="48"/>
      <c r="Y1535" s="47"/>
      <c r="Z1535" s="49"/>
    </row>
    <row r="1536" spans="1:26" ht="15.75" customHeight="1">
      <c r="A1536" s="5">
        <v>117177</v>
      </c>
      <c r="B1536" s="5">
        <v>1320</v>
      </c>
      <c r="C1536" s="14">
        <v>44438.023611111108</v>
      </c>
      <c r="D1536" s="14">
        <v>44438.027777777774</v>
      </c>
      <c r="E1536" s="14">
        <v>44438.032638888886</v>
      </c>
      <c r="F1536" s="14"/>
      <c r="G1536" s="5" t="s">
        <v>28</v>
      </c>
      <c r="H1536" s="5" t="s">
        <v>29</v>
      </c>
      <c r="S1536" s="29">
        <v>118297</v>
      </c>
      <c r="T1536" s="47">
        <v>1</v>
      </c>
      <c r="U1536" s="48"/>
      <c r="V1536" s="47">
        <v>1</v>
      </c>
      <c r="W1536" s="47"/>
      <c r="X1536" s="48"/>
      <c r="Y1536" s="47"/>
      <c r="Z1536" s="49">
        <v>1</v>
      </c>
    </row>
    <row r="1537" spans="1:26" ht="15.75" customHeight="1">
      <c r="A1537" s="5">
        <v>117952</v>
      </c>
      <c r="C1537" s="14">
        <v>44431.659722222219</v>
      </c>
      <c r="G1537" s="5" t="s">
        <v>24</v>
      </c>
      <c r="H1537" s="5" t="s">
        <v>25</v>
      </c>
      <c r="S1537" s="29">
        <v>118298</v>
      </c>
      <c r="T1537" s="47"/>
      <c r="U1537" s="48">
        <v>1</v>
      </c>
      <c r="V1537" s="47">
        <v>1</v>
      </c>
      <c r="W1537" s="47"/>
      <c r="X1537" s="48"/>
      <c r="Y1537" s="47"/>
      <c r="Z1537" s="49">
        <v>1</v>
      </c>
    </row>
    <row r="1538" spans="1:26" ht="15.75" customHeight="1">
      <c r="A1538" s="5">
        <v>117357</v>
      </c>
      <c r="B1538" s="5">
        <v>4540</v>
      </c>
      <c r="C1538" s="14">
        <v>44421.655555555553</v>
      </c>
      <c r="D1538" s="14">
        <v>44421.656944444439</v>
      </c>
      <c r="E1538" s="14">
        <v>44421.663888888885</v>
      </c>
      <c r="F1538" s="14"/>
      <c r="G1538" s="5" t="s">
        <v>24</v>
      </c>
      <c r="H1538" s="5" t="s">
        <v>25</v>
      </c>
      <c r="S1538" s="29">
        <v>118299</v>
      </c>
      <c r="T1538" s="47"/>
      <c r="U1538" s="48">
        <v>1</v>
      </c>
      <c r="V1538" s="47">
        <v>1</v>
      </c>
      <c r="W1538" s="47"/>
      <c r="X1538" s="48"/>
      <c r="Y1538" s="47"/>
      <c r="Z1538" s="49">
        <v>1</v>
      </c>
    </row>
    <row r="1539" spans="1:26" ht="15.75" customHeight="1">
      <c r="A1539" s="5">
        <v>118350</v>
      </c>
      <c r="B1539" s="5">
        <v>2955</v>
      </c>
      <c r="C1539" s="14">
        <v>44415.626388888886</v>
      </c>
      <c r="D1539" s="14">
        <v>44415.633333333331</v>
      </c>
      <c r="E1539" s="14">
        <v>44415.63680555555</v>
      </c>
      <c r="F1539" s="14">
        <v>44415.659722222219</v>
      </c>
      <c r="G1539" s="5" t="s">
        <v>24</v>
      </c>
      <c r="H1539" s="5" t="s">
        <v>29</v>
      </c>
      <c r="S1539" s="29">
        <v>118300</v>
      </c>
      <c r="T1539" s="47"/>
      <c r="U1539" s="48">
        <v>1</v>
      </c>
      <c r="V1539" s="47">
        <v>1</v>
      </c>
      <c r="W1539" s="47"/>
      <c r="X1539" s="48"/>
      <c r="Y1539" s="47"/>
      <c r="Z1539" s="49">
        <v>1</v>
      </c>
    </row>
    <row r="1540" spans="1:26" ht="15.75" customHeight="1">
      <c r="A1540" s="5">
        <v>118322</v>
      </c>
      <c r="B1540" s="5">
        <v>606</v>
      </c>
      <c r="C1540" s="14">
        <v>44430.831249999996</v>
      </c>
      <c r="D1540" s="14">
        <v>44430.838194444441</v>
      </c>
      <c r="E1540" s="14">
        <v>44430.839583333327</v>
      </c>
      <c r="F1540" s="14">
        <v>44430.861111111102</v>
      </c>
      <c r="G1540" s="5" t="s">
        <v>28</v>
      </c>
      <c r="H1540" s="5" t="s">
        <v>29</v>
      </c>
      <c r="S1540" s="29">
        <v>118301</v>
      </c>
      <c r="T1540" s="47"/>
      <c r="U1540" s="48">
        <v>1</v>
      </c>
      <c r="V1540" s="47">
        <v>1</v>
      </c>
      <c r="W1540" s="47"/>
      <c r="X1540" s="48"/>
      <c r="Y1540" s="47"/>
      <c r="Z1540" s="49">
        <v>1</v>
      </c>
    </row>
    <row r="1541" spans="1:26" ht="15.75" customHeight="1">
      <c r="A1541" s="5">
        <v>116804</v>
      </c>
      <c r="B1541" s="5">
        <v>4014</v>
      </c>
      <c r="C1541" s="14">
        <v>44412.794444444444</v>
      </c>
      <c r="D1541" s="14">
        <v>44412.804861111108</v>
      </c>
      <c r="E1541" s="14">
        <v>44412.806249999994</v>
      </c>
      <c r="F1541" s="14">
        <v>44412.827777777769</v>
      </c>
      <c r="G1541" s="5" t="s">
        <v>24</v>
      </c>
      <c r="H1541" s="5" t="s">
        <v>25</v>
      </c>
      <c r="S1541" s="29">
        <v>118302</v>
      </c>
      <c r="T1541" s="47"/>
      <c r="U1541" s="48">
        <v>1</v>
      </c>
      <c r="V1541" s="47">
        <v>1</v>
      </c>
      <c r="W1541" s="47"/>
      <c r="X1541" s="48"/>
      <c r="Y1541" s="47"/>
      <c r="Z1541" s="49">
        <v>1</v>
      </c>
    </row>
    <row r="1542" spans="1:26" ht="15.75" customHeight="1">
      <c r="A1542" s="5">
        <v>117245</v>
      </c>
      <c r="B1542" s="5">
        <v>2964</v>
      </c>
      <c r="C1542" s="14">
        <v>44432.600000000006</v>
      </c>
      <c r="D1542" s="14">
        <v>44432.604166666672</v>
      </c>
      <c r="E1542" s="14">
        <v>44432.606250000004</v>
      </c>
      <c r="F1542" s="14">
        <v>44432.611805555563</v>
      </c>
      <c r="G1542" s="5" t="s">
        <v>24</v>
      </c>
      <c r="H1542" s="5" t="s">
        <v>25</v>
      </c>
      <c r="S1542" s="29">
        <v>118303</v>
      </c>
      <c r="T1542" s="47"/>
      <c r="U1542" s="48">
        <v>1</v>
      </c>
      <c r="V1542" s="47">
        <v>1</v>
      </c>
      <c r="W1542" s="47"/>
      <c r="X1542" s="48"/>
      <c r="Y1542" s="47"/>
      <c r="Z1542" s="49">
        <v>1</v>
      </c>
    </row>
    <row r="1543" spans="1:26" ht="15.75" customHeight="1">
      <c r="A1543" s="5">
        <v>117697</v>
      </c>
      <c r="B1543" s="5">
        <v>1283</v>
      </c>
      <c r="C1543" s="14">
        <v>44418.106944444444</v>
      </c>
      <c r="D1543" s="14">
        <v>44418.117361111108</v>
      </c>
      <c r="E1543" s="14">
        <v>44418.126388888886</v>
      </c>
      <c r="F1543" s="14">
        <v>44418.148611111108</v>
      </c>
      <c r="G1543" s="5" t="s">
        <v>24</v>
      </c>
      <c r="H1543" s="5" t="s">
        <v>29</v>
      </c>
      <c r="S1543" s="29">
        <v>118304</v>
      </c>
      <c r="T1543" s="47"/>
      <c r="U1543" s="48">
        <v>1</v>
      </c>
      <c r="V1543" s="47">
        <v>1</v>
      </c>
      <c r="W1543" s="47"/>
      <c r="X1543" s="48"/>
      <c r="Y1543" s="47"/>
      <c r="Z1543" s="49">
        <v>1</v>
      </c>
    </row>
    <row r="1544" spans="1:26" ht="15.75" customHeight="1">
      <c r="A1544" s="5">
        <v>117373</v>
      </c>
      <c r="B1544" s="5">
        <v>1368</v>
      </c>
      <c r="C1544" s="14">
        <v>44429.242361111115</v>
      </c>
      <c r="D1544" s="14">
        <v>44429.25208333334</v>
      </c>
      <c r="E1544" s="14">
        <v>44429.256250000006</v>
      </c>
      <c r="F1544" s="14">
        <v>44429.26666666667</v>
      </c>
      <c r="G1544" s="5" t="s">
        <v>24</v>
      </c>
      <c r="H1544" s="5" t="s">
        <v>29</v>
      </c>
      <c r="S1544" s="29">
        <v>118305</v>
      </c>
      <c r="T1544" s="47">
        <v>1</v>
      </c>
      <c r="U1544" s="48"/>
      <c r="V1544" s="47">
        <v>1</v>
      </c>
      <c r="W1544" s="47"/>
      <c r="X1544" s="48"/>
      <c r="Y1544" s="47"/>
      <c r="Z1544" s="49">
        <v>1</v>
      </c>
    </row>
    <row r="1545" spans="1:26" ht="15.75" customHeight="1">
      <c r="A1545" s="5">
        <v>117648</v>
      </c>
      <c r="B1545" s="5">
        <v>369</v>
      </c>
      <c r="C1545" s="14">
        <v>44426.390972222223</v>
      </c>
      <c r="D1545" s="14">
        <v>44426.395138888889</v>
      </c>
      <c r="E1545" s="14">
        <v>44426.397916666669</v>
      </c>
      <c r="F1545" s="14">
        <v>44426.408333333333</v>
      </c>
      <c r="G1545" s="5" t="s">
        <v>24</v>
      </c>
      <c r="H1545" s="5" t="s">
        <v>29</v>
      </c>
      <c r="S1545" s="29">
        <v>118306</v>
      </c>
      <c r="T1545" s="47"/>
      <c r="U1545" s="48"/>
      <c r="V1545" s="47"/>
      <c r="W1545" s="47"/>
      <c r="X1545" s="48">
        <v>1</v>
      </c>
      <c r="Y1545" s="47">
        <v>1</v>
      </c>
      <c r="Z1545" s="49">
        <v>1</v>
      </c>
    </row>
    <row r="1546" spans="1:26" ht="15.75" customHeight="1">
      <c r="A1546" s="5">
        <v>117030</v>
      </c>
      <c r="C1546" s="14">
        <v>44412.44930555555</v>
      </c>
      <c r="G1546" s="5" t="s">
        <v>24</v>
      </c>
      <c r="H1546" s="5" t="s">
        <v>29</v>
      </c>
      <c r="S1546" s="29">
        <v>118307</v>
      </c>
      <c r="T1546" s="47"/>
      <c r="U1546" s="48">
        <v>1</v>
      </c>
      <c r="V1546" s="47">
        <v>1</v>
      </c>
      <c r="W1546" s="47"/>
      <c r="X1546" s="48"/>
      <c r="Y1546" s="47"/>
      <c r="Z1546" s="49">
        <v>1</v>
      </c>
    </row>
    <row r="1547" spans="1:26" ht="15.75" customHeight="1">
      <c r="A1547" s="5">
        <v>117884</v>
      </c>
      <c r="B1547" s="5">
        <v>432</v>
      </c>
      <c r="C1547" s="14">
        <v>44432.627083333333</v>
      </c>
      <c r="D1547" s="14">
        <v>44432.629861111112</v>
      </c>
      <c r="E1547" s="14"/>
      <c r="G1547" s="5" t="s">
        <v>28</v>
      </c>
      <c r="H1547" s="5" t="s">
        <v>29</v>
      </c>
      <c r="S1547" s="29">
        <v>118308</v>
      </c>
      <c r="T1547" s="47"/>
      <c r="U1547" s="48">
        <v>1</v>
      </c>
      <c r="V1547" s="47">
        <v>1</v>
      </c>
      <c r="W1547" s="47"/>
      <c r="X1547" s="48"/>
      <c r="Y1547" s="47"/>
      <c r="Z1547" s="49">
        <v>1</v>
      </c>
    </row>
    <row r="1548" spans="1:26" ht="15.75" customHeight="1">
      <c r="A1548" s="5">
        <v>117641</v>
      </c>
      <c r="C1548" s="14">
        <v>44418.022222222222</v>
      </c>
      <c r="G1548" s="5" t="s">
        <v>28</v>
      </c>
      <c r="H1548" s="5" t="s">
        <v>29</v>
      </c>
      <c r="S1548" s="29">
        <v>118309</v>
      </c>
      <c r="T1548" s="47"/>
      <c r="U1548" s="48">
        <v>1</v>
      </c>
      <c r="V1548" s="47">
        <v>1</v>
      </c>
      <c r="W1548" s="47"/>
      <c r="X1548" s="48"/>
      <c r="Y1548" s="47"/>
      <c r="Z1548" s="49">
        <v>1</v>
      </c>
    </row>
    <row r="1549" spans="1:26" ht="15.75" customHeight="1">
      <c r="A1549" s="5">
        <v>117509</v>
      </c>
      <c r="B1549" s="5">
        <v>3653</v>
      </c>
      <c r="C1549" s="14">
        <v>44415.600000000006</v>
      </c>
      <c r="D1549" s="14">
        <v>44415.609722222231</v>
      </c>
      <c r="E1549" s="14"/>
      <c r="G1549" s="5" t="s">
        <v>24</v>
      </c>
      <c r="H1549" s="5" t="s">
        <v>29</v>
      </c>
      <c r="S1549" s="29">
        <v>118310</v>
      </c>
      <c r="T1549" s="47"/>
      <c r="U1549" s="48">
        <v>1</v>
      </c>
      <c r="V1549" s="47">
        <v>1</v>
      </c>
      <c r="W1549" s="47"/>
      <c r="X1549" s="48"/>
      <c r="Y1549" s="47"/>
      <c r="Z1549" s="49">
        <v>1</v>
      </c>
    </row>
    <row r="1550" spans="1:26" ht="15.75" customHeight="1">
      <c r="A1550" s="5">
        <v>118479</v>
      </c>
      <c r="C1550" s="14">
        <v>44420.822222222218</v>
      </c>
      <c r="G1550" s="5" t="s">
        <v>28</v>
      </c>
      <c r="H1550" s="5" t="s">
        <v>29</v>
      </c>
      <c r="S1550" s="29">
        <v>118311</v>
      </c>
      <c r="T1550" s="47"/>
      <c r="U1550" s="48">
        <v>1</v>
      </c>
      <c r="V1550" s="47">
        <v>1</v>
      </c>
      <c r="W1550" s="47"/>
      <c r="X1550" s="48"/>
      <c r="Y1550" s="47"/>
      <c r="Z1550" s="49">
        <v>1</v>
      </c>
    </row>
    <row r="1551" spans="1:26" ht="15.75" customHeight="1">
      <c r="A1551" s="5">
        <v>117287</v>
      </c>
      <c r="B1551" s="5">
        <v>4926</v>
      </c>
      <c r="C1551" s="14">
        <v>44438.965972222228</v>
      </c>
      <c r="D1551" s="14">
        <v>44438.976388888892</v>
      </c>
      <c r="E1551" s="14"/>
      <c r="G1551" s="5" t="s">
        <v>24</v>
      </c>
      <c r="H1551" s="5" t="s">
        <v>29</v>
      </c>
      <c r="S1551" s="29">
        <v>118312</v>
      </c>
      <c r="T1551" s="47"/>
      <c r="U1551" s="48"/>
      <c r="V1551" s="47"/>
      <c r="W1551" s="47">
        <v>1</v>
      </c>
      <c r="X1551" s="48"/>
      <c r="Y1551" s="47">
        <v>1</v>
      </c>
      <c r="Z1551" s="49">
        <v>1</v>
      </c>
    </row>
    <row r="1552" spans="1:26" ht="15.75" customHeight="1">
      <c r="A1552" s="5">
        <v>116839</v>
      </c>
      <c r="B1552" s="5">
        <v>3432</v>
      </c>
      <c r="C1552" s="14">
        <v>44419.886111111111</v>
      </c>
      <c r="D1552" s="14">
        <v>44419.892361111109</v>
      </c>
      <c r="E1552" s="14">
        <v>44419.898611111108</v>
      </c>
      <c r="F1552" s="14">
        <v>44419.943055555552</v>
      </c>
      <c r="G1552" s="5" t="s">
        <v>24</v>
      </c>
      <c r="H1552" s="5" t="s">
        <v>29</v>
      </c>
      <c r="S1552" s="29">
        <v>118313</v>
      </c>
      <c r="T1552" s="47">
        <v>1</v>
      </c>
      <c r="U1552" s="48"/>
      <c r="V1552" s="47">
        <v>1</v>
      </c>
      <c r="W1552" s="47"/>
      <c r="X1552" s="48"/>
      <c r="Y1552" s="47"/>
      <c r="Z1552" s="49">
        <v>1</v>
      </c>
    </row>
    <row r="1553" spans="1:26" ht="15.75" customHeight="1">
      <c r="A1553" s="5">
        <v>116874</v>
      </c>
      <c r="C1553" s="14">
        <v>44426.280555555553</v>
      </c>
      <c r="G1553" s="5" t="s">
        <v>28</v>
      </c>
      <c r="H1553" s="5" t="s">
        <v>25</v>
      </c>
      <c r="S1553" s="29">
        <v>118314</v>
      </c>
      <c r="T1553" s="47"/>
      <c r="U1553" s="48">
        <v>1</v>
      </c>
      <c r="V1553" s="47">
        <v>1</v>
      </c>
      <c r="W1553" s="47"/>
      <c r="X1553" s="48"/>
      <c r="Y1553" s="47"/>
      <c r="Z1553" s="49">
        <v>1</v>
      </c>
    </row>
    <row r="1554" spans="1:26" ht="15.75" customHeight="1">
      <c r="A1554" s="5">
        <v>118080</v>
      </c>
      <c r="C1554" s="14">
        <v>44431.955555555556</v>
      </c>
      <c r="G1554" s="5" t="s">
        <v>28</v>
      </c>
      <c r="H1554" s="5" t="s">
        <v>25</v>
      </c>
      <c r="S1554" s="29">
        <v>118315</v>
      </c>
      <c r="T1554" s="47">
        <v>1</v>
      </c>
      <c r="U1554" s="48"/>
      <c r="V1554" s="47">
        <v>1</v>
      </c>
      <c r="W1554" s="47"/>
      <c r="X1554" s="48"/>
      <c r="Y1554" s="47"/>
      <c r="Z1554" s="49">
        <v>1</v>
      </c>
    </row>
    <row r="1555" spans="1:26" ht="15.75" customHeight="1">
      <c r="A1555" s="5">
        <v>118468</v>
      </c>
      <c r="C1555" s="14">
        <v>44429.181249999994</v>
      </c>
      <c r="G1555" s="5" t="s">
        <v>24</v>
      </c>
      <c r="H1555" s="5" t="s">
        <v>29</v>
      </c>
      <c r="S1555" s="29">
        <v>118316</v>
      </c>
      <c r="T1555" s="47"/>
      <c r="U1555" s="48"/>
      <c r="V1555" s="47"/>
      <c r="W1555" s="47"/>
      <c r="X1555" s="48">
        <v>1</v>
      </c>
      <c r="Y1555" s="47">
        <v>1</v>
      </c>
      <c r="Z1555" s="49">
        <v>1</v>
      </c>
    </row>
    <row r="1556" spans="1:26" ht="15.75" customHeight="1">
      <c r="A1556" s="5">
        <v>118462</v>
      </c>
      <c r="B1556" s="5">
        <v>1060</v>
      </c>
      <c r="C1556" s="14">
        <v>44427.386111111111</v>
      </c>
      <c r="D1556" s="14">
        <v>44427.387499999997</v>
      </c>
      <c r="E1556" s="14">
        <v>44427.393749999996</v>
      </c>
      <c r="F1556" s="14">
        <v>44427.411111111105</v>
      </c>
      <c r="G1556" s="5" t="s">
        <v>24</v>
      </c>
      <c r="H1556" s="5" t="s">
        <v>29</v>
      </c>
      <c r="S1556" s="29">
        <v>118317</v>
      </c>
      <c r="T1556" s="47"/>
      <c r="U1556" s="48">
        <v>1</v>
      </c>
      <c r="V1556" s="47">
        <v>1</v>
      </c>
      <c r="W1556" s="47"/>
      <c r="X1556" s="48"/>
      <c r="Y1556" s="47"/>
      <c r="Z1556" s="49">
        <v>1</v>
      </c>
    </row>
    <row r="1557" spans="1:26" ht="15.75" customHeight="1">
      <c r="A1557" s="5">
        <v>116813</v>
      </c>
      <c r="B1557" s="5">
        <v>3125</v>
      </c>
      <c r="C1557" s="14">
        <v>44421.165972222225</v>
      </c>
      <c r="D1557" s="14"/>
      <c r="G1557" s="5" t="s">
        <v>28</v>
      </c>
      <c r="H1557" s="5" t="s">
        <v>25</v>
      </c>
      <c r="S1557" s="29">
        <v>118318</v>
      </c>
      <c r="T1557" s="47">
        <v>1</v>
      </c>
      <c r="U1557" s="48"/>
      <c r="V1557" s="47">
        <v>1</v>
      </c>
      <c r="W1557" s="47"/>
      <c r="X1557" s="48"/>
      <c r="Y1557" s="47"/>
      <c r="Z1557" s="49">
        <v>1</v>
      </c>
    </row>
    <row r="1558" spans="1:26" ht="15.75" customHeight="1">
      <c r="A1558" s="5">
        <v>117991</v>
      </c>
      <c r="C1558" s="14">
        <v>44433.399305555555</v>
      </c>
      <c r="G1558" s="5" t="s">
        <v>28</v>
      </c>
      <c r="H1558" s="5" t="s">
        <v>29</v>
      </c>
      <c r="S1558" s="29">
        <v>118319</v>
      </c>
      <c r="T1558" s="47"/>
      <c r="U1558" s="48">
        <v>1</v>
      </c>
      <c r="V1558" s="47">
        <v>1</v>
      </c>
      <c r="W1558" s="47"/>
      <c r="X1558" s="48"/>
      <c r="Y1558" s="47"/>
      <c r="Z1558" s="49">
        <v>1</v>
      </c>
    </row>
    <row r="1559" spans="1:26" ht="15.75" customHeight="1">
      <c r="A1559" s="5">
        <v>117530</v>
      </c>
      <c r="B1559" s="5">
        <v>3756</v>
      </c>
      <c r="C1559" s="14">
        <v>44416.799305555556</v>
      </c>
      <c r="D1559" s="14">
        <v>44416.806944444448</v>
      </c>
      <c r="E1559" s="14">
        <v>44416.816666666673</v>
      </c>
      <c r="F1559" s="14">
        <v>44416.826388888898</v>
      </c>
      <c r="G1559" s="5" t="s">
        <v>24</v>
      </c>
      <c r="H1559" s="5" t="s">
        <v>29</v>
      </c>
      <c r="S1559" s="29">
        <v>118320</v>
      </c>
      <c r="T1559" s="47"/>
      <c r="U1559" s="48"/>
      <c r="V1559" s="47"/>
      <c r="W1559" s="47"/>
      <c r="X1559" s="48">
        <v>1</v>
      </c>
      <c r="Y1559" s="47">
        <v>1</v>
      </c>
      <c r="Z1559" s="49">
        <v>1</v>
      </c>
    </row>
    <row r="1560" spans="1:26" ht="15.75" customHeight="1">
      <c r="A1560" s="5">
        <v>116861</v>
      </c>
      <c r="B1560" s="5">
        <v>1740</v>
      </c>
      <c r="C1560" s="14">
        <v>44426.652083333334</v>
      </c>
      <c r="D1560" s="14">
        <v>44426.655555555553</v>
      </c>
      <c r="E1560" s="14">
        <v>44426.665972222218</v>
      </c>
      <c r="F1560" s="14">
        <v>44426.693749999999</v>
      </c>
      <c r="G1560" s="5" t="s">
        <v>24</v>
      </c>
      <c r="H1560" s="5" t="s">
        <v>29</v>
      </c>
      <c r="S1560" s="29">
        <v>118321</v>
      </c>
      <c r="T1560" s="47"/>
      <c r="U1560" s="48">
        <v>1</v>
      </c>
      <c r="V1560" s="47">
        <v>1</v>
      </c>
      <c r="W1560" s="47"/>
      <c r="X1560" s="48"/>
      <c r="Y1560" s="47"/>
      <c r="Z1560" s="49">
        <v>1</v>
      </c>
    </row>
    <row r="1561" spans="1:26" ht="15.75" customHeight="1">
      <c r="A1561" s="5">
        <v>117538</v>
      </c>
      <c r="B1561" s="5">
        <v>425</v>
      </c>
      <c r="C1561" s="14">
        <v>44413.701388888883</v>
      </c>
      <c r="D1561" s="14">
        <v>44413.709722222215</v>
      </c>
      <c r="E1561" s="14">
        <v>44413.714583333327</v>
      </c>
      <c r="F1561" s="14">
        <v>44413.724999999991</v>
      </c>
      <c r="G1561" s="5" t="s">
        <v>24</v>
      </c>
      <c r="H1561" s="5" t="s">
        <v>29</v>
      </c>
      <c r="S1561" s="29">
        <v>118322</v>
      </c>
      <c r="T1561" s="47"/>
      <c r="U1561" s="48"/>
      <c r="V1561" s="47"/>
      <c r="W1561" s="47"/>
      <c r="X1561" s="48">
        <v>1</v>
      </c>
      <c r="Y1561" s="47">
        <v>1</v>
      </c>
      <c r="Z1561" s="49">
        <v>1</v>
      </c>
    </row>
    <row r="1562" spans="1:26" ht="15.75" customHeight="1">
      <c r="A1562" s="5">
        <v>117953</v>
      </c>
      <c r="B1562" s="5">
        <v>2705</v>
      </c>
      <c r="C1562" s="14">
        <v>44420.752083333333</v>
      </c>
      <c r="D1562" s="14">
        <v>44420.759722222225</v>
      </c>
      <c r="E1562" s="14">
        <v>44420.768055555556</v>
      </c>
      <c r="F1562" s="14">
        <v>44420.804861111115</v>
      </c>
      <c r="G1562" s="5" t="s">
        <v>24</v>
      </c>
      <c r="H1562" s="5" t="s">
        <v>25</v>
      </c>
      <c r="S1562" s="29">
        <v>118323</v>
      </c>
      <c r="T1562" s="47">
        <v>1</v>
      </c>
      <c r="U1562" s="48"/>
      <c r="V1562" s="47">
        <v>1</v>
      </c>
      <c r="W1562" s="47"/>
      <c r="X1562" s="48"/>
      <c r="Y1562" s="47"/>
      <c r="Z1562" s="49">
        <v>1</v>
      </c>
    </row>
    <row r="1563" spans="1:26" ht="15.75" customHeight="1">
      <c r="A1563" s="5">
        <v>118626</v>
      </c>
      <c r="B1563" s="5">
        <v>1292</v>
      </c>
      <c r="C1563" s="14">
        <v>44428.647916666669</v>
      </c>
      <c r="D1563" s="14">
        <v>44428.65</v>
      </c>
      <c r="E1563" s="14">
        <v>44428.652083333334</v>
      </c>
      <c r="F1563" s="14">
        <v>44428.694444444445</v>
      </c>
      <c r="G1563" s="5" t="s">
        <v>24</v>
      </c>
      <c r="H1563" s="5" t="s">
        <v>29</v>
      </c>
      <c r="S1563" s="29">
        <v>118324</v>
      </c>
      <c r="T1563" s="47"/>
      <c r="U1563" s="48">
        <v>1</v>
      </c>
      <c r="V1563" s="47">
        <v>1</v>
      </c>
      <c r="W1563" s="47"/>
      <c r="X1563" s="48"/>
      <c r="Y1563" s="47"/>
      <c r="Z1563" s="49">
        <v>1</v>
      </c>
    </row>
    <row r="1564" spans="1:26" ht="15.75" customHeight="1">
      <c r="A1564" s="5">
        <v>116847</v>
      </c>
      <c r="B1564" s="5">
        <v>4202</v>
      </c>
      <c r="C1564" s="14">
        <v>44420.720138888893</v>
      </c>
      <c r="D1564" s="14">
        <v>44420.723611111112</v>
      </c>
      <c r="E1564" s="14">
        <v>44420.729166666672</v>
      </c>
      <c r="F1564" s="14"/>
      <c r="G1564" s="5" t="s">
        <v>24</v>
      </c>
      <c r="H1564" s="5" t="s">
        <v>29</v>
      </c>
      <c r="S1564" s="29">
        <v>118325</v>
      </c>
      <c r="T1564" s="47"/>
      <c r="U1564" s="48"/>
      <c r="V1564" s="47"/>
      <c r="W1564" s="47"/>
      <c r="X1564" s="48"/>
      <c r="Y1564" s="47"/>
      <c r="Z1564" s="49"/>
    </row>
    <row r="1565" spans="1:26" ht="15.75" customHeight="1">
      <c r="A1565" s="5">
        <v>117061</v>
      </c>
      <c r="B1565" s="5">
        <v>1105</v>
      </c>
      <c r="C1565" s="14">
        <v>44437.446527777778</v>
      </c>
      <c r="D1565" s="14">
        <v>44437.447916666664</v>
      </c>
      <c r="E1565" s="14">
        <v>44437.45208333333</v>
      </c>
      <c r="F1565" s="14">
        <v>44437.470138888886</v>
      </c>
      <c r="G1565" s="5" t="s">
        <v>24</v>
      </c>
      <c r="H1565" s="5" t="s">
        <v>25</v>
      </c>
      <c r="S1565" s="29">
        <v>118326</v>
      </c>
      <c r="T1565" s="47"/>
      <c r="U1565" s="48">
        <v>1</v>
      </c>
      <c r="V1565" s="47">
        <v>1</v>
      </c>
      <c r="W1565" s="47"/>
      <c r="X1565" s="48"/>
      <c r="Y1565" s="47"/>
      <c r="Z1565" s="49">
        <v>1</v>
      </c>
    </row>
    <row r="1566" spans="1:26" ht="15.75" customHeight="1">
      <c r="A1566" s="5">
        <v>118163</v>
      </c>
      <c r="B1566" s="5">
        <v>4348</v>
      </c>
      <c r="C1566" s="14">
        <v>44420.467361111114</v>
      </c>
      <c r="D1566" s="14">
        <v>44420.478472222225</v>
      </c>
      <c r="E1566" s="14">
        <v>44420.48819444445</v>
      </c>
      <c r="F1566" s="14"/>
      <c r="G1566" s="5" t="s">
        <v>24</v>
      </c>
      <c r="H1566" s="5" t="s">
        <v>25</v>
      </c>
      <c r="S1566" s="29">
        <v>118327</v>
      </c>
      <c r="T1566" s="47">
        <v>1</v>
      </c>
      <c r="U1566" s="48"/>
      <c r="V1566" s="47">
        <v>1</v>
      </c>
      <c r="W1566" s="47"/>
      <c r="X1566" s="48"/>
      <c r="Y1566" s="47"/>
      <c r="Z1566" s="49">
        <v>1</v>
      </c>
    </row>
    <row r="1567" spans="1:26" ht="15.75" customHeight="1">
      <c r="A1567" s="5">
        <v>118592</v>
      </c>
      <c r="B1567" s="5">
        <v>3828</v>
      </c>
      <c r="C1567" s="14">
        <v>44415.11319444445</v>
      </c>
      <c r="D1567" s="14">
        <v>44415.122916666674</v>
      </c>
      <c r="E1567" s="14">
        <v>44415.124305555561</v>
      </c>
      <c r="F1567" s="14">
        <v>44415.14444444445</v>
      </c>
      <c r="G1567" s="5" t="s">
        <v>28</v>
      </c>
      <c r="H1567" s="5" t="s">
        <v>29</v>
      </c>
      <c r="S1567" s="29">
        <v>118328</v>
      </c>
      <c r="T1567" s="47"/>
      <c r="U1567" s="48"/>
      <c r="V1567" s="47"/>
      <c r="W1567" s="47"/>
      <c r="X1567" s="48"/>
      <c r="Y1567" s="47"/>
      <c r="Z1567" s="49"/>
    </row>
    <row r="1568" spans="1:26" ht="15.75" customHeight="1">
      <c r="A1568" s="5">
        <v>116945</v>
      </c>
      <c r="B1568" s="5">
        <v>902</v>
      </c>
      <c r="C1568" s="14">
        <v>44435.925694444442</v>
      </c>
      <c r="D1568" s="14">
        <v>44435.930555555555</v>
      </c>
      <c r="E1568" s="14">
        <v>44435.94027777778</v>
      </c>
      <c r="F1568" s="14">
        <v>44435.956250000003</v>
      </c>
      <c r="G1568" s="5" t="s">
        <v>24</v>
      </c>
      <c r="H1568" s="5" t="s">
        <v>29</v>
      </c>
      <c r="S1568" s="29">
        <v>118329</v>
      </c>
      <c r="T1568" s="47"/>
      <c r="U1568" s="48"/>
      <c r="V1568" s="47"/>
      <c r="W1568" s="47"/>
      <c r="X1568" s="48"/>
      <c r="Y1568" s="47"/>
      <c r="Z1568" s="49"/>
    </row>
    <row r="1569" spans="1:26" ht="15.75" customHeight="1">
      <c r="A1569" s="5">
        <v>118218</v>
      </c>
      <c r="B1569" s="5">
        <v>3029</v>
      </c>
      <c r="C1569" s="14">
        <v>44416.357638888891</v>
      </c>
      <c r="D1569" s="14"/>
      <c r="G1569" s="5" t="s">
        <v>24</v>
      </c>
      <c r="H1569" s="5" t="s">
        <v>25</v>
      </c>
      <c r="S1569" s="29">
        <v>118330</v>
      </c>
      <c r="T1569" s="47">
        <v>1</v>
      </c>
      <c r="U1569" s="48"/>
      <c r="V1569" s="47">
        <v>1</v>
      </c>
      <c r="W1569" s="47"/>
      <c r="X1569" s="48"/>
      <c r="Y1569" s="47"/>
      <c r="Z1569" s="49">
        <v>1</v>
      </c>
    </row>
    <row r="1570" spans="1:26" ht="15.75" customHeight="1">
      <c r="A1570" s="5">
        <v>117475</v>
      </c>
      <c r="B1570" s="5">
        <v>318</v>
      </c>
      <c r="C1570" s="14">
        <v>44430.590972222228</v>
      </c>
      <c r="D1570" s="14">
        <v>44430.597222222226</v>
      </c>
      <c r="E1570" s="14">
        <v>44430.604861111118</v>
      </c>
      <c r="F1570" s="14">
        <v>44430.646527777782</v>
      </c>
      <c r="G1570" s="5" t="s">
        <v>28</v>
      </c>
      <c r="H1570" s="5" t="s">
        <v>29</v>
      </c>
      <c r="S1570" s="29">
        <v>118331</v>
      </c>
      <c r="T1570" s="47"/>
      <c r="U1570" s="48"/>
      <c r="V1570" s="47"/>
      <c r="W1570" s="47"/>
      <c r="X1570" s="48">
        <v>1</v>
      </c>
      <c r="Y1570" s="47">
        <v>1</v>
      </c>
      <c r="Z1570" s="49">
        <v>1</v>
      </c>
    </row>
    <row r="1571" spans="1:26" ht="15.75" customHeight="1">
      <c r="A1571" s="5">
        <v>118694</v>
      </c>
      <c r="B1571" s="5">
        <v>1683</v>
      </c>
      <c r="C1571" s="14">
        <v>44430.038194444445</v>
      </c>
      <c r="D1571" s="14">
        <v>44430.044444444444</v>
      </c>
      <c r="E1571" s="14"/>
      <c r="F1571" s="14"/>
      <c r="G1571" s="5" t="s">
        <v>24</v>
      </c>
      <c r="H1571" s="5" t="s">
        <v>25</v>
      </c>
      <c r="S1571" s="29">
        <v>118332</v>
      </c>
      <c r="T1571" s="47"/>
      <c r="U1571" s="48"/>
      <c r="V1571" s="47"/>
      <c r="W1571" s="47"/>
      <c r="X1571" s="48"/>
      <c r="Y1571" s="47"/>
      <c r="Z1571" s="49"/>
    </row>
    <row r="1572" spans="1:26" ht="15.75" customHeight="1">
      <c r="A1572" s="5">
        <v>117117</v>
      </c>
      <c r="B1572" s="5">
        <v>2560</v>
      </c>
      <c r="C1572" s="14">
        <v>44436.765277777777</v>
      </c>
      <c r="D1572" s="14">
        <v>44436.774305555555</v>
      </c>
      <c r="E1572" s="14">
        <v>44436.779861111114</v>
      </c>
      <c r="F1572" s="14">
        <v>44436.795833333337</v>
      </c>
      <c r="G1572" s="5" t="s">
        <v>24</v>
      </c>
      <c r="H1572" s="5" t="s">
        <v>29</v>
      </c>
      <c r="S1572" s="29">
        <v>118333</v>
      </c>
      <c r="T1572" s="47"/>
      <c r="U1572" s="48">
        <v>1</v>
      </c>
      <c r="V1572" s="47">
        <v>1</v>
      </c>
      <c r="W1572" s="47"/>
      <c r="X1572" s="48"/>
      <c r="Y1572" s="47"/>
      <c r="Z1572" s="49">
        <v>1</v>
      </c>
    </row>
    <row r="1573" spans="1:26" ht="15.75" customHeight="1">
      <c r="A1573" s="5">
        <v>117610</v>
      </c>
      <c r="C1573" s="14">
        <v>44413.66805555555</v>
      </c>
      <c r="G1573" s="5" t="s">
        <v>24</v>
      </c>
      <c r="H1573" s="5" t="s">
        <v>29</v>
      </c>
      <c r="S1573" s="29">
        <v>118334</v>
      </c>
      <c r="T1573" s="47">
        <v>1</v>
      </c>
      <c r="U1573" s="48"/>
      <c r="V1573" s="47">
        <v>1</v>
      </c>
      <c r="W1573" s="47"/>
      <c r="X1573" s="48"/>
      <c r="Y1573" s="47"/>
      <c r="Z1573" s="49">
        <v>1</v>
      </c>
    </row>
    <row r="1574" spans="1:26" ht="15.75" customHeight="1">
      <c r="A1574" s="5">
        <v>116880</v>
      </c>
      <c r="B1574" s="5">
        <v>3255</v>
      </c>
      <c r="C1574" s="14">
        <v>44433.760416666664</v>
      </c>
      <c r="D1574" s="14">
        <v>44433.769444444442</v>
      </c>
      <c r="E1574" s="14">
        <v>44433.775000000001</v>
      </c>
      <c r="F1574" s="14">
        <v>44433.806944444448</v>
      </c>
      <c r="G1574" s="5" t="s">
        <v>28</v>
      </c>
      <c r="H1574" s="5" t="s">
        <v>29</v>
      </c>
      <c r="S1574" s="29">
        <v>118335</v>
      </c>
      <c r="T1574" s="47"/>
      <c r="U1574" s="48"/>
      <c r="V1574" s="47"/>
      <c r="W1574" s="47"/>
      <c r="X1574" s="48"/>
      <c r="Y1574" s="47"/>
      <c r="Z1574" s="49"/>
    </row>
    <row r="1575" spans="1:26" ht="15.75" customHeight="1">
      <c r="A1575" s="5">
        <v>117402</v>
      </c>
      <c r="B1575" s="5">
        <v>3196</v>
      </c>
      <c r="C1575" s="14">
        <v>44409.263194444444</v>
      </c>
      <c r="D1575" s="14">
        <v>44409.269444444442</v>
      </c>
      <c r="E1575" s="14"/>
      <c r="G1575" s="5" t="s">
        <v>28</v>
      </c>
      <c r="H1575" s="5" t="s">
        <v>25</v>
      </c>
      <c r="S1575" s="29">
        <v>118336</v>
      </c>
      <c r="T1575" s="47">
        <v>1</v>
      </c>
      <c r="U1575" s="48"/>
      <c r="V1575" s="47">
        <v>1</v>
      </c>
      <c r="W1575" s="47"/>
      <c r="X1575" s="48"/>
      <c r="Y1575" s="47"/>
      <c r="Z1575" s="49">
        <v>1</v>
      </c>
    </row>
    <row r="1576" spans="1:26" ht="15.75" customHeight="1">
      <c r="A1576" s="5">
        <v>117773</v>
      </c>
      <c r="B1576" s="5">
        <v>3124</v>
      </c>
      <c r="C1576" s="14">
        <v>44423.061805555553</v>
      </c>
      <c r="D1576" s="14">
        <v>44423.063888888886</v>
      </c>
      <c r="E1576" s="14">
        <v>44423.072222222218</v>
      </c>
      <c r="F1576" s="14"/>
      <c r="G1576" s="5" t="s">
        <v>24</v>
      </c>
      <c r="H1576" s="5" t="s">
        <v>29</v>
      </c>
      <c r="S1576" s="29">
        <v>118337</v>
      </c>
      <c r="T1576" s="47"/>
      <c r="U1576" s="48">
        <v>1</v>
      </c>
      <c r="V1576" s="47">
        <v>1</v>
      </c>
      <c r="W1576" s="47"/>
      <c r="X1576" s="48"/>
      <c r="Y1576" s="47"/>
      <c r="Z1576" s="49">
        <v>1</v>
      </c>
    </row>
    <row r="1577" spans="1:26" ht="15.75" customHeight="1">
      <c r="A1577" s="5">
        <v>117638</v>
      </c>
      <c r="B1577" s="5">
        <v>1126</v>
      </c>
      <c r="C1577" s="14">
        <v>44412.03402777778</v>
      </c>
      <c r="D1577" s="14"/>
      <c r="G1577" s="5" t="s">
        <v>24</v>
      </c>
      <c r="H1577" s="5" t="s">
        <v>25</v>
      </c>
      <c r="S1577" s="29">
        <v>118338</v>
      </c>
      <c r="T1577" s="47"/>
      <c r="U1577" s="48">
        <v>1</v>
      </c>
      <c r="V1577" s="47">
        <v>1</v>
      </c>
      <c r="W1577" s="47"/>
      <c r="X1577" s="48"/>
      <c r="Y1577" s="47"/>
      <c r="Z1577" s="49">
        <v>1</v>
      </c>
    </row>
    <row r="1578" spans="1:26" ht="15.75" customHeight="1">
      <c r="A1578" s="5">
        <v>118569</v>
      </c>
      <c r="B1578" s="5">
        <v>24</v>
      </c>
      <c r="C1578" s="14">
        <v>44422.829166666663</v>
      </c>
      <c r="D1578" s="14">
        <v>44422.835416666661</v>
      </c>
      <c r="E1578" s="14"/>
      <c r="G1578" s="5" t="s">
        <v>24</v>
      </c>
      <c r="H1578" s="5" t="s">
        <v>29</v>
      </c>
      <c r="S1578" s="29">
        <v>118339</v>
      </c>
      <c r="T1578" s="47"/>
      <c r="U1578" s="48">
        <v>1</v>
      </c>
      <c r="V1578" s="47">
        <v>1</v>
      </c>
      <c r="W1578" s="47"/>
      <c r="X1578" s="48"/>
      <c r="Y1578" s="47"/>
      <c r="Z1578" s="49">
        <v>1</v>
      </c>
    </row>
    <row r="1579" spans="1:26" ht="15.75" customHeight="1">
      <c r="A1579" s="5">
        <v>118576</v>
      </c>
      <c r="B1579" s="5">
        <v>1646</v>
      </c>
      <c r="C1579" s="14">
        <v>44416.328472222223</v>
      </c>
      <c r="D1579" s="14">
        <v>44416.330555555556</v>
      </c>
      <c r="E1579" s="14">
        <v>44416.334027777775</v>
      </c>
      <c r="F1579" s="14">
        <v>44416.364583333328</v>
      </c>
      <c r="G1579" s="5" t="s">
        <v>24</v>
      </c>
      <c r="H1579" s="5" t="s">
        <v>25</v>
      </c>
      <c r="S1579" s="29">
        <v>118340</v>
      </c>
      <c r="T1579" s="47"/>
      <c r="U1579" s="48">
        <v>1</v>
      </c>
      <c r="V1579" s="47">
        <v>1</v>
      </c>
      <c r="W1579" s="47"/>
      <c r="X1579" s="48"/>
      <c r="Y1579" s="47"/>
      <c r="Z1579" s="49">
        <v>1</v>
      </c>
    </row>
    <row r="1580" spans="1:26" ht="15.75" customHeight="1">
      <c r="A1580" s="5">
        <v>117043</v>
      </c>
      <c r="B1580" s="5">
        <v>1220</v>
      </c>
      <c r="C1580" s="14">
        <v>44418.409722222219</v>
      </c>
      <c r="D1580" s="14">
        <v>44418.415972222218</v>
      </c>
      <c r="E1580" s="14">
        <v>44418.423611111109</v>
      </c>
      <c r="F1580" s="14">
        <v>44418.460416666669</v>
      </c>
      <c r="G1580" s="5" t="s">
        <v>24</v>
      </c>
      <c r="H1580" s="5" t="s">
        <v>25</v>
      </c>
      <c r="S1580" s="29">
        <v>118341</v>
      </c>
      <c r="T1580" s="47">
        <v>1</v>
      </c>
      <c r="U1580" s="48"/>
      <c r="V1580" s="47">
        <v>1</v>
      </c>
      <c r="W1580" s="47"/>
      <c r="X1580" s="48"/>
      <c r="Y1580" s="47"/>
      <c r="Z1580" s="49">
        <v>1</v>
      </c>
    </row>
    <row r="1581" spans="1:26" ht="15.75" customHeight="1">
      <c r="A1581" s="5">
        <v>117990</v>
      </c>
      <c r="C1581" s="14">
        <v>44424.922916666663</v>
      </c>
      <c r="G1581" s="5" t="s">
        <v>24</v>
      </c>
      <c r="H1581" s="5" t="s">
        <v>25</v>
      </c>
      <c r="S1581" s="29">
        <v>118342</v>
      </c>
      <c r="T1581" s="47"/>
      <c r="U1581" s="48"/>
      <c r="V1581" s="47"/>
      <c r="W1581" s="47"/>
      <c r="X1581" s="48">
        <v>1</v>
      </c>
      <c r="Y1581" s="47">
        <v>1</v>
      </c>
      <c r="Z1581" s="49">
        <v>1</v>
      </c>
    </row>
    <row r="1582" spans="1:26" ht="15.75" customHeight="1">
      <c r="A1582" s="5">
        <v>117216</v>
      </c>
      <c r="B1582" s="5">
        <v>1200</v>
      </c>
      <c r="C1582" s="14">
        <v>44431.688194444439</v>
      </c>
      <c r="D1582" s="14">
        <v>44431.69930555555</v>
      </c>
      <c r="E1582" s="14">
        <v>44431.704861111109</v>
      </c>
      <c r="F1582" s="14">
        <v>44431.726388888885</v>
      </c>
      <c r="G1582" s="5" t="s">
        <v>24</v>
      </c>
      <c r="H1582" s="5" t="s">
        <v>29</v>
      </c>
      <c r="S1582" s="29">
        <v>118343</v>
      </c>
      <c r="T1582" s="47"/>
      <c r="U1582" s="48"/>
      <c r="V1582" s="47"/>
      <c r="W1582" s="47"/>
      <c r="X1582" s="48"/>
      <c r="Y1582" s="47"/>
      <c r="Z1582" s="49"/>
    </row>
    <row r="1583" spans="1:26" ht="15.75" customHeight="1">
      <c r="A1583" s="5">
        <v>118781</v>
      </c>
      <c r="B1583" s="5">
        <v>1885</v>
      </c>
      <c r="C1583" s="14">
        <v>44423.179861111108</v>
      </c>
      <c r="D1583" s="14">
        <v>44423.185416666667</v>
      </c>
      <c r="E1583" s="14"/>
      <c r="G1583" s="5" t="s">
        <v>24</v>
      </c>
      <c r="H1583" s="5" t="s">
        <v>29</v>
      </c>
      <c r="S1583" s="29">
        <v>118344</v>
      </c>
      <c r="T1583" s="47"/>
      <c r="U1583" s="48"/>
      <c r="V1583" s="47"/>
      <c r="W1583" s="47"/>
      <c r="X1583" s="48"/>
      <c r="Y1583" s="47"/>
      <c r="Z1583" s="49"/>
    </row>
    <row r="1584" spans="1:26" ht="15.75" customHeight="1">
      <c r="A1584" s="5">
        <v>116985</v>
      </c>
      <c r="B1584" s="5">
        <v>3172</v>
      </c>
      <c r="C1584" s="14">
        <v>44419.286111111112</v>
      </c>
      <c r="D1584" s="14">
        <v>44419.293750000004</v>
      </c>
      <c r="E1584" s="14">
        <v>44419.297222222223</v>
      </c>
      <c r="F1584" s="14">
        <v>44419.314583333333</v>
      </c>
      <c r="G1584" s="5" t="s">
        <v>28</v>
      </c>
      <c r="H1584" s="5" t="s">
        <v>29</v>
      </c>
      <c r="S1584" s="29">
        <v>118345</v>
      </c>
      <c r="T1584" s="47">
        <v>1</v>
      </c>
      <c r="U1584" s="48"/>
      <c r="V1584" s="47">
        <v>1</v>
      </c>
      <c r="W1584" s="47"/>
      <c r="X1584" s="48"/>
      <c r="Y1584" s="47"/>
      <c r="Z1584" s="49">
        <v>1</v>
      </c>
    </row>
    <row r="1585" spans="1:26" ht="15.75" customHeight="1">
      <c r="A1585" s="5">
        <v>118214</v>
      </c>
      <c r="B1585" s="5">
        <v>1809</v>
      </c>
      <c r="C1585" s="14">
        <v>44427.716666666667</v>
      </c>
      <c r="D1585" s="14">
        <v>44427.719444444447</v>
      </c>
      <c r="E1585" s="14">
        <v>44427.72152777778</v>
      </c>
      <c r="F1585" s="14"/>
      <c r="G1585" s="5" t="s">
        <v>28</v>
      </c>
      <c r="H1585" s="5" t="s">
        <v>29</v>
      </c>
      <c r="S1585" s="29">
        <v>118346</v>
      </c>
      <c r="T1585" s="47">
        <v>1</v>
      </c>
      <c r="U1585" s="48"/>
      <c r="V1585" s="47">
        <v>1</v>
      </c>
      <c r="W1585" s="47"/>
      <c r="X1585" s="48"/>
      <c r="Y1585" s="47"/>
      <c r="Z1585" s="49">
        <v>1</v>
      </c>
    </row>
    <row r="1586" spans="1:26" ht="15.75" customHeight="1">
      <c r="A1586" s="5">
        <v>117242</v>
      </c>
      <c r="B1586" s="5">
        <v>3596</v>
      </c>
      <c r="C1586" s="14">
        <v>44422.992361111115</v>
      </c>
      <c r="D1586" s="14">
        <v>44422.996527777781</v>
      </c>
      <c r="E1586" s="14">
        <v>44422.999305555561</v>
      </c>
      <c r="F1586" s="14">
        <v>44423.030555555561</v>
      </c>
      <c r="G1586" s="5" t="s">
        <v>24</v>
      </c>
      <c r="H1586" s="5" t="s">
        <v>25</v>
      </c>
      <c r="S1586" s="29">
        <v>118347</v>
      </c>
      <c r="T1586" s="47"/>
      <c r="U1586" s="48">
        <v>1</v>
      </c>
      <c r="V1586" s="47">
        <v>1</v>
      </c>
      <c r="W1586" s="47"/>
      <c r="X1586" s="48"/>
      <c r="Y1586" s="47"/>
      <c r="Z1586" s="49">
        <v>1</v>
      </c>
    </row>
    <row r="1587" spans="1:26" ht="15.75" customHeight="1">
      <c r="A1587" s="5">
        <v>117375</v>
      </c>
      <c r="B1587" s="5">
        <v>609</v>
      </c>
      <c r="C1587" s="14">
        <v>44434.231944444444</v>
      </c>
      <c r="D1587" s="14">
        <v>44434.242361111108</v>
      </c>
      <c r="E1587" s="14">
        <v>44434.245833333327</v>
      </c>
      <c r="F1587" s="14">
        <v>44434.255555555552</v>
      </c>
      <c r="G1587" s="5" t="s">
        <v>24</v>
      </c>
      <c r="H1587" s="5" t="s">
        <v>25</v>
      </c>
      <c r="S1587" s="29">
        <v>118348</v>
      </c>
      <c r="T1587" s="47"/>
      <c r="U1587" s="48"/>
      <c r="V1587" s="47"/>
      <c r="W1587" s="47"/>
      <c r="X1587" s="48">
        <v>1</v>
      </c>
      <c r="Y1587" s="47">
        <v>1</v>
      </c>
      <c r="Z1587" s="49">
        <v>1</v>
      </c>
    </row>
    <row r="1588" spans="1:26" ht="15.75" customHeight="1">
      <c r="A1588" s="5">
        <v>117170</v>
      </c>
      <c r="B1588" s="5">
        <v>3108</v>
      </c>
      <c r="C1588" s="14">
        <v>44428.015277777777</v>
      </c>
      <c r="D1588" s="14">
        <v>44428.020138888889</v>
      </c>
      <c r="E1588" s="14">
        <v>44428.023611111108</v>
      </c>
      <c r="F1588" s="14">
        <v>44428.04305555555</v>
      </c>
      <c r="G1588" s="5" t="s">
        <v>28</v>
      </c>
      <c r="H1588" s="5" t="s">
        <v>25</v>
      </c>
      <c r="S1588" s="29">
        <v>118349</v>
      </c>
      <c r="T1588" s="47"/>
      <c r="U1588" s="48"/>
      <c r="V1588" s="47"/>
      <c r="W1588" s="47">
        <v>1</v>
      </c>
      <c r="X1588" s="48"/>
      <c r="Y1588" s="47">
        <v>1</v>
      </c>
      <c r="Z1588" s="49">
        <v>1</v>
      </c>
    </row>
    <row r="1589" spans="1:26" ht="15.75" customHeight="1">
      <c r="A1589" s="5">
        <v>117957</v>
      </c>
      <c r="B1589" s="5">
        <v>4550</v>
      </c>
      <c r="C1589" s="14">
        <v>44420.296527777777</v>
      </c>
      <c r="D1589" s="14">
        <v>44420.302777777775</v>
      </c>
      <c r="E1589" s="14"/>
      <c r="G1589" s="5" t="s">
        <v>28</v>
      </c>
      <c r="H1589" s="5" t="s">
        <v>25</v>
      </c>
      <c r="S1589" s="29">
        <v>118350</v>
      </c>
      <c r="T1589" s="47"/>
      <c r="U1589" s="48">
        <v>1</v>
      </c>
      <c r="V1589" s="47">
        <v>1</v>
      </c>
      <c r="W1589" s="47"/>
      <c r="X1589" s="48"/>
      <c r="Y1589" s="47"/>
      <c r="Z1589" s="49">
        <v>1</v>
      </c>
    </row>
    <row r="1590" spans="1:26" ht="15.75" customHeight="1">
      <c r="A1590" s="5">
        <v>117420</v>
      </c>
      <c r="B1590" s="5">
        <v>1208</v>
      </c>
      <c r="C1590" s="14">
        <v>44433.954861111109</v>
      </c>
      <c r="D1590" s="14">
        <v>44433.965277777774</v>
      </c>
      <c r="E1590" s="14">
        <v>44433.972916666666</v>
      </c>
      <c r="F1590" s="14">
        <v>44434.01458333333</v>
      </c>
      <c r="G1590" s="5" t="s">
        <v>24</v>
      </c>
      <c r="H1590" s="5" t="s">
        <v>25</v>
      </c>
      <c r="S1590" s="29">
        <v>118351</v>
      </c>
      <c r="T1590" s="47"/>
      <c r="U1590" s="48">
        <v>1</v>
      </c>
      <c r="V1590" s="47">
        <v>1</v>
      </c>
      <c r="W1590" s="47"/>
      <c r="X1590" s="48"/>
      <c r="Y1590" s="47"/>
      <c r="Z1590" s="49">
        <v>1</v>
      </c>
    </row>
    <row r="1591" spans="1:26" ht="15.75" customHeight="1">
      <c r="A1591" s="5">
        <v>118671</v>
      </c>
      <c r="B1591" s="5">
        <v>3724</v>
      </c>
      <c r="C1591" s="14">
        <v>44430.417361111111</v>
      </c>
      <c r="D1591" s="14">
        <v>44430.420138888891</v>
      </c>
      <c r="E1591" s="14">
        <v>44430.422222222223</v>
      </c>
      <c r="F1591" s="14">
        <v>44430.436111111114</v>
      </c>
      <c r="G1591" s="5" t="s">
        <v>24</v>
      </c>
      <c r="H1591" s="5" t="s">
        <v>29</v>
      </c>
      <c r="S1591" s="29">
        <v>118352</v>
      </c>
      <c r="T1591" s="47"/>
      <c r="U1591" s="48">
        <v>1</v>
      </c>
      <c r="V1591" s="47">
        <v>1</v>
      </c>
      <c r="W1591" s="47"/>
      <c r="X1591" s="48"/>
      <c r="Y1591" s="47"/>
      <c r="Z1591" s="49">
        <v>1</v>
      </c>
    </row>
    <row r="1592" spans="1:26" ht="15.75" customHeight="1">
      <c r="A1592" s="5">
        <v>117143</v>
      </c>
      <c r="C1592" s="14">
        <v>44422.707638888889</v>
      </c>
      <c r="G1592" s="5" t="s">
        <v>24</v>
      </c>
      <c r="H1592" s="5" t="s">
        <v>25</v>
      </c>
      <c r="S1592" s="29">
        <v>118353</v>
      </c>
      <c r="T1592" s="47"/>
      <c r="U1592" s="48">
        <v>1</v>
      </c>
      <c r="V1592" s="47">
        <v>1</v>
      </c>
      <c r="W1592" s="47"/>
      <c r="X1592" s="48"/>
      <c r="Y1592" s="47"/>
      <c r="Z1592" s="49">
        <v>1</v>
      </c>
    </row>
    <row r="1593" spans="1:26" ht="15.75" customHeight="1">
      <c r="A1593" s="5">
        <v>117850</v>
      </c>
      <c r="B1593" s="5">
        <v>1565</v>
      </c>
      <c r="C1593" s="14">
        <v>44410.023611111108</v>
      </c>
      <c r="D1593" s="14">
        <v>44410.034027777772</v>
      </c>
      <c r="E1593" s="14">
        <v>44410.041666666664</v>
      </c>
      <c r="F1593" s="14">
        <v>44410.065277777772</v>
      </c>
      <c r="G1593" s="5" t="s">
        <v>24</v>
      </c>
      <c r="H1593" s="5" t="s">
        <v>25</v>
      </c>
      <c r="S1593" s="29">
        <v>118354</v>
      </c>
      <c r="T1593" s="47"/>
      <c r="U1593" s="48"/>
      <c r="V1593" s="47"/>
      <c r="W1593" s="47">
        <v>1</v>
      </c>
      <c r="X1593" s="48"/>
      <c r="Y1593" s="47">
        <v>1</v>
      </c>
      <c r="Z1593" s="49">
        <v>1</v>
      </c>
    </row>
    <row r="1594" spans="1:26" ht="15.75" customHeight="1">
      <c r="A1594" s="5">
        <v>118151</v>
      </c>
      <c r="C1594" s="14">
        <v>44426.943055555552</v>
      </c>
      <c r="G1594" s="5" t="s">
        <v>28</v>
      </c>
      <c r="H1594" s="5" t="s">
        <v>25</v>
      </c>
      <c r="S1594" s="29">
        <v>118355</v>
      </c>
      <c r="T1594" s="47"/>
      <c r="U1594" s="48">
        <v>1</v>
      </c>
      <c r="V1594" s="47">
        <v>1</v>
      </c>
      <c r="W1594" s="47"/>
      <c r="X1594" s="48"/>
      <c r="Y1594" s="47"/>
      <c r="Z1594" s="49">
        <v>1</v>
      </c>
    </row>
    <row r="1595" spans="1:26" ht="15.75" customHeight="1">
      <c r="A1595" s="5">
        <v>117959</v>
      </c>
      <c r="B1595" s="5">
        <v>701</v>
      </c>
      <c r="C1595" s="14">
        <v>44431.530555555553</v>
      </c>
      <c r="D1595" s="14">
        <v>44431.538888888885</v>
      </c>
      <c r="E1595" s="14">
        <v>44431.54583333333</v>
      </c>
      <c r="F1595" s="14">
        <v>44431.556944444441</v>
      </c>
      <c r="G1595" s="5" t="s">
        <v>24</v>
      </c>
      <c r="H1595" s="5" t="s">
        <v>29</v>
      </c>
      <c r="S1595" s="29">
        <v>118356</v>
      </c>
      <c r="T1595" s="47"/>
      <c r="U1595" s="48"/>
      <c r="V1595" s="47"/>
      <c r="W1595" s="47"/>
      <c r="X1595" s="48">
        <v>1</v>
      </c>
      <c r="Y1595" s="47">
        <v>1</v>
      </c>
      <c r="Z1595" s="49">
        <v>1</v>
      </c>
    </row>
    <row r="1596" spans="1:26" ht="15.75" customHeight="1">
      <c r="A1596" s="5">
        <v>118537</v>
      </c>
      <c r="B1596" s="5">
        <v>4509</v>
      </c>
      <c r="C1596" s="14">
        <v>44410.681944444441</v>
      </c>
      <c r="D1596" s="14">
        <v>44410.692361111105</v>
      </c>
      <c r="E1596" s="14">
        <v>44410.700694444437</v>
      </c>
      <c r="F1596" s="14">
        <v>44410.718749999993</v>
      </c>
      <c r="G1596" s="5" t="s">
        <v>24</v>
      </c>
      <c r="H1596" s="5" t="s">
        <v>29</v>
      </c>
      <c r="S1596" s="29">
        <v>118357</v>
      </c>
      <c r="T1596" s="47"/>
      <c r="U1596" s="48">
        <v>1</v>
      </c>
      <c r="V1596" s="47">
        <v>1</v>
      </c>
      <c r="W1596" s="47"/>
      <c r="X1596" s="48"/>
      <c r="Y1596" s="47"/>
      <c r="Z1596" s="49">
        <v>1</v>
      </c>
    </row>
    <row r="1597" spans="1:26" ht="15.75" customHeight="1">
      <c r="A1597" s="5">
        <v>117001</v>
      </c>
      <c r="B1597" s="5">
        <v>2329</v>
      </c>
      <c r="C1597" s="14">
        <v>44419.818749999999</v>
      </c>
      <c r="D1597" s="14">
        <v>44419.829166666663</v>
      </c>
      <c r="E1597" s="14">
        <v>44419.833333333328</v>
      </c>
      <c r="F1597" s="14">
        <v>44419.868749999994</v>
      </c>
      <c r="G1597" s="5" t="s">
        <v>28</v>
      </c>
      <c r="H1597" s="5" t="s">
        <v>25</v>
      </c>
      <c r="S1597" s="29">
        <v>118358</v>
      </c>
      <c r="T1597" s="47">
        <v>1</v>
      </c>
      <c r="U1597" s="48"/>
      <c r="V1597" s="47">
        <v>1</v>
      </c>
      <c r="W1597" s="47"/>
      <c r="X1597" s="48"/>
      <c r="Y1597" s="47"/>
      <c r="Z1597" s="49">
        <v>1</v>
      </c>
    </row>
    <row r="1598" spans="1:26" ht="15.75" customHeight="1">
      <c r="A1598" s="5">
        <v>118773</v>
      </c>
      <c r="B1598" s="5">
        <v>4691</v>
      </c>
      <c r="C1598" s="14">
        <v>44433.595138888893</v>
      </c>
      <c r="D1598" s="14">
        <v>44433.602777777785</v>
      </c>
      <c r="E1598" s="14">
        <v>44433.609027777784</v>
      </c>
      <c r="F1598" s="14">
        <v>44433.620138888895</v>
      </c>
      <c r="G1598" s="5" t="s">
        <v>24</v>
      </c>
      <c r="H1598" s="5" t="s">
        <v>29</v>
      </c>
      <c r="S1598" s="29">
        <v>118359</v>
      </c>
      <c r="T1598" s="47"/>
      <c r="U1598" s="48"/>
      <c r="V1598" s="47"/>
      <c r="W1598" s="47"/>
      <c r="X1598" s="48"/>
      <c r="Y1598" s="47"/>
      <c r="Z1598" s="49"/>
    </row>
    <row r="1599" spans="1:26" ht="15.75" customHeight="1">
      <c r="A1599" s="5">
        <v>118229</v>
      </c>
      <c r="B1599" s="5">
        <v>2217</v>
      </c>
      <c r="C1599" s="14">
        <v>44409.82430555555</v>
      </c>
      <c r="D1599" s="14">
        <v>44409.827777777769</v>
      </c>
      <c r="E1599" s="14">
        <v>44409.830555555549</v>
      </c>
      <c r="F1599" s="14">
        <v>44409.844444444439</v>
      </c>
      <c r="G1599" s="5" t="s">
        <v>24</v>
      </c>
      <c r="H1599" s="5" t="s">
        <v>29</v>
      </c>
      <c r="S1599" s="29">
        <v>118360</v>
      </c>
      <c r="T1599" s="47">
        <v>1</v>
      </c>
      <c r="U1599" s="48"/>
      <c r="V1599" s="47">
        <v>1</v>
      </c>
      <c r="W1599" s="47"/>
      <c r="X1599" s="48"/>
      <c r="Y1599" s="47"/>
      <c r="Z1599" s="49">
        <v>1</v>
      </c>
    </row>
    <row r="1600" spans="1:26" ht="15.75" customHeight="1">
      <c r="A1600" s="5">
        <v>118768</v>
      </c>
      <c r="B1600" s="5">
        <v>159</v>
      </c>
      <c r="C1600" s="14">
        <v>44430.895833333336</v>
      </c>
      <c r="D1600" s="14">
        <v>44430.898611111115</v>
      </c>
      <c r="E1600" s="14">
        <v>44430.90833333334</v>
      </c>
      <c r="F1600" s="14">
        <v>44430.946527777785</v>
      </c>
      <c r="G1600" s="5" t="s">
        <v>24</v>
      </c>
      <c r="H1600" s="5" t="s">
        <v>29</v>
      </c>
      <c r="S1600" s="29">
        <v>118361</v>
      </c>
      <c r="T1600" s="47"/>
      <c r="U1600" s="48"/>
      <c r="V1600" s="47"/>
      <c r="W1600" s="47">
        <v>1</v>
      </c>
      <c r="X1600" s="48"/>
      <c r="Y1600" s="47">
        <v>1</v>
      </c>
      <c r="Z1600" s="49">
        <v>1</v>
      </c>
    </row>
    <row r="1601" spans="1:26" ht="15.75" customHeight="1">
      <c r="A1601" s="5">
        <v>117795</v>
      </c>
      <c r="B1601" s="5">
        <v>1011</v>
      </c>
      <c r="C1601" s="14">
        <v>44435.432638888888</v>
      </c>
      <c r="D1601" s="14">
        <v>44435.4375</v>
      </c>
      <c r="E1601" s="14">
        <v>44435.443749999999</v>
      </c>
      <c r="F1601" s="14">
        <v>44435.479861111111</v>
      </c>
      <c r="G1601" s="5" t="s">
        <v>28</v>
      </c>
      <c r="H1601" s="5" t="s">
        <v>25</v>
      </c>
      <c r="S1601" s="29">
        <v>118362</v>
      </c>
      <c r="T1601" s="47"/>
      <c r="U1601" s="48"/>
      <c r="V1601" s="47"/>
      <c r="W1601" s="47"/>
      <c r="X1601" s="48"/>
      <c r="Y1601" s="47"/>
      <c r="Z1601" s="49"/>
    </row>
    <row r="1602" spans="1:26" ht="15.75" customHeight="1">
      <c r="A1602" s="5">
        <v>117889</v>
      </c>
      <c r="C1602" s="14">
        <v>44425.131944444445</v>
      </c>
      <c r="G1602" s="5" t="s">
        <v>24</v>
      </c>
      <c r="H1602" s="5" t="s">
        <v>25</v>
      </c>
      <c r="S1602" s="29">
        <v>118363</v>
      </c>
      <c r="T1602" s="47"/>
      <c r="U1602" s="48"/>
      <c r="V1602" s="47"/>
      <c r="W1602" s="47"/>
      <c r="X1602" s="48"/>
      <c r="Y1602" s="47"/>
      <c r="Z1602" s="49"/>
    </row>
    <row r="1603" spans="1:26" ht="15.75" customHeight="1">
      <c r="A1603" s="5">
        <v>117764</v>
      </c>
      <c r="C1603" s="14">
        <v>44419.730555555558</v>
      </c>
      <c r="G1603" s="5" t="s">
        <v>24</v>
      </c>
      <c r="H1603" s="5" t="s">
        <v>29</v>
      </c>
      <c r="S1603" s="29">
        <v>118364</v>
      </c>
      <c r="T1603" s="47">
        <v>1</v>
      </c>
      <c r="U1603" s="48"/>
      <c r="V1603" s="47">
        <v>1</v>
      </c>
      <c r="W1603" s="47"/>
      <c r="X1603" s="48"/>
      <c r="Y1603" s="47"/>
      <c r="Z1603" s="49">
        <v>1</v>
      </c>
    </row>
    <row r="1604" spans="1:26" ht="15.75" customHeight="1">
      <c r="A1604" s="5">
        <v>118008</v>
      </c>
      <c r="B1604" s="5">
        <v>4809</v>
      </c>
      <c r="C1604" s="14">
        <v>44412.347916666666</v>
      </c>
      <c r="D1604" s="14">
        <v>44412.350694444445</v>
      </c>
      <c r="E1604" s="14"/>
      <c r="G1604" s="5" t="s">
        <v>28</v>
      </c>
      <c r="H1604" s="5" t="s">
        <v>29</v>
      </c>
      <c r="S1604" s="29">
        <v>118365</v>
      </c>
      <c r="T1604" s="47">
        <v>1</v>
      </c>
      <c r="U1604" s="48"/>
      <c r="V1604" s="47">
        <v>1</v>
      </c>
      <c r="W1604" s="47"/>
      <c r="X1604" s="48"/>
      <c r="Y1604" s="47"/>
      <c r="Z1604" s="49">
        <v>1</v>
      </c>
    </row>
    <row r="1605" spans="1:26" ht="15.75" customHeight="1">
      <c r="A1605" s="5">
        <v>117881</v>
      </c>
      <c r="B1605" s="5">
        <v>1511</v>
      </c>
      <c r="C1605" s="14">
        <v>44420.943055555552</v>
      </c>
      <c r="D1605" s="14">
        <v>44420.948611111111</v>
      </c>
      <c r="E1605" s="14"/>
      <c r="G1605" s="5" t="s">
        <v>24</v>
      </c>
      <c r="H1605" s="5" t="s">
        <v>29</v>
      </c>
      <c r="S1605" s="29">
        <v>118366</v>
      </c>
      <c r="T1605" s="47"/>
      <c r="U1605" s="48">
        <v>1</v>
      </c>
      <c r="V1605" s="47">
        <v>1</v>
      </c>
      <c r="W1605" s="47"/>
      <c r="X1605" s="48"/>
      <c r="Y1605" s="47"/>
      <c r="Z1605" s="49">
        <v>1</v>
      </c>
    </row>
    <row r="1606" spans="1:26" ht="15.75" customHeight="1">
      <c r="A1606" s="5">
        <v>117687</v>
      </c>
      <c r="C1606" s="14">
        <v>44409.404166666667</v>
      </c>
      <c r="G1606" s="5" t="s">
        <v>24</v>
      </c>
      <c r="H1606" s="5" t="s">
        <v>29</v>
      </c>
      <c r="S1606" s="29">
        <v>118367</v>
      </c>
      <c r="T1606" s="47"/>
      <c r="U1606" s="48"/>
      <c r="V1606" s="47"/>
      <c r="W1606" s="47">
        <v>1</v>
      </c>
      <c r="X1606" s="48"/>
      <c r="Y1606" s="47">
        <v>1</v>
      </c>
      <c r="Z1606" s="49">
        <v>1</v>
      </c>
    </row>
    <row r="1607" spans="1:26" ht="15.75" customHeight="1">
      <c r="A1607" s="5">
        <v>117951</v>
      </c>
      <c r="B1607" s="5">
        <v>4283</v>
      </c>
      <c r="C1607" s="14">
        <v>44426.076388888883</v>
      </c>
      <c r="D1607" s="14">
        <v>44426.084722222215</v>
      </c>
      <c r="E1607" s="14">
        <v>44426.087499999994</v>
      </c>
      <c r="F1607" s="14">
        <v>44426.126388888886</v>
      </c>
      <c r="G1607" s="5" t="s">
        <v>28</v>
      </c>
      <c r="H1607" s="5" t="s">
        <v>29</v>
      </c>
      <c r="S1607" s="29">
        <v>118368</v>
      </c>
      <c r="T1607" s="47">
        <v>1</v>
      </c>
      <c r="U1607" s="48"/>
      <c r="V1607" s="47">
        <v>1</v>
      </c>
      <c r="W1607" s="47"/>
      <c r="X1607" s="48"/>
      <c r="Y1607" s="47"/>
      <c r="Z1607" s="49">
        <v>1</v>
      </c>
    </row>
    <row r="1608" spans="1:26" ht="15.75" customHeight="1">
      <c r="A1608" s="5">
        <v>118733</v>
      </c>
      <c r="C1608" s="14">
        <v>44436.059027777774</v>
      </c>
      <c r="G1608" s="5" t="s">
        <v>28</v>
      </c>
      <c r="H1608" s="5" t="s">
        <v>29</v>
      </c>
      <c r="S1608" s="29">
        <v>118369</v>
      </c>
      <c r="T1608" s="47">
        <v>1</v>
      </c>
      <c r="U1608" s="48"/>
      <c r="V1608" s="47">
        <v>1</v>
      </c>
      <c r="W1608" s="47"/>
      <c r="X1608" s="48"/>
      <c r="Y1608" s="47"/>
      <c r="Z1608" s="49">
        <v>1</v>
      </c>
    </row>
    <row r="1609" spans="1:26" ht="15.75" customHeight="1">
      <c r="A1609" s="5">
        <v>118493</v>
      </c>
      <c r="B1609" s="5">
        <v>3820</v>
      </c>
      <c r="C1609" s="14">
        <v>44429.060416666667</v>
      </c>
      <c r="D1609" s="14">
        <v>44429.061805555553</v>
      </c>
      <c r="E1609" s="14"/>
      <c r="F1609" s="14"/>
      <c r="G1609" s="5" t="s">
        <v>24</v>
      </c>
      <c r="H1609" s="5" t="s">
        <v>25</v>
      </c>
      <c r="S1609" s="29">
        <v>118370</v>
      </c>
      <c r="T1609" s="47"/>
      <c r="U1609" s="48">
        <v>1</v>
      </c>
      <c r="V1609" s="47">
        <v>1</v>
      </c>
      <c r="W1609" s="47"/>
      <c r="X1609" s="48"/>
      <c r="Y1609" s="47"/>
      <c r="Z1609" s="49">
        <v>1</v>
      </c>
    </row>
    <row r="1610" spans="1:26" ht="15.75" customHeight="1">
      <c r="A1610" s="5">
        <v>117847</v>
      </c>
      <c r="B1610" s="5">
        <v>2856</v>
      </c>
      <c r="C1610" s="14">
        <v>44419.262499999997</v>
      </c>
      <c r="D1610" s="14">
        <v>44419.270138888889</v>
      </c>
      <c r="E1610" s="14"/>
      <c r="F1610" s="14"/>
      <c r="G1610" s="5" t="s">
        <v>24</v>
      </c>
      <c r="H1610" s="5" t="s">
        <v>29</v>
      </c>
      <c r="S1610" s="29">
        <v>118371</v>
      </c>
      <c r="T1610" s="47">
        <v>1</v>
      </c>
      <c r="U1610" s="48"/>
      <c r="V1610" s="47">
        <v>1</v>
      </c>
      <c r="W1610" s="47"/>
      <c r="X1610" s="48"/>
      <c r="Y1610" s="47"/>
      <c r="Z1610" s="49">
        <v>1</v>
      </c>
    </row>
    <row r="1611" spans="1:26" ht="15.75" customHeight="1">
      <c r="A1611" s="5">
        <v>117622</v>
      </c>
      <c r="C1611" s="14">
        <v>44413.275000000001</v>
      </c>
      <c r="G1611" s="5" t="s">
        <v>24</v>
      </c>
      <c r="H1611" s="5" t="s">
        <v>29</v>
      </c>
      <c r="S1611" s="29">
        <v>118372</v>
      </c>
      <c r="T1611" s="47"/>
      <c r="U1611" s="48">
        <v>1</v>
      </c>
      <c r="V1611" s="47">
        <v>1</v>
      </c>
      <c r="W1611" s="47"/>
      <c r="X1611" s="48"/>
      <c r="Y1611" s="47"/>
      <c r="Z1611" s="49">
        <v>1</v>
      </c>
    </row>
    <row r="1612" spans="1:26" ht="15.75" customHeight="1">
      <c r="A1612" s="5">
        <v>117944</v>
      </c>
      <c r="B1612" s="5">
        <v>1643</v>
      </c>
      <c r="C1612" s="14">
        <v>44421.895138888889</v>
      </c>
      <c r="D1612" s="14">
        <v>44421.897916666669</v>
      </c>
      <c r="E1612" s="14"/>
      <c r="G1612" s="5" t="s">
        <v>24</v>
      </c>
      <c r="H1612" s="5" t="s">
        <v>25</v>
      </c>
      <c r="S1612" s="29">
        <v>118373</v>
      </c>
      <c r="T1612" s="47">
        <v>1</v>
      </c>
      <c r="U1612" s="48"/>
      <c r="V1612" s="47">
        <v>1</v>
      </c>
      <c r="W1612" s="47"/>
      <c r="X1612" s="48"/>
      <c r="Y1612" s="47"/>
      <c r="Z1612" s="49">
        <v>1</v>
      </c>
    </row>
    <row r="1613" spans="1:26" ht="15.75" customHeight="1">
      <c r="A1613" s="5">
        <v>116796</v>
      </c>
      <c r="C1613" s="14">
        <v>44418.302777777775</v>
      </c>
      <c r="G1613" s="5" t="s">
        <v>28</v>
      </c>
      <c r="H1613" s="5" t="s">
        <v>29</v>
      </c>
      <c r="S1613" s="29">
        <v>118374</v>
      </c>
      <c r="T1613" s="47">
        <v>1</v>
      </c>
      <c r="U1613" s="48"/>
      <c r="V1613" s="47">
        <v>1</v>
      </c>
      <c r="W1613" s="47"/>
      <c r="X1613" s="48"/>
      <c r="Y1613" s="47"/>
      <c r="Z1613" s="49">
        <v>1</v>
      </c>
    </row>
    <row r="1614" spans="1:26" ht="15.75" customHeight="1">
      <c r="A1614" s="5">
        <v>117879</v>
      </c>
      <c r="C1614" s="14">
        <v>44422.100694444445</v>
      </c>
      <c r="G1614" s="5" t="s">
        <v>28</v>
      </c>
      <c r="H1614" s="5" t="s">
        <v>25</v>
      </c>
      <c r="S1614" s="29">
        <v>118375</v>
      </c>
      <c r="T1614" s="47"/>
      <c r="U1614" s="48"/>
      <c r="V1614" s="47"/>
      <c r="W1614" s="47"/>
      <c r="X1614" s="48"/>
      <c r="Y1614" s="47"/>
      <c r="Z1614" s="49"/>
    </row>
    <row r="1615" spans="1:26" ht="15.75" customHeight="1">
      <c r="A1615" s="5">
        <v>118554</v>
      </c>
      <c r="B1615" s="5">
        <v>1287</v>
      </c>
      <c r="C1615" s="14">
        <v>44410.054166666661</v>
      </c>
      <c r="D1615" s="14"/>
      <c r="G1615" s="5" t="s">
        <v>28</v>
      </c>
      <c r="H1615" s="5" t="s">
        <v>25</v>
      </c>
      <c r="S1615" s="29">
        <v>118376</v>
      </c>
      <c r="T1615" s="47"/>
      <c r="U1615" s="48"/>
      <c r="V1615" s="47"/>
      <c r="W1615" s="47"/>
      <c r="X1615" s="48">
        <v>1</v>
      </c>
      <c r="Y1615" s="47">
        <v>1</v>
      </c>
      <c r="Z1615" s="49">
        <v>1</v>
      </c>
    </row>
    <row r="1616" spans="1:26" ht="15.75" customHeight="1">
      <c r="A1616" s="5">
        <v>116843</v>
      </c>
      <c r="C1616" s="14">
        <v>44422.503472222219</v>
      </c>
      <c r="G1616" s="5" t="s">
        <v>24</v>
      </c>
      <c r="H1616" s="5" t="s">
        <v>29</v>
      </c>
      <c r="S1616" s="29">
        <v>118377</v>
      </c>
      <c r="T1616" s="47"/>
      <c r="U1616" s="48">
        <v>1</v>
      </c>
      <c r="V1616" s="47">
        <v>1</v>
      </c>
      <c r="W1616" s="47"/>
      <c r="X1616" s="48"/>
      <c r="Y1616" s="47"/>
      <c r="Z1616" s="49">
        <v>1</v>
      </c>
    </row>
    <row r="1617" spans="1:26" ht="15.75" customHeight="1">
      <c r="A1617" s="5">
        <v>118742</v>
      </c>
      <c r="B1617" s="5">
        <v>1474</v>
      </c>
      <c r="C1617" s="14">
        <v>44420.424305555556</v>
      </c>
      <c r="D1617" s="14">
        <v>44420.432638888888</v>
      </c>
      <c r="E1617" s="14">
        <v>44420.436805555553</v>
      </c>
      <c r="F1617" s="14">
        <v>44420.456249999996</v>
      </c>
      <c r="G1617" s="5" t="s">
        <v>24</v>
      </c>
      <c r="H1617" s="5" t="s">
        <v>25</v>
      </c>
      <c r="S1617" s="29">
        <v>118378</v>
      </c>
      <c r="T1617" s="47"/>
      <c r="U1617" s="48"/>
      <c r="V1617" s="47"/>
      <c r="W1617" s="47"/>
      <c r="X1617" s="48"/>
      <c r="Y1617" s="47"/>
      <c r="Z1617" s="49"/>
    </row>
    <row r="1618" spans="1:26" ht="15.75" customHeight="1">
      <c r="A1618" s="5">
        <v>117057</v>
      </c>
      <c r="B1618" s="5">
        <v>364</v>
      </c>
      <c r="C1618" s="14">
        <v>44413.225694444445</v>
      </c>
      <c r="D1618" s="14">
        <v>44413.23541666667</v>
      </c>
      <c r="E1618" s="14">
        <v>44413.245138888895</v>
      </c>
      <c r="F1618" s="14"/>
      <c r="G1618" s="5" t="s">
        <v>24</v>
      </c>
      <c r="H1618" s="5" t="s">
        <v>29</v>
      </c>
      <c r="S1618" s="29">
        <v>118379</v>
      </c>
      <c r="T1618" s="47"/>
      <c r="U1618" s="48"/>
      <c r="V1618" s="47"/>
      <c r="W1618" s="47"/>
      <c r="X1618" s="48"/>
      <c r="Y1618" s="47"/>
      <c r="Z1618" s="49"/>
    </row>
    <row r="1619" spans="1:26" ht="15.75" customHeight="1">
      <c r="A1619" s="5">
        <v>118325</v>
      </c>
      <c r="C1619" s="14">
        <v>44423.752083333333</v>
      </c>
      <c r="G1619" s="5" t="s">
        <v>24</v>
      </c>
      <c r="H1619" s="5" t="s">
        <v>25</v>
      </c>
      <c r="S1619" s="29">
        <v>118380</v>
      </c>
      <c r="T1619" s="47">
        <v>1</v>
      </c>
      <c r="U1619" s="48"/>
      <c r="V1619" s="47">
        <v>1</v>
      </c>
      <c r="W1619" s="47"/>
      <c r="X1619" s="48"/>
      <c r="Y1619" s="47"/>
      <c r="Z1619" s="49">
        <v>1</v>
      </c>
    </row>
    <row r="1620" spans="1:26" ht="15.75" customHeight="1">
      <c r="A1620" s="5">
        <v>118767</v>
      </c>
      <c r="B1620" s="5">
        <v>4917</v>
      </c>
      <c r="C1620" s="14">
        <v>44410.840277777781</v>
      </c>
      <c r="D1620" s="14"/>
      <c r="G1620" s="5" t="s">
        <v>24</v>
      </c>
      <c r="H1620" s="5" t="s">
        <v>29</v>
      </c>
      <c r="S1620" s="29">
        <v>118381</v>
      </c>
      <c r="T1620" s="47"/>
      <c r="U1620" s="48"/>
      <c r="V1620" s="47"/>
      <c r="W1620" s="47"/>
      <c r="X1620" s="48"/>
      <c r="Y1620" s="47"/>
      <c r="Z1620" s="49"/>
    </row>
    <row r="1621" spans="1:26" ht="15.75" customHeight="1">
      <c r="A1621" s="5">
        <v>117127</v>
      </c>
      <c r="C1621" s="14">
        <v>44409.908333333333</v>
      </c>
      <c r="G1621" s="5" t="s">
        <v>24</v>
      </c>
      <c r="H1621" s="5" t="s">
        <v>29</v>
      </c>
      <c r="S1621" s="29">
        <v>118382</v>
      </c>
      <c r="T1621" s="47"/>
      <c r="U1621" s="48">
        <v>1</v>
      </c>
      <c r="V1621" s="47">
        <v>1</v>
      </c>
      <c r="W1621" s="47"/>
      <c r="X1621" s="48"/>
      <c r="Y1621" s="47"/>
      <c r="Z1621" s="49">
        <v>1</v>
      </c>
    </row>
    <row r="1622" spans="1:26" ht="15.75" customHeight="1">
      <c r="A1622" s="5">
        <v>118562</v>
      </c>
      <c r="B1622" s="5">
        <v>847</v>
      </c>
      <c r="C1622" s="14">
        <v>44428.578472222223</v>
      </c>
      <c r="D1622" s="14">
        <v>44428.584027777782</v>
      </c>
      <c r="E1622" s="14">
        <v>44428.588194444448</v>
      </c>
      <c r="F1622" s="14">
        <v>44428.620138888895</v>
      </c>
      <c r="G1622" s="5" t="s">
        <v>28</v>
      </c>
      <c r="H1622" s="5" t="s">
        <v>29</v>
      </c>
      <c r="S1622" s="29">
        <v>118383</v>
      </c>
      <c r="T1622" s="47"/>
      <c r="U1622" s="48"/>
      <c r="V1622" s="47"/>
      <c r="W1622" s="47"/>
      <c r="X1622" s="48"/>
      <c r="Y1622" s="47"/>
      <c r="Z1622" s="49"/>
    </row>
    <row r="1623" spans="1:26" ht="15.75" customHeight="1">
      <c r="A1623" s="5">
        <v>117941</v>
      </c>
      <c r="B1623" s="5">
        <v>4719</v>
      </c>
      <c r="C1623" s="14">
        <v>44431.706944444442</v>
      </c>
      <c r="D1623" s="14"/>
      <c r="G1623" s="5" t="s">
        <v>24</v>
      </c>
      <c r="H1623" s="5" t="s">
        <v>25</v>
      </c>
      <c r="S1623" s="29">
        <v>118384</v>
      </c>
      <c r="T1623" s="47">
        <v>1</v>
      </c>
      <c r="U1623" s="48"/>
      <c r="V1623" s="47">
        <v>1</v>
      </c>
      <c r="W1623" s="47"/>
      <c r="X1623" s="48"/>
      <c r="Y1623" s="47"/>
      <c r="Z1623" s="49">
        <v>1</v>
      </c>
    </row>
    <row r="1624" spans="1:26" ht="15.75" customHeight="1">
      <c r="A1624" s="5">
        <v>117749</v>
      </c>
      <c r="B1624" s="5">
        <v>1703</v>
      </c>
      <c r="C1624" s="14">
        <v>44430.775694444441</v>
      </c>
      <c r="D1624" s="14">
        <v>44430.779861111107</v>
      </c>
      <c r="E1624" s="14">
        <v>44430.786805555552</v>
      </c>
      <c r="F1624" s="14">
        <v>44430.797222222216</v>
      </c>
      <c r="G1624" s="5" t="s">
        <v>24</v>
      </c>
      <c r="H1624" s="5" t="s">
        <v>29</v>
      </c>
      <c r="S1624" s="29">
        <v>118385</v>
      </c>
      <c r="T1624" s="47"/>
      <c r="U1624" s="48"/>
      <c r="V1624" s="47"/>
      <c r="W1624" s="47"/>
      <c r="X1624" s="48"/>
      <c r="Y1624" s="47"/>
      <c r="Z1624" s="49"/>
    </row>
    <row r="1625" spans="1:26" ht="15.75" customHeight="1">
      <c r="A1625" s="5">
        <v>116929</v>
      </c>
      <c r="C1625" s="14">
        <v>44416.604861111111</v>
      </c>
      <c r="G1625" s="5" t="s">
        <v>24</v>
      </c>
      <c r="H1625" s="5" t="s">
        <v>29</v>
      </c>
      <c r="S1625" s="29">
        <v>118386</v>
      </c>
      <c r="T1625" s="47"/>
      <c r="U1625" s="48">
        <v>1</v>
      </c>
      <c r="V1625" s="47">
        <v>1</v>
      </c>
      <c r="W1625" s="47"/>
      <c r="X1625" s="48"/>
      <c r="Y1625" s="47"/>
      <c r="Z1625" s="49">
        <v>1</v>
      </c>
    </row>
    <row r="1626" spans="1:26" ht="15.75" customHeight="1">
      <c r="A1626" s="5">
        <v>117313</v>
      </c>
      <c r="B1626" s="5">
        <v>1012</v>
      </c>
      <c r="C1626" s="14">
        <v>44421.329166666663</v>
      </c>
      <c r="D1626" s="14">
        <v>44421.331249999996</v>
      </c>
      <c r="E1626" s="14"/>
      <c r="G1626" s="5" t="s">
        <v>24</v>
      </c>
      <c r="H1626" s="5" t="s">
        <v>29</v>
      </c>
      <c r="S1626" s="29">
        <v>118387</v>
      </c>
      <c r="T1626" s="47"/>
      <c r="U1626" s="48">
        <v>1</v>
      </c>
      <c r="V1626" s="47">
        <v>1</v>
      </c>
      <c r="W1626" s="47"/>
      <c r="X1626" s="48"/>
      <c r="Y1626" s="47"/>
      <c r="Z1626" s="49">
        <v>1</v>
      </c>
    </row>
    <row r="1627" spans="1:26" ht="15.75" customHeight="1">
      <c r="A1627" s="5">
        <v>117150</v>
      </c>
      <c r="B1627" s="5">
        <v>3499</v>
      </c>
      <c r="C1627" s="14">
        <v>44422.342361111114</v>
      </c>
      <c r="D1627" s="14">
        <v>44422.348611111112</v>
      </c>
      <c r="E1627" s="14">
        <v>44422.354861111111</v>
      </c>
      <c r="F1627" s="14"/>
      <c r="G1627" s="5" t="s">
        <v>24</v>
      </c>
      <c r="H1627" s="5" t="s">
        <v>25</v>
      </c>
      <c r="S1627" s="29">
        <v>118388</v>
      </c>
      <c r="T1627" s="47"/>
      <c r="U1627" s="48">
        <v>1</v>
      </c>
      <c r="V1627" s="47">
        <v>1</v>
      </c>
      <c r="W1627" s="47"/>
      <c r="X1627" s="48"/>
      <c r="Y1627" s="47"/>
      <c r="Z1627" s="49">
        <v>1</v>
      </c>
    </row>
    <row r="1628" spans="1:26" ht="15.75" customHeight="1">
      <c r="A1628" s="5">
        <v>117829</v>
      </c>
      <c r="B1628" s="5">
        <v>262</v>
      </c>
      <c r="C1628" s="14">
        <v>44424.283333333333</v>
      </c>
      <c r="D1628" s="14">
        <v>44424.287499999999</v>
      </c>
      <c r="E1628" s="14">
        <v>44424.293055555558</v>
      </c>
      <c r="F1628" s="14">
        <v>44424.311805555561</v>
      </c>
      <c r="G1628" s="5" t="s">
        <v>24</v>
      </c>
      <c r="H1628" s="5" t="s">
        <v>25</v>
      </c>
      <c r="S1628" s="29">
        <v>118389</v>
      </c>
      <c r="T1628" s="47"/>
      <c r="U1628" s="48">
        <v>1</v>
      </c>
      <c r="V1628" s="47">
        <v>1</v>
      </c>
      <c r="W1628" s="47"/>
      <c r="X1628" s="48"/>
      <c r="Y1628" s="47"/>
      <c r="Z1628" s="49">
        <v>1</v>
      </c>
    </row>
    <row r="1629" spans="1:26" ht="15.75" customHeight="1">
      <c r="A1629" s="5">
        <v>118563</v>
      </c>
      <c r="C1629" s="14">
        <v>44431.775694444441</v>
      </c>
      <c r="G1629" s="5" t="s">
        <v>24</v>
      </c>
      <c r="H1629" s="5" t="s">
        <v>29</v>
      </c>
      <c r="S1629" s="29">
        <v>118390</v>
      </c>
      <c r="T1629" s="47"/>
      <c r="U1629" s="48">
        <v>1</v>
      </c>
      <c r="V1629" s="47">
        <v>1</v>
      </c>
      <c r="W1629" s="47"/>
      <c r="X1629" s="48"/>
      <c r="Y1629" s="47"/>
      <c r="Z1629" s="49">
        <v>1</v>
      </c>
    </row>
    <row r="1630" spans="1:26" ht="15.75" customHeight="1">
      <c r="A1630" s="5">
        <v>117028</v>
      </c>
      <c r="B1630" s="5">
        <v>1423</v>
      </c>
      <c r="C1630" s="14">
        <v>44411.743750000001</v>
      </c>
      <c r="D1630" s="14">
        <v>44411.75277777778</v>
      </c>
      <c r="E1630" s="14">
        <v>44411.755555555559</v>
      </c>
      <c r="F1630" s="14">
        <v>44411.789583333339</v>
      </c>
      <c r="G1630" s="5" t="s">
        <v>24</v>
      </c>
      <c r="H1630" s="5" t="s">
        <v>25</v>
      </c>
      <c r="S1630" s="29">
        <v>118391</v>
      </c>
      <c r="T1630" s="47"/>
      <c r="U1630" s="48">
        <v>1</v>
      </c>
      <c r="V1630" s="47">
        <v>1</v>
      </c>
      <c r="W1630" s="47"/>
      <c r="X1630" s="48"/>
      <c r="Y1630" s="47"/>
      <c r="Z1630" s="49">
        <v>1</v>
      </c>
    </row>
    <row r="1631" spans="1:26" ht="15.75" customHeight="1">
      <c r="A1631" s="5">
        <v>117339</v>
      </c>
      <c r="B1631" s="5">
        <v>1186</v>
      </c>
      <c r="C1631" s="14">
        <v>44409.439583333333</v>
      </c>
      <c r="D1631" s="14">
        <v>44409.447916666664</v>
      </c>
      <c r="E1631" s="14">
        <v>44409.457638888889</v>
      </c>
      <c r="F1631" s="14">
        <v>44409.486111111109</v>
      </c>
      <c r="G1631" s="5" t="s">
        <v>24</v>
      </c>
      <c r="H1631" s="5" t="s">
        <v>29</v>
      </c>
      <c r="S1631" s="29">
        <v>118392</v>
      </c>
      <c r="T1631" s="47"/>
      <c r="U1631" s="48"/>
      <c r="V1631" s="47"/>
      <c r="W1631" s="47"/>
      <c r="X1631" s="48">
        <v>1</v>
      </c>
      <c r="Y1631" s="47">
        <v>1</v>
      </c>
      <c r="Z1631" s="49">
        <v>1</v>
      </c>
    </row>
    <row r="1632" spans="1:26" ht="15.75" customHeight="1">
      <c r="A1632" s="5">
        <v>118190</v>
      </c>
      <c r="C1632" s="14">
        <v>44416.397222222222</v>
      </c>
      <c r="G1632" s="5" t="s">
        <v>24</v>
      </c>
      <c r="H1632" s="5" t="s">
        <v>29</v>
      </c>
      <c r="S1632" s="29">
        <v>118393</v>
      </c>
      <c r="T1632" s="47"/>
      <c r="U1632" s="48"/>
      <c r="V1632" s="47"/>
      <c r="W1632" s="47"/>
      <c r="X1632" s="48"/>
      <c r="Y1632" s="47"/>
      <c r="Z1632" s="49"/>
    </row>
    <row r="1633" spans="1:26" ht="15.75" customHeight="1">
      <c r="A1633" s="5">
        <v>117473</v>
      </c>
      <c r="C1633" s="14">
        <v>44433.590972222228</v>
      </c>
      <c r="G1633" s="5" t="s">
        <v>28</v>
      </c>
      <c r="H1633" s="5" t="s">
        <v>25</v>
      </c>
      <c r="S1633" s="29">
        <v>118394</v>
      </c>
      <c r="T1633" s="47"/>
      <c r="U1633" s="48">
        <v>1</v>
      </c>
      <c r="V1633" s="47">
        <v>1</v>
      </c>
      <c r="W1633" s="47"/>
      <c r="X1633" s="48"/>
      <c r="Y1633" s="47"/>
      <c r="Z1633" s="49">
        <v>1</v>
      </c>
    </row>
    <row r="1634" spans="1:26" ht="15.75" customHeight="1">
      <c r="A1634" s="5">
        <v>117868</v>
      </c>
      <c r="C1634" s="14">
        <v>44423.863888888889</v>
      </c>
      <c r="G1634" s="5" t="s">
        <v>24</v>
      </c>
      <c r="H1634" s="5" t="s">
        <v>29</v>
      </c>
      <c r="S1634" s="29">
        <v>118395</v>
      </c>
      <c r="T1634" s="47"/>
      <c r="U1634" s="48"/>
      <c r="V1634" s="47"/>
      <c r="W1634" s="47">
        <v>1</v>
      </c>
      <c r="X1634" s="48"/>
      <c r="Y1634" s="47">
        <v>1</v>
      </c>
      <c r="Z1634" s="49">
        <v>1</v>
      </c>
    </row>
    <row r="1635" spans="1:26" ht="15.75" customHeight="1">
      <c r="A1635" s="5">
        <v>117717</v>
      </c>
      <c r="B1635" s="5">
        <v>1751</v>
      </c>
      <c r="C1635" s="14">
        <v>44419.581249999996</v>
      </c>
      <c r="D1635" s="14">
        <v>44419.587499999994</v>
      </c>
      <c r="E1635" s="14">
        <v>44419.590277777774</v>
      </c>
      <c r="F1635" s="14">
        <v>44419.613194444442</v>
      </c>
      <c r="G1635" s="5" t="s">
        <v>28</v>
      </c>
      <c r="H1635" s="5" t="s">
        <v>25</v>
      </c>
      <c r="S1635" s="29">
        <v>118396</v>
      </c>
      <c r="T1635" s="47"/>
      <c r="U1635" s="48">
        <v>1</v>
      </c>
      <c r="V1635" s="47">
        <v>1</v>
      </c>
      <c r="W1635" s="47"/>
      <c r="X1635" s="48"/>
      <c r="Y1635" s="47"/>
      <c r="Z1635" s="49">
        <v>1</v>
      </c>
    </row>
    <row r="1636" spans="1:26" ht="15.75" customHeight="1">
      <c r="A1636" s="5">
        <v>116978</v>
      </c>
      <c r="C1636" s="14">
        <v>44432.18472222222</v>
      </c>
      <c r="G1636" s="5" t="s">
        <v>24</v>
      </c>
      <c r="H1636" s="5" t="s">
        <v>29</v>
      </c>
      <c r="S1636" s="29">
        <v>118397</v>
      </c>
      <c r="T1636" s="47"/>
      <c r="U1636" s="48"/>
      <c r="V1636" s="47"/>
      <c r="W1636" s="47"/>
      <c r="X1636" s="48"/>
      <c r="Y1636" s="47"/>
      <c r="Z1636" s="49"/>
    </row>
    <row r="1637" spans="1:26" ht="15.75" customHeight="1">
      <c r="A1637" s="5">
        <v>118286</v>
      </c>
      <c r="C1637" s="14">
        <v>44425.079861111109</v>
      </c>
      <c r="G1637" s="5" t="s">
        <v>24</v>
      </c>
      <c r="H1637" s="5" t="s">
        <v>29</v>
      </c>
      <c r="S1637" s="29">
        <v>118398</v>
      </c>
      <c r="T1637" s="47"/>
      <c r="U1637" s="48">
        <v>1</v>
      </c>
      <c r="V1637" s="47">
        <v>1</v>
      </c>
      <c r="W1637" s="47"/>
      <c r="X1637" s="48"/>
      <c r="Y1637" s="47"/>
      <c r="Z1637" s="49">
        <v>1</v>
      </c>
    </row>
    <row r="1638" spans="1:26" ht="15.75" customHeight="1">
      <c r="A1638" s="5">
        <v>118634</v>
      </c>
      <c r="B1638" s="5">
        <v>2367</v>
      </c>
      <c r="C1638" s="14">
        <v>44410.88958333333</v>
      </c>
      <c r="D1638" s="14">
        <v>44410.897222222222</v>
      </c>
      <c r="E1638" s="14"/>
      <c r="G1638" s="5" t="s">
        <v>24</v>
      </c>
      <c r="H1638" s="5" t="s">
        <v>29</v>
      </c>
      <c r="S1638" s="29">
        <v>118399</v>
      </c>
      <c r="T1638" s="47"/>
      <c r="U1638" s="48"/>
      <c r="V1638" s="47"/>
      <c r="W1638" s="47"/>
      <c r="X1638" s="48"/>
      <c r="Y1638" s="47"/>
      <c r="Z1638" s="49"/>
    </row>
    <row r="1639" spans="1:26" ht="15.75" customHeight="1">
      <c r="A1639" s="5">
        <v>117174</v>
      </c>
      <c r="B1639" s="5">
        <v>4120</v>
      </c>
      <c r="C1639" s="14">
        <v>44419.861111111117</v>
      </c>
      <c r="D1639" s="14">
        <v>44419.868055555562</v>
      </c>
      <c r="E1639" s="14">
        <v>44419.870138888895</v>
      </c>
      <c r="F1639" s="14">
        <v>44419.907638888893</v>
      </c>
      <c r="G1639" s="5" t="s">
        <v>24</v>
      </c>
      <c r="H1639" s="5" t="s">
        <v>25</v>
      </c>
      <c r="S1639" s="29">
        <v>118400</v>
      </c>
      <c r="T1639" s="47">
        <v>1</v>
      </c>
      <c r="U1639" s="48"/>
      <c r="V1639" s="47">
        <v>1</v>
      </c>
      <c r="W1639" s="47"/>
      <c r="X1639" s="48"/>
      <c r="Y1639" s="47"/>
      <c r="Z1639" s="49">
        <v>1</v>
      </c>
    </row>
    <row r="1640" spans="1:26" ht="15.75" customHeight="1">
      <c r="A1640" s="5">
        <v>117275</v>
      </c>
      <c r="C1640" s="14">
        <v>44434.148611111108</v>
      </c>
      <c r="G1640" s="5" t="s">
        <v>24</v>
      </c>
      <c r="H1640" s="5" t="s">
        <v>29</v>
      </c>
      <c r="S1640" s="29">
        <v>118401</v>
      </c>
      <c r="T1640" s="47"/>
      <c r="U1640" s="48">
        <v>1</v>
      </c>
      <c r="V1640" s="47">
        <v>1</v>
      </c>
      <c r="W1640" s="47"/>
      <c r="X1640" s="48"/>
      <c r="Y1640" s="47"/>
      <c r="Z1640" s="49">
        <v>1</v>
      </c>
    </row>
    <row r="1641" spans="1:26" ht="15.75" customHeight="1">
      <c r="A1641" s="5">
        <v>117781</v>
      </c>
      <c r="B1641" s="5">
        <v>4650</v>
      </c>
      <c r="C1641" s="14">
        <v>44409.322916666664</v>
      </c>
      <c r="D1641" s="14">
        <v>44409.32430555555</v>
      </c>
      <c r="E1641" s="14"/>
      <c r="G1641" s="5" t="s">
        <v>24</v>
      </c>
      <c r="H1641" s="5" t="s">
        <v>29</v>
      </c>
      <c r="S1641" s="29">
        <v>118402</v>
      </c>
      <c r="T1641" s="47"/>
      <c r="U1641" s="48"/>
      <c r="V1641" s="47"/>
      <c r="W1641" s="47"/>
      <c r="X1641" s="48">
        <v>1</v>
      </c>
      <c r="Y1641" s="47">
        <v>1</v>
      </c>
      <c r="Z1641" s="49">
        <v>1</v>
      </c>
    </row>
    <row r="1642" spans="1:26" ht="15.75" customHeight="1">
      <c r="A1642" s="5">
        <v>117168</v>
      </c>
      <c r="B1642" s="5">
        <v>1164</v>
      </c>
      <c r="C1642" s="14">
        <v>44430.682638888888</v>
      </c>
      <c r="D1642" s="14">
        <v>44430.684027777774</v>
      </c>
      <c r="E1642" s="14">
        <v>44430.688194444439</v>
      </c>
      <c r="F1642" s="14">
        <v>44430.711111111108</v>
      </c>
      <c r="G1642" s="5" t="s">
        <v>28</v>
      </c>
      <c r="H1642" s="5" t="s">
        <v>29</v>
      </c>
      <c r="S1642" s="29">
        <v>118403</v>
      </c>
      <c r="T1642" s="47"/>
      <c r="U1642" s="48"/>
      <c r="V1642" s="47"/>
      <c r="W1642" s="47">
        <v>1</v>
      </c>
      <c r="X1642" s="48"/>
      <c r="Y1642" s="47">
        <v>1</v>
      </c>
      <c r="Z1642" s="49">
        <v>1</v>
      </c>
    </row>
    <row r="1643" spans="1:26" ht="15.75" customHeight="1">
      <c r="A1643" s="5">
        <v>117651</v>
      </c>
      <c r="B1643" s="5">
        <v>2512</v>
      </c>
      <c r="C1643" s="14">
        <v>44411.757638888892</v>
      </c>
      <c r="D1643" s="14">
        <v>44411.764583333337</v>
      </c>
      <c r="E1643" s="14">
        <v>44411.772916666669</v>
      </c>
      <c r="F1643" s="14">
        <v>44411.801388888889</v>
      </c>
      <c r="G1643" s="5" t="s">
        <v>24</v>
      </c>
      <c r="H1643" s="5" t="s">
        <v>29</v>
      </c>
      <c r="S1643" s="29">
        <v>118404</v>
      </c>
      <c r="T1643" s="47">
        <v>1</v>
      </c>
      <c r="U1643" s="48"/>
      <c r="V1643" s="47">
        <v>1</v>
      </c>
      <c r="W1643" s="47"/>
      <c r="X1643" s="48"/>
      <c r="Y1643" s="47"/>
      <c r="Z1643" s="49">
        <v>1</v>
      </c>
    </row>
    <row r="1644" spans="1:26" ht="15.75" customHeight="1">
      <c r="A1644" s="5">
        <v>118179</v>
      </c>
      <c r="B1644" s="5">
        <v>700</v>
      </c>
      <c r="C1644" s="14">
        <v>44426.511805555558</v>
      </c>
      <c r="D1644" s="14">
        <v>44426.518750000003</v>
      </c>
      <c r="E1644" s="14">
        <v>44426.522222222222</v>
      </c>
      <c r="F1644" s="14">
        <v>44426.548611111109</v>
      </c>
      <c r="G1644" s="5" t="s">
        <v>24</v>
      </c>
      <c r="H1644" s="5" t="s">
        <v>25</v>
      </c>
      <c r="S1644" s="29">
        <v>118405</v>
      </c>
      <c r="T1644" s="47"/>
      <c r="U1644" s="48"/>
      <c r="V1644" s="47"/>
      <c r="W1644" s="47">
        <v>1</v>
      </c>
      <c r="X1644" s="48"/>
      <c r="Y1644" s="47">
        <v>1</v>
      </c>
      <c r="Z1644" s="49">
        <v>1</v>
      </c>
    </row>
    <row r="1645" spans="1:26" ht="15.75" customHeight="1">
      <c r="A1645" s="5">
        <v>117813</v>
      </c>
      <c r="B1645" s="5">
        <v>1406</v>
      </c>
      <c r="C1645" s="14">
        <v>44433.101388888892</v>
      </c>
      <c r="D1645" s="14">
        <v>44433.103472222225</v>
      </c>
      <c r="E1645" s="14">
        <v>44433.107638888891</v>
      </c>
      <c r="F1645" s="14"/>
      <c r="G1645" s="5" t="s">
        <v>24</v>
      </c>
      <c r="H1645" s="5" t="s">
        <v>29</v>
      </c>
      <c r="S1645" s="29">
        <v>118406</v>
      </c>
      <c r="T1645" s="47"/>
      <c r="U1645" s="48">
        <v>1</v>
      </c>
      <c r="V1645" s="47">
        <v>1</v>
      </c>
      <c r="W1645" s="47"/>
      <c r="X1645" s="48"/>
      <c r="Y1645" s="47"/>
      <c r="Z1645" s="49">
        <v>1</v>
      </c>
    </row>
    <row r="1646" spans="1:26" ht="15.75" customHeight="1">
      <c r="A1646" s="5">
        <v>117474</v>
      </c>
      <c r="B1646" s="5">
        <v>204</v>
      </c>
      <c r="C1646" s="14">
        <v>44420.525694444441</v>
      </c>
      <c r="D1646" s="14">
        <v>44420.527777777774</v>
      </c>
      <c r="E1646" s="14">
        <v>44420.533333333333</v>
      </c>
      <c r="F1646" s="14">
        <v>44420.55</v>
      </c>
      <c r="G1646" s="5" t="s">
        <v>24</v>
      </c>
      <c r="H1646" s="5" t="s">
        <v>25</v>
      </c>
      <c r="S1646" s="29">
        <v>118407</v>
      </c>
      <c r="T1646" s="47"/>
      <c r="U1646" s="48">
        <v>1</v>
      </c>
      <c r="V1646" s="47">
        <v>1</v>
      </c>
      <c r="W1646" s="47"/>
      <c r="X1646" s="48"/>
      <c r="Y1646" s="47"/>
      <c r="Z1646" s="49">
        <v>1</v>
      </c>
    </row>
    <row r="1647" spans="1:26" ht="15.75" customHeight="1">
      <c r="A1647" s="5">
        <v>118010</v>
      </c>
      <c r="B1647" s="5">
        <v>950</v>
      </c>
      <c r="C1647" s="14">
        <v>44409.615277777782</v>
      </c>
      <c r="D1647" s="14">
        <v>44409.620138888895</v>
      </c>
      <c r="E1647" s="14">
        <v>44409.626388888893</v>
      </c>
      <c r="F1647" s="14">
        <v>44409.665972222225</v>
      </c>
      <c r="G1647" s="5" t="s">
        <v>28</v>
      </c>
      <c r="H1647" s="5" t="s">
        <v>29</v>
      </c>
      <c r="S1647" s="29">
        <v>118408</v>
      </c>
      <c r="T1647" s="47"/>
      <c r="U1647" s="48">
        <v>1</v>
      </c>
      <c r="V1647" s="47">
        <v>1</v>
      </c>
      <c r="W1647" s="47"/>
      <c r="X1647" s="48"/>
      <c r="Y1647" s="47"/>
      <c r="Z1647" s="49">
        <v>1</v>
      </c>
    </row>
    <row r="1648" spans="1:26" ht="15.75" customHeight="1">
      <c r="A1648" s="5">
        <v>117370</v>
      </c>
      <c r="B1648" s="5">
        <v>3267</v>
      </c>
      <c r="C1648" s="14">
        <v>44421.486111111117</v>
      </c>
      <c r="D1648" s="14">
        <v>44421.48819444445</v>
      </c>
      <c r="E1648" s="14">
        <v>44421.490972222229</v>
      </c>
      <c r="F1648" s="14">
        <v>44421.511805555565</v>
      </c>
      <c r="G1648" s="5" t="s">
        <v>28</v>
      </c>
      <c r="H1648" s="5" t="s">
        <v>29</v>
      </c>
      <c r="S1648" s="29">
        <v>118409</v>
      </c>
      <c r="T1648" s="47"/>
      <c r="U1648" s="48">
        <v>1</v>
      </c>
      <c r="V1648" s="47">
        <v>1</v>
      </c>
      <c r="W1648" s="47"/>
      <c r="X1648" s="48"/>
      <c r="Y1648" s="47"/>
      <c r="Z1648" s="49">
        <v>1</v>
      </c>
    </row>
    <row r="1649" spans="1:26" ht="15.75" customHeight="1">
      <c r="A1649" s="5">
        <v>118236</v>
      </c>
      <c r="B1649" s="5">
        <v>3656</v>
      </c>
      <c r="C1649" s="14">
        <v>44415.001388888886</v>
      </c>
      <c r="D1649" s="14">
        <v>44415.006249999999</v>
      </c>
      <c r="E1649" s="14">
        <v>44415.015277777777</v>
      </c>
      <c r="F1649" s="14">
        <v>44415.049999999996</v>
      </c>
      <c r="G1649" s="5" t="s">
        <v>28</v>
      </c>
      <c r="H1649" s="5" t="s">
        <v>29</v>
      </c>
      <c r="S1649" s="29">
        <v>118410</v>
      </c>
      <c r="T1649" s="47"/>
      <c r="U1649" s="48">
        <v>1</v>
      </c>
      <c r="V1649" s="47">
        <v>1</v>
      </c>
      <c r="W1649" s="47"/>
      <c r="X1649" s="48"/>
      <c r="Y1649" s="47"/>
      <c r="Z1649" s="49">
        <v>1</v>
      </c>
    </row>
    <row r="1650" spans="1:26" ht="15.75" customHeight="1">
      <c r="A1650" s="5">
        <v>118431</v>
      </c>
      <c r="B1650" s="5">
        <v>1169</v>
      </c>
      <c r="C1650" s="14">
        <v>44427.092361111114</v>
      </c>
      <c r="D1650" s="14">
        <v>44427.095138888893</v>
      </c>
      <c r="E1650" s="14">
        <v>44427.100694444453</v>
      </c>
      <c r="F1650" s="14">
        <v>44427.124305555561</v>
      </c>
      <c r="G1650" s="5" t="s">
        <v>28</v>
      </c>
      <c r="H1650" s="5" t="s">
        <v>29</v>
      </c>
      <c r="S1650" s="29">
        <v>118411</v>
      </c>
      <c r="T1650" s="47">
        <v>1</v>
      </c>
      <c r="U1650" s="48"/>
      <c r="V1650" s="47">
        <v>1</v>
      </c>
      <c r="W1650" s="47"/>
      <c r="X1650" s="48"/>
      <c r="Y1650" s="47"/>
      <c r="Z1650" s="49">
        <v>1</v>
      </c>
    </row>
    <row r="1651" spans="1:26" ht="15.75" customHeight="1">
      <c r="A1651" s="5">
        <v>117612</v>
      </c>
      <c r="B1651" s="5">
        <v>4211</v>
      </c>
      <c r="C1651" s="14">
        <v>44427.786111111112</v>
      </c>
      <c r="D1651" s="14">
        <v>44427.796527777777</v>
      </c>
      <c r="E1651" s="14">
        <v>44427.799999999996</v>
      </c>
      <c r="F1651" s="14">
        <v>44427.809027777774</v>
      </c>
      <c r="G1651" s="5" t="s">
        <v>28</v>
      </c>
      <c r="H1651" s="5" t="s">
        <v>29</v>
      </c>
      <c r="S1651" s="29">
        <v>118412</v>
      </c>
      <c r="T1651" s="47">
        <v>1</v>
      </c>
      <c r="U1651" s="48"/>
      <c r="V1651" s="47">
        <v>1</v>
      </c>
      <c r="W1651" s="47"/>
      <c r="X1651" s="48"/>
      <c r="Y1651" s="47"/>
      <c r="Z1651" s="49">
        <v>1</v>
      </c>
    </row>
    <row r="1652" spans="1:26" ht="15.75" customHeight="1">
      <c r="A1652" s="5">
        <v>118233</v>
      </c>
      <c r="B1652" s="5">
        <v>1700</v>
      </c>
      <c r="C1652" s="14">
        <v>44434.772222222222</v>
      </c>
      <c r="D1652" s="14">
        <v>44434.781944444447</v>
      </c>
      <c r="E1652" s="14">
        <v>44434.786805555559</v>
      </c>
      <c r="F1652" s="14">
        <v>44434.801388888889</v>
      </c>
      <c r="G1652" s="5" t="s">
        <v>24</v>
      </c>
      <c r="H1652" s="5" t="s">
        <v>29</v>
      </c>
      <c r="S1652" s="29">
        <v>118413</v>
      </c>
      <c r="T1652" s="47"/>
      <c r="U1652" s="48">
        <v>1</v>
      </c>
      <c r="V1652" s="47">
        <v>1</v>
      </c>
      <c r="W1652" s="47"/>
      <c r="X1652" s="48"/>
      <c r="Y1652" s="47"/>
      <c r="Z1652" s="49">
        <v>1</v>
      </c>
    </row>
    <row r="1653" spans="1:26" ht="15.75" customHeight="1">
      <c r="A1653" s="5">
        <v>117087</v>
      </c>
      <c r="B1653" s="5">
        <v>2434</v>
      </c>
      <c r="C1653" s="14">
        <v>44417.384722222225</v>
      </c>
      <c r="D1653" s="14">
        <v>44417.388194444444</v>
      </c>
      <c r="E1653" s="14"/>
      <c r="G1653" s="5" t="s">
        <v>28</v>
      </c>
      <c r="H1653" s="5" t="s">
        <v>29</v>
      </c>
      <c r="S1653" s="29">
        <v>118414</v>
      </c>
      <c r="T1653" s="47"/>
      <c r="U1653" s="48">
        <v>1</v>
      </c>
      <c r="V1653" s="47">
        <v>1</v>
      </c>
      <c r="W1653" s="47"/>
      <c r="X1653" s="48"/>
      <c r="Y1653" s="47"/>
      <c r="Z1653" s="49">
        <v>1</v>
      </c>
    </row>
    <row r="1654" spans="1:26" ht="15.75" customHeight="1">
      <c r="A1654" s="5">
        <v>117708</v>
      </c>
      <c r="C1654" s="14">
        <v>44421.515277777777</v>
      </c>
      <c r="G1654" s="5" t="s">
        <v>24</v>
      </c>
      <c r="H1654" s="5" t="s">
        <v>25</v>
      </c>
      <c r="S1654" s="29">
        <v>118415</v>
      </c>
      <c r="T1654" s="47">
        <v>1</v>
      </c>
      <c r="U1654" s="48"/>
      <c r="V1654" s="47">
        <v>1</v>
      </c>
      <c r="W1654" s="47"/>
      <c r="X1654" s="48"/>
      <c r="Y1654" s="47"/>
      <c r="Z1654" s="49">
        <v>1</v>
      </c>
    </row>
    <row r="1655" spans="1:26" ht="15.75" customHeight="1">
      <c r="A1655" s="5">
        <v>118745</v>
      </c>
      <c r="B1655" s="5">
        <v>1547</v>
      </c>
      <c r="C1655" s="14">
        <v>44428.744444444448</v>
      </c>
      <c r="D1655" s="14">
        <v>44428.754861111112</v>
      </c>
      <c r="E1655" s="14">
        <v>44428.756249999999</v>
      </c>
      <c r="F1655" s="14">
        <v>44428.761111111111</v>
      </c>
      <c r="G1655" s="5" t="s">
        <v>28</v>
      </c>
      <c r="H1655" s="5" t="s">
        <v>25</v>
      </c>
      <c r="S1655" s="29">
        <v>118416</v>
      </c>
      <c r="T1655" s="47"/>
      <c r="U1655" s="48">
        <v>1</v>
      </c>
      <c r="V1655" s="47">
        <v>1</v>
      </c>
      <c r="W1655" s="47"/>
      <c r="X1655" s="48"/>
      <c r="Y1655" s="47"/>
      <c r="Z1655" s="49">
        <v>1</v>
      </c>
    </row>
    <row r="1656" spans="1:26" ht="15.75" customHeight="1">
      <c r="A1656" s="5">
        <v>117844</v>
      </c>
      <c r="B1656" s="5">
        <v>2621</v>
      </c>
      <c r="C1656" s="14">
        <v>44428.523611111108</v>
      </c>
      <c r="D1656" s="14">
        <v>44428.526388888888</v>
      </c>
      <c r="E1656" s="14">
        <v>44428.536805555552</v>
      </c>
      <c r="F1656" s="14">
        <v>44428.547222222216</v>
      </c>
      <c r="G1656" s="5" t="s">
        <v>28</v>
      </c>
      <c r="H1656" s="5" t="s">
        <v>25</v>
      </c>
      <c r="S1656" s="29">
        <v>118417</v>
      </c>
      <c r="T1656" s="47">
        <v>1</v>
      </c>
      <c r="U1656" s="48"/>
      <c r="V1656" s="47">
        <v>1</v>
      </c>
      <c r="W1656" s="47"/>
      <c r="X1656" s="48"/>
      <c r="Y1656" s="47"/>
      <c r="Z1656" s="49">
        <v>1</v>
      </c>
    </row>
    <row r="1657" spans="1:26" ht="15.75" customHeight="1">
      <c r="A1657" s="5">
        <v>118078</v>
      </c>
      <c r="C1657" s="14">
        <v>44429.404166666667</v>
      </c>
      <c r="G1657" s="5" t="s">
        <v>24</v>
      </c>
      <c r="H1657" s="5" t="s">
        <v>25</v>
      </c>
      <c r="S1657" s="29">
        <v>118418</v>
      </c>
      <c r="T1657" s="47">
        <v>1</v>
      </c>
      <c r="U1657" s="48"/>
      <c r="V1657" s="47">
        <v>1</v>
      </c>
      <c r="W1657" s="47"/>
      <c r="X1657" s="48"/>
      <c r="Y1657" s="47"/>
      <c r="Z1657" s="49">
        <v>1</v>
      </c>
    </row>
    <row r="1658" spans="1:26" ht="15.75" customHeight="1">
      <c r="A1658" s="5">
        <v>117483</v>
      </c>
      <c r="B1658" s="5">
        <v>1964</v>
      </c>
      <c r="C1658" s="14">
        <v>44436.600000000006</v>
      </c>
      <c r="D1658" s="14">
        <v>44436.604166666672</v>
      </c>
      <c r="E1658" s="14">
        <v>44436.61041666667</v>
      </c>
      <c r="F1658" s="14">
        <v>44436.628472222226</v>
      </c>
      <c r="G1658" s="5" t="s">
        <v>24</v>
      </c>
      <c r="H1658" s="5" t="s">
        <v>25</v>
      </c>
      <c r="S1658" s="29">
        <v>118419</v>
      </c>
      <c r="T1658" s="47"/>
      <c r="U1658" s="48">
        <v>1</v>
      </c>
      <c r="V1658" s="47">
        <v>1</v>
      </c>
      <c r="W1658" s="47"/>
      <c r="X1658" s="48"/>
      <c r="Y1658" s="47"/>
      <c r="Z1658" s="49">
        <v>1</v>
      </c>
    </row>
    <row r="1659" spans="1:26" ht="15.75" customHeight="1">
      <c r="A1659" s="5">
        <v>117966</v>
      </c>
      <c r="B1659" s="5">
        <v>4477</v>
      </c>
      <c r="C1659" s="14">
        <v>44411.71875</v>
      </c>
      <c r="D1659" s="14">
        <v>44411.722916666666</v>
      </c>
      <c r="E1659" s="14">
        <v>44411.724305555552</v>
      </c>
      <c r="F1659" s="14">
        <v>44411.739583333328</v>
      </c>
      <c r="G1659" s="5" t="s">
        <v>24</v>
      </c>
      <c r="H1659" s="5" t="s">
        <v>29</v>
      </c>
      <c r="S1659" s="29">
        <v>118420</v>
      </c>
      <c r="T1659" s="47"/>
      <c r="U1659" s="48">
        <v>1</v>
      </c>
      <c r="V1659" s="47">
        <v>1</v>
      </c>
      <c r="W1659" s="47"/>
      <c r="X1659" s="48"/>
      <c r="Y1659" s="47"/>
      <c r="Z1659" s="49">
        <v>1</v>
      </c>
    </row>
    <row r="1660" spans="1:26" ht="15.75" customHeight="1">
      <c r="A1660" s="5">
        <v>118713</v>
      </c>
      <c r="B1660" s="5">
        <v>4696</v>
      </c>
      <c r="C1660" s="14">
        <v>44416.986111111117</v>
      </c>
      <c r="D1660" s="14">
        <v>44416.987500000003</v>
      </c>
      <c r="E1660" s="14">
        <v>44416.995833333334</v>
      </c>
      <c r="F1660" s="14">
        <v>44417.011111111111</v>
      </c>
      <c r="G1660" s="5" t="s">
        <v>24</v>
      </c>
      <c r="H1660" s="5" t="s">
        <v>25</v>
      </c>
      <c r="S1660" s="29">
        <v>118421</v>
      </c>
      <c r="T1660" s="47">
        <v>1</v>
      </c>
      <c r="U1660" s="48"/>
      <c r="V1660" s="47">
        <v>1</v>
      </c>
      <c r="W1660" s="47"/>
      <c r="X1660" s="48"/>
      <c r="Y1660" s="47"/>
      <c r="Z1660" s="49">
        <v>1</v>
      </c>
    </row>
    <row r="1661" spans="1:26" ht="15.75" customHeight="1">
      <c r="A1661" s="5">
        <v>117905</v>
      </c>
      <c r="B1661" s="5">
        <v>457</v>
      </c>
      <c r="C1661" s="14">
        <v>44430.421527777777</v>
      </c>
      <c r="D1661" s="14">
        <v>44430.424999999996</v>
      </c>
      <c r="E1661" s="14">
        <v>44430.427777777775</v>
      </c>
      <c r="F1661" s="14">
        <v>44430.433333333334</v>
      </c>
      <c r="G1661" s="5" t="s">
        <v>28</v>
      </c>
      <c r="H1661" s="5" t="s">
        <v>29</v>
      </c>
      <c r="S1661" s="29">
        <v>118422</v>
      </c>
      <c r="T1661" s="47"/>
      <c r="U1661" s="48"/>
      <c r="V1661" s="47"/>
      <c r="W1661" s="47"/>
      <c r="X1661" s="48"/>
      <c r="Y1661" s="47"/>
      <c r="Z1661" s="49"/>
    </row>
    <row r="1662" spans="1:26" ht="15.75" customHeight="1">
      <c r="A1662" s="5">
        <v>118058</v>
      </c>
      <c r="B1662" s="5">
        <v>218</v>
      </c>
      <c r="C1662" s="14">
        <v>44416.836111111115</v>
      </c>
      <c r="D1662" s="14">
        <v>44416.841666666674</v>
      </c>
      <c r="E1662" s="14">
        <v>44416.843055555561</v>
      </c>
      <c r="F1662" s="14">
        <v>44416.871527777781</v>
      </c>
      <c r="G1662" s="5" t="s">
        <v>24</v>
      </c>
      <c r="H1662" s="5" t="s">
        <v>25</v>
      </c>
      <c r="S1662" s="29">
        <v>118423</v>
      </c>
      <c r="T1662" s="47"/>
      <c r="U1662" s="48">
        <v>1</v>
      </c>
      <c r="V1662" s="47">
        <v>1</v>
      </c>
      <c r="W1662" s="47"/>
      <c r="X1662" s="48"/>
      <c r="Y1662" s="47"/>
      <c r="Z1662" s="49">
        <v>1</v>
      </c>
    </row>
    <row r="1663" spans="1:26" ht="15.75" customHeight="1">
      <c r="A1663" s="5">
        <v>117671</v>
      </c>
      <c r="C1663" s="14">
        <v>44412.845833333333</v>
      </c>
      <c r="G1663" s="5" t="s">
        <v>28</v>
      </c>
      <c r="H1663" s="5" t="s">
        <v>25</v>
      </c>
      <c r="S1663" s="29">
        <v>118424</v>
      </c>
      <c r="T1663" s="47"/>
      <c r="U1663" s="48"/>
      <c r="V1663" s="47"/>
      <c r="W1663" s="47">
        <v>1</v>
      </c>
      <c r="X1663" s="48"/>
      <c r="Y1663" s="47">
        <v>1</v>
      </c>
      <c r="Z1663" s="49">
        <v>1</v>
      </c>
    </row>
    <row r="1664" spans="1:26" ht="15.75" customHeight="1">
      <c r="A1664" s="5">
        <v>117006</v>
      </c>
      <c r="C1664" s="14">
        <v>44423.446527777778</v>
      </c>
      <c r="G1664" s="5" t="s">
        <v>28</v>
      </c>
      <c r="H1664" s="5" t="s">
        <v>25</v>
      </c>
      <c r="S1664" s="29">
        <v>118425</v>
      </c>
      <c r="T1664" s="47"/>
      <c r="U1664" s="48">
        <v>1</v>
      </c>
      <c r="V1664" s="47">
        <v>1</v>
      </c>
      <c r="W1664" s="47"/>
      <c r="X1664" s="48"/>
      <c r="Y1664" s="47"/>
      <c r="Z1664" s="49">
        <v>1</v>
      </c>
    </row>
    <row r="1665" spans="1:26" ht="15.75" customHeight="1">
      <c r="A1665" s="5">
        <v>117463</v>
      </c>
      <c r="B1665" s="5">
        <v>3676</v>
      </c>
      <c r="C1665" s="14">
        <v>44430.098611111112</v>
      </c>
      <c r="D1665" s="14">
        <v>44430.106944444444</v>
      </c>
      <c r="E1665" s="14">
        <v>44430.113888888889</v>
      </c>
      <c r="F1665" s="14">
        <v>44430.121527777781</v>
      </c>
      <c r="G1665" s="5" t="s">
        <v>28</v>
      </c>
      <c r="H1665" s="5" t="s">
        <v>25</v>
      </c>
      <c r="S1665" s="29">
        <v>118426</v>
      </c>
      <c r="T1665" s="47"/>
      <c r="U1665" s="48"/>
      <c r="V1665" s="47"/>
      <c r="W1665" s="47"/>
      <c r="X1665" s="48">
        <v>1</v>
      </c>
      <c r="Y1665" s="47">
        <v>1</v>
      </c>
      <c r="Z1665" s="49">
        <v>1</v>
      </c>
    </row>
    <row r="1666" spans="1:26" ht="15.75" customHeight="1">
      <c r="A1666" s="5">
        <v>118770</v>
      </c>
      <c r="B1666" s="5">
        <v>2840</v>
      </c>
      <c r="C1666" s="14">
        <v>44427.013194444444</v>
      </c>
      <c r="D1666" s="14">
        <v>44427.021527777775</v>
      </c>
      <c r="E1666" s="14">
        <v>44427.024999999994</v>
      </c>
      <c r="F1666" s="14">
        <v>44427.063888888886</v>
      </c>
      <c r="G1666" s="5" t="s">
        <v>24</v>
      </c>
      <c r="H1666" s="5" t="s">
        <v>25</v>
      </c>
      <c r="S1666" s="29">
        <v>118427</v>
      </c>
      <c r="T1666" s="47"/>
      <c r="U1666" s="48"/>
      <c r="V1666" s="47"/>
      <c r="W1666" s="47"/>
      <c r="X1666" s="48">
        <v>1</v>
      </c>
      <c r="Y1666" s="47">
        <v>1</v>
      </c>
      <c r="Z1666" s="49">
        <v>1</v>
      </c>
    </row>
    <row r="1667" spans="1:26" ht="15.75" customHeight="1">
      <c r="A1667" s="5">
        <v>118189</v>
      </c>
      <c r="B1667" s="5">
        <v>1001</v>
      </c>
      <c r="C1667" s="14">
        <v>44431.201388888883</v>
      </c>
      <c r="D1667" s="14">
        <v>44431.205555555549</v>
      </c>
      <c r="E1667" s="14">
        <v>44431.211805555547</v>
      </c>
      <c r="F1667" s="14">
        <v>44431.253472222212</v>
      </c>
      <c r="G1667" s="5" t="s">
        <v>24</v>
      </c>
      <c r="H1667" s="5" t="s">
        <v>25</v>
      </c>
      <c r="S1667" s="29">
        <v>118428</v>
      </c>
      <c r="T1667" s="47"/>
      <c r="U1667" s="48"/>
      <c r="V1667" s="47"/>
      <c r="W1667" s="47"/>
      <c r="X1667" s="48">
        <v>1</v>
      </c>
      <c r="Y1667" s="47">
        <v>1</v>
      </c>
      <c r="Z1667" s="49">
        <v>1</v>
      </c>
    </row>
    <row r="1668" spans="1:26" ht="15.75" customHeight="1">
      <c r="A1668" s="5">
        <v>117936</v>
      </c>
      <c r="B1668" s="5">
        <v>3723</v>
      </c>
      <c r="C1668" s="14">
        <v>44413.378472222219</v>
      </c>
      <c r="D1668" s="14">
        <v>44413.381944444438</v>
      </c>
      <c r="E1668" s="14">
        <v>44413.38680555555</v>
      </c>
      <c r="F1668" s="14">
        <v>44413.397916666661</v>
      </c>
      <c r="G1668" s="5" t="s">
        <v>24</v>
      </c>
      <c r="H1668" s="5" t="s">
        <v>29</v>
      </c>
      <c r="S1668" s="29">
        <v>118429</v>
      </c>
      <c r="T1668" s="47"/>
      <c r="U1668" s="48"/>
      <c r="V1668" s="47"/>
      <c r="W1668" s="47"/>
      <c r="X1668" s="48"/>
      <c r="Y1668" s="47"/>
      <c r="Z1668" s="49"/>
    </row>
    <row r="1669" spans="1:26" ht="15.75" customHeight="1">
      <c r="A1669" s="5">
        <v>118432</v>
      </c>
      <c r="B1669" s="5">
        <v>117</v>
      </c>
      <c r="C1669" s="14">
        <v>44432.408333333333</v>
      </c>
      <c r="D1669" s="14"/>
      <c r="G1669" s="5" t="s">
        <v>24</v>
      </c>
      <c r="H1669" s="5" t="s">
        <v>25</v>
      </c>
      <c r="S1669" s="29">
        <v>118430</v>
      </c>
      <c r="T1669" s="47"/>
      <c r="U1669" s="48">
        <v>1</v>
      </c>
      <c r="V1669" s="47">
        <v>1</v>
      </c>
      <c r="W1669" s="47"/>
      <c r="X1669" s="48"/>
      <c r="Y1669" s="47"/>
      <c r="Z1669" s="49">
        <v>1</v>
      </c>
    </row>
    <row r="1670" spans="1:26" ht="15.75" customHeight="1">
      <c r="A1670" s="5">
        <v>118057</v>
      </c>
      <c r="B1670" s="5">
        <v>3220</v>
      </c>
      <c r="C1670" s="14">
        <v>44437.263888888891</v>
      </c>
      <c r="D1670" s="14">
        <v>44437.268055555556</v>
      </c>
      <c r="E1670" s="14">
        <v>44437.274305555555</v>
      </c>
      <c r="F1670" s="14">
        <v>44437.301388888889</v>
      </c>
      <c r="G1670" s="5" t="s">
        <v>24</v>
      </c>
      <c r="H1670" s="5" t="s">
        <v>29</v>
      </c>
      <c r="S1670" s="29">
        <v>118431</v>
      </c>
      <c r="T1670" s="47"/>
      <c r="U1670" s="48"/>
      <c r="V1670" s="47"/>
      <c r="W1670" s="47"/>
      <c r="X1670" s="48">
        <v>1</v>
      </c>
      <c r="Y1670" s="47">
        <v>1</v>
      </c>
      <c r="Z1670" s="49">
        <v>1</v>
      </c>
    </row>
    <row r="1671" spans="1:26" ht="15.75" customHeight="1">
      <c r="A1671" s="5">
        <v>117448</v>
      </c>
      <c r="B1671" s="5">
        <v>4888</v>
      </c>
      <c r="C1671" s="14">
        <v>44420.776388888888</v>
      </c>
      <c r="D1671" s="14">
        <v>44420.781944444447</v>
      </c>
      <c r="E1671" s="14">
        <v>44420.785416666666</v>
      </c>
      <c r="F1671" s="14">
        <v>44420.82708333333</v>
      </c>
      <c r="G1671" s="5" t="s">
        <v>24</v>
      </c>
      <c r="H1671" s="5" t="s">
        <v>25</v>
      </c>
      <c r="S1671" s="29">
        <v>118432</v>
      </c>
      <c r="T1671" s="47">
        <v>1</v>
      </c>
      <c r="U1671" s="48"/>
      <c r="V1671" s="47">
        <v>1</v>
      </c>
      <c r="W1671" s="47"/>
      <c r="X1671" s="48"/>
      <c r="Y1671" s="47"/>
      <c r="Z1671" s="49">
        <v>1</v>
      </c>
    </row>
    <row r="1672" spans="1:26" ht="15.75" customHeight="1">
      <c r="A1672" s="5">
        <v>118472</v>
      </c>
      <c r="B1672" s="5">
        <v>21</v>
      </c>
      <c r="C1672" s="14">
        <v>44416.686111111107</v>
      </c>
      <c r="D1672" s="14">
        <v>44416.694444444438</v>
      </c>
      <c r="E1672" s="14">
        <v>44416.7</v>
      </c>
      <c r="F1672" s="14">
        <v>44416.714583333327</v>
      </c>
      <c r="G1672" s="5" t="s">
        <v>24</v>
      </c>
      <c r="H1672" s="5" t="s">
        <v>29</v>
      </c>
      <c r="S1672" s="29">
        <v>118433</v>
      </c>
      <c r="T1672" s="47"/>
      <c r="U1672" s="48"/>
      <c r="V1672" s="47"/>
      <c r="W1672" s="47"/>
      <c r="X1672" s="48"/>
      <c r="Y1672" s="47"/>
      <c r="Z1672" s="49"/>
    </row>
    <row r="1673" spans="1:26" ht="15.75" customHeight="1">
      <c r="A1673" s="5">
        <v>118474</v>
      </c>
      <c r="B1673" s="5">
        <v>4320</v>
      </c>
      <c r="C1673" s="14">
        <v>44410.20208333333</v>
      </c>
      <c r="D1673" s="14">
        <v>44410.211805555555</v>
      </c>
      <c r="E1673" s="14">
        <v>44410.213194444441</v>
      </c>
      <c r="F1673" s="14">
        <v>44410.21875</v>
      </c>
      <c r="G1673" s="5" t="s">
        <v>28</v>
      </c>
      <c r="H1673" s="5" t="s">
        <v>25</v>
      </c>
      <c r="S1673" s="29">
        <v>118434</v>
      </c>
      <c r="T1673" s="47"/>
      <c r="U1673" s="48">
        <v>1</v>
      </c>
      <c r="V1673" s="47">
        <v>1</v>
      </c>
      <c r="W1673" s="47"/>
      <c r="X1673" s="48"/>
      <c r="Y1673" s="47"/>
      <c r="Z1673" s="49">
        <v>1</v>
      </c>
    </row>
    <row r="1674" spans="1:26" ht="15.75" customHeight="1">
      <c r="A1674" s="5">
        <v>117195</v>
      </c>
      <c r="B1674" s="5">
        <v>3105</v>
      </c>
      <c r="C1674" s="14">
        <v>44435.200694444444</v>
      </c>
      <c r="D1674" s="14">
        <v>44435.207638888889</v>
      </c>
      <c r="E1674" s="14">
        <v>44435.209722222222</v>
      </c>
      <c r="F1674" s="14">
        <v>44435.229166666664</v>
      </c>
      <c r="G1674" s="5" t="s">
        <v>24</v>
      </c>
      <c r="H1674" s="5" t="s">
        <v>29</v>
      </c>
      <c r="S1674" s="29">
        <v>118435</v>
      </c>
      <c r="T1674" s="47"/>
      <c r="U1674" s="48">
        <v>1</v>
      </c>
      <c r="V1674" s="47">
        <v>1</v>
      </c>
      <c r="W1674" s="47"/>
      <c r="X1674" s="48"/>
      <c r="Y1674" s="47"/>
      <c r="Z1674" s="49">
        <v>1</v>
      </c>
    </row>
    <row r="1675" spans="1:26" ht="15.75" customHeight="1">
      <c r="A1675" s="5">
        <v>118559</v>
      </c>
      <c r="C1675" s="14">
        <v>44438.554166666661</v>
      </c>
      <c r="G1675" s="5" t="s">
        <v>24</v>
      </c>
      <c r="H1675" s="5" t="s">
        <v>29</v>
      </c>
      <c r="S1675" s="29">
        <v>118436</v>
      </c>
      <c r="T1675" s="47"/>
      <c r="U1675" s="48"/>
      <c r="V1675" s="47"/>
      <c r="W1675" s="47"/>
      <c r="X1675" s="48"/>
      <c r="Y1675" s="47"/>
      <c r="Z1675" s="49"/>
    </row>
    <row r="1676" spans="1:26" ht="15.75" customHeight="1">
      <c r="A1676" s="5">
        <v>118281</v>
      </c>
      <c r="C1676" s="14">
        <v>44422.131944444445</v>
      </c>
      <c r="G1676" s="5" t="s">
        <v>24</v>
      </c>
      <c r="H1676" s="5" t="s">
        <v>29</v>
      </c>
      <c r="S1676" s="29">
        <v>118437</v>
      </c>
      <c r="T1676" s="47"/>
      <c r="U1676" s="48"/>
      <c r="V1676" s="47"/>
      <c r="W1676" s="47"/>
      <c r="X1676" s="48"/>
      <c r="Y1676" s="47"/>
      <c r="Z1676" s="49"/>
    </row>
    <row r="1677" spans="1:26" ht="15.75" customHeight="1">
      <c r="A1677" s="5">
        <v>118651</v>
      </c>
      <c r="B1677" s="5">
        <v>136</v>
      </c>
      <c r="C1677" s="14">
        <v>44419.585416666669</v>
      </c>
      <c r="D1677" s="14"/>
      <c r="G1677" s="5" t="s">
        <v>28</v>
      </c>
      <c r="H1677" s="5" t="s">
        <v>25</v>
      </c>
      <c r="S1677" s="29">
        <v>118438</v>
      </c>
      <c r="T1677" s="47">
        <v>1</v>
      </c>
      <c r="U1677" s="48"/>
      <c r="V1677" s="47">
        <v>1</v>
      </c>
      <c r="W1677" s="47"/>
      <c r="X1677" s="48"/>
      <c r="Y1677" s="47"/>
      <c r="Z1677" s="49">
        <v>1</v>
      </c>
    </row>
    <row r="1678" spans="1:26" ht="15.75" customHeight="1">
      <c r="A1678" s="5">
        <v>117838</v>
      </c>
      <c r="B1678" s="5">
        <v>3643</v>
      </c>
      <c r="C1678" s="14">
        <v>44421.779861111114</v>
      </c>
      <c r="D1678" s="14">
        <v>44421.790277777778</v>
      </c>
      <c r="E1678" s="14">
        <v>44421.793749999997</v>
      </c>
      <c r="F1678" s="14">
        <v>44421.798611111109</v>
      </c>
      <c r="G1678" s="5" t="s">
        <v>24</v>
      </c>
      <c r="H1678" s="5" t="s">
        <v>25</v>
      </c>
      <c r="S1678" s="29">
        <v>118439</v>
      </c>
      <c r="T1678" s="47"/>
      <c r="U1678" s="48"/>
      <c r="V1678" s="47"/>
      <c r="W1678" s="47">
        <v>1</v>
      </c>
      <c r="X1678" s="48"/>
      <c r="Y1678" s="47">
        <v>1</v>
      </c>
      <c r="Z1678" s="49">
        <v>1</v>
      </c>
    </row>
    <row r="1679" spans="1:26" ht="15.75" customHeight="1">
      <c r="A1679" s="5">
        <v>117866</v>
      </c>
      <c r="B1679" s="5">
        <v>4540</v>
      </c>
      <c r="C1679" s="14">
        <v>44435.076388888883</v>
      </c>
      <c r="D1679" s="14">
        <v>44435.080555555549</v>
      </c>
      <c r="E1679" s="14">
        <v>44435.089583333327</v>
      </c>
      <c r="F1679" s="14">
        <v>44435.10555555555</v>
      </c>
      <c r="G1679" s="5" t="s">
        <v>24</v>
      </c>
      <c r="H1679" s="5" t="s">
        <v>29</v>
      </c>
      <c r="S1679" s="29">
        <v>118440</v>
      </c>
      <c r="T1679" s="47"/>
      <c r="U1679" s="48">
        <v>1</v>
      </c>
      <c r="V1679" s="47">
        <v>1</v>
      </c>
      <c r="W1679" s="47"/>
      <c r="X1679" s="48"/>
      <c r="Y1679" s="47"/>
      <c r="Z1679" s="49">
        <v>1</v>
      </c>
    </row>
    <row r="1680" spans="1:26" ht="15.75" customHeight="1">
      <c r="A1680" s="5">
        <v>117291</v>
      </c>
      <c r="B1680" s="5">
        <v>2709</v>
      </c>
      <c r="C1680" s="14">
        <v>44435.622222222228</v>
      </c>
      <c r="D1680" s="14">
        <v>44435.631944444453</v>
      </c>
      <c r="E1680" s="14">
        <v>44435.636111111118</v>
      </c>
      <c r="F1680" s="14"/>
      <c r="G1680" s="5" t="s">
        <v>28</v>
      </c>
      <c r="H1680" s="5" t="s">
        <v>25</v>
      </c>
      <c r="S1680" s="29">
        <v>118441</v>
      </c>
      <c r="T1680" s="47"/>
      <c r="U1680" s="48">
        <v>1</v>
      </c>
      <c r="V1680" s="47">
        <v>1</v>
      </c>
      <c r="W1680" s="47"/>
      <c r="X1680" s="48"/>
      <c r="Y1680" s="47"/>
      <c r="Z1680" s="49">
        <v>1</v>
      </c>
    </row>
    <row r="1681" spans="1:26" ht="15.75" customHeight="1">
      <c r="A1681" s="5">
        <v>117395</v>
      </c>
      <c r="B1681" s="5">
        <v>319</v>
      </c>
      <c r="C1681" s="14">
        <v>44438.981250000004</v>
      </c>
      <c r="D1681" s="14">
        <v>44438.988888888896</v>
      </c>
      <c r="E1681" s="14"/>
      <c r="G1681" s="5" t="s">
        <v>24</v>
      </c>
      <c r="H1681" s="5" t="s">
        <v>25</v>
      </c>
      <c r="S1681" s="29">
        <v>118442</v>
      </c>
      <c r="T1681" s="47">
        <v>1</v>
      </c>
      <c r="U1681" s="48"/>
      <c r="V1681" s="47">
        <v>1</v>
      </c>
      <c r="W1681" s="47"/>
      <c r="X1681" s="48"/>
      <c r="Y1681" s="47"/>
      <c r="Z1681" s="49">
        <v>1</v>
      </c>
    </row>
    <row r="1682" spans="1:26" ht="15.75" customHeight="1">
      <c r="A1682" s="5">
        <v>117658</v>
      </c>
      <c r="B1682" s="5">
        <v>334</v>
      </c>
      <c r="C1682" s="14">
        <v>44432.96875</v>
      </c>
      <c r="D1682" s="14">
        <v>44432.972222222219</v>
      </c>
      <c r="E1682" s="14">
        <v>44432.974305555552</v>
      </c>
      <c r="F1682" s="14">
        <v>44433.013194444444</v>
      </c>
      <c r="G1682" s="5" t="s">
        <v>24</v>
      </c>
      <c r="H1682" s="5" t="s">
        <v>29</v>
      </c>
      <c r="S1682" s="29">
        <v>118443</v>
      </c>
      <c r="T1682" s="47">
        <v>1</v>
      </c>
      <c r="U1682" s="48"/>
      <c r="V1682" s="47">
        <v>1</v>
      </c>
      <c r="W1682" s="47"/>
      <c r="X1682" s="48"/>
      <c r="Y1682" s="47"/>
      <c r="Z1682" s="49">
        <v>1</v>
      </c>
    </row>
    <row r="1683" spans="1:26" ht="15.75" customHeight="1">
      <c r="A1683" s="5">
        <v>117414</v>
      </c>
      <c r="B1683" s="5">
        <v>2217</v>
      </c>
      <c r="C1683" s="14">
        <v>44429.700694444444</v>
      </c>
      <c r="D1683" s="14">
        <v>44429.711111111108</v>
      </c>
      <c r="E1683" s="14">
        <v>44429.713888888888</v>
      </c>
      <c r="F1683" s="14">
        <v>44429.734722222223</v>
      </c>
      <c r="G1683" s="5" t="s">
        <v>28</v>
      </c>
      <c r="H1683" s="5" t="s">
        <v>29</v>
      </c>
      <c r="S1683" s="29">
        <v>118444</v>
      </c>
      <c r="T1683" s="47"/>
      <c r="U1683" s="48"/>
      <c r="V1683" s="47"/>
      <c r="W1683" s="47"/>
      <c r="X1683" s="48"/>
      <c r="Y1683" s="47"/>
      <c r="Z1683" s="49"/>
    </row>
    <row r="1684" spans="1:26" ht="15.75" customHeight="1">
      <c r="A1684" s="5">
        <v>118625</v>
      </c>
      <c r="B1684" s="5">
        <v>2013</v>
      </c>
      <c r="C1684" s="14">
        <v>44438.23541666667</v>
      </c>
      <c r="D1684" s="14"/>
      <c r="G1684" s="5" t="s">
        <v>28</v>
      </c>
      <c r="H1684" s="5" t="s">
        <v>25</v>
      </c>
      <c r="S1684" s="29">
        <v>118445</v>
      </c>
      <c r="T1684" s="47"/>
      <c r="U1684" s="48"/>
      <c r="V1684" s="47"/>
      <c r="W1684" s="47"/>
      <c r="X1684" s="48">
        <v>1</v>
      </c>
      <c r="Y1684" s="47">
        <v>1</v>
      </c>
      <c r="Z1684" s="49">
        <v>1</v>
      </c>
    </row>
    <row r="1685" spans="1:26" ht="15.75" customHeight="1">
      <c r="A1685" s="5">
        <v>118089</v>
      </c>
      <c r="B1685" s="5">
        <v>1007</v>
      </c>
      <c r="C1685" s="14">
        <v>44436.047222222223</v>
      </c>
      <c r="D1685" s="14">
        <v>44436.053472222222</v>
      </c>
      <c r="E1685" s="14">
        <v>44436.054861111108</v>
      </c>
      <c r="F1685" s="14">
        <v>44436.061111111107</v>
      </c>
      <c r="G1685" s="5" t="s">
        <v>24</v>
      </c>
      <c r="H1685" s="5" t="s">
        <v>25</v>
      </c>
      <c r="S1685" s="29">
        <v>118446</v>
      </c>
      <c r="T1685" s="47"/>
      <c r="U1685" s="48">
        <v>1</v>
      </c>
      <c r="V1685" s="47">
        <v>1</v>
      </c>
      <c r="W1685" s="47"/>
      <c r="X1685" s="48"/>
      <c r="Y1685" s="47"/>
      <c r="Z1685" s="49">
        <v>1</v>
      </c>
    </row>
    <row r="1686" spans="1:26" ht="15.75" customHeight="1">
      <c r="A1686" s="5">
        <v>117265</v>
      </c>
      <c r="B1686" s="5">
        <v>4458</v>
      </c>
      <c r="C1686" s="14">
        <v>44435.579166666663</v>
      </c>
      <c r="D1686" s="14">
        <v>44435.581944444442</v>
      </c>
      <c r="E1686" s="14">
        <v>44435.584722222222</v>
      </c>
      <c r="F1686" s="14">
        <v>44435.613888888889</v>
      </c>
      <c r="G1686" s="5" t="s">
        <v>24</v>
      </c>
      <c r="H1686" s="5" t="s">
        <v>29</v>
      </c>
      <c r="S1686" s="29">
        <v>118447</v>
      </c>
      <c r="T1686" s="47"/>
      <c r="U1686" s="48"/>
      <c r="V1686" s="47"/>
      <c r="W1686" s="47"/>
      <c r="X1686" s="48"/>
      <c r="Y1686" s="47"/>
      <c r="Z1686" s="49"/>
    </row>
    <row r="1687" spans="1:26" ht="15.75" customHeight="1">
      <c r="A1687" s="5">
        <v>118726</v>
      </c>
      <c r="B1687" s="5">
        <v>3619</v>
      </c>
      <c r="C1687" s="14">
        <v>44413.747222222228</v>
      </c>
      <c r="D1687" s="14">
        <v>44413.754166666673</v>
      </c>
      <c r="E1687" s="14">
        <v>44413.756250000006</v>
      </c>
      <c r="F1687" s="14">
        <v>44413.778472222228</v>
      </c>
      <c r="G1687" s="5" t="s">
        <v>28</v>
      </c>
      <c r="H1687" s="5" t="s">
        <v>29</v>
      </c>
      <c r="S1687" s="29">
        <v>118448</v>
      </c>
      <c r="T1687" s="47"/>
      <c r="U1687" s="48">
        <v>1</v>
      </c>
      <c r="V1687" s="47">
        <v>1</v>
      </c>
      <c r="W1687" s="47"/>
      <c r="X1687" s="48"/>
      <c r="Y1687" s="47"/>
      <c r="Z1687" s="49">
        <v>1</v>
      </c>
    </row>
    <row r="1688" spans="1:26" ht="15.75" customHeight="1">
      <c r="A1688" s="5">
        <v>116924</v>
      </c>
      <c r="B1688" s="5">
        <v>4387</v>
      </c>
      <c r="C1688" s="14">
        <v>44415.964583333334</v>
      </c>
      <c r="D1688" s="14">
        <v>44415.96597222222</v>
      </c>
      <c r="E1688" s="14">
        <v>44415.967361111107</v>
      </c>
      <c r="F1688" s="14">
        <v>44415.999999999993</v>
      </c>
      <c r="G1688" s="5" t="s">
        <v>24</v>
      </c>
      <c r="H1688" s="5" t="s">
        <v>29</v>
      </c>
      <c r="S1688" s="29">
        <v>118449</v>
      </c>
      <c r="T1688" s="47"/>
      <c r="U1688" s="48"/>
      <c r="V1688" s="47"/>
      <c r="W1688" s="47">
        <v>1</v>
      </c>
      <c r="X1688" s="48"/>
      <c r="Y1688" s="47">
        <v>1</v>
      </c>
      <c r="Z1688" s="49">
        <v>1</v>
      </c>
    </row>
    <row r="1689" spans="1:26" ht="15.75" customHeight="1">
      <c r="A1689" s="5">
        <v>117377</v>
      </c>
      <c r="B1689" s="5">
        <v>2975</v>
      </c>
      <c r="C1689" s="14">
        <v>44438.885416666664</v>
      </c>
      <c r="D1689" s="14">
        <v>44438.890972222223</v>
      </c>
      <c r="E1689" s="14">
        <v>44438.892361111109</v>
      </c>
      <c r="F1689" s="14">
        <v>44438.919444444444</v>
      </c>
      <c r="G1689" s="5" t="s">
        <v>24</v>
      </c>
      <c r="H1689" s="5" t="s">
        <v>25</v>
      </c>
      <c r="S1689" s="29">
        <v>118450</v>
      </c>
      <c r="T1689" s="47">
        <v>1</v>
      </c>
      <c r="U1689" s="48"/>
      <c r="V1689" s="47">
        <v>1</v>
      </c>
      <c r="W1689" s="47"/>
      <c r="X1689" s="48"/>
      <c r="Y1689" s="47"/>
      <c r="Z1689" s="49">
        <v>1</v>
      </c>
    </row>
    <row r="1690" spans="1:26" ht="15.75" customHeight="1">
      <c r="A1690" s="5">
        <v>116993</v>
      </c>
      <c r="C1690" s="14">
        <v>44434.847222222226</v>
      </c>
      <c r="G1690" s="5" t="s">
        <v>28</v>
      </c>
      <c r="H1690" s="5" t="s">
        <v>25</v>
      </c>
      <c r="S1690" s="29">
        <v>118451</v>
      </c>
      <c r="T1690" s="47"/>
      <c r="U1690" s="48">
        <v>1</v>
      </c>
      <c r="V1690" s="47">
        <v>1</v>
      </c>
      <c r="W1690" s="47"/>
      <c r="X1690" s="48"/>
      <c r="Y1690" s="47"/>
      <c r="Z1690" s="49">
        <v>1</v>
      </c>
    </row>
    <row r="1691" spans="1:26" ht="15.75" customHeight="1">
      <c r="A1691" s="5">
        <v>117290</v>
      </c>
      <c r="B1691" s="5">
        <v>2080</v>
      </c>
      <c r="C1691" s="14">
        <v>44435.868055555555</v>
      </c>
      <c r="D1691" s="14"/>
      <c r="G1691" s="5" t="s">
        <v>28</v>
      </c>
      <c r="H1691" s="5" t="s">
        <v>29</v>
      </c>
      <c r="S1691" s="29">
        <v>118452</v>
      </c>
      <c r="T1691" s="47">
        <v>1</v>
      </c>
      <c r="U1691" s="48"/>
      <c r="V1691" s="47">
        <v>1</v>
      </c>
      <c r="W1691" s="47"/>
      <c r="X1691" s="48"/>
      <c r="Y1691" s="47"/>
      <c r="Z1691" s="49">
        <v>1</v>
      </c>
    </row>
    <row r="1692" spans="1:26" ht="15.75" customHeight="1">
      <c r="A1692" s="5">
        <v>118580</v>
      </c>
      <c r="B1692" s="5">
        <v>2304</v>
      </c>
      <c r="C1692" s="14">
        <v>44437.941666666666</v>
      </c>
      <c r="D1692" s="14">
        <v>44437.944444444445</v>
      </c>
      <c r="E1692" s="14">
        <v>44437.946527777778</v>
      </c>
      <c r="F1692" s="14">
        <v>44437.972222222219</v>
      </c>
      <c r="G1692" s="5" t="s">
        <v>24</v>
      </c>
      <c r="H1692" s="5" t="s">
        <v>29</v>
      </c>
      <c r="S1692" s="29">
        <v>118453</v>
      </c>
      <c r="T1692" s="47">
        <v>1</v>
      </c>
      <c r="U1692" s="48"/>
      <c r="V1692" s="47">
        <v>1</v>
      </c>
      <c r="W1692" s="47"/>
      <c r="X1692" s="48"/>
      <c r="Y1692" s="47"/>
      <c r="Z1692" s="49">
        <v>1</v>
      </c>
    </row>
    <row r="1693" spans="1:26" ht="15.75" customHeight="1">
      <c r="A1693" s="5">
        <v>117441</v>
      </c>
      <c r="C1693" s="14">
        <v>44420.966666666667</v>
      </c>
      <c r="G1693" s="5" t="s">
        <v>24</v>
      </c>
      <c r="H1693" s="5" t="s">
        <v>29</v>
      </c>
      <c r="S1693" s="29">
        <v>118454</v>
      </c>
      <c r="T1693" s="47"/>
      <c r="U1693" s="48">
        <v>1</v>
      </c>
      <c r="V1693" s="47">
        <v>1</v>
      </c>
      <c r="W1693" s="47"/>
      <c r="X1693" s="48"/>
      <c r="Y1693" s="47"/>
      <c r="Z1693" s="49">
        <v>1</v>
      </c>
    </row>
    <row r="1694" spans="1:26" ht="15.75" customHeight="1">
      <c r="A1694" s="5">
        <v>118510</v>
      </c>
      <c r="B1694" s="5">
        <v>1465</v>
      </c>
      <c r="C1694" s="14">
        <v>44415.763194444444</v>
      </c>
      <c r="D1694" s="14">
        <v>44415.765277777777</v>
      </c>
      <c r="E1694" s="14">
        <v>44415.768055555556</v>
      </c>
      <c r="F1694" s="14">
        <v>44415.804861111115</v>
      </c>
      <c r="G1694" s="5" t="s">
        <v>28</v>
      </c>
      <c r="H1694" s="5" t="s">
        <v>25</v>
      </c>
      <c r="S1694" s="29">
        <v>118455</v>
      </c>
      <c r="T1694" s="47"/>
      <c r="U1694" s="48"/>
      <c r="V1694" s="47"/>
      <c r="W1694" s="47"/>
      <c r="X1694" s="48"/>
      <c r="Y1694" s="47"/>
      <c r="Z1694" s="49"/>
    </row>
    <row r="1695" spans="1:26" ht="15.75" customHeight="1">
      <c r="A1695" s="5">
        <v>118755</v>
      </c>
      <c r="B1695" s="5">
        <v>3434</v>
      </c>
      <c r="C1695" s="14">
        <v>44422.452777777777</v>
      </c>
      <c r="D1695" s="14">
        <v>44422.455555555556</v>
      </c>
      <c r="E1695" s="14">
        <v>44422.464583333334</v>
      </c>
      <c r="F1695" s="14">
        <v>44422.499305555553</v>
      </c>
      <c r="G1695" s="5" t="s">
        <v>24</v>
      </c>
      <c r="H1695" s="5" t="s">
        <v>29</v>
      </c>
      <c r="S1695" s="29">
        <v>118456</v>
      </c>
      <c r="T1695" s="47"/>
      <c r="U1695" s="48">
        <v>1</v>
      </c>
      <c r="V1695" s="47">
        <v>1</v>
      </c>
      <c r="W1695" s="47"/>
      <c r="X1695" s="48"/>
      <c r="Y1695" s="47"/>
      <c r="Z1695" s="49">
        <v>1</v>
      </c>
    </row>
    <row r="1696" spans="1:26" ht="15.75" customHeight="1">
      <c r="A1696" s="5">
        <v>118030</v>
      </c>
      <c r="C1696" s="14">
        <v>44414.290277777778</v>
      </c>
      <c r="G1696" s="5" t="s">
        <v>24</v>
      </c>
      <c r="H1696" s="5" t="s">
        <v>29</v>
      </c>
      <c r="S1696" s="29">
        <v>118457</v>
      </c>
      <c r="T1696" s="47"/>
      <c r="U1696" s="48">
        <v>1</v>
      </c>
      <c r="V1696" s="47">
        <v>1</v>
      </c>
      <c r="W1696" s="47"/>
      <c r="X1696" s="48"/>
      <c r="Y1696" s="47"/>
      <c r="Z1696" s="49">
        <v>1</v>
      </c>
    </row>
    <row r="1697" spans="1:26" ht="15.75" customHeight="1">
      <c r="A1697" s="5">
        <v>117938</v>
      </c>
      <c r="C1697" s="14">
        <v>44437.950694444444</v>
      </c>
      <c r="G1697" s="5" t="s">
        <v>24</v>
      </c>
      <c r="H1697" s="5" t="s">
        <v>25</v>
      </c>
      <c r="S1697" s="29">
        <v>118458</v>
      </c>
      <c r="T1697" s="47"/>
      <c r="U1697" s="48">
        <v>1</v>
      </c>
      <c r="V1697" s="47">
        <v>1</v>
      </c>
      <c r="W1697" s="47"/>
      <c r="X1697" s="48"/>
      <c r="Y1697" s="47"/>
      <c r="Z1697" s="49">
        <v>1</v>
      </c>
    </row>
    <row r="1698" spans="1:26" ht="15.75" customHeight="1">
      <c r="A1698" s="5">
        <v>117421</v>
      </c>
      <c r="B1698" s="5">
        <v>1994</v>
      </c>
      <c r="C1698" s="14">
        <v>44427.270138888889</v>
      </c>
      <c r="D1698" s="14">
        <v>44427.275694444448</v>
      </c>
      <c r="E1698" s="14">
        <v>44427.285416666673</v>
      </c>
      <c r="F1698" s="14"/>
      <c r="G1698" s="5" t="s">
        <v>28</v>
      </c>
      <c r="H1698" s="5" t="s">
        <v>29</v>
      </c>
      <c r="S1698" s="29">
        <v>118459</v>
      </c>
      <c r="T1698" s="47"/>
      <c r="U1698" s="48"/>
      <c r="V1698" s="47"/>
      <c r="W1698" s="47">
        <v>1</v>
      </c>
      <c r="X1698" s="48"/>
      <c r="Y1698" s="47">
        <v>1</v>
      </c>
      <c r="Z1698" s="49">
        <v>1</v>
      </c>
    </row>
    <row r="1699" spans="1:26" ht="15.75" customHeight="1">
      <c r="A1699" s="5">
        <v>117413</v>
      </c>
      <c r="B1699" s="5">
        <v>4234</v>
      </c>
      <c r="C1699" s="14">
        <v>44434.640277777777</v>
      </c>
      <c r="D1699" s="14">
        <v>44434.645138888889</v>
      </c>
      <c r="E1699" s="14">
        <v>44434.646527777775</v>
      </c>
      <c r="F1699" s="14">
        <v>44434.679861111108</v>
      </c>
      <c r="G1699" s="5" t="s">
        <v>24</v>
      </c>
      <c r="H1699" s="5" t="s">
        <v>29</v>
      </c>
      <c r="S1699" s="29">
        <v>118460</v>
      </c>
      <c r="T1699" s="47"/>
      <c r="U1699" s="48">
        <v>1</v>
      </c>
      <c r="V1699" s="47">
        <v>1</v>
      </c>
      <c r="W1699" s="47"/>
      <c r="X1699" s="48"/>
      <c r="Y1699" s="47"/>
      <c r="Z1699" s="49">
        <v>1</v>
      </c>
    </row>
    <row r="1700" spans="1:26" ht="15.75" customHeight="1">
      <c r="A1700" s="5">
        <v>117392</v>
      </c>
      <c r="C1700" s="14">
        <v>44429.311111111107</v>
      </c>
      <c r="G1700" s="5" t="s">
        <v>24</v>
      </c>
      <c r="H1700" s="5" t="s">
        <v>25</v>
      </c>
      <c r="S1700" s="29">
        <v>118461</v>
      </c>
      <c r="T1700" s="47"/>
      <c r="U1700" s="48"/>
      <c r="V1700" s="47"/>
      <c r="W1700" s="47"/>
      <c r="X1700" s="48"/>
      <c r="Y1700" s="47"/>
      <c r="Z1700" s="49"/>
    </row>
    <row r="1701" spans="1:26" ht="15.75" customHeight="1">
      <c r="A1701" s="5">
        <v>117776</v>
      </c>
      <c r="B1701" s="5">
        <v>537</v>
      </c>
      <c r="C1701" s="14">
        <v>44423.588888888895</v>
      </c>
      <c r="D1701" s="14">
        <v>44423.597916666673</v>
      </c>
      <c r="E1701" s="14">
        <v>44423.604861111118</v>
      </c>
      <c r="F1701" s="14">
        <v>44423.611111111117</v>
      </c>
      <c r="G1701" s="5" t="s">
        <v>24</v>
      </c>
      <c r="H1701" s="5" t="s">
        <v>29</v>
      </c>
      <c r="S1701" s="29">
        <v>118462</v>
      </c>
      <c r="T1701" s="47"/>
      <c r="U1701" s="48">
        <v>1</v>
      </c>
      <c r="V1701" s="47">
        <v>1</v>
      </c>
      <c r="W1701" s="47"/>
      <c r="X1701" s="48"/>
      <c r="Y1701" s="47"/>
      <c r="Z1701" s="49">
        <v>1</v>
      </c>
    </row>
    <row r="1702" spans="1:26" ht="15.75" customHeight="1">
      <c r="A1702" s="5">
        <v>118021</v>
      </c>
      <c r="B1702" s="5">
        <v>87</v>
      </c>
      <c r="C1702" s="14">
        <v>44421.62777777778</v>
      </c>
      <c r="D1702" s="14">
        <v>44421.633333333339</v>
      </c>
      <c r="E1702" s="14"/>
      <c r="G1702" s="5" t="s">
        <v>24</v>
      </c>
      <c r="H1702" s="5" t="s">
        <v>29</v>
      </c>
      <c r="S1702" s="29">
        <v>118463</v>
      </c>
      <c r="T1702" s="47"/>
      <c r="U1702" s="48"/>
      <c r="V1702" s="47"/>
      <c r="W1702" s="47"/>
      <c r="X1702" s="48">
        <v>1</v>
      </c>
      <c r="Y1702" s="47">
        <v>1</v>
      </c>
      <c r="Z1702" s="49">
        <v>1</v>
      </c>
    </row>
    <row r="1703" spans="1:26" ht="15.75" customHeight="1">
      <c r="A1703" s="5">
        <v>116887</v>
      </c>
      <c r="B1703" s="5">
        <v>3230</v>
      </c>
      <c r="C1703" s="14">
        <v>44433.880555555559</v>
      </c>
      <c r="D1703" s="14">
        <v>44433.886111111118</v>
      </c>
      <c r="E1703" s="14">
        <v>44433.893055555563</v>
      </c>
      <c r="F1703" s="14"/>
      <c r="G1703" s="5" t="s">
        <v>28</v>
      </c>
      <c r="H1703" s="5" t="s">
        <v>29</v>
      </c>
      <c r="S1703" s="29">
        <v>118464</v>
      </c>
      <c r="T1703" s="47"/>
      <c r="U1703" s="48">
        <v>1</v>
      </c>
      <c r="V1703" s="47">
        <v>1</v>
      </c>
      <c r="W1703" s="47"/>
      <c r="X1703" s="48"/>
      <c r="Y1703" s="47"/>
      <c r="Z1703" s="49">
        <v>1</v>
      </c>
    </row>
    <row r="1704" spans="1:26" ht="15.75" customHeight="1">
      <c r="A1704" s="5">
        <v>118416</v>
      </c>
      <c r="B1704" s="5">
        <v>74</v>
      </c>
      <c r="C1704" s="14">
        <v>44418.192361111105</v>
      </c>
      <c r="D1704" s="14">
        <v>44418.196527777771</v>
      </c>
      <c r="E1704" s="14">
        <v>44418.206249999996</v>
      </c>
      <c r="F1704" s="14">
        <v>44418.225694444438</v>
      </c>
      <c r="G1704" s="5" t="s">
        <v>24</v>
      </c>
      <c r="H1704" s="5" t="s">
        <v>29</v>
      </c>
      <c r="S1704" s="29">
        <v>118465</v>
      </c>
      <c r="T1704" s="47"/>
      <c r="U1704" s="48">
        <v>1</v>
      </c>
      <c r="V1704" s="47">
        <v>1</v>
      </c>
      <c r="W1704" s="47"/>
      <c r="X1704" s="48"/>
      <c r="Y1704" s="47"/>
      <c r="Z1704" s="49">
        <v>1</v>
      </c>
    </row>
    <row r="1705" spans="1:26" ht="15.75" customHeight="1">
      <c r="A1705" s="5">
        <v>116998</v>
      </c>
      <c r="B1705" s="5">
        <v>1734</v>
      </c>
      <c r="C1705" s="14">
        <v>44437.12777777778</v>
      </c>
      <c r="D1705" s="14">
        <v>44437.129861111112</v>
      </c>
      <c r="E1705" s="14">
        <v>44437.138888888891</v>
      </c>
      <c r="F1705" s="14">
        <v>44437.158333333333</v>
      </c>
      <c r="G1705" s="5" t="s">
        <v>24</v>
      </c>
      <c r="H1705" s="5" t="s">
        <v>25</v>
      </c>
      <c r="S1705" s="29">
        <v>118466</v>
      </c>
      <c r="T1705" s="47"/>
      <c r="U1705" s="48"/>
      <c r="V1705" s="47"/>
      <c r="W1705" s="47"/>
      <c r="X1705" s="48">
        <v>1</v>
      </c>
      <c r="Y1705" s="47">
        <v>1</v>
      </c>
      <c r="Z1705" s="49">
        <v>1</v>
      </c>
    </row>
    <row r="1706" spans="1:26" ht="15.75" customHeight="1">
      <c r="A1706" s="5">
        <v>117979</v>
      </c>
      <c r="B1706" s="5">
        <v>515</v>
      </c>
      <c r="C1706" s="14">
        <v>44423.943055555552</v>
      </c>
      <c r="D1706" s="14">
        <v>44423.947222222218</v>
      </c>
      <c r="E1706" s="14"/>
      <c r="G1706" s="5" t="s">
        <v>28</v>
      </c>
      <c r="H1706" s="5" t="s">
        <v>29</v>
      </c>
      <c r="S1706" s="29">
        <v>118467</v>
      </c>
      <c r="T1706" s="47"/>
      <c r="U1706" s="48"/>
      <c r="V1706" s="47"/>
      <c r="W1706" s="47">
        <v>1</v>
      </c>
      <c r="X1706" s="48"/>
      <c r="Y1706" s="47">
        <v>1</v>
      </c>
      <c r="Z1706" s="49">
        <v>1</v>
      </c>
    </row>
    <row r="1707" spans="1:26" ht="15.75" customHeight="1">
      <c r="A1707" s="5">
        <v>116841</v>
      </c>
      <c r="C1707" s="14">
        <v>44432.61319444445</v>
      </c>
      <c r="G1707" s="5" t="s">
        <v>24</v>
      </c>
      <c r="H1707" s="5" t="s">
        <v>25</v>
      </c>
      <c r="S1707" s="29">
        <v>118468</v>
      </c>
      <c r="T1707" s="47"/>
      <c r="U1707" s="48"/>
      <c r="V1707" s="47"/>
      <c r="W1707" s="47"/>
      <c r="X1707" s="48"/>
      <c r="Y1707" s="47"/>
      <c r="Z1707" s="49"/>
    </row>
    <row r="1708" spans="1:26" ht="15.75" customHeight="1">
      <c r="A1708" s="5">
        <v>117223</v>
      </c>
      <c r="B1708" s="5">
        <v>457</v>
      </c>
      <c r="C1708" s="14">
        <v>44435.201388888883</v>
      </c>
      <c r="D1708" s="14">
        <v>44435.204861111102</v>
      </c>
      <c r="E1708" s="14">
        <v>44435.209027777768</v>
      </c>
      <c r="F1708" s="14">
        <v>44435.241666666654</v>
      </c>
      <c r="G1708" s="5" t="s">
        <v>28</v>
      </c>
      <c r="H1708" s="5" t="s">
        <v>29</v>
      </c>
      <c r="S1708" s="29">
        <v>118469</v>
      </c>
      <c r="T1708" s="47"/>
      <c r="U1708" s="48"/>
      <c r="V1708" s="47"/>
      <c r="W1708" s="47"/>
      <c r="X1708" s="48"/>
      <c r="Y1708" s="47"/>
      <c r="Z1708" s="49"/>
    </row>
    <row r="1709" spans="1:26" ht="15.75" customHeight="1">
      <c r="A1709" s="5">
        <v>118440</v>
      </c>
      <c r="B1709" s="5">
        <v>4479</v>
      </c>
      <c r="C1709" s="14">
        <v>44409.540277777778</v>
      </c>
      <c r="D1709" s="14">
        <v>44409.544444444444</v>
      </c>
      <c r="E1709" s="14">
        <v>44409.546527777777</v>
      </c>
      <c r="F1709" s="14">
        <v>44409.563194444447</v>
      </c>
      <c r="G1709" s="5" t="s">
        <v>24</v>
      </c>
      <c r="H1709" s="5" t="s">
        <v>29</v>
      </c>
      <c r="S1709" s="29">
        <v>118470</v>
      </c>
      <c r="T1709" s="47">
        <v>1</v>
      </c>
      <c r="U1709" s="48"/>
      <c r="V1709" s="47">
        <v>1</v>
      </c>
      <c r="W1709" s="47"/>
      <c r="X1709" s="48"/>
      <c r="Y1709" s="47"/>
      <c r="Z1709" s="49">
        <v>1</v>
      </c>
    </row>
    <row r="1710" spans="1:26" ht="15.75" customHeight="1">
      <c r="A1710" s="5">
        <v>117797</v>
      </c>
      <c r="B1710" s="5">
        <v>1754</v>
      </c>
      <c r="C1710" s="14">
        <v>44413.896527777775</v>
      </c>
      <c r="D1710" s="14">
        <v>44413.898611111108</v>
      </c>
      <c r="E1710" s="14">
        <v>44413.90347222222</v>
      </c>
      <c r="F1710" s="14">
        <v>44413.924305555556</v>
      </c>
      <c r="G1710" s="5" t="s">
        <v>24</v>
      </c>
      <c r="H1710" s="5" t="s">
        <v>29</v>
      </c>
      <c r="S1710" s="29">
        <v>118471</v>
      </c>
      <c r="T1710" s="47"/>
      <c r="U1710" s="48">
        <v>1</v>
      </c>
      <c r="V1710" s="47">
        <v>1</v>
      </c>
      <c r="W1710" s="47"/>
      <c r="X1710" s="48"/>
      <c r="Y1710" s="47"/>
      <c r="Z1710" s="49">
        <v>1</v>
      </c>
    </row>
    <row r="1711" spans="1:26" ht="15.75" customHeight="1">
      <c r="A1711" s="5">
        <v>118336</v>
      </c>
      <c r="B1711" s="5">
        <v>186</v>
      </c>
      <c r="C1711" s="14">
        <v>44414.509027777778</v>
      </c>
      <c r="D1711" s="14">
        <v>44414.517361111109</v>
      </c>
      <c r="E1711" s="14">
        <v>44414.526388888888</v>
      </c>
      <c r="F1711" s="14">
        <v>44414.55972222222</v>
      </c>
      <c r="G1711" s="5" t="s">
        <v>24</v>
      </c>
      <c r="H1711" s="5" t="s">
        <v>25</v>
      </c>
      <c r="S1711" s="29">
        <v>118472</v>
      </c>
      <c r="T1711" s="47"/>
      <c r="U1711" s="48">
        <v>1</v>
      </c>
      <c r="V1711" s="47">
        <v>1</v>
      </c>
      <c r="W1711" s="47"/>
      <c r="X1711" s="48"/>
      <c r="Y1711" s="47"/>
      <c r="Z1711" s="49">
        <v>1</v>
      </c>
    </row>
    <row r="1712" spans="1:26" ht="15.75" customHeight="1">
      <c r="A1712" s="5">
        <v>118766</v>
      </c>
      <c r="B1712" s="5">
        <v>4597</v>
      </c>
      <c r="C1712" s="14">
        <v>44419.304166666661</v>
      </c>
      <c r="D1712" s="14"/>
      <c r="G1712" s="5" t="s">
        <v>24</v>
      </c>
      <c r="H1712" s="5" t="s">
        <v>29</v>
      </c>
      <c r="S1712" s="29">
        <v>118473</v>
      </c>
      <c r="T1712" s="47"/>
      <c r="U1712" s="48">
        <v>1</v>
      </c>
      <c r="V1712" s="47">
        <v>1</v>
      </c>
      <c r="W1712" s="47"/>
      <c r="X1712" s="48"/>
      <c r="Y1712" s="47"/>
      <c r="Z1712" s="49">
        <v>1</v>
      </c>
    </row>
    <row r="1713" spans="1:26" ht="15.75" customHeight="1">
      <c r="A1713" s="5">
        <v>118352</v>
      </c>
      <c r="B1713" s="5">
        <v>4997</v>
      </c>
      <c r="C1713" s="14">
        <v>44419.240972222222</v>
      </c>
      <c r="D1713" s="14">
        <v>44419.250694444447</v>
      </c>
      <c r="E1713" s="14">
        <v>44419.25277777778</v>
      </c>
      <c r="F1713" s="14">
        <v>44419.295833333337</v>
      </c>
      <c r="G1713" s="5" t="s">
        <v>24</v>
      </c>
      <c r="H1713" s="5" t="s">
        <v>29</v>
      </c>
      <c r="S1713" s="29">
        <v>118474</v>
      </c>
      <c r="T1713" s="47"/>
      <c r="U1713" s="48"/>
      <c r="V1713" s="47"/>
      <c r="W1713" s="47">
        <v>1</v>
      </c>
      <c r="X1713" s="48"/>
      <c r="Y1713" s="47">
        <v>1</v>
      </c>
      <c r="Z1713" s="49">
        <v>1</v>
      </c>
    </row>
    <row r="1714" spans="1:26" ht="15.75" customHeight="1">
      <c r="A1714" s="5">
        <v>117645</v>
      </c>
      <c r="B1714" s="5">
        <v>4176</v>
      </c>
      <c r="C1714" s="14">
        <v>44412.660416666666</v>
      </c>
      <c r="D1714" s="14">
        <v>44412.671527777777</v>
      </c>
      <c r="E1714" s="14">
        <v>44412.676388888889</v>
      </c>
      <c r="F1714" s="14">
        <v>44412.70208333333</v>
      </c>
      <c r="G1714" s="5" t="s">
        <v>24</v>
      </c>
      <c r="H1714" s="5" t="s">
        <v>25</v>
      </c>
      <c r="S1714" s="29">
        <v>118475</v>
      </c>
      <c r="T1714" s="47">
        <v>1</v>
      </c>
      <c r="U1714" s="48"/>
      <c r="V1714" s="47">
        <v>1</v>
      </c>
      <c r="W1714" s="47"/>
      <c r="X1714" s="48"/>
      <c r="Y1714" s="47"/>
      <c r="Z1714" s="49">
        <v>1</v>
      </c>
    </row>
    <row r="1715" spans="1:26" ht="15.75" customHeight="1">
      <c r="A1715" s="5">
        <v>116863</v>
      </c>
      <c r="B1715" s="5">
        <v>3613</v>
      </c>
      <c r="C1715" s="14">
        <v>44420.034722222219</v>
      </c>
      <c r="D1715" s="14">
        <v>44420.036111111105</v>
      </c>
      <c r="E1715" s="14">
        <v>44420.043749999997</v>
      </c>
      <c r="F1715" s="14">
        <v>44420.082638888889</v>
      </c>
      <c r="G1715" s="5" t="s">
        <v>24</v>
      </c>
      <c r="H1715" s="5" t="s">
        <v>29</v>
      </c>
      <c r="S1715" s="29">
        <v>118476</v>
      </c>
      <c r="T1715" s="47"/>
      <c r="U1715" s="48">
        <v>1</v>
      </c>
      <c r="V1715" s="47">
        <v>1</v>
      </c>
      <c r="W1715" s="47"/>
      <c r="X1715" s="48"/>
      <c r="Y1715" s="47"/>
      <c r="Z1715" s="49">
        <v>1</v>
      </c>
    </row>
    <row r="1716" spans="1:26" ht="15.75" customHeight="1">
      <c r="A1716" s="5">
        <v>117296</v>
      </c>
      <c r="B1716" s="5">
        <v>1145</v>
      </c>
      <c r="C1716" s="14">
        <v>44433.36319444445</v>
      </c>
      <c r="D1716" s="14">
        <v>44433.365277777782</v>
      </c>
      <c r="E1716" s="14">
        <v>44433.373611111114</v>
      </c>
      <c r="F1716" s="14">
        <v>44433.386111111111</v>
      </c>
      <c r="G1716" s="5" t="s">
        <v>24</v>
      </c>
      <c r="H1716" s="5" t="s">
        <v>29</v>
      </c>
      <c r="S1716" s="29">
        <v>118477</v>
      </c>
      <c r="T1716" s="47"/>
      <c r="U1716" s="48">
        <v>1</v>
      </c>
      <c r="V1716" s="47">
        <v>1</v>
      </c>
      <c r="W1716" s="47"/>
      <c r="X1716" s="48"/>
      <c r="Y1716" s="47"/>
      <c r="Z1716" s="49">
        <v>1</v>
      </c>
    </row>
    <row r="1717" spans="1:26" ht="15.75" customHeight="1">
      <c r="A1717" s="5">
        <v>117559</v>
      </c>
      <c r="B1717" s="5">
        <v>3659</v>
      </c>
      <c r="C1717" s="14">
        <v>44426.861111111117</v>
      </c>
      <c r="D1717" s="14">
        <v>44426.865972222229</v>
      </c>
      <c r="E1717" s="14">
        <v>44426.876388888893</v>
      </c>
      <c r="F1717" s="14">
        <v>44426.919444444451</v>
      </c>
      <c r="G1717" s="5" t="s">
        <v>28</v>
      </c>
      <c r="H1717" s="5" t="s">
        <v>29</v>
      </c>
      <c r="S1717" s="29">
        <v>118478</v>
      </c>
      <c r="T1717" s="47">
        <v>1</v>
      </c>
      <c r="U1717" s="48"/>
      <c r="V1717" s="47">
        <v>1</v>
      </c>
      <c r="W1717" s="47"/>
      <c r="X1717" s="48"/>
      <c r="Y1717" s="47"/>
      <c r="Z1717" s="49">
        <v>1</v>
      </c>
    </row>
    <row r="1718" spans="1:26" ht="15.75" customHeight="1">
      <c r="A1718" s="5">
        <v>116793</v>
      </c>
      <c r="B1718" s="5">
        <v>3305</v>
      </c>
      <c r="C1718" s="14">
        <v>44434.047916666663</v>
      </c>
      <c r="D1718" s="14">
        <v>44434.053472222222</v>
      </c>
      <c r="E1718" s="14">
        <v>44434.056944444441</v>
      </c>
      <c r="F1718" s="14">
        <v>44434.070833333331</v>
      </c>
      <c r="G1718" s="5" t="s">
        <v>24</v>
      </c>
      <c r="H1718" s="5" t="s">
        <v>29</v>
      </c>
      <c r="S1718" s="29">
        <v>118479</v>
      </c>
      <c r="T1718" s="47"/>
      <c r="U1718" s="48"/>
      <c r="V1718" s="47"/>
      <c r="W1718" s="47"/>
      <c r="X1718" s="48"/>
      <c r="Y1718" s="47"/>
      <c r="Z1718" s="49"/>
    </row>
    <row r="1719" spans="1:26" ht="15.75" customHeight="1">
      <c r="A1719" s="5">
        <v>117598</v>
      </c>
      <c r="C1719" s="14">
        <v>44424.565277777772</v>
      </c>
      <c r="G1719" s="5" t="s">
        <v>24</v>
      </c>
      <c r="H1719" s="5" t="s">
        <v>29</v>
      </c>
      <c r="S1719" s="29">
        <v>118480</v>
      </c>
      <c r="T1719" s="47">
        <v>1</v>
      </c>
      <c r="U1719" s="48"/>
      <c r="V1719" s="47">
        <v>1</v>
      </c>
      <c r="W1719" s="47"/>
      <c r="X1719" s="48"/>
      <c r="Y1719" s="47"/>
      <c r="Z1719" s="49">
        <v>1</v>
      </c>
    </row>
    <row r="1720" spans="1:26" ht="15.75" customHeight="1">
      <c r="A1720" s="5">
        <v>117134</v>
      </c>
      <c r="B1720" s="5">
        <v>2124</v>
      </c>
      <c r="C1720" s="14">
        <v>44412.921527777777</v>
      </c>
      <c r="D1720" s="14">
        <v>44412.929166666669</v>
      </c>
      <c r="E1720" s="14">
        <v>44412.933333333334</v>
      </c>
      <c r="F1720" s="14">
        <v>44412.958333333336</v>
      </c>
      <c r="G1720" s="5" t="s">
        <v>24</v>
      </c>
      <c r="H1720" s="5" t="s">
        <v>29</v>
      </c>
      <c r="S1720" s="29">
        <v>118481</v>
      </c>
      <c r="T1720" s="47">
        <v>1</v>
      </c>
      <c r="U1720" s="48"/>
      <c r="V1720" s="47">
        <v>1</v>
      </c>
      <c r="W1720" s="47"/>
      <c r="X1720" s="48"/>
      <c r="Y1720" s="47"/>
      <c r="Z1720" s="49">
        <v>1</v>
      </c>
    </row>
    <row r="1721" spans="1:26" ht="15.75" customHeight="1">
      <c r="A1721" s="5">
        <v>117654</v>
      </c>
      <c r="B1721" s="5">
        <v>3082</v>
      </c>
      <c r="C1721" s="14">
        <v>44426.609722222223</v>
      </c>
      <c r="D1721" s="14">
        <v>44426.611805555556</v>
      </c>
      <c r="E1721" s="14">
        <v>44426.618750000001</v>
      </c>
      <c r="F1721" s="14">
        <v>44426.634722222225</v>
      </c>
      <c r="G1721" s="5" t="s">
        <v>24</v>
      </c>
      <c r="H1721" s="5" t="s">
        <v>29</v>
      </c>
      <c r="S1721" s="29">
        <v>118482</v>
      </c>
      <c r="T1721" s="47"/>
      <c r="U1721" s="48"/>
      <c r="V1721" s="47"/>
      <c r="W1721" s="47"/>
      <c r="X1721" s="48"/>
      <c r="Y1721" s="47"/>
      <c r="Z1721" s="49"/>
    </row>
    <row r="1722" spans="1:26" ht="15.75" customHeight="1">
      <c r="A1722" s="5">
        <v>118643</v>
      </c>
      <c r="B1722" s="5">
        <v>1877</v>
      </c>
      <c r="C1722" s="14">
        <v>44422.546527777777</v>
      </c>
      <c r="D1722" s="14">
        <v>44422.555555555555</v>
      </c>
      <c r="E1722" s="14">
        <v>44422.565972222219</v>
      </c>
      <c r="F1722" s="14">
        <v>44422.595138888886</v>
      </c>
      <c r="G1722" s="5" t="s">
        <v>24</v>
      </c>
      <c r="H1722" s="5" t="s">
        <v>25</v>
      </c>
      <c r="S1722" s="29">
        <v>118483</v>
      </c>
      <c r="T1722" s="47"/>
      <c r="U1722" s="48">
        <v>1</v>
      </c>
      <c r="V1722" s="47">
        <v>1</v>
      </c>
      <c r="W1722" s="47"/>
      <c r="X1722" s="48"/>
      <c r="Y1722" s="47"/>
      <c r="Z1722" s="49">
        <v>1</v>
      </c>
    </row>
    <row r="1723" spans="1:26" ht="15.75" customHeight="1">
      <c r="A1723" s="5">
        <v>118075</v>
      </c>
      <c r="B1723" s="5">
        <v>4468</v>
      </c>
      <c r="C1723" s="14">
        <v>44433.490972222222</v>
      </c>
      <c r="D1723" s="14">
        <v>44433.492361111108</v>
      </c>
      <c r="E1723" s="14">
        <v>44433.493749999994</v>
      </c>
      <c r="F1723" s="14">
        <v>44433.522222222215</v>
      </c>
      <c r="G1723" s="5" t="s">
        <v>24</v>
      </c>
      <c r="H1723" s="5" t="s">
        <v>25</v>
      </c>
      <c r="S1723" s="29">
        <v>118484</v>
      </c>
      <c r="T1723" s="47"/>
      <c r="U1723" s="48"/>
      <c r="V1723" s="47"/>
      <c r="W1723" s="47"/>
      <c r="X1723" s="48"/>
      <c r="Y1723" s="47"/>
      <c r="Z1723" s="49"/>
    </row>
    <row r="1724" spans="1:26" ht="15.75" customHeight="1">
      <c r="A1724" s="5">
        <v>117203</v>
      </c>
      <c r="B1724" s="5">
        <v>2861</v>
      </c>
      <c r="C1724" s="14">
        <v>44418.695138888885</v>
      </c>
      <c r="D1724" s="14">
        <v>44418.706249999996</v>
      </c>
      <c r="E1724" s="14">
        <v>44418.71597222222</v>
      </c>
      <c r="F1724" s="14">
        <v>44418.750694444439</v>
      </c>
      <c r="G1724" s="5" t="s">
        <v>24</v>
      </c>
      <c r="H1724" s="5" t="s">
        <v>29</v>
      </c>
      <c r="S1724" s="29">
        <v>118485</v>
      </c>
      <c r="T1724" s="47"/>
      <c r="U1724" s="48"/>
      <c r="V1724" s="47"/>
      <c r="W1724" s="47"/>
      <c r="X1724" s="48"/>
      <c r="Y1724" s="47"/>
      <c r="Z1724" s="49"/>
    </row>
    <row r="1725" spans="1:26" ht="15.75" customHeight="1">
      <c r="A1725" s="5">
        <v>118730</v>
      </c>
      <c r="C1725" s="14">
        <v>44424.354861111111</v>
      </c>
      <c r="G1725" s="5" t="s">
        <v>24</v>
      </c>
      <c r="H1725" s="5" t="s">
        <v>29</v>
      </c>
      <c r="S1725" s="29">
        <v>118486</v>
      </c>
      <c r="T1725" s="47"/>
      <c r="U1725" s="48"/>
      <c r="V1725" s="47"/>
      <c r="W1725" s="47"/>
      <c r="X1725" s="48"/>
      <c r="Y1725" s="47"/>
      <c r="Z1725" s="49"/>
    </row>
    <row r="1726" spans="1:26" ht="15.75" customHeight="1">
      <c r="A1726" s="5">
        <v>117759</v>
      </c>
      <c r="B1726" s="5">
        <v>1224</v>
      </c>
      <c r="C1726" s="14">
        <v>44435.572222222218</v>
      </c>
      <c r="D1726" s="14">
        <v>44435.575694444437</v>
      </c>
      <c r="E1726" s="14">
        <v>44435.578472222216</v>
      </c>
      <c r="F1726" s="14">
        <v>44435.601388888885</v>
      </c>
      <c r="G1726" s="5" t="s">
        <v>24</v>
      </c>
      <c r="H1726" s="5" t="s">
        <v>25</v>
      </c>
      <c r="S1726" s="29">
        <v>118487</v>
      </c>
      <c r="T1726" s="47">
        <v>1</v>
      </c>
      <c r="U1726" s="48"/>
      <c r="V1726" s="47">
        <v>1</v>
      </c>
      <c r="W1726" s="47"/>
      <c r="X1726" s="48"/>
      <c r="Y1726" s="47"/>
      <c r="Z1726" s="49">
        <v>1</v>
      </c>
    </row>
    <row r="1727" spans="1:26" ht="15.75" customHeight="1">
      <c r="A1727" s="5">
        <v>117894</v>
      </c>
      <c r="B1727" s="5">
        <v>4161</v>
      </c>
      <c r="C1727" s="14">
        <v>44416.532638888886</v>
      </c>
      <c r="D1727" s="14">
        <v>44416.54305555555</v>
      </c>
      <c r="E1727" s="14">
        <v>44416.553472222215</v>
      </c>
      <c r="F1727" s="14">
        <v>44416.583333333328</v>
      </c>
      <c r="G1727" s="5" t="s">
        <v>24</v>
      </c>
      <c r="H1727" s="5" t="s">
        <v>25</v>
      </c>
      <c r="S1727" s="29">
        <v>118488</v>
      </c>
      <c r="T1727" s="47"/>
      <c r="U1727" s="48"/>
      <c r="V1727" s="47"/>
      <c r="W1727" s="47">
        <v>1</v>
      </c>
      <c r="X1727" s="48"/>
      <c r="Y1727" s="47">
        <v>1</v>
      </c>
      <c r="Z1727" s="49">
        <v>1</v>
      </c>
    </row>
    <row r="1728" spans="1:26" ht="15.75" customHeight="1">
      <c r="A1728" s="5">
        <v>118409</v>
      </c>
      <c r="B1728" s="5">
        <v>4351</v>
      </c>
      <c r="C1728" s="14">
        <v>44411.281944444447</v>
      </c>
      <c r="D1728" s="14">
        <v>44411.290277777778</v>
      </c>
      <c r="E1728" s="14">
        <v>44411.293055555558</v>
      </c>
      <c r="F1728" s="14">
        <v>44411.332638888889</v>
      </c>
      <c r="G1728" s="5" t="s">
        <v>24</v>
      </c>
      <c r="H1728" s="5" t="s">
        <v>29</v>
      </c>
      <c r="S1728" s="29">
        <v>118489</v>
      </c>
      <c r="T1728" s="47"/>
      <c r="U1728" s="48"/>
      <c r="V1728" s="47"/>
      <c r="W1728" s="47"/>
      <c r="X1728" s="48">
        <v>1</v>
      </c>
      <c r="Y1728" s="47">
        <v>1</v>
      </c>
      <c r="Z1728" s="49">
        <v>1</v>
      </c>
    </row>
    <row r="1729" spans="1:26" ht="15.75" customHeight="1">
      <c r="A1729" s="5">
        <v>117920</v>
      </c>
      <c r="C1729" s="14">
        <v>44424.467361111114</v>
      </c>
      <c r="G1729" s="5" t="s">
        <v>24</v>
      </c>
      <c r="H1729" s="5" t="s">
        <v>25</v>
      </c>
      <c r="S1729" s="29">
        <v>118490</v>
      </c>
      <c r="T1729" s="47"/>
      <c r="U1729" s="48"/>
      <c r="V1729" s="47"/>
      <c r="W1729" s="47"/>
      <c r="X1729" s="48">
        <v>1</v>
      </c>
      <c r="Y1729" s="47">
        <v>1</v>
      </c>
      <c r="Z1729" s="49">
        <v>1</v>
      </c>
    </row>
    <row r="1730" spans="1:26" ht="15.75" customHeight="1">
      <c r="A1730" s="5">
        <v>118684</v>
      </c>
      <c r="B1730" s="5">
        <v>1564</v>
      </c>
      <c r="C1730" s="14">
        <v>44437.513194444444</v>
      </c>
      <c r="D1730" s="14">
        <v>44437.523611111108</v>
      </c>
      <c r="E1730" s="14">
        <v>44437.530555555553</v>
      </c>
      <c r="F1730" s="14">
        <v>44437.543749999997</v>
      </c>
      <c r="G1730" s="5" t="s">
        <v>24</v>
      </c>
      <c r="H1730" s="5" t="s">
        <v>29</v>
      </c>
      <c r="S1730" s="29">
        <v>118491</v>
      </c>
      <c r="T1730" s="47">
        <v>1</v>
      </c>
      <c r="U1730" s="48"/>
      <c r="V1730" s="47">
        <v>1</v>
      </c>
      <c r="W1730" s="47"/>
      <c r="X1730" s="48"/>
      <c r="Y1730" s="47"/>
      <c r="Z1730" s="49">
        <v>1</v>
      </c>
    </row>
    <row r="1731" spans="1:26" ht="15.75" customHeight="1">
      <c r="A1731" s="5">
        <v>117821</v>
      </c>
      <c r="B1731" s="5">
        <v>4339</v>
      </c>
      <c r="C1731" s="14">
        <v>44436.305555555555</v>
      </c>
      <c r="D1731" s="14">
        <v>44436.313888888886</v>
      </c>
      <c r="E1731" s="14">
        <v>44436.319444444445</v>
      </c>
      <c r="F1731" s="14">
        <v>44436.339583333334</v>
      </c>
      <c r="G1731" s="5" t="s">
        <v>24</v>
      </c>
      <c r="H1731" s="5" t="s">
        <v>29</v>
      </c>
      <c r="S1731" s="29">
        <v>118492</v>
      </c>
      <c r="T1731" s="47">
        <v>1</v>
      </c>
      <c r="U1731" s="48"/>
      <c r="V1731" s="47">
        <v>1</v>
      </c>
      <c r="W1731" s="47"/>
      <c r="X1731" s="48"/>
      <c r="Y1731" s="47"/>
      <c r="Z1731" s="49">
        <v>1</v>
      </c>
    </row>
    <row r="1732" spans="1:26" ht="15.75" customHeight="1">
      <c r="A1732" s="5">
        <v>117903</v>
      </c>
      <c r="B1732" s="5">
        <v>1185</v>
      </c>
      <c r="C1732" s="14">
        <v>44411.018750000003</v>
      </c>
      <c r="D1732" s="14">
        <v>44411.029861111114</v>
      </c>
      <c r="E1732" s="14"/>
      <c r="F1732" s="14"/>
      <c r="G1732" s="5" t="s">
        <v>24</v>
      </c>
      <c r="H1732" s="5" t="s">
        <v>29</v>
      </c>
      <c r="S1732" s="29">
        <v>118493</v>
      </c>
      <c r="T1732" s="47">
        <v>1</v>
      </c>
      <c r="U1732" s="48"/>
      <c r="V1732" s="47">
        <v>1</v>
      </c>
      <c r="W1732" s="47"/>
      <c r="X1732" s="48"/>
      <c r="Y1732" s="47"/>
      <c r="Z1732" s="49">
        <v>1</v>
      </c>
    </row>
    <row r="1733" spans="1:26" ht="15.75" customHeight="1">
      <c r="A1733" s="5">
        <v>117192</v>
      </c>
      <c r="C1733" s="14">
        <v>44434.086805555555</v>
      </c>
      <c r="G1733" s="5" t="s">
        <v>28</v>
      </c>
      <c r="H1733" s="5" t="s">
        <v>29</v>
      </c>
      <c r="S1733" s="29">
        <v>118494</v>
      </c>
      <c r="T1733" s="47">
        <v>1</v>
      </c>
      <c r="U1733" s="48"/>
      <c r="V1733" s="47">
        <v>1</v>
      </c>
      <c r="W1733" s="47"/>
      <c r="X1733" s="48"/>
      <c r="Y1733" s="47"/>
      <c r="Z1733" s="49">
        <v>1</v>
      </c>
    </row>
    <row r="1734" spans="1:26" ht="15.75" customHeight="1">
      <c r="A1734" s="5">
        <v>118533</v>
      </c>
      <c r="B1734" s="5">
        <v>3947</v>
      </c>
      <c r="C1734" s="14">
        <v>44421.038194444445</v>
      </c>
      <c r="D1734" s="14">
        <v>44421.045138888891</v>
      </c>
      <c r="E1734" s="14">
        <v>44421.046527777777</v>
      </c>
      <c r="F1734" s="14">
        <v>44421.086805555555</v>
      </c>
      <c r="G1734" s="5" t="s">
        <v>28</v>
      </c>
      <c r="H1734" s="5" t="s">
        <v>25</v>
      </c>
      <c r="S1734" s="29">
        <v>118495</v>
      </c>
      <c r="T1734" s="47"/>
      <c r="U1734" s="48"/>
      <c r="V1734" s="47"/>
      <c r="W1734" s="47"/>
      <c r="X1734" s="48"/>
      <c r="Y1734" s="47"/>
      <c r="Z1734" s="49"/>
    </row>
    <row r="1735" spans="1:26" ht="15.75" customHeight="1">
      <c r="A1735" s="5">
        <v>118035</v>
      </c>
      <c r="B1735" s="5">
        <v>3133</v>
      </c>
      <c r="C1735" s="14">
        <v>44437.919444444444</v>
      </c>
      <c r="D1735" s="14">
        <v>44437.921527777777</v>
      </c>
      <c r="E1735" s="14">
        <v>44437.929166666669</v>
      </c>
      <c r="F1735" s="14">
        <v>44437.949305555558</v>
      </c>
      <c r="G1735" s="5" t="s">
        <v>24</v>
      </c>
      <c r="H1735" s="5" t="s">
        <v>29</v>
      </c>
      <c r="S1735" s="29">
        <v>118496</v>
      </c>
      <c r="T1735" s="47"/>
      <c r="U1735" s="48">
        <v>1</v>
      </c>
      <c r="V1735" s="47">
        <v>1</v>
      </c>
      <c r="W1735" s="47"/>
      <c r="X1735" s="48"/>
      <c r="Y1735" s="47"/>
      <c r="Z1735" s="49">
        <v>1</v>
      </c>
    </row>
    <row r="1736" spans="1:26" ht="15.75" customHeight="1">
      <c r="A1736" s="5">
        <v>118301</v>
      </c>
      <c r="B1736" s="5">
        <v>2597</v>
      </c>
      <c r="C1736" s="14">
        <v>44413.474305555559</v>
      </c>
      <c r="D1736" s="14">
        <v>44413.481944444451</v>
      </c>
      <c r="E1736" s="14">
        <v>44413.491666666676</v>
      </c>
      <c r="F1736" s="14">
        <v>44413.499305555568</v>
      </c>
      <c r="G1736" s="5" t="s">
        <v>24</v>
      </c>
      <c r="H1736" s="5" t="s">
        <v>29</v>
      </c>
      <c r="S1736" s="29">
        <v>118497</v>
      </c>
      <c r="T1736" s="47"/>
      <c r="U1736" s="48"/>
      <c r="V1736" s="47"/>
      <c r="W1736" s="47"/>
      <c r="X1736" s="48">
        <v>1</v>
      </c>
      <c r="Y1736" s="47">
        <v>1</v>
      </c>
      <c r="Z1736" s="49">
        <v>1</v>
      </c>
    </row>
    <row r="1737" spans="1:26" ht="15.75" customHeight="1">
      <c r="A1737" s="5">
        <v>118526</v>
      </c>
      <c r="B1737" s="5">
        <v>3515</v>
      </c>
      <c r="C1737" s="14">
        <v>44426.043749999997</v>
      </c>
      <c r="D1737" s="14">
        <v>44426.052777777775</v>
      </c>
      <c r="E1737" s="14">
        <v>44426.061111111107</v>
      </c>
      <c r="F1737" s="14">
        <v>44426.092361111107</v>
      </c>
      <c r="G1737" s="5" t="s">
        <v>24</v>
      </c>
      <c r="H1737" s="5" t="s">
        <v>29</v>
      </c>
      <c r="S1737" s="29">
        <v>118498</v>
      </c>
      <c r="T1737" s="47">
        <v>1</v>
      </c>
      <c r="U1737" s="48"/>
      <c r="V1737" s="47">
        <v>1</v>
      </c>
      <c r="W1737" s="47"/>
      <c r="X1737" s="48"/>
      <c r="Y1737" s="47"/>
      <c r="Z1737" s="49">
        <v>1</v>
      </c>
    </row>
    <row r="1738" spans="1:26" ht="15.75" customHeight="1">
      <c r="A1738" s="5">
        <v>118072</v>
      </c>
      <c r="B1738" s="5">
        <v>3857</v>
      </c>
      <c r="C1738" s="14">
        <v>44413.006944444445</v>
      </c>
      <c r="D1738" s="14">
        <v>44413.011111111111</v>
      </c>
      <c r="E1738" s="14">
        <v>44413.013888888891</v>
      </c>
      <c r="F1738" s="14">
        <v>44413.045138888891</v>
      </c>
      <c r="G1738" s="5" t="s">
        <v>28</v>
      </c>
      <c r="H1738" s="5" t="s">
        <v>29</v>
      </c>
      <c r="S1738" s="29">
        <v>118499</v>
      </c>
      <c r="T1738" s="47">
        <v>1</v>
      </c>
      <c r="U1738" s="48"/>
      <c r="V1738" s="47">
        <v>1</v>
      </c>
      <c r="W1738" s="47"/>
      <c r="X1738" s="48"/>
      <c r="Y1738" s="47"/>
      <c r="Z1738" s="49">
        <v>1</v>
      </c>
    </row>
    <row r="1739" spans="1:26" ht="15.75" customHeight="1">
      <c r="A1739" s="5">
        <v>116810</v>
      </c>
      <c r="B1739" s="5">
        <v>4623</v>
      </c>
      <c r="C1739" s="14">
        <v>44422.491666666669</v>
      </c>
      <c r="D1739" s="14">
        <v>44422.493750000001</v>
      </c>
      <c r="E1739" s="14">
        <v>44422.504166666666</v>
      </c>
      <c r="F1739" s="14">
        <v>44422.522916666669</v>
      </c>
      <c r="G1739" s="5" t="s">
        <v>24</v>
      </c>
      <c r="H1739" s="5" t="s">
        <v>25</v>
      </c>
      <c r="S1739" s="29">
        <v>118500</v>
      </c>
      <c r="T1739" s="47"/>
      <c r="U1739" s="48">
        <v>1</v>
      </c>
      <c r="V1739" s="47">
        <v>1</v>
      </c>
      <c r="W1739" s="47"/>
      <c r="X1739" s="48"/>
      <c r="Y1739" s="47"/>
      <c r="Z1739" s="49">
        <v>1</v>
      </c>
    </row>
    <row r="1740" spans="1:26" ht="15.75" customHeight="1">
      <c r="A1740" s="5">
        <v>118145</v>
      </c>
      <c r="B1740" s="5">
        <v>2066</v>
      </c>
      <c r="C1740" s="14">
        <v>44423.136805555558</v>
      </c>
      <c r="D1740" s="14">
        <v>44423.140972222223</v>
      </c>
      <c r="E1740" s="14">
        <v>44423.145833333336</v>
      </c>
      <c r="F1740" s="14">
        <v>44423.154166666667</v>
      </c>
      <c r="G1740" s="5" t="s">
        <v>24</v>
      </c>
      <c r="H1740" s="5" t="s">
        <v>25</v>
      </c>
      <c r="S1740" s="29">
        <v>118501</v>
      </c>
      <c r="T1740" s="47"/>
      <c r="U1740" s="48">
        <v>1</v>
      </c>
      <c r="V1740" s="47">
        <v>1</v>
      </c>
      <c r="W1740" s="47"/>
      <c r="X1740" s="48"/>
      <c r="Y1740" s="47"/>
      <c r="Z1740" s="49">
        <v>1</v>
      </c>
    </row>
    <row r="1741" spans="1:26" ht="15.75" customHeight="1">
      <c r="A1741" s="5">
        <v>116886</v>
      </c>
      <c r="B1741" s="5">
        <v>1960</v>
      </c>
      <c r="C1741" s="14">
        <v>44436.054861111108</v>
      </c>
      <c r="D1741" s="14">
        <v>44436.064583333333</v>
      </c>
      <c r="E1741" s="14">
        <v>44436.066666666666</v>
      </c>
      <c r="F1741" s="14">
        <v>44436.09652777778</v>
      </c>
      <c r="G1741" s="5" t="s">
        <v>28</v>
      </c>
      <c r="H1741" s="5" t="s">
        <v>29</v>
      </c>
      <c r="S1741" s="29">
        <v>118502</v>
      </c>
      <c r="T1741" s="47">
        <v>1</v>
      </c>
      <c r="U1741" s="48"/>
      <c r="V1741" s="47">
        <v>1</v>
      </c>
      <c r="W1741" s="47"/>
      <c r="X1741" s="48"/>
      <c r="Y1741" s="47"/>
      <c r="Z1741" s="49">
        <v>1</v>
      </c>
    </row>
    <row r="1742" spans="1:26" ht="15.75" customHeight="1">
      <c r="A1742" s="5">
        <v>116957</v>
      </c>
      <c r="B1742" s="5">
        <v>3088</v>
      </c>
      <c r="C1742" s="14">
        <v>44420.51666666667</v>
      </c>
      <c r="D1742" s="14">
        <v>44420.525694444448</v>
      </c>
      <c r="E1742" s="14">
        <v>44420.531944444447</v>
      </c>
      <c r="F1742" s="14">
        <v>44420.543750000004</v>
      </c>
      <c r="G1742" s="5" t="s">
        <v>24</v>
      </c>
      <c r="H1742" s="5" t="s">
        <v>25</v>
      </c>
      <c r="S1742" s="29">
        <v>118503</v>
      </c>
      <c r="T1742" s="47"/>
      <c r="U1742" s="48"/>
      <c r="V1742" s="47"/>
      <c r="W1742" s="47"/>
      <c r="X1742" s="48">
        <v>1</v>
      </c>
      <c r="Y1742" s="47">
        <v>1</v>
      </c>
      <c r="Z1742" s="49">
        <v>1</v>
      </c>
    </row>
    <row r="1743" spans="1:26" ht="15.75" customHeight="1">
      <c r="A1743" s="5">
        <v>118722</v>
      </c>
      <c r="B1743" s="5">
        <v>4063</v>
      </c>
      <c r="C1743" s="14">
        <v>44428.738888888889</v>
      </c>
      <c r="D1743" s="14">
        <v>44428.742361111108</v>
      </c>
      <c r="E1743" s="14">
        <v>44428.745833333327</v>
      </c>
      <c r="F1743" s="14">
        <v>44428.766666666663</v>
      </c>
      <c r="G1743" s="5" t="s">
        <v>24</v>
      </c>
      <c r="H1743" s="5" t="s">
        <v>25</v>
      </c>
      <c r="S1743" s="29">
        <v>118504</v>
      </c>
      <c r="T1743" s="47"/>
      <c r="U1743" s="48">
        <v>1</v>
      </c>
      <c r="V1743" s="47">
        <v>1</v>
      </c>
      <c r="W1743" s="47"/>
      <c r="X1743" s="48"/>
      <c r="Y1743" s="47"/>
      <c r="Z1743" s="49">
        <v>1</v>
      </c>
    </row>
    <row r="1744" spans="1:26" ht="15.75" customHeight="1">
      <c r="A1744" s="5">
        <v>118283</v>
      </c>
      <c r="B1744" s="5">
        <v>276</v>
      </c>
      <c r="C1744" s="14">
        <v>44420.223611111112</v>
      </c>
      <c r="D1744" s="14">
        <v>44420.230555555558</v>
      </c>
      <c r="E1744" s="14"/>
      <c r="G1744" s="5" t="s">
        <v>24</v>
      </c>
      <c r="H1744" s="5" t="s">
        <v>29</v>
      </c>
      <c r="S1744" s="29">
        <v>118505</v>
      </c>
      <c r="T1744" s="47"/>
      <c r="U1744" s="48"/>
      <c r="V1744" s="47"/>
      <c r="W1744" s="47"/>
      <c r="X1744" s="48">
        <v>1</v>
      </c>
      <c r="Y1744" s="47">
        <v>1</v>
      </c>
      <c r="Z1744" s="49">
        <v>1</v>
      </c>
    </row>
    <row r="1745" spans="1:26" ht="15.75" customHeight="1">
      <c r="A1745" s="5">
        <v>118603</v>
      </c>
      <c r="B1745" s="5">
        <v>3957</v>
      </c>
      <c r="C1745" s="14">
        <v>44424.788888888892</v>
      </c>
      <c r="D1745" s="14">
        <v>44424.790277777778</v>
      </c>
      <c r="E1745" s="14">
        <v>44424.79791666667</v>
      </c>
      <c r="F1745" s="14">
        <v>44424.83194444445</v>
      </c>
      <c r="G1745" s="5" t="s">
        <v>24</v>
      </c>
      <c r="H1745" s="5" t="s">
        <v>29</v>
      </c>
      <c r="S1745" s="29">
        <v>118506</v>
      </c>
      <c r="T1745" s="47"/>
      <c r="U1745" s="48"/>
      <c r="V1745" s="47"/>
      <c r="W1745" s="47">
        <v>1</v>
      </c>
      <c r="X1745" s="48"/>
      <c r="Y1745" s="47">
        <v>1</v>
      </c>
      <c r="Z1745" s="49">
        <v>1</v>
      </c>
    </row>
    <row r="1746" spans="1:26" ht="15.75" customHeight="1">
      <c r="A1746" s="5">
        <v>118292</v>
      </c>
      <c r="B1746" s="5">
        <v>4267</v>
      </c>
      <c r="C1746" s="14">
        <v>44429.412499999999</v>
      </c>
      <c r="D1746" s="14"/>
      <c r="G1746" s="5" t="s">
        <v>24</v>
      </c>
      <c r="H1746" s="5" t="s">
        <v>25</v>
      </c>
      <c r="S1746" s="29">
        <v>118507</v>
      </c>
      <c r="T1746" s="47"/>
      <c r="U1746" s="48">
        <v>1</v>
      </c>
      <c r="V1746" s="47">
        <v>1</v>
      </c>
      <c r="W1746" s="47"/>
      <c r="X1746" s="48"/>
      <c r="Y1746" s="47"/>
      <c r="Z1746" s="49">
        <v>1</v>
      </c>
    </row>
    <row r="1747" spans="1:26" ht="15.75" customHeight="1">
      <c r="A1747" s="5">
        <v>117347</v>
      </c>
      <c r="B1747" s="5">
        <v>1098</v>
      </c>
      <c r="C1747" s="14">
        <v>44421.990972222222</v>
      </c>
      <c r="D1747" s="14">
        <v>44421.995833333334</v>
      </c>
      <c r="E1747" s="14">
        <v>44421.99722222222</v>
      </c>
      <c r="F1747" s="14">
        <v>44422.00277777778</v>
      </c>
      <c r="G1747" s="5" t="s">
        <v>24</v>
      </c>
      <c r="H1747" s="5" t="s">
        <v>29</v>
      </c>
      <c r="S1747" s="29">
        <v>118508</v>
      </c>
      <c r="T1747" s="47"/>
      <c r="U1747" s="48">
        <v>1</v>
      </c>
      <c r="V1747" s="47">
        <v>1</v>
      </c>
      <c r="W1747" s="47"/>
      <c r="X1747" s="48"/>
      <c r="Y1747" s="47"/>
      <c r="Z1747" s="49">
        <v>1</v>
      </c>
    </row>
    <row r="1748" spans="1:26" ht="15.75" customHeight="1">
      <c r="A1748" s="5">
        <v>117467</v>
      </c>
      <c r="B1748" s="5">
        <v>1030</v>
      </c>
      <c r="C1748" s="14">
        <v>44417.969444444447</v>
      </c>
      <c r="D1748" s="14">
        <v>44417.975694444445</v>
      </c>
      <c r="E1748" s="14"/>
      <c r="F1748" s="14"/>
      <c r="G1748" s="5" t="s">
        <v>24</v>
      </c>
      <c r="H1748" s="5" t="s">
        <v>29</v>
      </c>
      <c r="S1748" s="29">
        <v>118509</v>
      </c>
      <c r="T1748" s="47"/>
      <c r="U1748" s="48"/>
      <c r="V1748" s="47"/>
      <c r="W1748" s="47"/>
      <c r="X1748" s="48"/>
      <c r="Y1748" s="47"/>
      <c r="Z1748" s="49"/>
    </row>
    <row r="1749" spans="1:26" ht="15.75" customHeight="1">
      <c r="A1749" s="5">
        <v>117133</v>
      </c>
      <c r="C1749" s="14">
        <v>44422.65625</v>
      </c>
      <c r="G1749" s="5" t="s">
        <v>28</v>
      </c>
      <c r="H1749" s="5" t="s">
        <v>29</v>
      </c>
      <c r="S1749" s="29">
        <v>118510</v>
      </c>
      <c r="T1749" s="47"/>
      <c r="U1749" s="48"/>
      <c r="V1749" s="47"/>
      <c r="W1749" s="47">
        <v>1</v>
      </c>
      <c r="X1749" s="48"/>
      <c r="Y1749" s="47">
        <v>1</v>
      </c>
      <c r="Z1749" s="49">
        <v>1</v>
      </c>
    </row>
    <row r="1750" spans="1:26" ht="15.75" customHeight="1">
      <c r="A1750" s="5">
        <v>116935</v>
      </c>
      <c r="B1750" s="5">
        <v>608</v>
      </c>
      <c r="C1750" s="14">
        <v>44438.994444444448</v>
      </c>
      <c r="D1750" s="14">
        <v>44439.001388888893</v>
      </c>
      <c r="E1750" s="14">
        <v>44439.004861111112</v>
      </c>
      <c r="F1750" s="14">
        <v>44439.014583333337</v>
      </c>
      <c r="G1750" s="5" t="s">
        <v>24</v>
      </c>
      <c r="H1750" s="5" t="s">
        <v>25</v>
      </c>
      <c r="S1750" s="29">
        <v>118511</v>
      </c>
      <c r="T1750" s="47"/>
      <c r="U1750" s="48"/>
      <c r="V1750" s="47"/>
      <c r="W1750" s="47"/>
      <c r="X1750" s="48"/>
      <c r="Y1750" s="47"/>
      <c r="Z1750" s="49"/>
    </row>
    <row r="1751" spans="1:26" ht="15.75" customHeight="1">
      <c r="A1751" s="5">
        <v>117224</v>
      </c>
      <c r="C1751" s="14">
        <v>44433.222222222226</v>
      </c>
      <c r="G1751" s="5" t="s">
        <v>24</v>
      </c>
      <c r="H1751" s="5" t="s">
        <v>25</v>
      </c>
      <c r="S1751" s="29">
        <v>118512</v>
      </c>
      <c r="T1751" s="47">
        <v>1</v>
      </c>
      <c r="U1751" s="48"/>
      <c r="V1751" s="47">
        <v>1</v>
      </c>
      <c r="W1751" s="47"/>
      <c r="X1751" s="48"/>
      <c r="Y1751" s="47"/>
      <c r="Z1751" s="49">
        <v>1</v>
      </c>
    </row>
    <row r="1752" spans="1:26" ht="15.75" customHeight="1">
      <c r="A1752" s="5">
        <v>118206</v>
      </c>
      <c r="B1752" s="5">
        <v>116</v>
      </c>
      <c r="C1752" s="14">
        <v>44428.450694444444</v>
      </c>
      <c r="D1752" s="14">
        <v>44428.454861111109</v>
      </c>
      <c r="E1752" s="14"/>
      <c r="G1752" s="5" t="s">
        <v>24</v>
      </c>
      <c r="H1752" s="5" t="s">
        <v>29</v>
      </c>
      <c r="S1752" s="29">
        <v>118513</v>
      </c>
      <c r="T1752" s="47">
        <v>1</v>
      </c>
      <c r="U1752" s="48"/>
      <c r="V1752" s="47">
        <v>1</v>
      </c>
      <c r="W1752" s="47"/>
      <c r="X1752" s="48"/>
      <c r="Y1752" s="47"/>
      <c r="Z1752" s="49">
        <v>1</v>
      </c>
    </row>
    <row r="1753" spans="1:26" ht="15.75" customHeight="1">
      <c r="A1753" s="5">
        <v>117522</v>
      </c>
      <c r="C1753" s="14">
        <v>44412.277083333334</v>
      </c>
      <c r="G1753" s="5" t="s">
        <v>24</v>
      </c>
      <c r="H1753" s="5" t="s">
        <v>25</v>
      </c>
      <c r="S1753" s="29">
        <v>118514</v>
      </c>
      <c r="T1753" s="47"/>
      <c r="U1753" s="48"/>
      <c r="V1753" s="47"/>
      <c r="W1753" s="47"/>
      <c r="X1753" s="48"/>
      <c r="Y1753" s="47"/>
      <c r="Z1753" s="49"/>
    </row>
    <row r="1754" spans="1:26" ht="15.75" customHeight="1">
      <c r="A1754" s="5">
        <v>116936</v>
      </c>
      <c r="B1754" s="5">
        <v>4237</v>
      </c>
      <c r="C1754" s="14">
        <v>44421.027083333334</v>
      </c>
      <c r="D1754" s="14"/>
      <c r="G1754" s="5" t="s">
        <v>24</v>
      </c>
      <c r="H1754" s="5" t="s">
        <v>29</v>
      </c>
      <c r="S1754" s="29">
        <v>118515</v>
      </c>
      <c r="T1754" s="47"/>
      <c r="U1754" s="48"/>
      <c r="V1754" s="47"/>
      <c r="W1754" s="47"/>
      <c r="X1754" s="48">
        <v>1</v>
      </c>
      <c r="Y1754" s="47">
        <v>1</v>
      </c>
      <c r="Z1754" s="49">
        <v>1</v>
      </c>
    </row>
    <row r="1755" spans="1:26" ht="15.75" customHeight="1">
      <c r="A1755" s="5">
        <v>118714</v>
      </c>
      <c r="C1755" s="14">
        <v>44420.486805555556</v>
      </c>
      <c r="G1755" s="5" t="s">
        <v>24</v>
      </c>
      <c r="H1755" s="5" t="s">
        <v>29</v>
      </c>
      <c r="S1755" s="29">
        <v>118516</v>
      </c>
      <c r="T1755" s="47"/>
      <c r="U1755" s="48">
        <v>1</v>
      </c>
      <c r="V1755" s="47">
        <v>1</v>
      </c>
      <c r="W1755" s="47"/>
      <c r="X1755" s="48"/>
      <c r="Y1755" s="47"/>
      <c r="Z1755" s="49">
        <v>1</v>
      </c>
    </row>
    <row r="1756" spans="1:26" ht="15.75" customHeight="1">
      <c r="A1756" s="5">
        <v>117562</v>
      </c>
      <c r="B1756" s="5">
        <v>4555</v>
      </c>
      <c r="C1756" s="14">
        <v>44430.743055555555</v>
      </c>
      <c r="D1756" s="14">
        <v>44430.751388888886</v>
      </c>
      <c r="E1756" s="14"/>
      <c r="F1756" s="14"/>
      <c r="G1756" s="5" t="s">
        <v>24</v>
      </c>
      <c r="H1756" s="5" t="s">
        <v>29</v>
      </c>
      <c r="S1756" s="29">
        <v>118517</v>
      </c>
      <c r="T1756" s="47"/>
      <c r="U1756" s="48"/>
      <c r="V1756" s="47"/>
      <c r="W1756" s="47"/>
      <c r="X1756" s="48"/>
      <c r="Y1756" s="47"/>
      <c r="Z1756" s="49"/>
    </row>
    <row r="1757" spans="1:26" ht="15.75" customHeight="1">
      <c r="A1757" s="5">
        <v>118065</v>
      </c>
      <c r="B1757" s="5">
        <v>2852</v>
      </c>
      <c r="C1757" s="14">
        <v>44432.768055555556</v>
      </c>
      <c r="D1757" s="14"/>
      <c r="G1757" s="5" t="s">
        <v>24</v>
      </c>
      <c r="H1757" s="5" t="s">
        <v>29</v>
      </c>
      <c r="S1757" s="29">
        <v>118518</v>
      </c>
      <c r="T1757" s="47"/>
      <c r="U1757" s="48"/>
      <c r="V1757" s="47"/>
      <c r="W1757" s="47"/>
      <c r="X1757" s="48"/>
      <c r="Y1757" s="47"/>
      <c r="Z1757" s="49"/>
    </row>
    <row r="1758" spans="1:26" ht="15.75" customHeight="1">
      <c r="A1758" s="5">
        <v>118528</v>
      </c>
      <c r="B1758" s="5">
        <v>1086</v>
      </c>
      <c r="C1758" s="14">
        <v>44418.920138888883</v>
      </c>
      <c r="D1758" s="14">
        <v>44418.923611111102</v>
      </c>
      <c r="E1758" s="14">
        <v>44418.931944444434</v>
      </c>
      <c r="F1758" s="14">
        <v>44418.96388888888</v>
      </c>
      <c r="G1758" s="5" t="s">
        <v>24</v>
      </c>
      <c r="H1758" s="5" t="s">
        <v>25</v>
      </c>
      <c r="S1758" s="29">
        <v>118519</v>
      </c>
      <c r="T1758" s="47"/>
      <c r="U1758" s="48">
        <v>1</v>
      </c>
      <c r="V1758" s="47">
        <v>1</v>
      </c>
      <c r="W1758" s="47"/>
      <c r="X1758" s="48"/>
      <c r="Y1758" s="47"/>
      <c r="Z1758" s="49">
        <v>1</v>
      </c>
    </row>
    <row r="1759" spans="1:26" ht="15.75" customHeight="1">
      <c r="A1759" s="5">
        <v>118517</v>
      </c>
      <c r="C1759" s="14">
        <v>44432.495833333334</v>
      </c>
      <c r="G1759" s="5" t="s">
        <v>24</v>
      </c>
      <c r="H1759" s="5" t="s">
        <v>29</v>
      </c>
      <c r="S1759" s="29">
        <v>118520</v>
      </c>
      <c r="T1759" s="47">
        <v>1</v>
      </c>
      <c r="U1759" s="48"/>
      <c r="V1759" s="47">
        <v>1</v>
      </c>
      <c r="W1759" s="47"/>
      <c r="X1759" s="48"/>
      <c r="Y1759" s="47"/>
      <c r="Z1759" s="49">
        <v>1</v>
      </c>
    </row>
    <row r="1760" spans="1:26" ht="15.75" customHeight="1">
      <c r="A1760" s="5">
        <v>118267</v>
      </c>
      <c r="B1760" s="5">
        <v>344</v>
      </c>
      <c r="C1760" s="14">
        <v>44417.175694444442</v>
      </c>
      <c r="D1760" s="14">
        <v>44417.185416666667</v>
      </c>
      <c r="E1760" s="14">
        <v>44417.190972222226</v>
      </c>
      <c r="F1760" s="14">
        <v>44417.215277777781</v>
      </c>
      <c r="G1760" s="5" t="s">
        <v>24</v>
      </c>
      <c r="H1760" s="5" t="s">
        <v>29</v>
      </c>
      <c r="S1760" s="29">
        <v>118521</v>
      </c>
      <c r="T1760" s="47">
        <v>1</v>
      </c>
      <c r="U1760" s="48"/>
      <c r="V1760" s="47">
        <v>1</v>
      </c>
      <c r="W1760" s="47"/>
      <c r="X1760" s="48"/>
      <c r="Y1760" s="47"/>
      <c r="Z1760" s="49">
        <v>1</v>
      </c>
    </row>
    <row r="1761" spans="1:26" ht="15.75" customHeight="1">
      <c r="A1761" s="5">
        <v>118356</v>
      </c>
      <c r="B1761" s="5">
        <v>1406</v>
      </c>
      <c r="C1761" s="14">
        <v>44409.544444444444</v>
      </c>
      <c r="D1761" s="14">
        <v>44409.546527777777</v>
      </c>
      <c r="E1761" s="14">
        <v>44409.552777777775</v>
      </c>
      <c r="F1761" s="14">
        <v>44409.57708333333</v>
      </c>
      <c r="G1761" s="5" t="s">
        <v>28</v>
      </c>
      <c r="H1761" s="5" t="s">
        <v>29</v>
      </c>
      <c r="S1761" s="29">
        <v>118522</v>
      </c>
      <c r="T1761" s="47">
        <v>1</v>
      </c>
      <c r="U1761" s="48"/>
      <c r="V1761" s="47">
        <v>1</v>
      </c>
      <c r="W1761" s="47"/>
      <c r="X1761" s="48"/>
      <c r="Y1761" s="47"/>
      <c r="Z1761" s="49">
        <v>1</v>
      </c>
    </row>
    <row r="1762" spans="1:26" ht="15.75" customHeight="1">
      <c r="A1762" s="5">
        <v>118442</v>
      </c>
      <c r="B1762" s="5">
        <v>2421</v>
      </c>
      <c r="C1762" s="14">
        <v>44420.71875</v>
      </c>
      <c r="D1762" s="14"/>
      <c r="G1762" s="5" t="s">
        <v>24</v>
      </c>
      <c r="H1762" s="5" t="s">
        <v>25</v>
      </c>
      <c r="S1762" s="29">
        <v>118523</v>
      </c>
      <c r="T1762" s="47"/>
      <c r="U1762" s="48"/>
      <c r="V1762" s="47"/>
      <c r="W1762" s="47"/>
      <c r="X1762" s="48">
        <v>1</v>
      </c>
      <c r="Y1762" s="47">
        <v>1</v>
      </c>
      <c r="Z1762" s="49">
        <v>1</v>
      </c>
    </row>
    <row r="1763" spans="1:26" ht="15.75" customHeight="1">
      <c r="A1763" s="5">
        <v>118360</v>
      </c>
      <c r="B1763" s="5">
        <v>2425</v>
      </c>
      <c r="C1763" s="14">
        <v>44411.534722222219</v>
      </c>
      <c r="D1763" s="14">
        <v>44411.536805555552</v>
      </c>
      <c r="E1763" s="14">
        <v>44411.540972222218</v>
      </c>
      <c r="F1763" s="14">
        <v>44411.551388888882</v>
      </c>
      <c r="G1763" s="5" t="s">
        <v>24</v>
      </c>
      <c r="H1763" s="5" t="s">
        <v>25</v>
      </c>
      <c r="S1763" s="29">
        <v>118524</v>
      </c>
      <c r="T1763" s="47">
        <v>1</v>
      </c>
      <c r="U1763" s="48"/>
      <c r="V1763" s="47">
        <v>1</v>
      </c>
      <c r="W1763" s="47"/>
      <c r="X1763" s="48"/>
      <c r="Y1763" s="47"/>
      <c r="Z1763" s="49">
        <v>1</v>
      </c>
    </row>
    <row r="1764" spans="1:26" ht="15.75" customHeight="1">
      <c r="A1764" s="5">
        <v>117961</v>
      </c>
      <c r="B1764" s="5">
        <v>858</v>
      </c>
      <c r="C1764" s="14">
        <v>44434.834027777782</v>
      </c>
      <c r="D1764" s="14">
        <v>44434.840972222228</v>
      </c>
      <c r="E1764" s="14">
        <v>44434.845138888893</v>
      </c>
      <c r="F1764" s="14">
        <v>44434.87777777778</v>
      </c>
      <c r="G1764" s="5" t="s">
        <v>24</v>
      </c>
      <c r="H1764" s="5" t="s">
        <v>25</v>
      </c>
      <c r="S1764" s="29">
        <v>118525</v>
      </c>
      <c r="T1764" s="47"/>
      <c r="U1764" s="48"/>
      <c r="V1764" s="47"/>
      <c r="W1764" s="47"/>
      <c r="X1764" s="48">
        <v>1</v>
      </c>
      <c r="Y1764" s="47">
        <v>1</v>
      </c>
      <c r="Z1764" s="49">
        <v>1</v>
      </c>
    </row>
    <row r="1765" spans="1:26" ht="15.75" customHeight="1">
      <c r="A1765" s="5">
        <v>118091</v>
      </c>
      <c r="C1765" s="14">
        <v>44409.870138888895</v>
      </c>
      <c r="G1765" s="5" t="s">
        <v>24</v>
      </c>
      <c r="H1765" s="5" t="s">
        <v>25</v>
      </c>
      <c r="S1765" s="29">
        <v>118526</v>
      </c>
      <c r="T1765" s="47"/>
      <c r="U1765" s="48">
        <v>1</v>
      </c>
      <c r="V1765" s="47">
        <v>1</v>
      </c>
      <c r="W1765" s="47"/>
      <c r="X1765" s="48"/>
      <c r="Y1765" s="47"/>
      <c r="Z1765" s="49">
        <v>1</v>
      </c>
    </row>
    <row r="1766" spans="1:26" ht="15.75" customHeight="1">
      <c r="A1766" s="5">
        <v>117602</v>
      </c>
      <c r="C1766" s="14">
        <v>44419.116666666669</v>
      </c>
      <c r="G1766" s="5" t="s">
        <v>24</v>
      </c>
      <c r="H1766" s="5" t="s">
        <v>25</v>
      </c>
      <c r="S1766" s="29">
        <v>118527</v>
      </c>
      <c r="T1766" s="47"/>
      <c r="U1766" s="48">
        <v>1</v>
      </c>
      <c r="V1766" s="47">
        <v>1</v>
      </c>
      <c r="W1766" s="47"/>
      <c r="X1766" s="48"/>
      <c r="Y1766" s="47"/>
      <c r="Z1766" s="49">
        <v>1</v>
      </c>
    </row>
    <row r="1767" spans="1:26" ht="15.75" customHeight="1">
      <c r="A1767" s="5">
        <v>117926</v>
      </c>
      <c r="B1767" s="5">
        <v>4999</v>
      </c>
      <c r="C1767" s="14">
        <v>44415.494444444448</v>
      </c>
      <c r="D1767" s="14">
        <v>44415.499305555561</v>
      </c>
      <c r="E1767" s="14">
        <v>44415.506250000006</v>
      </c>
      <c r="F1767" s="14">
        <v>44415.514583333337</v>
      </c>
      <c r="G1767" s="5" t="s">
        <v>24</v>
      </c>
      <c r="H1767" s="5" t="s">
        <v>29</v>
      </c>
      <c r="S1767" s="29">
        <v>118528</v>
      </c>
      <c r="T1767" s="47">
        <v>1</v>
      </c>
      <c r="U1767" s="48"/>
      <c r="V1767" s="47">
        <v>1</v>
      </c>
      <c r="W1767" s="47"/>
      <c r="X1767" s="48"/>
      <c r="Y1767" s="47"/>
      <c r="Z1767" s="49">
        <v>1</v>
      </c>
    </row>
    <row r="1768" spans="1:26" ht="15.75" customHeight="1">
      <c r="A1768" s="5">
        <v>117743</v>
      </c>
      <c r="C1768" s="14">
        <v>44416.046527777777</v>
      </c>
      <c r="G1768" s="5" t="s">
        <v>28</v>
      </c>
      <c r="H1768" s="5" t="s">
        <v>29</v>
      </c>
      <c r="S1768" s="29">
        <v>118529</v>
      </c>
      <c r="T1768" s="47"/>
      <c r="U1768" s="48"/>
      <c r="V1768" s="47"/>
      <c r="W1768" s="47">
        <v>1</v>
      </c>
      <c r="X1768" s="48"/>
      <c r="Y1768" s="47">
        <v>1</v>
      </c>
      <c r="Z1768" s="49">
        <v>1</v>
      </c>
    </row>
    <row r="1769" spans="1:26" ht="15.75" customHeight="1">
      <c r="A1769" s="5">
        <v>118082</v>
      </c>
      <c r="B1769" s="5">
        <v>4440</v>
      </c>
      <c r="C1769" s="14">
        <v>44431.977777777778</v>
      </c>
      <c r="D1769" s="14">
        <v>44431.982638888891</v>
      </c>
      <c r="E1769" s="14">
        <v>44431.987500000003</v>
      </c>
      <c r="F1769" s="14">
        <v>44432.017361111117</v>
      </c>
      <c r="G1769" s="5" t="s">
        <v>28</v>
      </c>
      <c r="H1769" s="5" t="s">
        <v>29</v>
      </c>
      <c r="S1769" s="29">
        <v>118530</v>
      </c>
      <c r="T1769" s="47"/>
      <c r="U1769" s="48"/>
      <c r="V1769" s="47"/>
      <c r="W1769" s="47"/>
      <c r="X1769" s="48"/>
      <c r="Y1769" s="47"/>
      <c r="Z1769" s="49"/>
    </row>
    <row r="1770" spans="1:26" ht="15.75" customHeight="1">
      <c r="A1770" s="5">
        <v>118744</v>
      </c>
      <c r="C1770" s="14">
        <v>44432.079166666663</v>
      </c>
      <c r="G1770" s="5" t="s">
        <v>24</v>
      </c>
      <c r="H1770" s="5" t="s">
        <v>29</v>
      </c>
      <c r="S1770" s="29">
        <v>118531</v>
      </c>
      <c r="T1770" s="47"/>
      <c r="U1770" s="48"/>
      <c r="V1770" s="47"/>
      <c r="W1770" s="47"/>
      <c r="X1770" s="48"/>
      <c r="Y1770" s="47"/>
      <c r="Z1770" s="49"/>
    </row>
    <row r="1771" spans="1:26" ht="15.75" customHeight="1">
      <c r="A1771" s="5">
        <v>118363</v>
      </c>
      <c r="C1771" s="14">
        <v>44437.111111111117</v>
      </c>
      <c r="G1771" s="5" t="s">
        <v>28</v>
      </c>
      <c r="H1771" s="5" t="s">
        <v>29</v>
      </c>
      <c r="S1771" s="29">
        <v>118532</v>
      </c>
      <c r="T1771" s="47">
        <v>1</v>
      </c>
      <c r="U1771" s="48"/>
      <c r="V1771" s="47">
        <v>1</v>
      </c>
      <c r="W1771" s="47"/>
      <c r="X1771" s="48"/>
      <c r="Y1771" s="47"/>
      <c r="Z1771" s="49">
        <v>1</v>
      </c>
    </row>
    <row r="1772" spans="1:26" ht="15.75" customHeight="1">
      <c r="A1772" s="5">
        <v>118556</v>
      </c>
      <c r="C1772" s="14">
        <v>44420.972916666666</v>
      </c>
      <c r="G1772" s="5" t="s">
        <v>28</v>
      </c>
      <c r="H1772" s="5" t="s">
        <v>29</v>
      </c>
      <c r="S1772" s="29">
        <v>118533</v>
      </c>
      <c r="T1772" s="47"/>
      <c r="U1772" s="48"/>
      <c r="V1772" s="47"/>
      <c r="W1772" s="47">
        <v>1</v>
      </c>
      <c r="X1772" s="48"/>
      <c r="Y1772" s="47">
        <v>1</v>
      </c>
      <c r="Z1772" s="49">
        <v>1</v>
      </c>
    </row>
    <row r="1773" spans="1:26" ht="15.75" customHeight="1">
      <c r="A1773" s="5">
        <v>118153</v>
      </c>
      <c r="B1773" s="5">
        <v>1614</v>
      </c>
      <c r="C1773" s="14">
        <v>44432.348611111112</v>
      </c>
      <c r="D1773" s="14">
        <v>44432.352083333331</v>
      </c>
      <c r="E1773" s="14">
        <v>44432.359722222223</v>
      </c>
      <c r="F1773" s="14">
        <v>44432.379166666666</v>
      </c>
      <c r="G1773" s="5" t="s">
        <v>24</v>
      </c>
      <c r="H1773" s="5" t="s">
        <v>25</v>
      </c>
      <c r="S1773" s="29">
        <v>118534</v>
      </c>
      <c r="T1773" s="47"/>
      <c r="U1773" s="48"/>
      <c r="V1773" s="47"/>
      <c r="W1773" s="47"/>
      <c r="X1773" s="48"/>
      <c r="Y1773" s="47"/>
      <c r="Z1773" s="49"/>
    </row>
    <row r="1774" spans="1:26" ht="15.75" customHeight="1">
      <c r="A1774" s="5">
        <v>116971</v>
      </c>
      <c r="B1774" s="5">
        <v>3585</v>
      </c>
      <c r="C1774" s="14">
        <v>44414.979861111111</v>
      </c>
      <c r="D1774" s="14">
        <v>44414.981944444444</v>
      </c>
      <c r="E1774" s="14"/>
      <c r="G1774" s="5" t="s">
        <v>24</v>
      </c>
      <c r="H1774" s="5" t="s">
        <v>29</v>
      </c>
      <c r="S1774" s="29">
        <v>118535</v>
      </c>
      <c r="T1774" s="47"/>
      <c r="U1774" s="48">
        <v>1</v>
      </c>
      <c r="V1774" s="47">
        <v>1</v>
      </c>
      <c r="W1774" s="47"/>
      <c r="X1774" s="48"/>
      <c r="Y1774" s="47"/>
      <c r="Z1774" s="49">
        <v>1</v>
      </c>
    </row>
    <row r="1775" spans="1:26" ht="15.75" customHeight="1">
      <c r="A1775" s="5">
        <v>118291</v>
      </c>
      <c r="C1775" s="14">
        <v>44436.468055555561</v>
      </c>
      <c r="G1775" s="5" t="s">
        <v>28</v>
      </c>
      <c r="H1775" s="5" t="s">
        <v>25</v>
      </c>
      <c r="S1775" s="29">
        <v>118536</v>
      </c>
      <c r="T1775" s="47"/>
      <c r="U1775" s="48"/>
      <c r="V1775" s="47"/>
      <c r="W1775" s="47"/>
      <c r="X1775" s="48"/>
      <c r="Y1775" s="47"/>
      <c r="Z1775" s="49"/>
    </row>
    <row r="1776" spans="1:26" ht="15.75" customHeight="1">
      <c r="A1776" s="5">
        <v>117060</v>
      </c>
      <c r="B1776" s="5">
        <v>1321</v>
      </c>
      <c r="C1776" s="14">
        <v>44436.899305555555</v>
      </c>
      <c r="D1776" s="14">
        <v>44436.90347222222</v>
      </c>
      <c r="E1776" s="14"/>
      <c r="G1776" s="5" t="s">
        <v>24</v>
      </c>
      <c r="H1776" s="5" t="s">
        <v>29</v>
      </c>
      <c r="S1776" s="29">
        <v>118537</v>
      </c>
      <c r="T1776" s="47"/>
      <c r="U1776" s="48">
        <v>1</v>
      </c>
      <c r="V1776" s="47">
        <v>1</v>
      </c>
      <c r="W1776" s="47"/>
      <c r="X1776" s="48"/>
      <c r="Y1776" s="47"/>
      <c r="Z1776" s="49">
        <v>1</v>
      </c>
    </row>
    <row r="1777" spans="1:26" ht="15.75" customHeight="1">
      <c r="A1777" s="5">
        <v>117074</v>
      </c>
      <c r="B1777" s="5">
        <v>4857</v>
      </c>
      <c r="C1777" s="14">
        <v>44409.150694444441</v>
      </c>
      <c r="D1777" s="14">
        <v>44409.15416666666</v>
      </c>
      <c r="E1777" s="14">
        <v>44409.163888888885</v>
      </c>
      <c r="F1777" s="14">
        <v>44409.195138888885</v>
      </c>
      <c r="G1777" s="5" t="s">
        <v>24</v>
      </c>
      <c r="H1777" s="5" t="s">
        <v>25</v>
      </c>
      <c r="S1777" s="29">
        <v>118538</v>
      </c>
      <c r="T1777" s="47"/>
      <c r="U1777" s="48"/>
      <c r="V1777" s="47"/>
      <c r="W1777" s="47"/>
      <c r="X1777" s="48"/>
      <c r="Y1777" s="47"/>
      <c r="Z1777" s="49"/>
    </row>
    <row r="1778" spans="1:26" ht="15.75" customHeight="1">
      <c r="A1778" s="5">
        <v>117324</v>
      </c>
      <c r="B1778" s="5">
        <v>3306</v>
      </c>
      <c r="C1778" s="14">
        <v>44438.082638888889</v>
      </c>
      <c r="D1778" s="14">
        <v>44438.089583333334</v>
      </c>
      <c r="E1778" s="14">
        <v>44438.097222222226</v>
      </c>
      <c r="F1778" s="14">
        <v>44438.131250000006</v>
      </c>
      <c r="G1778" s="5" t="s">
        <v>28</v>
      </c>
      <c r="H1778" s="5" t="s">
        <v>29</v>
      </c>
      <c r="S1778" s="29">
        <v>118539</v>
      </c>
      <c r="T1778" s="47"/>
      <c r="U1778" s="48">
        <v>1</v>
      </c>
      <c r="V1778" s="47">
        <v>1</v>
      </c>
      <c r="W1778" s="47"/>
      <c r="X1778" s="48"/>
      <c r="Y1778" s="47"/>
      <c r="Z1778" s="49">
        <v>1</v>
      </c>
    </row>
    <row r="1779" spans="1:26" ht="15.75" customHeight="1">
      <c r="A1779" s="5">
        <v>118046</v>
      </c>
      <c r="B1779" s="5">
        <v>3292</v>
      </c>
      <c r="C1779" s="14">
        <v>44421.320833333331</v>
      </c>
      <c r="D1779" s="14">
        <v>44421.322222222218</v>
      </c>
      <c r="E1779" s="14"/>
      <c r="G1779" s="5" t="s">
        <v>24</v>
      </c>
      <c r="H1779" s="5" t="s">
        <v>29</v>
      </c>
      <c r="S1779" s="29">
        <v>118540</v>
      </c>
      <c r="T1779" s="47"/>
      <c r="U1779" s="48"/>
      <c r="V1779" s="47"/>
      <c r="W1779" s="47"/>
      <c r="X1779" s="48"/>
      <c r="Y1779" s="47"/>
      <c r="Z1779" s="49"/>
    </row>
    <row r="1780" spans="1:26" ht="15.75" customHeight="1">
      <c r="A1780" s="5">
        <v>117988</v>
      </c>
      <c r="B1780" s="5">
        <v>856</v>
      </c>
      <c r="C1780" s="14">
        <v>44409.477083333339</v>
      </c>
      <c r="D1780" s="14">
        <v>44409.484027777784</v>
      </c>
      <c r="E1780" s="14">
        <v>44409.487500000003</v>
      </c>
      <c r="F1780" s="14">
        <v>44409.508333333339</v>
      </c>
      <c r="G1780" s="5" t="s">
        <v>28</v>
      </c>
      <c r="H1780" s="5" t="s">
        <v>29</v>
      </c>
      <c r="S1780" s="29">
        <v>118541</v>
      </c>
      <c r="T1780" s="47"/>
      <c r="U1780" s="48"/>
      <c r="V1780" s="47"/>
      <c r="W1780" s="47"/>
      <c r="X1780" s="48"/>
      <c r="Y1780" s="47"/>
      <c r="Z1780" s="49"/>
    </row>
    <row r="1781" spans="1:26" ht="15.75" customHeight="1">
      <c r="A1781" s="5">
        <v>117831</v>
      </c>
      <c r="B1781" s="5">
        <v>4</v>
      </c>
      <c r="C1781" s="14">
        <v>44416.001388888886</v>
      </c>
      <c r="D1781" s="14">
        <v>44416.009027777778</v>
      </c>
      <c r="E1781" s="14">
        <v>44416.011111111111</v>
      </c>
      <c r="F1781" s="14">
        <v>44416.025000000001</v>
      </c>
      <c r="G1781" s="5" t="s">
        <v>28</v>
      </c>
      <c r="H1781" s="5" t="s">
        <v>25</v>
      </c>
      <c r="S1781" s="29">
        <v>118542</v>
      </c>
      <c r="T1781" s="47"/>
      <c r="U1781" s="48"/>
      <c r="V1781" s="47"/>
      <c r="W1781" s="47"/>
      <c r="X1781" s="48">
        <v>1</v>
      </c>
      <c r="Y1781" s="47">
        <v>1</v>
      </c>
      <c r="Z1781" s="49">
        <v>1</v>
      </c>
    </row>
    <row r="1782" spans="1:26" ht="15.75" customHeight="1">
      <c r="A1782" s="5">
        <v>118132</v>
      </c>
      <c r="B1782" s="5">
        <v>4433</v>
      </c>
      <c r="C1782" s="14">
        <v>44435.848611111112</v>
      </c>
      <c r="D1782" s="14">
        <v>44435.852777777778</v>
      </c>
      <c r="E1782" s="14">
        <v>44435.854861111111</v>
      </c>
      <c r="F1782" s="14">
        <v>44435.87777777778</v>
      </c>
      <c r="G1782" s="5" t="s">
        <v>24</v>
      </c>
      <c r="H1782" s="5" t="s">
        <v>25</v>
      </c>
      <c r="S1782" s="29">
        <v>118543</v>
      </c>
      <c r="T1782" s="47"/>
      <c r="U1782" s="48"/>
      <c r="V1782" s="47"/>
      <c r="W1782" s="47"/>
      <c r="X1782" s="48">
        <v>1</v>
      </c>
      <c r="Y1782" s="47">
        <v>1</v>
      </c>
      <c r="Z1782" s="49">
        <v>1</v>
      </c>
    </row>
    <row r="1783" spans="1:26" ht="15.75" customHeight="1">
      <c r="A1783" s="5">
        <v>116820</v>
      </c>
      <c r="C1783" s="14">
        <v>44425.472916666666</v>
      </c>
      <c r="G1783" s="5" t="s">
        <v>24</v>
      </c>
      <c r="H1783" s="5" t="s">
        <v>25</v>
      </c>
      <c r="S1783" s="29">
        <v>118544</v>
      </c>
      <c r="T1783" s="47"/>
      <c r="U1783" s="48">
        <v>1</v>
      </c>
      <c r="V1783" s="47">
        <v>1</v>
      </c>
      <c r="W1783" s="47"/>
      <c r="X1783" s="48"/>
      <c r="Y1783" s="47"/>
      <c r="Z1783" s="49">
        <v>1</v>
      </c>
    </row>
    <row r="1784" spans="1:26" ht="15.75" customHeight="1">
      <c r="A1784" s="5">
        <v>117428</v>
      </c>
      <c r="B1784" s="5">
        <v>1775</v>
      </c>
      <c r="C1784" s="14">
        <v>44432.234027777777</v>
      </c>
      <c r="D1784" s="14">
        <v>44432.238888888889</v>
      </c>
      <c r="E1784" s="14">
        <v>44432.243055555555</v>
      </c>
      <c r="F1784" s="14">
        <v>44432.259722222225</v>
      </c>
      <c r="G1784" s="5" t="s">
        <v>24</v>
      </c>
      <c r="H1784" s="5" t="s">
        <v>25</v>
      </c>
      <c r="S1784" s="29">
        <v>118545</v>
      </c>
      <c r="T1784" s="47"/>
      <c r="U1784" s="48"/>
      <c r="V1784" s="47"/>
      <c r="W1784" s="47"/>
      <c r="X1784" s="48"/>
      <c r="Y1784" s="47"/>
      <c r="Z1784" s="49"/>
    </row>
    <row r="1785" spans="1:26" ht="15.75" customHeight="1">
      <c r="A1785" s="5">
        <v>118003</v>
      </c>
      <c r="B1785" s="5">
        <v>3731</v>
      </c>
      <c r="C1785" s="14">
        <v>44418.279166666667</v>
      </c>
      <c r="D1785" s="14">
        <v>44418.28402777778</v>
      </c>
      <c r="E1785" s="14">
        <v>44418.293750000004</v>
      </c>
      <c r="F1785" s="14">
        <v>44418.331250000003</v>
      </c>
      <c r="G1785" s="5" t="s">
        <v>24</v>
      </c>
      <c r="H1785" s="5" t="s">
        <v>29</v>
      </c>
      <c r="S1785" s="29">
        <v>118546</v>
      </c>
      <c r="T1785" s="47"/>
      <c r="U1785" s="48">
        <v>1</v>
      </c>
      <c r="V1785" s="47">
        <v>1</v>
      </c>
      <c r="W1785" s="47"/>
      <c r="X1785" s="48"/>
      <c r="Y1785" s="47"/>
      <c r="Z1785" s="49">
        <v>1</v>
      </c>
    </row>
    <row r="1786" spans="1:26" ht="15.75" customHeight="1">
      <c r="A1786" s="5">
        <v>118628</v>
      </c>
      <c r="B1786" s="5">
        <v>3472</v>
      </c>
      <c r="C1786" s="14">
        <v>44413.584027777782</v>
      </c>
      <c r="D1786" s="14">
        <v>44413.590972222228</v>
      </c>
      <c r="E1786" s="14">
        <v>44413.593750000007</v>
      </c>
      <c r="F1786" s="14">
        <v>44413.608333333337</v>
      </c>
      <c r="G1786" s="5" t="s">
        <v>24</v>
      </c>
      <c r="H1786" s="5" t="s">
        <v>25</v>
      </c>
      <c r="S1786" s="29">
        <v>118547</v>
      </c>
      <c r="T1786" s="47"/>
      <c r="U1786" s="48">
        <v>1</v>
      </c>
      <c r="V1786" s="47">
        <v>1</v>
      </c>
      <c r="W1786" s="47"/>
      <c r="X1786" s="48"/>
      <c r="Y1786" s="47"/>
      <c r="Z1786" s="49">
        <v>1</v>
      </c>
    </row>
    <row r="1787" spans="1:26" ht="15.75" customHeight="1">
      <c r="A1787" s="5">
        <v>116857</v>
      </c>
      <c r="B1787" s="5">
        <v>1706</v>
      </c>
      <c r="C1787" s="14">
        <v>44428.607638888891</v>
      </c>
      <c r="D1787" s="14">
        <v>44428.611805555556</v>
      </c>
      <c r="E1787" s="14">
        <v>44428.621527777781</v>
      </c>
      <c r="F1787" s="14">
        <v>44428.647916666669</v>
      </c>
      <c r="G1787" s="5" t="s">
        <v>28</v>
      </c>
      <c r="H1787" s="5" t="s">
        <v>29</v>
      </c>
      <c r="S1787" s="29">
        <v>118548</v>
      </c>
      <c r="T1787" s="47"/>
      <c r="U1787" s="48"/>
      <c r="V1787" s="47"/>
      <c r="W1787" s="47"/>
      <c r="X1787" s="48">
        <v>1</v>
      </c>
      <c r="Y1787" s="47">
        <v>1</v>
      </c>
      <c r="Z1787" s="49">
        <v>1</v>
      </c>
    </row>
    <row r="1788" spans="1:26" ht="15.75" customHeight="1">
      <c r="A1788" s="5">
        <v>117646</v>
      </c>
      <c r="B1788" s="5">
        <v>373</v>
      </c>
      <c r="C1788" s="14">
        <v>44413.922222222223</v>
      </c>
      <c r="D1788" s="14">
        <v>44413.931250000001</v>
      </c>
      <c r="E1788" s="14">
        <v>44413.936111111114</v>
      </c>
      <c r="F1788" s="14">
        <v>44413.975694444445</v>
      </c>
      <c r="G1788" s="5" t="s">
        <v>28</v>
      </c>
      <c r="H1788" s="5" t="s">
        <v>29</v>
      </c>
      <c r="S1788" s="29">
        <v>118549</v>
      </c>
      <c r="T1788" s="47"/>
      <c r="U1788" s="48"/>
      <c r="V1788" s="47"/>
      <c r="W1788" s="47"/>
      <c r="X1788" s="48"/>
      <c r="Y1788" s="47"/>
      <c r="Z1788" s="49"/>
    </row>
    <row r="1789" spans="1:26" ht="15.75" customHeight="1">
      <c r="A1789" s="5">
        <v>116851</v>
      </c>
      <c r="B1789" s="5">
        <v>2570</v>
      </c>
      <c r="C1789" s="14">
        <v>44432.011111111111</v>
      </c>
      <c r="D1789" s="14">
        <v>44432.015277777777</v>
      </c>
      <c r="E1789" s="14"/>
      <c r="F1789" s="14"/>
      <c r="G1789" s="5" t="s">
        <v>24</v>
      </c>
      <c r="H1789" s="5" t="s">
        <v>29</v>
      </c>
      <c r="S1789" s="29">
        <v>118550</v>
      </c>
      <c r="T1789" s="47"/>
      <c r="U1789" s="48"/>
      <c r="V1789" s="47"/>
      <c r="W1789" s="47"/>
      <c r="X1789" s="48"/>
      <c r="Y1789" s="47"/>
      <c r="Z1789" s="49"/>
    </row>
    <row r="1790" spans="1:26" ht="15.75" customHeight="1">
      <c r="A1790" s="5">
        <v>116986</v>
      </c>
      <c r="B1790" s="5">
        <v>1675</v>
      </c>
      <c r="C1790" s="14">
        <v>44409.905555555553</v>
      </c>
      <c r="D1790" s="14">
        <v>44409.908333333333</v>
      </c>
      <c r="E1790" s="14"/>
      <c r="G1790" s="5" t="s">
        <v>28</v>
      </c>
      <c r="H1790" s="5" t="s">
        <v>29</v>
      </c>
      <c r="S1790" s="29">
        <v>118551</v>
      </c>
      <c r="T1790" s="47">
        <v>1</v>
      </c>
      <c r="U1790" s="48"/>
      <c r="V1790" s="47">
        <v>1</v>
      </c>
      <c r="W1790" s="47"/>
      <c r="X1790" s="48"/>
      <c r="Y1790" s="47"/>
      <c r="Z1790" s="49">
        <v>1</v>
      </c>
    </row>
    <row r="1791" spans="1:26" ht="15.75" customHeight="1">
      <c r="A1791" s="5">
        <v>118734</v>
      </c>
      <c r="C1791" s="14">
        <v>44418.145138888889</v>
      </c>
      <c r="G1791" s="5" t="s">
        <v>28</v>
      </c>
      <c r="H1791" s="5" t="s">
        <v>29</v>
      </c>
      <c r="S1791" s="29">
        <v>118552</v>
      </c>
      <c r="T1791" s="47">
        <v>1</v>
      </c>
      <c r="U1791" s="48"/>
      <c r="V1791" s="47">
        <v>1</v>
      </c>
      <c r="W1791" s="47"/>
      <c r="X1791" s="48"/>
      <c r="Y1791" s="47"/>
      <c r="Z1791" s="49">
        <v>1</v>
      </c>
    </row>
    <row r="1792" spans="1:26" ht="15.75" customHeight="1">
      <c r="A1792" s="5">
        <v>117918</v>
      </c>
      <c r="B1792" s="5">
        <v>3180</v>
      </c>
      <c r="C1792" s="14">
        <v>44413.030555555553</v>
      </c>
      <c r="D1792" s="14">
        <v>44413.033333333333</v>
      </c>
      <c r="E1792" s="14">
        <v>44413.043749999997</v>
      </c>
      <c r="F1792" s="14">
        <v>44413.072916666664</v>
      </c>
      <c r="G1792" s="5" t="s">
        <v>28</v>
      </c>
      <c r="H1792" s="5" t="s">
        <v>29</v>
      </c>
      <c r="S1792" s="29">
        <v>118553</v>
      </c>
      <c r="T1792" s="47"/>
      <c r="U1792" s="48">
        <v>1</v>
      </c>
      <c r="V1792" s="47">
        <v>1</v>
      </c>
      <c r="W1792" s="47"/>
      <c r="X1792" s="48"/>
      <c r="Y1792" s="47"/>
      <c r="Z1792" s="49">
        <v>1</v>
      </c>
    </row>
    <row r="1793" spans="1:26" ht="15.75" customHeight="1">
      <c r="A1793" s="5">
        <v>117228</v>
      </c>
      <c r="B1793" s="5">
        <v>3115</v>
      </c>
      <c r="C1793" s="14">
        <v>44425.329861111109</v>
      </c>
      <c r="D1793" s="14">
        <v>44425.34097222222</v>
      </c>
      <c r="E1793" s="14">
        <v>44425.350694444445</v>
      </c>
      <c r="F1793" s="14">
        <v>44425.388888888891</v>
      </c>
      <c r="G1793" s="5" t="s">
        <v>28</v>
      </c>
      <c r="H1793" s="5" t="s">
        <v>29</v>
      </c>
      <c r="S1793" s="29">
        <v>118554</v>
      </c>
      <c r="T1793" s="47"/>
      <c r="U1793" s="48"/>
      <c r="V1793" s="47"/>
      <c r="W1793" s="47">
        <v>1</v>
      </c>
      <c r="X1793" s="48"/>
      <c r="Y1793" s="47">
        <v>1</v>
      </c>
      <c r="Z1793" s="49">
        <v>1</v>
      </c>
    </row>
    <row r="1794" spans="1:26" ht="15.75" customHeight="1">
      <c r="A1794" s="5">
        <v>117768</v>
      </c>
      <c r="C1794" s="14">
        <v>44429.660416666666</v>
      </c>
      <c r="G1794" s="5" t="s">
        <v>24</v>
      </c>
      <c r="H1794" s="5" t="s">
        <v>29</v>
      </c>
      <c r="S1794" s="29">
        <v>118555</v>
      </c>
      <c r="T1794" s="47">
        <v>1</v>
      </c>
      <c r="U1794" s="48"/>
      <c r="V1794" s="47">
        <v>1</v>
      </c>
      <c r="W1794" s="47"/>
      <c r="X1794" s="48"/>
      <c r="Y1794" s="47"/>
      <c r="Z1794" s="49">
        <v>1</v>
      </c>
    </row>
    <row r="1795" spans="1:26" ht="15.75" customHeight="1">
      <c r="A1795" s="5">
        <v>118368</v>
      </c>
      <c r="B1795" s="5">
        <v>3402</v>
      </c>
      <c r="C1795" s="14">
        <v>44412.697916666664</v>
      </c>
      <c r="D1795" s="14"/>
      <c r="G1795" s="5" t="s">
        <v>24</v>
      </c>
      <c r="H1795" s="5" t="s">
        <v>25</v>
      </c>
      <c r="S1795" s="29">
        <v>118556</v>
      </c>
      <c r="T1795" s="47"/>
      <c r="U1795" s="48"/>
      <c r="V1795" s="47"/>
      <c r="W1795" s="47"/>
      <c r="X1795" s="48"/>
      <c r="Y1795" s="47"/>
      <c r="Z1795" s="49"/>
    </row>
    <row r="1796" spans="1:26" ht="15.75" customHeight="1">
      <c r="A1796" s="5">
        <v>117308</v>
      </c>
      <c r="B1796" s="5">
        <v>2584</v>
      </c>
      <c r="C1796" s="14">
        <v>44430.569444444445</v>
      </c>
      <c r="D1796" s="14">
        <v>44430.574305555558</v>
      </c>
      <c r="E1796" s="14">
        <v>44430.582638888889</v>
      </c>
      <c r="F1796" s="14">
        <v>44430.606944444444</v>
      </c>
      <c r="G1796" s="5" t="s">
        <v>24</v>
      </c>
      <c r="H1796" s="5" t="s">
        <v>29</v>
      </c>
      <c r="S1796" s="29">
        <v>118557</v>
      </c>
      <c r="T1796" s="47">
        <v>1</v>
      </c>
      <c r="U1796" s="48"/>
      <c r="V1796" s="47">
        <v>1</v>
      </c>
      <c r="W1796" s="47"/>
      <c r="X1796" s="48"/>
      <c r="Y1796" s="47"/>
      <c r="Z1796" s="49">
        <v>1</v>
      </c>
    </row>
    <row r="1797" spans="1:26" ht="15.75" customHeight="1">
      <c r="A1797" s="5">
        <v>117397</v>
      </c>
      <c r="B1797" s="5">
        <v>2455</v>
      </c>
      <c r="C1797" s="14">
        <v>44424.879166666666</v>
      </c>
      <c r="D1797" s="14">
        <v>44424.884722222225</v>
      </c>
      <c r="E1797" s="14">
        <v>44424.888194444444</v>
      </c>
      <c r="F1797" s="14">
        <v>44424.906944444447</v>
      </c>
      <c r="G1797" s="5" t="s">
        <v>28</v>
      </c>
      <c r="H1797" s="5" t="s">
        <v>29</v>
      </c>
      <c r="S1797" s="29">
        <v>118558</v>
      </c>
      <c r="T1797" s="47"/>
      <c r="U1797" s="48">
        <v>1</v>
      </c>
      <c r="V1797" s="47">
        <v>1</v>
      </c>
      <c r="W1797" s="47"/>
      <c r="X1797" s="48"/>
      <c r="Y1797" s="47"/>
      <c r="Z1797" s="49">
        <v>1</v>
      </c>
    </row>
    <row r="1798" spans="1:26" ht="15.75" customHeight="1">
      <c r="A1798" s="5">
        <v>118641</v>
      </c>
      <c r="B1798" s="5">
        <v>614</v>
      </c>
      <c r="C1798" s="14">
        <v>44416.542361111111</v>
      </c>
      <c r="D1798" s="14">
        <v>44416.551388888889</v>
      </c>
      <c r="E1798" s="14">
        <v>44416.559027777781</v>
      </c>
      <c r="F1798" s="14">
        <v>44416.586111111115</v>
      </c>
      <c r="G1798" s="5" t="s">
        <v>24</v>
      </c>
      <c r="H1798" s="5" t="s">
        <v>25</v>
      </c>
      <c r="S1798" s="29">
        <v>118559</v>
      </c>
      <c r="T1798" s="47"/>
      <c r="U1798" s="48"/>
      <c r="V1798" s="47"/>
      <c r="W1798" s="47"/>
      <c r="X1798" s="48"/>
      <c r="Y1798" s="47"/>
      <c r="Z1798" s="49"/>
    </row>
    <row r="1799" spans="1:26" ht="15.75" customHeight="1">
      <c r="A1799" s="5">
        <v>116914</v>
      </c>
      <c r="B1799" s="5">
        <v>4329</v>
      </c>
      <c r="C1799" s="14">
        <v>44435.434027777774</v>
      </c>
      <c r="D1799" s="14">
        <v>44435.443055555552</v>
      </c>
      <c r="E1799" s="14">
        <v>44435.447222222218</v>
      </c>
      <c r="F1799" s="14">
        <v>44435.457638888882</v>
      </c>
      <c r="G1799" s="5" t="s">
        <v>24</v>
      </c>
      <c r="H1799" s="5" t="s">
        <v>29</v>
      </c>
      <c r="S1799" s="29">
        <v>118560</v>
      </c>
      <c r="T1799" s="47"/>
      <c r="U1799" s="48">
        <v>1</v>
      </c>
      <c r="V1799" s="47">
        <v>1</v>
      </c>
      <c r="W1799" s="47"/>
      <c r="X1799" s="48"/>
      <c r="Y1799" s="47"/>
      <c r="Z1799" s="49">
        <v>1</v>
      </c>
    </row>
    <row r="1800" spans="1:26" ht="15.75" customHeight="1">
      <c r="A1800" s="5">
        <v>117783</v>
      </c>
      <c r="B1800" s="5">
        <v>2287</v>
      </c>
      <c r="C1800" s="14">
        <v>44413.424999999996</v>
      </c>
      <c r="D1800" s="14"/>
      <c r="G1800" s="5" t="s">
        <v>24</v>
      </c>
      <c r="H1800" s="5" t="s">
        <v>29</v>
      </c>
      <c r="S1800" s="29">
        <v>118561</v>
      </c>
      <c r="T1800" s="47">
        <v>1</v>
      </c>
      <c r="U1800" s="48"/>
      <c r="V1800" s="47">
        <v>1</v>
      </c>
      <c r="W1800" s="47"/>
      <c r="X1800" s="48"/>
      <c r="Y1800" s="47"/>
      <c r="Z1800" s="49">
        <v>1</v>
      </c>
    </row>
    <row r="1801" spans="1:26" ht="15.75" customHeight="1">
      <c r="A1801" s="5">
        <v>117570</v>
      </c>
      <c r="B1801" s="5">
        <v>1585</v>
      </c>
      <c r="C1801" s="14">
        <v>44437.109722222223</v>
      </c>
      <c r="D1801" s="14">
        <v>44437.111111111109</v>
      </c>
      <c r="E1801" s="14"/>
      <c r="G1801" s="5" t="s">
        <v>24</v>
      </c>
      <c r="H1801" s="5" t="s">
        <v>29</v>
      </c>
      <c r="S1801" s="29">
        <v>118562</v>
      </c>
      <c r="T1801" s="47"/>
      <c r="U1801" s="48"/>
      <c r="V1801" s="47"/>
      <c r="W1801" s="47"/>
      <c r="X1801" s="48">
        <v>1</v>
      </c>
      <c r="Y1801" s="47">
        <v>1</v>
      </c>
      <c r="Z1801" s="49">
        <v>1</v>
      </c>
    </row>
    <row r="1802" spans="1:26" ht="15.75" customHeight="1">
      <c r="A1802" s="5">
        <v>117741</v>
      </c>
      <c r="B1802" s="5">
        <v>3239</v>
      </c>
      <c r="C1802" s="14">
        <v>44423.086111111115</v>
      </c>
      <c r="D1802" s="14">
        <v>44423.090277777781</v>
      </c>
      <c r="E1802" s="14">
        <v>44423.095138888893</v>
      </c>
      <c r="F1802" s="14">
        <v>44423.130555555559</v>
      </c>
      <c r="G1802" s="5" t="s">
        <v>24</v>
      </c>
      <c r="H1802" s="5" t="s">
        <v>25</v>
      </c>
      <c r="S1802" s="29">
        <v>118563</v>
      </c>
      <c r="T1802" s="47"/>
      <c r="U1802" s="48"/>
      <c r="V1802" s="47"/>
      <c r="W1802" s="47"/>
      <c r="X1802" s="48"/>
      <c r="Y1802" s="47"/>
      <c r="Z1802" s="49"/>
    </row>
    <row r="1803" spans="1:26" ht="15.75" customHeight="1">
      <c r="A1803" s="5">
        <v>117601</v>
      </c>
      <c r="C1803" s="14">
        <v>44430.659722222219</v>
      </c>
      <c r="G1803" s="5" t="s">
        <v>24</v>
      </c>
      <c r="H1803" s="5" t="s">
        <v>29</v>
      </c>
      <c r="S1803" s="29">
        <v>118564</v>
      </c>
      <c r="T1803" s="47"/>
      <c r="U1803" s="48"/>
      <c r="V1803" s="47"/>
      <c r="W1803" s="47">
        <v>1</v>
      </c>
      <c r="X1803" s="48"/>
      <c r="Y1803" s="47">
        <v>1</v>
      </c>
      <c r="Z1803" s="49">
        <v>1</v>
      </c>
    </row>
    <row r="1804" spans="1:26" ht="15.75" customHeight="1">
      <c r="A1804" s="5">
        <v>116896</v>
      </c>
      <c r="B1804" s="5">
        <v>818</v>
      </c>
      <c r="C1804" s="14">
        <v>44432.744444444448</v>
      </c>
      <c r="D1804" s="14">
        <v>44432.750000000007</v>
      </c>
      <c r="E1804" s="14">
        <v>44432.757638888899</v>
      </c>
      <c r="F1804" s="14">
        <v>44432.766666666677</v>
      </c>
      <c r="G1804" s="5" t="s">
        <v>28</v>
      </c>
      <c r="H1804" s="5" t="s">
        <v>29</v>
      </c>
      <c r="S1804" s="29">
        <v>118565</v>
      </c>
      <c r="T1804" s="47"/>
      <c r="U1804" s="48"/>
      <c r="V1804" s="47"/>
      <c r="W1804" s="47"/>
      <c r="X1804" s="48">
        <v>1</v>
      </c>
      <c r="Y1804" s="47">
        <v>1</v>
      </c>
      <c r="Z1804" s="49">
        <v>1</v>
      </c>
    </row>
    <row r="1805" spans="1:26" ht="15.75" customHeight="1">
      <c r="A1805" s="5">
        <v>118696</v>
      </c>
      <c r="B1805" s="5">
        <v>3373</v>
      </c>
      <c r="C1805" s="14">
        <v>44415.150694444441</v>
      </c>
      <c r="D1805" s="14"/>
      <c r="G1805" s="5" t="s">
        <v>24</v>
      </c>
      <c r="H1805" s="5" t="s">
        <v>25</v>
      </c>
      <c r="S1805" s="29">
        <v>118566</v>
      </c>
      <c r="T1805" s="47"/>
      <c r="U1805" s="48">
        <v>1</v>
      </c>
      <c r="V1805" s="47">
        <v>1</v>
      </c>
      <c r="W1805" s="47"/>
      <c r="X1805" s="48"/>
      <c r="Y1805" s="47"/>
      <c r="Z1805" s="49">
        <v>1</v>
      </c>
    </row>
    <row r="1806" spans="1:26" ht="15.75" customHeight="1">
      <c r="A1806" s="5">
        <v>118427</v>
      </c>
      <c r="B1806" s="5">
        <v>754</v>
      </c>
      <c r="C1806" s="14">
        <v>44419.695138888885</v>
      </c>
      <c r="D1806" s="14">
        <v>44419.697222222218</v>
      </c>
      <c r="E1806" s="14">
        <v>44419.70208333333</v>
      </c>
      <c r="F1806" s="14">
        <v>44419.743055555555</v>
      </c>
      <c r="G1806" s="5" t="s">
        <v>28</v>
      </c>
      <c r="H1806" s="5" t="s">
        <v>29</v>
      </c>
      <c r="S1806" s="29">
        <v>118567</v>
      </c>
      <c r="T1806" s="47"/>
      <c r="U1806" s="48"/>
      <c r="V1806" s="47"/>
      <c r="W1806" s="47"/>
      <c r="X1806" s="48"/>
      <c r="Y1806" s="47"/>
      <c r="Z1806" s="49"/>
    </row>
    <row r="1807" spans="1:26" ht="15.75" customHeight="1">
      <c r="A1807" s="5">
        <v>118342</v>
      </c>
      <c r="B1807" s="5">
        <v>829</v>
      </c>
      <c r="C1807" s="14">
        <v>44415.039583333331</v>
      </c>
      <c r="D1807" s="14">
        <v>44415.043749999997</v>
      </c>
      <c r="E1807" s="14">
        <v>44415.053472222222</v>
      </c>
      <c r="F1807" s="14">
        <v>44415.071527777778</v>
      </c>
      <c r="G1807" s="5" t="s">
        <v>28</v>
      </c>
      <c r="H1807" s="5" t="s">
        <v>29</v>
      </c>
      <c r="S1807" s="29">
        <v>118568</v>
      </c>
      <c r="T1807" s="47"/>
      <c r="U1807" s="48"/>
      <c r="V1807" s="47"/>
      <c r="W1807" s="47"/>
      <c r="X1807" s="48"/>
      <c r="Y1807" s="47"/>
      <c r="Z1807" s="49"/>
    </row>
    <row r="1808" spans="1:26" ht="15.75" customHeight="1">
      <c r="A1808" s="5">
        <v>117018</v>
      </c>
      <c r="B1808" s="5">
        <v>3457</v>
      </c>
      <c r="C1808" s="14">
        <v>44425.640972222223</v>
      </c>
      <c r="D1808" s="14">
        <v>44425.645138888889</v>
      </c>
      <c r="E1808" s="14">
        <v>44425.654861111114</v>
      </c>
      <c r="F1808" s="14">
        <v>44425.684722222228</v>
      </c>
      <c r="G1808" s="5" t="s">
        <v>24</v>
      </c>
      <c r="H1808" s="5" t="s">
        <v>25</v>
      </c>
      <c r="S1808" s="29">
        <v>118569</v>
      </c>
      <c r="T1808" s="47"/>
      <c r="U1808" s="48">
        <v>1</v>
      </c>
      <c r="V1808" s="47">
        <v>1</v>
      </c>
      <c r="W1808" s="47"/>
      <c r="X1808" s="48"/>
      <c r="Y1808" s="47"/>
      <c r="Z1808" s="49">
        <v>1</v>
      </c>
    </row>
    <row r="1809" spans="1:26" ht="15.75" customHeight="1">
      <c r="A1809" s="5">
        <v>118572</v>
      </c>
      <c r="B1809" s="5">
        <v>2966</v>
      </c>
      <c r="C1809" s="14">
        <v>44413.011805555558</v>
      </c>
      <c r="D1809" s="14">
        <v>44413.01944444445</v>
      </c>
      <c r="E1809" s="14"/>
      <c r="F1809" s="14"/>
      <c r="G1809" s="5" t="s">
        <v>24</v>
      </c>
      <c r="H1809" s="5" t="s">
        <v>29</v>
      </c>
      <c r="S1809" s="29">
        <v>118570</v>
      </c>
      <c r="T1809" s="47"/>
      <c r="U1809" s="48"/>
      <c r="V1809" s="47"/>
      <c r="W1809" s="47"/>
      <c r="X1809" s="48">
        <v>1</v>
      </c>
      <c r="Y1809" s="47">
        <v>1</v>
      </c>
      <c r="Z1809" s="49">
        <v>1</v>
      </c>
    </row>
    <row r="1810" spans="1:26" ht="15.75" customHeight="1">
      <c r="A1810" s="5">
        <v>118772</v>
      </c>
      <c r="B1810" s="5">
        <v>4180</v>
      </c>
      <c r="C1810" s="14">
        <v>44417.715277777781</v>
      </c>
      <c r="D1810" s="14">
        <v>44417.71875</v>
      </c>
      <c r="E1810" s="14">
        <v>44417.728472222225</v>
      </c>
      <c r="F1810" s="14">
        <v>44417.759027777778</v>
      </c>
      <c r="G1810" s="5" t="s">
        <v>28</v>
      </c>
      <c r="H1810" s="5" t="s">
        <v>25</v>
      </c>
      <c r="S1810" s="29">
        <v>118571</v>
      </c>
      <c r="T1810" s="47">
        <v>1</v>
      </c>
      <c r="U1810" s="48"/>
      <c r="V1810" s="47">
        <v>1</v>
      </c>
      <c r="W1810" s="47"/>
      <c r="X1810" s="48"/>
      <c r="Y1810" s="47"/>
      <c r="Z1810" s="49">
        <v>1</v>
      </c>
    </row>
    <row r="1811" spans="1:26" ht="15.75" customHeight="1">
      <c r="A1811" s="5">
        <v>117804</v>
      </c>
      <c r="C1811" s="14">
        <v>44419.222916666666</v>
      </c>
      <c r="G1811" s="5" t="s">
        <v>24</v>
      </c>
      <c r="H1811" s="5" t="s">
        <v>29</v>
      </c>
      <c r="S1811" s="29">
        <v>118572</v>
      </c>
      <c r="T1811" s="47"/>
      <c r="U1811" s="48">
        <v>1</v>
      </c>
      <c r="V1811" s="47">
        <v>1</v>
      </c>
      <c r="W1811" s="47"/>
      <c r="X1811" s="48"/>
      <c r="Y1811" s="47"/>
      <c r="Z1811" s="49">
        <v>1</v>
      </c>
    </row>
    <row r="1812" spans="1:26" ht="15.75" customHeight="1">
      <c r="A1812" s="5">
        <v>117667</v>
      </c>
      <c r="C1812" s="14">
        <v>44419.468055555561</v>
      </c>
      <c r="G1812" s="5" t="s">
        <v>24</v>
      </c>
      <c r="H1812" s="5" t="s">
        <v>29</v>
      </c>
      <c r="S1812" s="29">
        <v>118573</v>
      </c>
      <c r="T1812" s="47"/>
      <c r="U1812" s="48"/>
      <c r="V1812" s="47"/>
      <c r="W1812" s="47">
        <v>1</v>
      </c>
      <c r="X1812" s="48"/>
      <c r="Y1812" s="47">
        <v>1</v>
      </c>
      <c r="Z1812" s="49">
        <v>1</v>
      </c>
    </row>
    <row r="1813" spans="1:26" ht="15.75" customHeight="1">
      <c r="A1813" s="5">
        <v>118009</v>
      </c>
      <c r="B1813" s="5">
        <v>85</v>
      </c>
      <c r="C1813" s="14">
        <v>44427.091666666667</v>
      </c>
      <c r="D1813" s="14">
        <v>44427.100694444445</v>
      </c>
      <c r="E1813" s="14"/>
      <c r="G1813" s="5" t="s">
        <v>24</v>
      </c>
      <c r="H1813" s="5" t="s">
        <v>29</v>
      </c>
      <c r="S1813" s="29">
        <v>118574</v>
      </c>
      <c r="T1813" s="47"/>
      <c r="U1813" s="48">
        <v>1</v>
      </c>
      <c r="V1813" s="47">
        <v>1</v>
      </c>
      <c r="W1813" s="47"/>
      <c r="X1813" s="48"/>
      <c r="Y1813" s="47"/>
      <c r="Z1813" s="49">
        <v>1</v>
      </c>
    </row>
    <row r="1814" spans="1:26" ht="15.75" customHeight="1">
      <c r="A1814" s="5">
        <v>117872</v>
      </c>
      <c r="C1814" s="14">
        <v>44413.130555555559</v>
      </c>
      <c r="G1814" s="5" t="s">
        <v>24</v>
      </c>
      <c r="H1814" s="5" t="s">
        <v>25</v>
      </c>
      <c r="S1814" s="29">
        <v>118575</v>
      </c>
      <c r="T1814" s="47"/>
      <c r="U1814" s="48">
        <v>1</v>
      </c>
      <c r="V1814" s="47">
        <v>1</v>
      </c>
      <c r="W1814" s="47"/>
      <c r="X1814" s="48"/>
      <c r="Y1814" s="47"/>
      <c r="Z1814" s="49">
        <v>1</v>
      </c>
    </row>
    <row r="1815" spans="1:26" ht="15.75" customHeight="1">
      <c r="A1815" s="5">
        <v>117438</v>
      </c>
      <c r="B1815" s="5">
        <v>2988</v>
      </c>
      <c r="C1815" s="14">
        <v>44414.267361111109</v>
      </c>
      <c r="D1815" s="14">
        <v>44414.274305555555</v>
      </c>
      <c r="E1815" s="14">
        <v>44414.277777777774</v>
      </c>
      <c r="F1815" s="14">
        <v>44414.285416666666</v>
      </c>
      <c r="G1815" s="5" t="s">
        <v>24</v>
      </c>
      <c r="H1815" s="5" t="s">
        <v>25</v>
      </c>
      <c r="S1815" s="29">
        <v>118576</v>
      </c>
      <c r="T1815" s="47">
        <v>1</v>
      </c>
      <c r="U1815" s="48"/>
      <c r="V1815" s="47">
        <v>1</v>
      </c>
      <c r="W1815" s="47"/>
      <c r="X1815" s="48"/>
      <c r="Y1815" s="47"/>
      <c r="Z1815" s="49">
        <v>1</v>
      </c>
    </row>
    <row r="1816" spans="1:26" ht="15.75" customHeight="1">
      <c r="A1816" s="5">
        <v>117262</v>
      </c>
      <c r="C1816" s="14">
        <v>44415.274305555555</v>
      </c>
      <c r="G1816" s="5" t="s">
        <v>24</v>
      </c>
      <c r="H1816" s="5" t="s">
        <v>29</v>
      </c>
      <c r="S1816" s="29">
        <v>118577</v>
      </c>
      <c r="T1816" s="47"/>
      <c r="U1816" s="48"/>
      <c r="V1816" s="47"/>
      <c r="W1816" s="47"/>
      <c r="X1816" s="48">
        <v>1</v>
      </c>
      <c r="Y1816" s="47">
        <v>1</v>
      </c>
      <c r="Z1816" s="49">
        <v>1</v>
      </c>
    </row>
    <row r="1817" spans="1:26" ht="15.75" customHeight="1">
      <c r="A1817" s="5">
        <v>117317</v>
      </c>
      <c r="B1817" s="5">
        <v>2440</v>
      </c>
      <c r="C1817" s="14">
        <v>44417.347222222226</v>
      </c>
      <c r="D1817" s="14"/>
      <c r="G1817" s="5" t="s">
        <v>24</v>
      </c>
      <c r="H1817" s="5" t="s">
        <v>25</v>
      </c>
      <c r="S1817" s="29">
        <v>118578</v>
      </c>
      <c r="T1817" s="47"/>
      <c r="U1817" s="48">
        <v>1</v>
      </c>
      <c r="V1817" s="47">
        <v>1</v>
      </c>
      <c r="W1817" s="47"/>
      <c r="X1817" s="48"/>
      <c r="Y1817" s="47"/>
      <c r="Z1817" s="49">
        <v>1</v>
      </c>
    </row>
    <row r="1818" spans="1:26" ht="15.75" customHeight="1">
      <c r="A1818" s="5">
        <v>118391</v>
      </c>
      <c r="B1818" s="5">
        <v>4593</v>
      </c>
      <c r="C1818" s="14">
        <v>44410.861805555556</v>
      </c>
      <c r="D1818" s="14">
        <v>44410.869444444448</v>
      </c>
      <c r="E1818" s="14">
        <v>44410.872916666667</v>
      </c>
      <c r="F1818" s="14"/>
      <c r="G1818" s="5" t="s">
        <v>24</v>
      </c>
      <c r="H1818" s="5" t="s">
        <v>29</v>
      </c>
      <c r="S1818" s="29">
        <v>118579</v>
      </c>
      <c r="T1818" s="47"/>
      <c r="U1818" s="48"/>
      <c r="V1818" s="47"/>
      <c r="W1818" s="47"/>
      <c r="X1818" s="48"/>
      <c r="Y1818" s="47"/>
      <c r="Z1818" s="49"/>
    </row>
    <row r="1819" spans="1:26" ht="15.75" customHeight="1">
      <c r="A1819" s="5">
        <v>118594</v>
      </c>
      <c r="B1819" s="5">
        <v>4110</v>
      </c>
      <c r="C1819" s="14">
        <v>44419.805555555555</v>
      </c>
      <c r="D1819" s="14">
        <v>44419.811805555553</v>
      </c>
      <c r="E1819" s="14">
        <v>44419.818055555552</v>
      </c>
      <c r="F1819" s="14">
        <v>44419.847916666666</v>
      </c>
      <c r="G1819" s="5" t="s">
        <v>28</v>
      </c>
      <c r="H1819" s="5" t="s">
        <v>25</v>
      </c>
      <c r="S1819" s="29">
        <v>118580</v>
      </c>
      <c r="T1819" s="47"/>
      <c r="U1819" s="48">
        <v>1</v>
      </c>
      <c r="V1819" s="47">
        <v>1</v>
      </c>
      <c r="W1819" s="47"/>
      <c r="X1819" s="48"/>
      <c r="Y1819" s="47"/>
      <c r="Z1819" s="49">
        <v>1</v>
      </c>
    </row>
    <row r="1820" spans="1:26" ht="15.75" customHeight="1">
      <c r="A1820" s="5">
        <v>117876</v>
      </c>
      <c r="C1820" s="14">
        <v>44418.00277777778</v>
      </c>
      <c r="G1820" s="5" t="s">
        <v>24</v>
      </c>
      <c r="H1820" s="5" t="s">
        <v>29</v>
      </c>
      <c r="S1820" s="29">
        <v>118581</v>
      </c>
      <c r="T1820" s="47"/>
      <c r="U1820" s="48"/>
      <c r="V1820" s="47"/>
      <c r="W1820" s="47"/>
      <c r="X1820" s="48">
        <v>1</v>
      </c>
      <c r="Y1820" s="47">
        <v>1</v>
      </c>
      <c r="Z1820" s="49">
        <v>1</v>
      </c>
    </row>
    <row r="1821" spans="1:26" ht="15.75" customHeight="1">
      <c r="A1821" s="5">
        <v>118732</v>
      </c>
      <c r="C1821" s="14">
        <v>44419.209027777782</v>
      </c>
      <c r="G1821" s="5" t="s">
        <v>24</v>
      </c>
      <c r="H1821" s="5" t="s">
        <v>29</v>
      </c>
      <c r="S1821" s="29">
        <v>118582</v>
      </c>
      <c r="T1821" s="47"/>
      <c r="U1821" s="48"/>
      <c r="V1821" s="47"/>
      <c r="W1821" s="47"/>
      <c r="X1821" s="48">
        <v>1</v>
      </c>
      <c r="Y1821" s="47">
        <v>1</v>
      </c>
      <c r="Z1821" s="49">
        <v>1</v>
      </c>
    </row>
    <row r="1822" spans="1:26" ht="15.75" customHeight="1">
      <c r="A1822" s="5">
        <v>118012</v>
      </c>
      <c r="B1822" s="5">
        <v>4188</v>
      </c>
      <c r="C1822" s="14">
        <v>44423.025000000001</v>
      </c>
      <c r="D1822" s="14">
        <v>44423.035416666666</v>
      </c>
      <c r="E1822" s="14"/>
      <c r="G1822" s="5" t="s">
        <v>24</v>
      </c>
      <c r="H1822" s="5" t="s">
        <v>29</v>
      </c>
      <c r="S1822" s="29">
        <v>118583</v>
      </c>
      <c r="T1822" s="47"/>
      <c r="U1822" s="48"/>
      <c r="V1822" s="47"/>
      <c r="W1822" s="47"/>
      <c r="X1822" s="48">
        <v>1</v>
      </c>
      <c r="Y1822" s="47">
        <v>1</v>
      </c>
      <c r="Z1822" s="49">
        <v>1</v>
      </c>
    </row>
    <row r="1823" spans="1:26" ht="15.75" customHeight="1">
      <c r="A1823" s="5">
        <v>117276</v>
      </c>
      <c r="B1823" s="5">
        <v>3092</v>
      </c>
      <c r="C1823" s="14">
        <v>44438.351388888892</v>
      </c>
      <c r="D1823" s="14">
        <v>44438.352777777778</v>
      </c>
      <c r="E1823" s="14">
        <v>44438.357638888891</v>
      </c>
      <c r="F1823" s="14">
        <v>44438.368750000001</v>
      </c>
      <c r="G1823" s="5" t="s">
        <v>24</v>
      </c>
      <c r="H1823" s="5" t="s">
        <v>29</v>
      </c>
      <c r="S1823" s="29">
        <v>118584</v>
      </c>
      <c r="T1823" s="47"/>
      <c r="U1823" s="48"/>
      <c r="V1823" s="47"/>
      <c r="W1823" s="47"/>
      <c r="X1823" s="48"/>
      <c r="Y1823" s="47"/>
      <c r="Z1823" s="49"/>
    </row>
    <row r="1824" spans="1:26" ht="15.75" customHeight="1">
      <c r="A1824" s="5">
        <v>117091</v>
      </c>
      <c r="C1824" s="14">
        <v>44422.292361111111</v>
      </c>
      <c r="G1824" s="5" t="s">
        <v>24</v>
      </c>
      <c r="H1824" s="5" t="s">
        <v>29</v>
      </c>
      <c r="S1824" s="29">
        <v>118585</v>
      </c>
      <c r="T1824" s="47"/>
      <c r="U1824" s="48"/>
      <c r="V1824" s="47"/>
      <c r="W1824" s="47">
        <v>1</v>
      </c>
      <c r="X1824" s="48"/>
      <c r="Y1824" s="47">
        <v>1</v>
      </c>
      <c r="Z1824" s="49">
        <v>1</v>
      </c>
    </row>
    <row r="1825" spans="1:26" ht="15.75" customHeight="1">
      <c r="A1825" s="5">
        <v>117285</v>
      </c>
      <c r="B1825" s="5">
        <v>2704</v>
      </c>
      <c r="C1825" s="14">
        <v>44425.369444444448</v>
      </c>
      <c r="D1825" s="14">
        <v>44425.37708333334</v>
      </c>
      <c r="E1825" s="14"/>
      <c r="F1825" s="14"/>
      <c r="G1825" s="5" t="s">
        <v>28</v>
      </c>
      <c r="H1825" s="5" t="s">
        <v>25</v>
      </c>
      <c r="S1825" s="29">
        <v>118586</v>
      </c>
      <c r="T1825" s="47"/>
      <c r="U1825" s="48"/>
      <c r="V1825" s="47"/>
      <c r="W1825" s="47">
        <v>1</v>
      </c>
      <c r="X1825" s="48"/>
      <c r="Y1825" s="47">
        <v>1</v>
      </c>
      <c r="Z1825" s="49">
        <v>1</v>
      </c>
    </row>
    <row r="1826" spans="1:26" ht="15.75" customHeight="1">
      <c r="A1826" s="5">
        <v>118652</v>
      </c>
      <c r="B1826" s="5">
        <v>1789</v>
      </c>
      <c r="C1826" s="14">
        <v>44433.114583333336</v>
      </c>
      <c r="D1826" s="14">
        <v>44433.123611111114</v>
      </c>
      <c r="E1826" s="14">
        <v>44433.12777777778</v>
      </c>
      <c r="F1826" s="14">
        <v>44433.150694444448</v>
      </c>
      <c r="G1826" s="5" t="s">
        <v>24</v>
      </c>
      <c r="H1826" s="5" t="s">
        <v>29</v>
      </c>
      <c r="S1826" s="29">
        <v>118587</v>
      </c>
      <c r="T1826" s="47">
        <v>1</v>
      </c>
      <c r="U1826" s="48"/>
      <c r="V1826" s="47">
        <v>1</v>
      </c>
      <c r="W1826" s="47"/>
      <c r="X1826" s="48"/>
      <c r="Y1826" s="47"/>
      <c r="Z1826" s="49">
        <v>1</v>
      </c>
    </row>
    <row r="1827" spans="1:26" ht="15.75" customHeight="1">
      <c r="A1827" s="5">
        <v>117740</v>
      </c>
      <c r="B1827" s="5">
        <v>3660</v>
      </c>
      <c r="C1827" s="14">
        <v>44420.826388888883</v>
      </c>
      <c r="D1827" s="14">
        <v>44420.834027777775</v>
      </c>
      <c r="E1827" s="14">
        <v>44420.84097222222</v>
      </c>
      <c r="F1827" s="14">
        <v>44420.859027777777</v>
      </c>
      <c r="G1827" s="5" t="s">
        <v>28</v>
      </c>
      <c r="H1827" s="5" t="s">
        <v>25</v>
      </c>
      <c r="S1827" s="29">
        <v>118588</v>
      </c>
      <c r="T1827" s="47"/>
      <c r="U1827" s="48"/>
      <c r="V1827" s="47"/>
      <c r="W1827" s="47"/>
      <c r="X1827" s="48"/>
      <c r="Y1827" s="47"/>
      <c r="Z1827" s="49"/>
    </row>
    <row r="1828" spans="1:26" ht="15.75" customHeight="1">
      <c r="A1828" s="5">
        <v>117878</v>
      </c>
      <c r="C1828" s="14">
        <v>44438.188888888886</v>
      </c>
      <c r="G1828" s="5" t="s">
        <v>24</v>
      </c>
      <c r="H1828" s="5" t="s">
        <v>29</v>
      </c>
      <c r="S1828" s="29">
        <v>118589</v>
      </c>
      <c r="T1828" s="47">
        <v>1</v>
      </c>
      <c r="U1828" s="48"/>
      <c r="V1828" s="47">
        <v>1</v>
      </c>
      <c r="W1828" s="47"/>
      <c r="X1828" s="48"/>
      <c r="Y1828" s="47"/>
      <c r="Z1828" s="49">
        <v>1</v>
      </c>
    </row>
    <row r="1829" spans="1:26" ht="15.75" customHeight="1">
      <c r="A1829" s="5">
        <v>117004</v>
      </c>
      <c r="B1829" s="5">
        <v>4004</v>
      </c>
      <c r="C1829" s="14">
        <v>44417.943749999999</v>
      </c>
      <c r="D1829" s="14">
        <v>44417.953472222223</v>
      </c>
      <c r="E1829" s="14"/>
      <c r="F1829" s="14"/>
      <c r="G1829" s="5" t="s">
        <v>24</v>
      </c>
      <c r="H1829" s="5" t="s">
        <v>29</v>
      </c>
      <c r="S1829" s="29">
        <v>118590</v>
      </c>
      <c r="T1829" s="47"/>
      <c r="U1829" s="48"/>
      <c r="V1829" s="47"/>
      <c r="W1829" s="47"/>
      <c r="X1829" s="48">
        <v>1</v>
      </c>
      <c r="Y1829" s="47">
        <v>1</v>
      </c>
      <c r="Z1829" s="49">
        <v>1</v>
      </c>
    </row>
    <row r="1830" spans="1:26" ht="15.75" customHeight="1">
      <c r="A1830" s="5">
        <v>118140</v>
      </c>
      <c r="C1830" s="14">
        <v>44435.87777777778</v>
      </c>
      <c r="G1830" s="5" t="s">
        <v>24</v>
      </c>
      <c r="H1830" s="5" t="s">
        <v>29</v>
      </c>
      <c r="S1830" s="29">
        <v>118591</v>
      </c>
      <c r="T1830" s="47"/>
      <c r="U1830" s="48">
        <v>1</v>
      </c>
      <c r="V1830" s="47">
        <v>1</v>
      </c>
      <c r="W1830" s="47"/>
      <c r="X1830" s="48"/>
      <c r="Y1830" s="47"/>
      <c r="Z1830" s="49">
        <v>1</v>
      </c>
    </row>
    <row r="1831" spans="1:26" ht="15.75" customHeight="1">
      <c r="A1831" s="5">
        <v>117173</v>
      </c>
      <c r="C1831" s="14">
        <v>44421.955555555556</v>
      </c>
      <c r="G1831" s="5" t="s">
        <v>24</v>
      </c>
      <c r="H1831" s="5" t="s">
        <v>29</v>
      </c>
      <c r="S1831" s="29">
        <v>118592</v>
      </c>
      <c r="T1831" s="47"/>
      <c r="U1831" s="48"/>
      <c r="V1831" s="47"/>
      <c r="W1831" s="47"/>
      <c r="X1831" s="48">
        <v>1</v>
      </c>
      <c r="Y1831" s="47">
        <v>1</v>
      </c>
      <c r="Z1831" s="49">
        <v>1</v>
      </c>
    </row>
    <row r="1832" spans="1:26" ht="15.75" customHeight="1">
      <c r="A1832" s="5">
        <v>118310</v>
      </c>
      <c r="B1832" s="5">
        <v>4450</v>
      </c>
      <c r="C1832" s="14">
        <v>44422.111111111117</v>
      </c>
      <c r="D1832" s="14"/>
      <c r="G1832" s="5" t="s">
        <v>24</v>
      </c>
      <c r="H1832" s="5" t="s">
        <v>29</v>
      </c>
      <c r="S1832" s="29">
        <v>118593</v>
      </c>
      <c r="T1832" s="47"/>
      <c r="U1832" s="48"/>
      <c r="V1832" s="47"/>
      <c r="W1832" s="47"/>
      <c r="X1832" s="48"/>
      <c r="Y1832" s="47"/>
      <c r="Z1832" s="49"/>
    </row>
    <row r="1833" spans="1:26" ht="15.75" customHeight="1">
      <c r="A1833" s="5">
        <v>117503</v>
      </c>
      <c r="B1833" s="5">
        <v>1559</v>
      </c>
      <c r="C1833" s="14">
        <v>44434.41805555555</v>
      </c>
      <c r="D1833" s="14"/>
      <c r="G1833" s="5" t="s">
        <v>28</v>
      </c>
      <c r="H1833" s="5" t="s">
        <v>25</v>
      </c>
      <c r="S1833" s="29">
        <v>118594</v>
      </c>
      <c r="T1833" s="47"/>
      <c r="U1833" s="48"/>
      <c r="V1833" s="47"/>
      <c r="W1833" s="47">
        <v>1</v>
      </c>
      <c r="X1833" s="48"/>
      <c r="Y1833" s="47">
        <v>1</v>
      </c>
      <c r="Z1833" s="49">
        <v>1</v>
      </c>
    </row>
    <row r="1834" spans="1:26" ht="15.75" customHeight="1">
      <c r="A1834" s="5">
        <v>117110</v>
      </c>
      <c r="B1834" s="5">
        <v>1458</v>
      </c>
      <c r="C1834" s="14">
        <v>44437.444444444445</v>
      </c>
      <c r="D1834" s="14">
        <v>44437.447916666664</v>
      </c>
      <c r="E1834" s="14">
        <v>44437.453472222223</v>
      </c>
      <c r="F1834" s="14">
        <v>44437.486805555556</v>
      </c>
      <c r="G1834" s="5" t="s">
        <v>28</v>
      </c>
      <c r="H1834" s="5" t="s">
        <v>29</v>
      </c>
      <c r="S1834" s="29">
        <v>118595</v>
      </c>
      <c r="T1834" s="47"/>
      <c r="U1834" s="48"/>
      <c r="V1834" s="47"/>
      <c r="W1834" s="47"/>
      <c r="X1834" s="48">
        <v>1</v>
      </c>
      <c r="Y1834" s="47">
        <v>1</v>
      </c>
      <c r="Z1834" s="49">
        <v>1</v>
      </c>
    </row>
    <row r="1835" spans="1:26" ht="15.75" customHeight="1">
      <c r="A1835" s="5">
        <v>117696</v>
      </c>
      <c r="C1835" s="14">
        <v>44410.78402777778</v>
      </c>
      <c r="G1835" s="5" t="s">
        <v>24</v>
      </c>
      <c r="H1835" s="5" t="s">
        <v>25</v>
      </c>
      <c r="S1835" s="29">
        <v>118596</v>
      </c>
      <c r="T1835" s="47"/>
      <c r="U1835" s="48"/>
      <c r="V1835" s="47"/>
      <c r="W1835" s="47"/>
      <c r="X1835" s="48"/>
      <c r="Y1835" s="47"/>
      <c r="Z1835" s="49"/>
    </row>
    <row r="1836" spans="1:26" ht="15.75" customHeight="1">
      <c r="A1836" s="5">
        <v>117008</v>
      </c>
      <c r="B1836" s="5">
        <v>3903</v>
      </c>
      <c r="C1836" s="14">
        <v>44428.088888888895</v>
      </c>
      <c r="D1836" s="14">
        <v>44428.09583333334</v>
      </c>
      <c r="E1836" s="14"/>
      <c r="G1836" s="5" t="s">
        <v>24</v>
      </c>
      <c r="H1836" s="5" t="s">
        <v>25</v>
      </c>
      <c r="S1836" s="29">
        <v>118597</v>
      </c>
      <c r="T1836" s="47"/>
      <c r="U1836" s="48">
        <v>1</v>
      </c>
      <c r="V1836" s="47">
        <v>1</v>
      </c>
      <c r="W1836" s="47"/>
      <c r="X1836" s="48"/>
      <c r="Y1836" s="47"/>
      <c r="Z1836" s="49">
        <v>1</v>
      </c>
    </row>
    <row r="1837" spans="1:26" ht="15.75" customHeight="1">
      <c r="A1837" s="5">
        <v>117251</v>
      </c>
      <c r="B1837" s="5">
        <v>3933</v>
      </c>
      <c r="C1837" s="14">
        <v>44438.686805555553</v>
      </c>
      <c r="D1837" s="14">
        <v>44438.693055555552</v>
      </c>
      <c r="E1837" s="14"/>
      <c r="G1837" s="5" t="s">
        <v>24</v>
      </c>
      <c r="H1837" s="5" t="s">
        <v>25</v>
      </c>
      <c r="S1837" s="29">
        <v>118598</v>
      </c>
      <c r="T1837" s="47"/>
      <c r="U1837" s="48">
        <v>1</v>
      </c>
      <c r="V1837" s="47">
        <v>1</v>
      </c>
      <c r="W1837" s="47"/>
      <c r="X1837" s="48"/>
      <c r="Y1837" s="47"/>
      <c r="Z1837" s="49">
        <v>1</v>
      </c>
    </row>
    <row r="1838" spans="1:26" ht="15.75" customHeight="1">
      <c r="A1838" s="5">
        <v>117346</v>
      </c>
      <c r="B1838" s="5">
        <v>2991</v>
      </c>
      <c r="C1838" s="14">
        <v>44410.727083333339</v>
      </c>
      <c r="D1838" s="14">
        <v>44410.730555555558</v>
      </c>
      <c r="E1838" s="14">
        <v>44410.736111111117</v>
      </c>
      <c r="F1838" s="14">
        <v>44410.772916666676</v>
      </c>
      <c r="G1838" s="5" t="s">
        <v>24</v>
      </c>
      <c r="H1838" s="5" t="s">
        <v>29</v>
      </c>
      <c r="S1838" s="29">
        <v>118599</v>
      </c>
      <c r="T1838" s="47"/>
      <c r="U1838" s="48">
        <v>1</v>
      </c>
      <c r="V1838" s="47">
        <v>1</v>
      </c>
      <c r="W1838" s="47"/>
      <c r="X1838" s="48"/>
      <c r="Y1838" s="47"/>
      <c r="Z1838" s="49">
        <v>1</v>
      </c>
    </row>
    <row r="1839" spans="1:26" ht="15.75" customHeight="1">
      <c r="A1839" s="5">
        <v>118524</v>
      </c>
      <c r="B1839" s="5">
        <v>2933</v>
      </c>
      <c r="C1839" s="14">
        <v>44412.388888888891</v>
      </c>
      <c r="D1839" s="14">
        <v>44412.395138888889</v>
      </c>
      <c r="E1839" s="14">
        <v>44412.396527777775</v>
      </c>
      <c r="F1839" s="14">
        <v>44412.404166666667</v>
      </c>
      <c r="G1839" s="5" t="s">
        <v>24</v>
      </c>
      <c r="H1839" s="5" t="s">
        <v>25</v>
      </c>
      <c r="S1839" s="29">
        <v>118600</v>
      </c>
      <c r="T1839" s="47">
        <v>1</v>
      </c>
      <c r="U1839" s="48"/>
      <c r="V1839" s="47">
        <v>1</v>
      </c>
      <c r="W1839" s="47"/>
      <c r="X1839" s="48"/>
      <c r="Y1839" s="47"/>
      <c r="Z1839" s="49">
        <v>1</v>
      </c>
    </row>
    <row r="1840" spans="1:26" ht="15.75" customHeight="1">
      <c r="A1840" s="5">
        <v>117688</v>
      </c>
      <c r="B1840" s="5">
        <v>733</v>
      </c>
      <c r="C1840" s="14">
        <v>44431.400694444441</v>
      </c>
      <c r="D1840" s="14">
        <v>44431.411805555552</v>
      </c>
      <c r="E1840" s="14">
        <v>44431.419444444444</v>
      </c>
      <c r="F1840" s="14">
        <v>44431.429166666669</v>
      </c>
      <c r="G1840" s="5" t="s">
        <v>24</v>
      </c>
      <c r="H1840" s="5" t="s">
        <v>29</v>
      </c>
      <c r="S1840" s="29">
        <v>118601</v>
      </c>
      <c r="T1840" s="47"/>
      <c r="U1840" s="48"/>
      <c r="V1840" s="47"/>
      <c r="W1840" s="47"/>
      <c r="X1840" s="48"/>
      <c r="Y1840" s="47"/>
      <c r="Z1840" s="49"/>
    </row>
    <row r="1841" spans="1:26" ht="15.75" customHeight="1">
      <c r="A1841" s="5">
        <v>117660</v>
      </c>
      <c r="B1841" s="5">
        <v>508</v>
      </c>
      <c r="C1841" s="14">
        <v>44436.817361111105</v>
      </c>
      <c r="D1841" s="14">
        <v>44436.820833333324</v>
      </c>
      <c r="E1841" s="14">
        <v>44436.82499999999</v>
      </c>
      <c r="F1841" s="14">
        <v>44436.851388888877</v>
      </c>
      <c r="G1841" s="5" t="s">
        <v>24</v>
      </c>
      <c r="H1841" s="5" t="s">
        <v>25</v>
      </c>
      <c r="S1841" s="29">
        <v>118602</v>
      </c>
      <c r="T1841" s="47">
        <v>1</v>
      </c>
      <c r="U1841" s="48"/>
      <c r="V1841" s="47">
        <v>1</v>
      </c>
      <c r="W1841" s="47"/>
      <c r="X1841" s="48"/>
      <c r="Y1841" s="47"/>
      <c r="Z1841" s="49">
        <v>1</v>
      </c>
    </row>
    <row r="1842" spans="1:26" ht="15.75" customHeight="1">
      <c r="A1842" s="5">
        <v>117934</v>
      </c>
      <c r="B1842" s="5">
        <v>1321</v>
      </c>
      <c r="C1842" s="14">
        <v>44438.696527777778</v>
      </c>
      <c r="D1842" s="14">
        <v>44438.698611111111</v>
      </c>
      <c r="E1842" s="14">
        <v>44438.709027777775</v>
      </c>
      <c r="F1842" s="14">
        <v>44438.734722222216</v>
      </c>
      <c r="G1842" s="5" t="s">
        <v>24</v>
      </c>
      <c r="H1842" s="5" t="s">
        <v>25</v>
      </c>
      <c r="S1842" s="29">
        <v>118603</v>
      </c>
      <c r="T1842" s="47"/>
      <c r="U1842" s="48">
        <v>1</v>
      </c>
      <c r="V1842" s="47">
        <v>1</v>
      </c>
      <c r="W1842" s="47"/>
      <c r="X1842" s="48"/>
      <c r="Y1842" s="47"/>
      <c r="Z1842" s="49">
        <v>1</v>
      </c>
    </row>
    <row r="1843" spans="1:26" ht="15.75" customHeight="1">
      <c r="A1843" s="5">
        <v>118354</v>
      </c>
      <c r="B1843" s="5">
        <v>4817</v>
      </c>
      <c r="C1843" s="14">
        <v>44428.836111111115</v>
      </c>
      <c r="D1843" s="14">
        <v>44428.84652777778</v>
      </c>
      <c r="E1843" s="14">
        <v>44428.853472222225</v>
      </c>
      <c r="F1843" s="14">
        <v>44428.888888888891</v>
      </c>
      <c r="G1843" s="5" t="s">
        <v>28</v>
      </c>
      <c r="H1843" s="5" t="s">
        <v>25</v>
      </c>
      <c r="S1843" s="29">
        <v>118604</v>
      </c>
      <c r="T1843" s="47"/>
      <c r="U1843" s="48">
        <v>1</v>
      </c>
      <c r="V1843" s="47">
        <v>1</v>
      </c>
      <c r="W1843" s="47"/>
      <c r="X1843" s="48"/>
      <c r="Y1843" s="47"/>
      <c r="Z1843" s="49">
        <v>1</v>
      </c>
    </row>
    <row r="1844" spans="1:26" ht="15.75" customHeight="1">
      <c r="A1844" s="5">
        <v>117615</v>
      </c>
      <c r="B1844" s="5">
        <v>1839</v>
      </c>
      <c r="C1844" s="14">
        <v>44426.327777777777</v>
      </c>
      <c r="D1844" s="14">
        <v>44426.334027777775</v>
      </c>
      <c r="E1844" s="14"/>
      <c r="G1844" s="5" t="s">
        <v>28</v>
      </c>
      <c r="H1844" s="5" t="s">
        <v>29</v>
      </c>
      <c r="S1844" s="29">
        <v>118605</v>
      </c>
      <c r="T1844" s="47"/>
      <c r="U1844" s="48"/>
      <c r="V1844" s="47"/>
      <c r="W1844" s="47"/>
      <c r="X1844" s="48"/>
      <c r="Y1844" s="47"/>
      <c r="Z1844" s="49"/>
    </row>
    <row r="1845" spans="1:26" ht="15.75" customHeight="1">
      <c r="A1845" s="5">
        <v>117704</v>
      </c>
      <c r="B1845" s="5">
        <v>3784</v>
      </c>
      <c r="C1845" s="14">
        <v>44424.177777777775</v>
      </c>
      <c r="D1845" s="14">
        <v>44424.179166666661</v>
      </c>
      <c r="E1845" s="14">
        <v>44424.189583333326</v>
      </c>
      <c r="F1845" s="14">
        <v>44424.219444444439</v>
      </c>
      <c r="G1845" s="5" t="s">
        <v>24</v>
      </c>
      <c r="H1845" s="5" t="s">
        <v>29</v>
      </c>
      <c r="S1845" s="29">
        <v>118606</v>
      </c>
      <c r="T1845" s="47">
        <v>1</v>
      </c>
      <c r="U1845" s="48"/>
      <c r="V1845" s="47">
        <v>1</v>
      </c>
      <c r="W1845" s="47"/>
      <c r="X1845" s="48"/>
      <c r="Y1845" s="47"/>
      <c r="Z1845" s="49">
        <v>1</v>
      </c>
    </row>
    <row r="1846" spans="1:26" ht="15.75" customHeight="1">
      <c r="A1846" s="5">
        <v>118645</v>
      </c>
      <c r="B1846" s="5">
        <v>2225</v>
      </c>
      <c r="C1846" s="14">
        <v>44435.819444444445</v>
      </c>
      <c r="D1846" s="14">
        <v>44435.825000000004</v>
      </c>
      <c r="E1846" s="14"/>
      <c r="G1846" s="5" t="s">
        <v>24</v>
      </c>
      <c r="H1846" s="5" t="s">
        <v>29</v>
      </c>
      <c r="S1846" s="29">
        <v>118607</v>
      </c>
      <c r="T1846" s="47"/>
      <c r="U1846" s="48"/>
      <c r="V1846" s="47"/>
      <c r="W1846" s="47"/>
      <c r="X1846" s="48"/>
      <c r="Y1846" s="47"/>
      <c r="Z1846" s="49"/>
    </row>
    <row r="1847" spans="1:26" ht="15.75" customHeight="1">
      <c r="A1847" s="5">
        <v>118469</v>
      </c>
      <c r="C1847" s="14">
        <v>44438.050694444442</v>
      </c>
      <c r="G1847" s="5" t="s">
        <v>28</v>
      </c>
      <c r="H1847" s="5" t="s">
        <v>29</v>
      </c>
      <c r="S1847" s="29">
        <v>118608</v>
      </c>
      <c r="T1847" s="47"/>
      <c r="U1847" s="48"/>
      <c r="V1847" s="47"/>
      <c r="W1847" s="47"/>
      <c r="X1847" s="48"/>
      <c r="Y1847" s="47"/>
      <c r="Z1847" s="49"/>
    </row>
    <row r="1848" spans="1:26" ht="15.75" customHeight="1">
      <c r="A1848" s="5">
        <v>117332</v>
      </c>
      <c r="B1848" s="5">
        <v>4217</v>
      </c>
      <c r="C1848" s="14">
        <v>44434.565277777772</v>
      </c>
      <c r="D1848" s="14">
        <v>44434.568055555552</v>
      </c>
      <c r="E1848" s="14">
        <v>44434.572916666664</v>
      </c>
      <c r="F1848" s="14">
        <v>44434.614583333328</v>
      </c>
      <c r="G1848" s="5" t="s">
        <v>24</v>
      </c>
      <c r="H1848" s="5" t="s">
        <v>29</v>
      </c>
      <c r="S1848" s="29">
        <v>118609</v>
      </c>
      <c r="T1848" s="47"/>
      <c r="U1848" s="48">
        <v>1</v>
      </c>
      <c r="V1848" s="47">
        <v>1</v>
      </c>
      <c r="W1848" s="47"/>
      <c r="X1848" s="48"/>
      <c r="Y1848" s="47"/>
      <c r="Z1848" s="49">
        <v>1</v>
      </c>
    </row>
    <row r="1849" spans="1:26" ht="15.75" customHeight="1">
      <c r="A1849" s="5">
        <v>116917</v>
      </c>
      <c r="B1849" s="5">
        <v>3967</v>
      </c>
      <c r="C1849" s="14">
        <v>44416.804166666661</v>
      </c>
      <c r="D1849" s="14">
        <v>44416.805555555547</v>
      </c>
      <c r="E1849" s="14">
        <v>44416.814583333326</v>
      </c>
      <c r="F1849" s="14">
        <v>44416.829166666656</v>
      </c>
      <c r="G1849" s="5" t="s">
        <v>24</v>
      </c>
      <c r="H1849" s="5" t="s">
        <v>25</v>
      </c>
      <c r="S1849" s="29">
        <v>118610</v>
      </c>
      <c r="T1849" s="47"/>
      <c r="U1849" s="48"/>
      <c r="V1849" s="47"/>
      <c r="W1849" s="47">
        <v>1</v>
      </c>
      <c r="X1849" s="48"/>
      <c r="Y1849" s="47">
        <v>1</v>
      </c>
      <c r="Z1849" s="49">
        <v>1</v>
      </c>
    </row>
    <row r="1850" spans="1:26" ht="15.75" customHeight="1">
      <c r="A1850" s="5">
        <v>117506</v>
      </c>
      <c r="C1850" s="14">
        <v>44428.100000000006</v>
      </c>
      <c r="G1850" s="5" t="s">
        <v>24</v>
      </c>
      <c r="H1850" s="5" t="s">
        <v>25</v>
      </c>
      <c r="S1850" s="29">
        <v>118611</v>
      </c>
      <c r="T1850" s="47"/>
      <c r="U1850" s="48">
        <v>1</v>
      </c>
      <c r="V1850" s="47">
        <v>1</v>
      </c>
      <c r="W1850" s="47"/>
      <c r="X1850" s="48"/>
      <c r="Y1850" s="47"/>
      <c r="Z1850" s="49">
        <v>1</v>
      </c>
    </row>
    <row r="1851" spans="1:26" ht="15.75" customHeight="1">
      <c r="A1851" s="5">
        <v>117271</v>
      </c>
      <c r="B1851" s="5">
        <v>4677</v>
      </c>
      <c r="C1851" s="14">
        <v>44414.061111111107</v>
      </c>
      <c r="D1851" s="14">
        <v>44414.067361111105</v>
      </c>
      <c r="E1851" s="14"/>
      <c r="G1851" s="5" t="s">
        <v>24</v>
      </c>
      <c r="H1851" s="5" t="s">
        <v>25</v>
      </c>
      <c r="S1851" s="29">
        <v>118612</v>
      </c>
      <c r="T1851" s="47"/>
      <c r="U1851" s="48">
        <v>1</v>
      </c>
      <c r="V1851" s="47">
        <v>1</v>
      </c>
      <c r="W1851" s="47"/>
      <c r="X1851" s="48"/>
      <c r="Y1851" s="47"/>
      <c r="Z1851" s="49">
        <v>1</v>
      </c>
    </row>
    <row r="1852" spans="1:26" ht="15.75" customHeight="1">
      <c r="A1852" s="5">
        <v>118437</v>
      </c>
      <c r="C1852" s="14">
        <v>44428.402083333334</v>
      </c>
      <c r="G1852" s="5" t="s">
        <v>24</v>
      </c>
      <c r="H1852" s="5" t="s">
        <v>29</v>
      </c>
      <c r="S1852" s="29">
        <v>118613</v>
      </c>
      <c r="T1852" s="47"/>
      <c r="U1852" s="48"/>
      <c r="V1852" s="47"/>
      <c r="W1852" s="47"/>
      <c r="X1852" s="48"/>
      <c r="Y1852" s="47"/>
      <c r="Z1852" s="49"/>
    </row>
    <row r="1853" spans="1:26" ht="15.75" customHeight="1">
      <c r="A1853" s="5">
        <v>117085</v>
      </c>
      <c r="C1853" s="14">
        <v>44426.288888888892</v>
      </c>
      <c r="G1853" s="5" t="s">
        <v>28</v>
      </c>
      <c r="H1853" s="5" t="s">
        <v>25</v>
      </c>
      <c r="S1853" s="29">
        <v>118614</v>
      </c>
      <c r="T1853" s="47"/>
      <c r="U1853" s="48"/>
      <c r="V1853" s="47"/>
      <c r="W1853" s="47"/>
      <c r="X1853" s="48"/>
      <c r="Y1853" s="47"/>
      <c r="Z1853" s="49"/>
    </row>
    <row r="1854" spans="1:26" ht="15.75" customHeight="1">
      <c r="A1854" s="5">
        <v>117709</v>
      </c>
      <c r="B1854" s="5">
        <v>2671</v>
      </c>
      <c r="C1854" s="14">
        <v>44426.165972222225</v>
      </c>
      <c r="D1854" s="14">
        <v>44426.167361111111</v>
      </c>
      <c r="E1854" s="14"/>
      <c r="F1854" s="14"/>
      <c r="G1854" s="5" t="s">
        <v>24</v>
      </c>
      <c r="H1854" s="5" t="s">
        <v>25</v>
      </c>
      <c r="S1854" s="29">
        <v>118615</v>
      </c>
      <c r="T1854" s="47"/>
      <c r="U1854" s="48"/>
      <c r="V1854" s="47"/>
      <c r="W1854" s="47"/>
      <c r="X1854" s="48">
        <v>1</v>
      </c>
      <c r="Y1854" s="47">
        <v>1</v>
      </c>
      <c r="Z1854" s="49">
        <v>1</v>
      </c>
    </row>
    <row r="1855" spans="1:26" ht="15.75" customHeight="1">
      <c r="A1855" s="5">
        <v>117975</v>
      </c>
      <c r="B1855" s="5">
        <v>4826</v>
      </c>
      <c r="C1855" s="14">
        <v>44437.464583333334</v>
      </c>
      <c r="D1855" s="14">
        <v>44437.468055555553</v>
      </c>
      <c r="E1855" s="14">
        <v>44437.471527777772</v>
      </c>
      <c r="F1855" s="14">
        <v>44437.504166666658</v>
      </c>
      <c r="G1855" s="5" t="s">
        <v>28</v>
      </c>
      <c r="H1855" s="5" t="s">
        <v>29</v>
      </c>
      <c r="S1855" s="29">
        <v>118616</v>
      </c>
      <c r="T1855" s="47"/>
      <c r="U1855" s="48"/>
      <c r="V1855" s="47"/>
      <c r="W1855" s="47"/>
      <c r="X1855" s="48"/>
      <c r="Y1855" s="47"/>
      <c r="Z1855" s="49"/>
    </row>
    <row r="1856" spans="1:26" ht="15.75" customHeight="1">
      <c r="A1856" s="5">
        <v>116895</v>
      </c>
      <c r="C1856" s="14">
        <v>44418.313194444439</v>
      </c>
      <c r="G1856" s="5" t="s">
        <v>24</v>
      </c>
      <c r="H1856" s="5" t="s">
        <v>29</v>
      </c>
      <c r="S1856" s="29">
        <v>118617</v>
      </c>
      <c r="T1856" s="47"/>
      <c r="U1856" s="48"/>
      <c r="V1856" s="47"/>
      <c r="W1856" s="47"/>
      <c r="X1856" s="48"/>
      <c r="Y1856" s="47"/>
      <c r="Z1856" s="49"/>
    </row>
    <row r="1857" spans="1:26" ht="15.75" customHeight="1">
      <c r="A1857" s="5">
        <v>118142</v>
      </c>
      <c r="B1857" s="5">
        <v>3025</v>
      </c>
      <c r="C1857" s="14">
        <v>44423.559027777774</v>
      </c>
      <c r="D1857" s="14">
        <v>44423.570138888885</v>
      </c>
      <c r="E1857" s="14">
        <v>44423.576388888883</v>
      </c>
      <c r="F1857" s="14">
        <v>44423.618055555547</v>
      </c>
      <c r="G1857" s="5" t="s">
        <v>24</v>
      </c>
      <c r="H1857" s="5" t="s">
        <v>29</v>
      </c>
      <c r="S1857" s="29">
        <v>118618</v>
      </c>
      <c r="T1857" s="47"/>
      <c r="U1857" s="48"/>
      <c r="V1857" s="47"/>
      <c r="W1857" s="47">
        <v>1</v>
      </c>
      <c r="X1857" s="48"/>
      <c r="Y1857" s="47">
        <v>1</v>
      </c>
      <c r="Z1857" s="49">
        <v>1</v>
      </c>
    </row>
    <row r="1858" spans="1:26" ht="15.75" customHeight="1">
      <c r="A1858" s="5">
        <v>117451</v>
      </c>
      <c r="B1858" s="5">
        <v>2151</v>
      </c>
      <c r="C1858" s="14">
        <v>44416.461111111115</v>
      </c>
      <c r="D1858" s="14">
        <v>44416.463194444448</v>
      </c>
      <c r="E1858" s="14">
        <v>44416.469444444447</v>
      </c>
      <c r="F1858" s="14">
        <v>44416.506944444445</v>
      </c>
      <c r="G1858" s="5" t="s">
        <v>24</v>
      </c>
      <c r="H1858" s="5" t="s">
        <v>29</v>
      </c>
      <c r="S1858" s="29">
        <v>118619</v>
      </c>
      <c r="T1858" s="47"/>
      <c r="U1858" s="48">
        <v>1</v>
      </c>
      <c r="V1858" s="47">
        <v>1</v>
      </c>
      <c r="W1858" s="47"/>
      <c r="X1858" s="48"/>
      <c r="Y1858" s="47"/>
      <c r="Z1858" s="49">
        <v>1</v>
      </c>
    </row>
    <row r="1859" spans="1:26" ht="15.75" customHeight="1">
      <c r="A1859" s="5">
        <v>117677</v>
      </c>
      <c r="C1859" s="14">
        <v>44426.4375</v>
      </c>
      <c r="G1859" s="5" t="s">
        <v>28</v>
      </c>
      <c r="H1859" s="5" t="s">
        <v>25</v>
      </c>
      <c r="S1859" s="29">
        <v>118620</v>
      </c>
      <c r="T1859" s="47"/>
      <c r="U1859" s="48"/>
      <c r="V1859" s="47"/>
      <c r="W1859" s="47"/>
      <c r="X1859" s="48">
        <v>1</v>
      </c>
      <c r="Y1859" s="47">
        <v>1</v>
      </c>
      <c r="Z1859" s="49">
        <v>1</v>
      </c>
    </row>
    <row r="1860" spans="1:26" ht="15.75" customHeight="1">
      <c r="A1860" s="5">
        <v>116838</v>
      </c>
      <c r="B1860" s="5">
        <v>2231</v>
      </c>
      <c r="C1860" s="14">
        <v>44425.913194444445</v>
      </c>
      <c r="D1860" s="14">
        <v>44425.918750000004</v>
      </c>
      <c r="E1860" s="14"/>
      <c r="G1860" s="5" t="s">
        <v>24</v>
      </c>
      <c r="H1860" s="5" t="s">
        <v>29</v>
      </c>
      <c r="S1860" s="29">
        <v>118621</v>
      </c>
      <c r="T1860" s="47"/>
      <c r="U1860" s="48"/>
      <c r="V1860" s="47"/>
      <c r="W1860" s="47"/>
      <c r="X1860" s="48">
        <v>1</v>
      </c>
      <c r="Y1860" s="47">
        <v>1</v>
      </c>
      <c r="Z1860" s="49">
        <v>1</v>
      </c>
    </row>
    <row r="1861" spans="1:26" ht="15.75" customHeight="1">
      <c r="A1861" s="5">
        <v>116808</v>
      </c>
      <c r="B1861" s="5">
        <v>1461</v>
      </c>
      <c r="C1861" s="14">
        <v>44436.142361111109</v>
      </c>
      <c r="D1861" s="14">
        <v>44436.145833333328</v>
      </c>
      <c r="E1861" s="14"/>
      <c r="F1861" s="14"/>
      <c r="G1861" s="5" t="s">
        <v>24</v>
      </c>
      <c r="H1861" s="5" t="s">
        <v>29</v>
      </c>
      <c r="S1861" s="29">
        <v>118622</v>
      </c>
      <c r="T1861" s="47"/>
      <c r="U1861" s="48">
        <v>1</v>
      </c>
      <c r="V1861" s="47">
        <v>1</v>
      </c>
      <c r="W1861" s="47"/>
      <c r="X1861" s="48"/>
      <c r="Y1861" s="47"/>
      <c r="Z1861" s="49">
        <v>1</v>
      </c>
    </row>
    <row r="1862" spans="1:26" ht="15.75" customHeight="1">
      <c r="A1862" s="5">
        <v>117246</v>
      </c>
      <c r="B1862" s="5">
        <v>1012</v>
      </c>
      <c r="C1862" s="14">
        <v>44437.30972222222</v>
      </c>
      <c r="D1862" s="14">
        <v>44437.315972222219</v>
      </c>
      <c r="E1862" s="14">
        <v>44437.325694444444</v>
      </c>
      <c r="F1862" s="14">
        <v>44437.344444444447</v>
      </c>
      <c r="G1862" s="5" t="s">
        <v>24</v>
      </c>
      <c r="H1862" s="5" t="s">
        <v>25</v>
      </c>
      <c r="S1862" s="29">
        <v>118623</v>
      </c>
      <c r="T1862" s="47"/>
      <c r="U1862" s="48">
        <v>1</v>
      </c>
      <c r="V1862" s="47">
        <v>1</v>
      </c>
      <c r="W1862" s="47"/>
      <c r="X1862" s="48"/>
      <c r="Y1862" s="47"/>
      <c r="Z1862" s="49">
        <v>1</v>
      </c>
    </row>
    <row r="1863" spans="1:26" ht="15.75" customHeight="1">
      <c r="A1863" s="5">
        <v>116766</v>
      </c>
      <c r="B1863" s="5">
        <v>4164</v>
      </c>
      <c r="C1863" s="14">
        <v>44415.056249999994</v>
      </c>
      <c r="D1863" s="14">
        <v>44415.063194444439</v>
      </c>
      <c r="E1863" s="14">
        <v>44415.071527777771</v>
      </c>
      <c r="F1863" s="14">
        <v>44415.10624999999</v>
      </c>
      <c r="G1863" s="5" t="s">
        <v>24</v>
      </c>
      <c r="H1863" s="5" t="s">
        <v>29</v>
      </c>
      <c r="S1863" s="29">
        <v>118624</v>
      </c>
      <c r="T1863" s="47">
        <v>1</v>
      </c>
      <c r="U1863" s="48"/>
      <c r="V1863" s="47">
        <v>1</v>
      </c>
      <c r="W1863" s="47"/>
      <c r="X1863" s="48"/>
      <c r="Y1863" s="47"/>
      <c r="Z1863" s="49">
        <v>1</v>
      </c>
    </row>
    <row r="1864" spans="1:26" ht="15.75" customHeight="1">
      <c r="A1864" s="5">
        <v>118365</v>
      </c>
      <c r="B1864" s="5">
        <v>888</v>
      </c>
      <c r="C1864" s="14">
        <v>44412.462500000001</v>
      </c>
      <c r="D1864" s="14">
        <v>44412.467361111114</v>
      </c>
      <c r="E1864" s="14">
        <v>44412.477083333339</v>
      </c>
      <c r="F1864" s="14">
        <v>44412.50486111112</v>
      </c>
      <c r="G1864" s="5" t="s">
        <v>24</v>
      </c>
      <c r="H1864" s="5" t="s">
        <v>25</v>
      </c>
      <c r="S1864" s="29">
        <v>118625</v>
      </c>
      <c r="T1864" s="47"/>
      <c r="U1864" s="48"/>
      <c r="V1864" s="47"/>
      <c r="W1864" s="47">
        <v>1</v>
      </c>
      <c r="X1864" s="48"/>
      <c r="Y1864" s="47">
        <v>1</v>
      </c>
      <c r="Z1864" s="49">
        <v>1</v>
      </c>
    </row>
    <row r="1865" spans="1:26" ht="15.75" customHeight="1">
      <c r="A1865" s="5">
        <v>117798</v>
      </c>
      <c r="B1865" s="5">
        <v>181</v>
      </c>
      <c r="C1865" s="14">
        <v>44434.301388888889</v>
      </c>
      <c r="D1865" s="14"/>
      <c r="G1865" s="5" t="s">
        <v>28</v>
      </c>
      <c r="H1865" s="5" t="s">
        <v>25</v>
      </c>
      <c r="S1865" s="29">
        <v>118626</v>
      </c>
      <c r="T1865" s="47"/>
      <c r="U1865" s="48">
        <v>1</v>
      </c>
      <c r="V1865" s="47">
        <v>1</v>
      </c>
      <c r="W1865" s="47"/>
      <c r="X1865" s="48"/>
      <c r="Y1865" s="47"/>
      <c r="Z1865" s="49">
        <v>1</v>
      </c>
    </row>
    <row r="1866" spans="1:26" ht="15.75" customHeight="1">
      <c r="A1866" s="5">
        <v>117784</v>
      </c>
      <c r="C1866" s="14">
        <v>44430.286111111112</v>
      </c>
      <c r="G1866" s="5" t="s">
        <v>24</v>
      </c>
      <c r="H1866" s="5" t="s">
        <v>25</v>
      </c>
      <c r="S1866" s="29">
        <v>118627</v>
      </c>
      <c r="T1866" s="47">
        <v>1</v>
      </c>
      <c r="U1866" s="48"/>
      <c r="V1866" s="47">
        <v>1</v>
      </c>
      <c r="W1866" s="47"/>
      <c r="X1866" s="48"/>
      <c r="Y1866" s="47"/>
      <c r="Z1866" s="49">
        <v>1</v>
      </c>
    </row>
    <row r="1867" spans="1:26" ht="15.75" customHeight="1">
      <c r="A1867" s="5">
        <v>118754</v>
      </c>
      <c r="B1867" s="5">
        <v>2762</v>
      </c>
      <c r="C1867" s="14">
        <v>44414.302777777775</v>
      </c>
      <c r="D1867" s="14">
        <v>44414.311805555553</v>
      </c>
      <c r="E1867" s="14">
        <v>44414.315972222219</v>
      </c>
      <c r="F1867" s="14">
        <v>44414.32430555555</v>
      </c>
      <c r="G1867" s="5" t="s">
        <v>24</v>
      </c>
      <c r="H1867" s="5" t="s">
        <v>25</v>
      </c>
      <c r="S1867" s="29">
        <v>118628</v>
      </c>
      <c r="T1867" s="47">
        <v>1</v>
      </c>
      <c r="U1867" s="48"/>
      <c r="V1867" s="47">
        <v>1</v>
      </c>
      <c r="W1867" s="47"/>
      <c r="X1867" s="48"/>
      <c r="Y1867" s="47"/>
      <c r="Z1867" s="49">
        <v>1</v>
      </c>
    </row>
    <row r="1868" spans="1:26" ht="15.75" customHeight="1">
      <c r="A1868" s="5">
        <v>118070</v>
      </c>
      <c r="B1868" s="5">
        <v>658</v>
      </c>
      <c r="C1868" s="14">
        <v>44437.446527777778</v>
      </c>
      <c r="D1868" s="14">
        <v>44437.453472222223</v>
      </c>
      <c r="E1868" s="14">
        <v>44437.457638888889</v>
      </c>
      <c r="F1868" s="14">
        <v>44437.499305555553</v>
      </c>
      <c r="G1868" s="5" t="s">
        <v>24</v>
      </c>
      <c r="H1868" s="5" t="s">
        <v>29</v>
      </c>
      <c r="S1868" s="29">
        <v>118629</v>
      </c>
      <c r="T1868" s="47"/>
      <c r="U1868" s="48"/>
      <c r="V1868" s="47"/>
      <c r="W1868" s="47"/>
      <c r="X1868" s="48">
        <v>1</v>
      </c>
      <c r="Y1868" s="47">
        <v>1</v>
      </c>
      <c r="Z1868" s="49">
        <v>1</v>
      </c>
    </row>
    <row r="1869" spans="1:26" ht="15.75" customHeight="1">
      <c r="A1869" s="5">
        <v>118122</v>
      </c>
      <c r="B1869" s="5">
        <v>2331</v>
      </c>
      <c r="C1869" s="14">
        <v>44429.47152777778</v>
      </c>
      <c r="D1869" s="14">
        <v>44429.477083333339</v>
      </c>
      <c r="E1869" s="14">
        <v>44429.481250000004</v>
      </c>
      <c r="F1869" s="14">
        <v>44429.513194444451</v>
      </c>
      <c r="G1869" s="5" t="s">
        <v>28</v>
      </c>
      <c r="H1869" s="5" t="s">
        <v>29</v>
      </c>
      <c r="S1869" s="29">
        <v>118630</v>
      </c>
      <c r="T1869" s="47"/>
      <c r="U1869" s="48">
        <v>1</v>
      </c>
      <c r="V1869" s="47">
        <v>1</v>
      </c>
      <c r="W1869" s="47"/>
      <c r="X1869" s="48"/>
      <c r="Y1869" s="47"/>
      <c r="Z1869" s="49">
        <v>1</v>
      </c>
    </row>
    <row r="1870" spans="1:26" ht="15.75" customHeight="1">
      <c r="A1870" s="5">
        <v>117854</v>
      </c>
      <c r="B1870" s="5">
        <v>3448</v>
      </c>
      <c r="C1870" s="14">
        <v>44427.111111111117</v>
      </c>
      <c r="D1870" s="14">
        <v>44427.11319444445</v>
      </c>
      <c r="E1870" s="14"/>
      <c r="F1870" s="14"/>
      <c r="G1870" s="5" t="s">
        <v>28</v>
      </c>
      <c r="H1870" s="5" t="s">
        <v>29</v>
      </c>
      <c r="S1870" s="29">
        <v>118631</v>
      </c>
      <c r="T1870" s="47">
        <v>1</v>
      </c>
      <c r="U1870" s="48"/>
      <c r="V1870" s="47">
        <v>1</v>
      </c>
      <c r="W1870" s="47"/>
      <c r="X1870" s="48"/>
      <c r="Y1870" s="47"/>
      <c r="Z1870" s="49">
        <v>1</v>
      </c>
    </row>
    <row r="1871" spans="1:26" ht="15.75" customHeight="1">
      <c r="A1871" s="5">
        <v>117211</v>
      </c>
      <c r="B1871" s="5">
        <v>441</v>
      </c>
      <c r="C1871" s="14">
        <v>44416.912499999999</v>
      </c>
      <c r="D1871" s="14">
        <v>44416.915972222218</v>
      </c>
      <c r="E1871" s="14">
        <v>44416.92083333333</v>
      </c>
      <c r="F1871" s="14">
        <v>44416.929861111108</v>
      </c>
      <c r="G1871" s="5" t="s">
        <v>28</v>
      </c>
      <c r="H1871" s="5" t="s">
        <v>29</v>
      </c>
      <c r="S1871" s="29">
        <v>118632</v>
      </c>
      <c r="T1871" s="47"/>
      <c r="U1871" s="48"/>
      <c r="V1871" s="47"/>
      <c r="W1871" s="47"/>
      <c r="X1871" s="48">
        <v>1</v>
      </c>
      <c r="Y1871" s="47">
        <v>1</v>
      </c>
      <c r="Z1871" s="49">
        <v>1</v>
      </c>
    </row>
    <row r="1872" spans="1:26" ht="15.75" customHeight="1">
      <c r="A1872" s="5">
        <v>117107</v>
      </c>
      <c r="B1872" s="5">
        <v>3703</v>
      </c>
      <c r="C1872" s="14">
        <v>44418.084722222222</v>
      </c>
      <c r="D1872" s="14">
        <v>44418.086111111108</v>
      </c>
      <c r="E1872" s="14">
        <v>44418.095138888886</v>
      </c>
      <c r="F1872" s="14">
        <v>44418.109027777777</v>
      </c>
      <c r="G1872" s="5" t="s">
        <v>24</v>
      </c>
      <c r="H1872" s="5" t="s">
        <v>25</v>
      </c>
      <c r="S1872" s="29">
        <v>118633</v>
      </c>
      <c r="T1872" s="47">
        <v>1</v>
      </c>
      <c r="U1872" s="48"/>
      <c r="V1872" s="47">
        <v>1</v>
      </c>
      <c r="W1872" s="47"/>
      <c r="X1872" s="48"/>
      <c r="Y1872" s="47"/>
      <c r="Z1872" s="49">
        <v>1</v>
      </c>
    </row>
    <row r="1873" spans="1:26" ht="15.75" customHeight="1">
      <c r="A1873" s="5">
        <v>117404</v>
      </c>
      <c r="B1873" s="5">
        <v>3654</v>
      </c>
      <c r="C1873" s="14">
        <v>44422.397916666669</v>
      </c>
      <c r="D1873" s="14">
        <v>44422.401388888888</v>
      </c>
      <c r="E1873" s="14">
        <v>44422.402777777774</v>
      </c>
      <c r="F1873" s="14">
        <v>44422.419444444444</v>
      </c>
      <c r="G1873" s="5" t="s">
        <v>24</v>
      </c>
      <c r="H1873" s="5" t="s">
        <v>29</v>
      </c>
      <c r="S1873" s="29">
        <v>118634</v>
      </c>
      <c r="T1873" s="47"/>
      <c r="U1873" s="48">
        <v>1</v>
      </c>
      <c r="V1873" s="47">
        <v>1</v>
      </c>
      <c r="W1873" s="47"/>
      <c r="X1873" s="48"/>
      <c r="Y1873" s="47"/>
      <c r="Z1873" s="49">
        <v>1</v>
      </c>
    </row>
    <row r="1874" spans="1:26" ht="15.75" customHeight="1">
      <c r="A1874" s="5">
        <v>117496</v>
      </c>
      <c r="B1874" s="5">
        <v>4539</v>
      </c>
      <c r="C1874" s="14">
        <v>44424.163194444445</v>
      </c>
      <c r="D1874" s="14"/>
      <c r="G1874" s="5" t="s">
        <v>24</v>
      </c>
      <c r="H1874" s="5" t="s">
        <v>29</v>
      </c>
      <c r="S1874" s="29">
        <v>118635</v>
      </c>
      <c r="T1874" s="47"/>
      <c r="U1874" s="48"/>
      <c r="V1874" s="47"/>
      <c r="W1874" s="47"/>
      <c r="X1874" s="48">
        <v>1</v>
      </c>
      <c r="Y1874" s="47">
        <v>1</v>
      </c>
      <c r="Z1874" s="49">
        <v>1</v>
      </c>
    </row>
    <row r="1875" spans="1:26" ht="15.75" customHeight="1">
      <c r="A1875" s="5">
        <v>118439</v>
      </c>
      <c r="B1875" s="5">
        <v>3758</v>
      </c>
      <c r="C1875" s="14">
        <v>44432.244444444448</v>
      </c>
      <c r="D1875" s="14"/>
      <c r="G1875" s="5" t="s">
        <v>28</v>
      </c>
      <c r="H1875" s="5" t="s">
        <v>25</v>
      </c>
      <c r="S1875" s="29">
        <v>118636</v>
      </c>
      <c r="T1875" s="47"/>
      <c r="U1875" s="48"/>
      <c r="V1875" s="47"/>
      <c r="W1875" s="47"/>
      <c r="X1875" s="48">
        <v>1</v>
      </c>
      <c r="Y1875" s="47">
        <v>1</v>
      </c>
      <c r="Z1875" s="49">
        <v>1</v>
      </c>
    </row>
    <row r="1876" spans="1:26" ht="15.75" customHeight="1">
      <c r="A1876" s="5">
        <v>117514</v>
      </c>
      <c r="C1876" s="14">
        <v>44413.517361111109</v>
      </c>
      <c r="G1876" s="5" t="s">
        <v>28</v>
      </c>
      <c r="H1876" s="5" t="s">
        <v>29</v>
      </c>
      <c r="S1876" s="29">
        <v>118637</v>
      </c>
      <c r="T1876" s="47"/>
      <c r="U1876" s="48"/>
      <c r="V1876" s="47"/>
      <c r="W1876" s="47"/>
      <c r="X1876" s="48"/>
      <c r="Y1876" s="47"/>
      <c r="Z1876" s="49"/>
    </row>
    <row r="1877" spans="1:26" ht="15.75" customHeight="1">
      <c r="A1877" s="5">
        <v>116872</v>
      </c>
      <c r="B1877" s="5">
        <v>4592</v>
      </c>
      <c r="C1877" s="14">
        <v>44416.237500000003</v>
      </c>
      <c r="D1877" s="14">
        <v>44416.247222222228</v>
      </c>
      <c r="E1877" s="14">
        <v>44416.252777777787</v>
      </c>
      <c r="F1877" s="14">
        <v>44416.265972222231</v>
      </c>
      <c r="G1877" s="5" t="s">
        <v>24</v>
      </c>
      <c r="H1877" s="5" t="s">
        <v>25</v>
      </c>
      <c r="S1877" s="29">
        <v>118638</v>
      </c>
      <c r="T1877" s="47"/>
      <c r="U1877" s="48">
        <v>1</v>
      </c>
      <c r="V1877" s="47">
        <v>1</v>
      </c>
      <c r="W1877" s="47"/>
      <c r="X1877" s="48"/>
      <c r="Y1877" s="47"/>
      <c r="Z1877" s="49">
        <v>1</v>
      </c>
    </row>
    <row r="1878" spans="1:26" ht="15.75" customHeight="1">
      <c r="A1878" s="5">
        <v>118182</v>
      </c>
      <c r="B1878" s="5">
        <v>4787</v>
      </c>
      <c r="C1878" s="14">
        <v>44413.975694444445</v>
      </c>
      <c r="D1878" s="14">
        <v>44413.984027777777</v>
      </c>
      <c r="E1878" s="14">
        <v>44413.988194444442</v>
      </c>
      <c r="F1878" s="14"/>
      <c r="G1878" s="5" t="s">
        <v>24</v>
      </c>
      <c r="H1878" s="5" t="s">
        <v>25</v>
      </c>
      <c r="S1878" s="29">
        <v>118639</v>
      </c>
      <c r="T1878" s="47"/>
      <c r="U1878" s="48">
        <v>1</v>
      </c>
      <c r="V1878" s="47">
        <v>1</v>
      </c>
      <c r="W1878" s="47"/>
      <c r="X1878" s="48"/>
      <c r="Y1878" s="47"/>
      <c r="Z1878" s="49">
        <v>1</v>
      </c>
    </row>
    <row r="1879" spans="1:26" ht="15.75" customHeight="1">
      <c r="A1879" s="5">
        <v>117338</v>
      </c>
      <c r="B1879" s="5">
        <v>123</v>
      </c>
      <c r="C1879" s="14">
        <v>44413.963888888895</v>
      </c>
      <c r="D1879" s="14">
        <v>44413.970138888893</v>
      </c>
      <c r="E1879" s="14">
        <v>44413.975694444453</v>
      </c>
      <c r="F1879" s="14">
        <v>44414.002777777787</v>
      </c>
      <c r="G1879" s="5" t="s">
        <v>28</v>
      </c>
      <c r="H1879" s="5" t="s">
        <v>29</v>
      </c>
      <c r="S1879" s="29">
        <v>118640</v>
      </c>
      <c r="T1879" s="47"/>
      <c r="U1879" s="48"/>
      <c r="V1879" s="47"/>
      <c r="W1879" s="47"/>
      <c r="X1879" s="48"/>
      <c r="Y1879" s="47"/>
      <c r="Z1879" s="49"/>
    </row>
    <row r="1880" spans="1:26" ht="15.75" customHeight="1">
      <c r="A1880" s="5">
        <v>117363</v>
      </c>
      <c r="B1880" s="5">
        <v>11</v>
      </c>
      <c r="C1880" s="14">
        <v>44434.410416666666</v>
      </c>
      <c r="D1880" s="14">
        <v>44434.412499999999</v>
      </c>
      <c r="E1880" s="14">
        <v>44434.42083333333</v>
      </c>
      <c r="F1880" s="14">
        <v>44434.462499999994</v>
      </c>
      <c r="G1880" s="5" t="s">
        <v>28</v>
      </c>
      <c r="H1880" s="5" t="s">
        <v>25</v>
      </c>
      <c r="S1880" s="29">
        <v>118641</v>
      </c>
      <c r="T1880" s="47">
        <v>1</v>
      </c>
      <c r="U1880" s="48"/>
      <c r="V1880" s="47">
        <v>1</v>
      </c>
      <c r="W1880" s="47"/>
      <c r="X1880" s="48"/>
      <c r="Y1880" s="47"/>
      <c r="Z1880" s="49">
        <v>1</v>
      </c>
    </row>
    <row r="1881" spans="1:26" ht="15.75" customHeight="1">
      <c r="A1881" s="5">
        <v>117822</v>
      </c>
      <c r="B1881" s="5">
        <v>4297</v>
      </c>
      <c r="C1881" s="14">
        <v>44421.04305555555</v>
      </c>
      <c r="D1881" s="14">
        <v>44421.046527777769</v>
      </c>
      <c r="E1881" s="14">
        <v>44421.050694444435</v>
      </c>
      <c r="F1881" s="14">
        <v>44421.064583333326</v>
      </c>
      <c r="G1881" s="5" t="s">
        <v>24</v>
      </c>
      <c r="H1881" s="5" t="s">
        <v>29</v>
      </c>
      <c r="S1881" s="29">
        <v>118642</v>
      </c>
      <c r="T1881" s="47"/>
      <c r="U1881" s="48">
        <v>1</v>
      </c>
      <c r="V1881" s="47">
        <v>1</v>
      </c>
      <c r="W1881" s="47"/>
      <c r="X1881" s="48"/>
      <c r="Y1881" s="47"/>
      <c r="Z1881" s="49">
        <v>1</v>
      </c>
    </row>
    <row r="1882" spans="1:26" ht="15.75" customHeight="1">
      <c r="A1882" s="5">
        <v>118441</v>
      </c>
      <c r="B1882" s="5">
        <v>2586</v>
      </c>
      <c r="C1882" s="14">
        <v>44412.97152777778</v>
      </c>
      <c r="D1882" s="14">
        <v>44412.977083333339</v>
      </c>
      <c r="E1882" s="14">
        <v>44412.979166666672</v>
      </c>
      <c r="F1882" s="14">
        <v>44413.018750000003</v>
      </c>
      <c r="G1882" s="5" t="s">
        <v>24</v>
      </c>
      <c r="H1882" s="5" t="s">
        <v>29</v>
      </c>
      <c r="S1882" s="29">
        <v>118643</v>
      </c>
      <c r="T1882" s="47">
        <v>1</v>
      </c>
      <c r="U1882" s="48"/>
      <c r="V1882" s="47">
        <v>1</v>
      </c>
      <c r="W1882" s="47"/>
      <c r="X1882" s="48"/>
      <c r="Y1882" s="47"/>
      <c r="Z1882" s="49">
        <v>1</v>
      </c>
    </row>
    <row r="1883" spans="1:26" ht="15.75" customHeight="1">
      <c r="A1883" s="5">
        <v>116818</v>
      </c>
      <c r="B1883" s="5">
        <v>3375</v>
      </c>
      <c r="C1883" s="14">
        <v>44429.438888888886</v>
      </c>
      <c r="D1883" s="14">
        <v>44429.443055555552</v>
      </c>
      <c r="E1883" s="14">
        <v>44429.45</v>
      </c>
      <c r="F1883" s="14">
        <v>44429.470833333333</v>
      </c>
      <c r="G1883" s="5" t="s">
        <v>24</v>
      </c>
      <c r="H1883" s="5" t="s">
        <v>25</v>
      </c>
      <c r="S1883" s="29">
        <v>118644</v>
      </c>
      <c r="T1883" s="47"/>
      <c r="U1883" s="48">
        <v>1</v>
      </c>
      <c r="V1883" s="47">
        <v>1</v>
      </c>
      <c r="W1883" s="47"/>
      <c r="X1883" s="48"/>
      <c r="Y1883" s="47"/>
      <c r="Z1883" s="49">
        <v>1</v>
      </c>
    </row>
    <row r="1884" spans="1:26" ht="15.75" customHeight="1">
      <c r="A1884" s="5">
        <v>117527</v>
      </c>
      <c r="C1884" s="14">
        <v>44432.054861111108</v>
      </c>
      <c r="G1884" s="5" t="s">
        <v>24</v>
      </c>
      <c r="H1884" s="5" t="s">
        <v>25</v>
      </c>
      <c r="S1884" s="29">
        <v>118645</v>
      </c>
      <c r="T1884" s="47"/>
      <c r="U1884" s="48">
        <v>1</v>
      </c>
      <c r="V1884" s="47">
        <v>1</v>
      </c>
      <c r="W1884" s="47"/>
      <c r="X1884" s="48"/>
      <c r="Y1884" s="47"/>
      <c r="Z1884" s="49">
        <v>1</v>
      </c>
    </row>
    <row r="1885" spans="1:26" ht="15.75" customHeight="1">
      <c r="A1885" s="5">
        <v>118489</v>
      </c>
      <c r="B1885" s="5">
        <v>4260</v>
      </c>
      <c r="C1885" s="14">
        <v>44429.909722222219</v>
      </c>
      <c r="D1885" s="14">
        <v>44429.913194444438</v>
      </c>
      <c r="E1885" s="14">
        <v>44429.915972222218</v>
      </c>
      <c r="F1885" s="14">
        <v>44429.92083333333</v>
      </c>
      <c r="G1885" s="5" t="s">
        <v>28</v>
      </c>
      <c r="H1885" s="5" t="s">
        <v>29</v>
      </c>
      <c r="S1885" s="29">
        <v>118646</v>
      </c>
      <c r="T1885" s="47"/>
      <c r="U1885" s="48"/>
      <c r="V1885" s="47"/>
      <c r="W1885" s="47">
        <v>1</v>
      </c>
      <c r="X1885" s="48"/>
      <c r="Y1885" s="47">
        <v>1</v>
      </c>
      <c r="Z1885" s="49">
        <v>1</v>
      </c>
    </row>
    <row r="1886" spans="1:26" ht="15.75" customHeight="1">
      <c r="A1886" s="5">
        <v>118095</v>
      </c>
      <c r="B1886" s="5">
        <v>4926</v>
      </c>
      <c r="C1886" s="14">
        <v>44434.734722222223</v>
      </c>
      <c r="D1886" s="14">
        <v>44434.738194444442</v>
      </c>
      <c r="E1886" s="14">
        <v>44434.747916666667</v>
      </c>
      <c r="F1886" s="14">
        <v>44434.790277777778</v>
      </c>
      <c r="G1886" s="5" t="s">
        <v>28</v>
      </c>
      <c r="H1886" s="5" t="s">
        <v>29</v>
      </c>
      <c r="S1886" s="29">
        <v>118647</v>
      </c>
      <c r="T1886" s="47"/>
      <c r="U1886" s="48"/>
      <c r="V1886" s="47"/>
      <c r="W1886" s="47"/>
      <c r="X1886" s="48">
        <v>1</v>
      </c>
      <c r="Y1886" s="47">
        <v>1</v>
      </c>
      <c r="Z1886" s="49">
        <v>1</v>
      </c>
    </row>
    <row r="1887" spans="1:26" ht="15.75" customHeight="1">
      <c r="A1887" s="5">
        <v>117292</v>
      </c>
      <c r="B1887" s="5">
        <v>463</v>
      </c>
      <c r="C1887" s="14">
        <v>44421.269444444442</v>
      </c>
      <c r="D1887" s="14">
        <v>44421.27847222222</v>
      </c>
      <c r="E1887" s="14">
        <v>44421.281944444439</v>
      </c>
      <c r="F1887" s="14">
        <v>44421.318055555552</v>
      </c>
      <c r="G1887" s="5" t="s">
        <v>24</v>
      </c>
      <c r="H1887" s="5" t="s">
        <v>29</v>
      </c>
      <c r="S1887" s="29">
        <v>118648</v>
      </c>
      <c r="T1887" s="47">
        <v>1</v>
      </c>
      <c r="U1887" s="48"/>
      <c r="V1887" s="47">
        <v>1</v>
      </c>
      <c r="W1887" s="47"/>
      <c r="X1887" s="48"/>
      <c r="Y1887" s="47"/>
      <c r="Z1887" s="49">
        <v>1</v>
      </c>
    </row>
    <row r="1888" spans="1:26" ht="15.75" customHeight="1">
      <c r="A1888" s="5">
        <v>118646</v>
      </c>
      <c r="B1888" s="5">
        <v>1832</v>
      </c>
      <c r="C1888" s="14">
        <v>44436.254166666666</v>
      </c>
      <c r="D1888" s="14">
        <v>44436.260416666664</v>
      </c>
      <c r="E1888" s="14">
        <v>44436.263194444444</v>
      </c>
      <c r="F1888" s="14">
        <v>44436.268750000003</v>
      </c>
      <c r="G1888" s="5" t="s">
        <v>28</v>
      </c>
      <c r="H1888" s="5" t="s">
        <v>25</v>
      </c>
      <c r="S1888" s="29">
        <v>118649</v>
      </c>
      <c r="T1888" s="47">
        <v>1</v>
      </c>
      <c r="U1888" s="48"/>
      <c r="V1888" s="47">
        <v>1</v>
      </c>
      <c r="W1888" s="47"/>
      <c r="X1888" s="48"/>
      <c r="Y1888" s="47"/>
      <c r="Z1888" s="49">
        <v>1</v>
      </c>
    </row>
    <row r="1889" spans="1:26" ht="15.75" customHeight="1">
      <c r="A1889" s="5">
        <v>117915</v>
      </c>
      <c r="C1889" s="14">
        <v>44420.51458333333</v>
      </c>
      <c r="G1889" s="5" t="s">
        <v>24</v>
      </c>
      <c r="H1889" s="5" t="s">
        <v>29</v>
      </c>
      <c r="S1889" s="29">
        <v>118650</v>
      </c>
      <c r="T1889" s="47"/>
      <c r="U1889" s="48">
        <v>1</v>
      </c>
      <c r="V1889" s="47">
        <v>1</v>
      </c>
      <c r="W1889" s="47"/>
      <c r="X1889" s="48"/>
      <c r="Y1889" s="47"/>
      <c r="Z1889" s="49">
        <v>1</v>
      </c>
    </row>
    <row r="1890" spans="1:26" ht="15.75" customHeight="1">
      <c r="A1890" s="5">
        <v>118515</v>
      </c>
      <c r="B1890" s="5">
        <v>4697</v>
      </c>
      <c r="C1890" s="14">
        <v>44410.72152777778</v>
      </c>
      <c r="D1890" s="14">
        <v>44410.727083333339</v>
      </c>
      <c r="E1890" s="14">
        <v>44410.729166666672</v>
      </c>
      <c r="F1890" s="14">
        <v>44410.765277777784</v>
      </c>
      <c r="G1890" s="5" t="s">
        <v>28</v>
      </c>
      <c r="H1890" s="5" t="s">
        <v>29</v>
      </c>
      <c r="S1890" s="29">
        <v>118651</v>
      </c>
      <c r="T1890" s="47"/>
      <c r="U1890" s="48"/>
      <c r="V1890" s="47"/>
      <c r="W1890" s="47">
        <v>1</v>
      </c>
      <c r="X1890" s="48"/>
      <c r="Y1890" s="47">
        <v>1</v>
      </c>
      <c r="Z1890" s="49">
        <v>1</v>
      </c>
    </row>
    <row r="1891" spans="1:26" ht="15.75" customHeight="1">
      <c r="A1891" s="5">
        <v>118660</v>
      </c>
      <c r="B1891" s="5">
        <v>4555</v>
      </c>
      <c r="C1891" s="14">
        <v>44414.629861111112</v>
      </c>
      <c r="D1891" s="14">
        <v>44414.634027777778</v>
      </c>
      <c r="E1891" s="14">
        <v>44414.636111111111</v>
      </c>
      <c r="F1891" s="14">
        <v>44414.657638888886</v>
      </c>
      <c r="G1891" s="5" t="s">
        <v>28</v>
      </c>
      <c r="H1891" s="5" t="s">
        <v>29</v>
      </c>
      <c r="S1891" s="29">
        <v>118652</v>
      </c>
      <c r="T1891" s="47"/>
      <c r="U1891" s="48">
        <v>1</v>
      </c>
      <c r="V1891" s="47">
        <v>1</v>
      </c>
      <c r="W1891" s="47"/>
      <c r="X1891" s="48"/>
      <c r="Y1891" s="47"/>
      <c r="Z1891" s="49">
        <v>1</v>
      </c>
    </row>
    <row r="1892" spans="1:26" ht="15.75" customHeight="1">
      <c r="A1892" s="5">
        <v>116792</v>
      </c>
      <c r="B1892" s="5">
        <v>2912</v>
      </c>
      <c r="C1892" s="14">
        <v>44435.665972222225</v>
      </c>
      <c r="D1892" s="14"/>
      <c r="G1892" s="5" t="s">
        <v>28</v>
      </c>
      <c r="H1892" s="5" t="s">
        <v>25</v>
      </c>
      <c r="S1892" s="29">
        <v>118653</v>
      </c>
      <c r="T1892" s="47"/>
      <c r="U1892" s="48">
        <v>1</v>
      </c>
      <c r="V1892" s="47">
        <v>1</v>
      </c>
      <c r="W1892" s="47"/>
      <c r="X1892" s="48"/>
      <c r="Y1892" s="47"/>
      <c r="Z1892" s="49">
        <v>1</v>
      </c>
    </row>
    <row r="1893" spans="1:26" ht="15.75" customHeight="1">
      <c r="A1893" s="5">
        <v>118330</v>
      </c>
      <c r="B1893" s="5">
        <v>1759</v>
      </c>
      <c r="C1893" s="14">
        <v>44434.445138888885</v>
      </c>
      <c r="D1893" s="14">
        <v>44434.451388888883</v>
      </c>
      <c r="E1893" s="14">
        <v>44434.453472222216</v>
      </c>
      <c r="F1893" s="14">
        <v>44434.490972222215</v>
      </c>
      <c r="G1893" s="5" t="s">
        <v>24</v>
      </c>
      <c r="H1893" s="5" t="s">
        <v>25</v>
      </c>
      <c r="S1893" s="29">
        <v>118654</v>
      </c>
      <c r="T1893" s="47"/>
      <c r="U1893" s="48"/>
      <c r="V1893" s="47"/>
      <c r="W1893" s="47"/>
      <c r="X1893" s="48">
        <v>1</v>
      </c>
      <c r="Y1893" s="47">
        <v>1</v>
      </c>
      <c r="Z1893" s="49">
        <v>1</v>
      </c>
    </row>
    <row r="1894" spans="1:26" ht="15.75" customHeight="1">
      <c r="A1894" s="5">
        <v>117935</v>
      </c>
      <c r="B1894" s="5">
        <v>1884</v>
      </c>
      <c r="C1894" s="14">
        <v>44432.461111111115</v>
      </c>
      <c r="D1894" s="14">
        <v>44432.462500000001</v>
      </c>
      <c r="E1894" s="14"/>
      <c r="G1894" s="5" t="s">
        <v>24</v>
      </c>
      <c r="H1894" s="5" t="s">
        <v>29</v>
      </c>
      <c r="S1894" s="29">
        <v>118655</v>
      </c>
      <c r="T1894" s="47">
        <v>1</v>
      </c>
      <c r="U1894" s="48"/>
      <c r="V1894" s="47">
        <v>1</v>
      </c>
      <c r="W1894" s="47"/>
      <c r="X1894" s="48"/>
      <c r="Y1894" s="47"/>
      <c r="Z1894" s="49">
        <v>1</v>
      </c>
    </row>
    <row r="1895" spans="1:26" ht="15.75" customHeight="1">
      <c r="A1895" s="5">
        <v>118402</v>
      </c>
      <c r="B1895" s="5">
        <v>1472</v>
      </c>
      <c r="C1895" s="14">
        <v>44421.114583333336</v>
      </c>
      <c r="D1895" s="14">
        <v>44421.115972222222</v>
      </c>
      <c r="E1895" s="14"/>
      <c r="F1895" s="14"/>
      <c r="G1895" s="5" t="s">
        <v>28</v>
      </c>
      <c r="H1895" s="5" t="s">
        <v>29</v>
      </c>
      <c r="S1895" s="29">
        <v>118656</v>
      </c>
      <c r="T1895" s="47">
        <v>1</v>
      </c>
      <c r="U1895" s="48"/>
      <c r="V1895" s="47">
        <v>1</v>
      </c>
      <c r="W1895" s="47"/>
      <c r="X1895" s="48"/>
      <c r="Y1895" s="47"/>
      <c r="Z1895" s="49">
        <v>1</v>
      </c>
    </row>
    <row r="1896" spans="1:26" ht="15.75" customHeight="1">
      <c r="A1896" s="5">
        <v>118601</v>
      </c>
      <c r="C1896" s="14">
        <v>44426.481250000004</v>
      </c>
      <c r="G1896" s="5" t="s">
        <v>24</v>
      </c>
      <c r="H1896" s="5" t="s">
        <v>29</v>
      </c>
      <c r="S1896" s="29">
        <v>118657</v>
      </c>
      <c r="T1896" s="47"/>
      <c r="U1896" s="48"/>
      <c r="V1896" s="47"/>
      <c r="W1896" s="47"/>
      <c r="X1896" s="48"/>
      <c r="Y1896" s="47"/>
      <c r="Z1896" s="49"/>
    </row>
    <row r="1897" spans="1:26" ht="15.75" customHeight="1">
      <c r="A1897" s="5">
        <v>117653</v>
      </c>
      <c r="C1897" s="14">
        <v>44433.867361111115</v>
      </c>
      <c r="G1897" s="5" t="s">
        <v>28</v>
      </c>
      <c r="H1897" s="5" t="s">
        <v>29</v>
      </c>
      <c r="S1897" s="29">
        <v>118658</v>
      </c>
      <c r="T1897" s="47"/>
      <c r="U1897" s="48"/>
      <c r="V1897" s="47"/>
      <c r="W1897" s="47"/>
      <c r="X1897" s="48">
        <v>1</v>
      </c>
      <c r="Y1897" s="47">
        <v>1</v>
      </c>
      <c r="Z1897" s="49">
        <v>1</v>
      </c>
    </row>
    <row r="1898" spans="1:26" ht="15.75" customHeight="1">
      <c r="A1898" s="5">
        <v>117621</v>
      </c>
      <c r="C1898" s="14">
        <v>44415.152777777781</v>
      </c>
      <c r="G1898" s="5" t="s">
        <v>28</v>
      </c>
      <c r="H1898" s="5" t="s">
        <v>25</v>
      </c>
      <c r="S1898" s="29">
        <v>118659</v>
      </c>
      <c r="T1898" s="47"/>
      <c r="U1898" s="48">
        <v>1</v>
      </c>
      <c r="V1898" s="47">
        <v>1</v>
      </c>
      <c r="W1898" s="47"/>
      <c r="X1898" s="48"/>
      <c r="Y1898" s="47"/>
      <c r="Z1898" s="49">
        <v>1</v>
      </c>
    </row>
    <row r="1899" spans="1:26" ht="15.75" customHeight="1">
      <c r="A1899" s="5">
        <v>118063</v>
      </c>
      <c r="B1899" s="5">
        <v>1447</v>
      </c>
      <c r="C1899" s="14">
        <v>44437.496527777781</v>
      </c>
      <c r="D1899" s="14">
        <v>44437.50208333334</v>
      </c>
      <c r="E1899" s="14">
        <v>44437.511111111118</v>
      </c>
      <c r="F1899" s="14">
        <v>44437.515972222231</v>
      </c>
      <c r="G1899" s="5" t="s">
        <v>28</v>
      </c>
      <c r="H1899" s="5" t="s">
        <v>29</v>
      </c>
      <c r="S1899" s="29">
        <v>118660</v>
      </c>
      <c r="T1899" s="47"/>
      <c r="U1899" s="48"/>
      <c r="V1899" s="47"/>
      <c r="W1899" s="47"/>
      <c r="X1899" s="48">
        <v>1</v>
      </c>
      <c r="Y1899" s="47">
        <v>1</v>
      </c>
      <c r="Z1899" s="49">
        <v>1</v>
      </c>
    </row>
    <row r="1900" spans="1:26" ht="15.75" customHeight="1">
      <c r="A1900" s="5">
        <v>118503</v>
      </c>
      <c r="B1900" s="5">
        <v>1932</v>
      </c>
      <c r="C1900" s="14">
        <v>44414.388194444444</v>
      </c>
      <c r="D1900" s="14">
        <v>44414.393055555556</v>
      </c>
      <c r="E1900" s="14"/>
      <c r="F1900" s="14"/>
      <c r="G1900" s="5" t="s">
        <v>28</v>
      </c>
      <c r="H1900" s="5" t="s">
        <v>29</v>
      </c>
      <c r="S1900" s="29">
        <v>118661</v>
      </c>
      <c r="T1900" s="47"/>
      <c r="U1900" s="48"/>
      <c r="V1900" s="47"/>
      <c r="W1900" s="47"/>
      <c r="X1900" s="48">
        <v>1</v>
      </c>
      <c r="Y1900" s="47">
        <v>1</v>
      </c>
      <c r="Z1900" s="49">
        <v>1</v>
      </c>
    </row>
    <row r="1901" spans="1:26" ht="15.75" customHeight="1">
      <c r="A1901" s="5">
        <v>118776</v>
      </c>
      <c r="B1901" s="5">
        <v>3868</v>
      </c>
      <c r="C1901" s="14">
        <v>44433.586111111115</v>
      </c>
      <c r="D1901" s="14">
        <v>44433.590972222228</v>
      </c>
      <c r="E1901" s="14">
        <v>44433.600000000006</v>
      </c>
      <c r="F1901" s="14">
        <v>44433.62708333334</v>
      </c>
      <c r="G1901" s="5" t="s">
        <v>24</v>
      </c>
      <c r="H1901" s="5" t="s">
        <v>29</v>
      </c>
      <c r="S1901" s="29">
        <v>118662</v>
      </c>
      <c r="T1901" s="47">
        <v>1</v>
      </c>
      <c r="U1901" s="48"/>
      <c r="V1901" s="47">
        <v>1</v>
      </c>
      <c r="W1901" s="47"/>
      <c r="X1901" s="48"/>
      <c r="Y1901" s="47"/>
      <c r="Z1901" s="49">
        <v>1</v>
      </c>
    </row>
    <row r="1902" spans="1:26" ht="15.75" customHeight="1">
      <c r="A1902" s="5">
        <v>117540</v>
      </c>
      <c r="C1902" s="14">
        <v>44417.740972222222</v>
      </c>
      <c r="G1902" s="5" t="s">
        <v>24</v>
      </c>
      <c r="H1902" s="5" t="s">
        <v>29</v>
      </c>
      <c r="S1902" s="29">
        <v>118663</v>
      </c>
      <c r="T1902" s="47">
        <v>1</v>
      </c>
      <c r="U1902" s="48"/>
      <c r="V1902" s="47">
        <v>1</v>
      </c>
      <c r="W1902" s="47"/>
      <c r="X1902" s="48"/>
      <c r="Y1902" s="47"/>
      <c r="Z1902" s="49">
        <v>1</v>
      </c>
    </row>
    <row r="1903" spans="1:26" ht="15.75" customHeight="1">
      <c r="A1903" s="5">
        <v>117336</v>
      </c>
      <c r="B1903" s="5">
        <v>3179</v>
      </c>
      <c r="C1903" s="14">
        <v>44414.446527777778</v>
      </c>
      <c r="D1903" s="14">
        <v>44414.456944444442</v>
      </c>
      <c r="E1903" s="14"/>
      <c r="G1903" s="5" t="s">
        <v>28</v>
      </c>
      <c r="H1903" s="5" t="s">
        <v>29</v>
      </c>
      <c r="S1903" s="29">
        <v>118664</v>
      </c>
      <c r="T1903" s="47"/>
      <c r="U1903" s="48"/>
      <c r="V1903" s="47"/>
      <c r="W1903" s="47">
        <v>1</v>
      </c>
      <c r="X1903" s="48"/>
      <c r="Y1903" s="47">
        <v>1</v>
      </c>
      <c r="Z1903" s="49">
        <v>1</v>
      </c>
    </row>
    <row r="1904" spans="1:26" ht="15.75" customHeight="1">
      <c r="A1904" s="5">
        <v>117955</v>
      </c>
      <c r="C1904" s="14">
        <v>44425.253472222219</v>
      </c>
      <c r="G1904" s="5" t="s">
        <v>24</v>
      </c>
      <c r="H1904" s="5" t="s">
        <v>25</v>
      </c>
      <c r="S1904" s="29">
        <v>118665</v>
      </c>
      <c r="T1904" s="47"/>
      <c r="U1904" s="48">
        <v>1</v>
      </c>
      <c r="V1904" s="47">
        <v>1</v>
      </c>
      <c r="W1904" s="47"/>
      <c r="X1904" s="48"/>
      <c r="Y1904" s="47"/>
      <c r="Z1904" s="49">
        <v>1</v>
      </c>
    </row>
    <row r="1905" spans="1:26" ht="15.75" customHeight="1">
      <c r="A1905" s="5">
        <v>117925</v>
      </c>
      <c r="B1905" s="5">
        <v>2505</v>
      </c>
      <c r="C1905" s="14">
        <v>44414.28402777778</v>
      </c>
      <c r="D1905" s="14">
        <v>44414.286805555559</v>
      </c>
      <c r="E1905" s="14">
        <v>44414.297222222223</v>
      </c>
      <c r="F1905" s="14">
        <v>44414.319444444445</v>
      </c>
      <c r="G1905" s="5" t="s">
        <v>24</v>
      </c>
      <c r="H1905" s="5" t="s">
        <v>25</v>
      </c>
      <c r="S1905" s="29">
        <v>118666</v>
      </c>
      <c r="T1905" s="47"/>
      <c r="U1905" s="48"/>
      <c r="V1905" s="47"/>
      <c r="W1905" s="47"/>
      <c r="X1905" s="48"/>
      <c r="Y1905" s="47"/>
      <c r="Z1905" s="49"/>
    </row>
    <row r="1906" spans="1:26" ht="15.75" customHeight="1">
      <c r="A1906" s="5">
        <v>116850</v>
      </c>
      <c r="C1906" s="14">
        <v>44416.446527777778</v>
      </c>
      <c r="G1906" s="5" t="s">
        <v>24</v>
      </c>
      <c r="H1906" s="5" t="s">
        <v>29</v>
      </c>
      <c r="S1906" s="29">
        <v>118667</v>
      </c>
      <c r="T1906" s="47"/>
      <c r="U1906" s="48"/>
      <c r="V1906" s="47"/>
      <c r="W1906" s="47">
        <v>1</v>
      </c>
      <c r="X1906" s="48"/>
      <c r="Y1906" s="47">
        <v>1</v>
      </c>
      <c r="Z1906" s="49">
        <v>1</v>
      </c>
    </row>
    <row r="1907" spans="1:26" ht="15.75" customHeight="1">
      <c r="A1907" s="5">
        <v>117222</v>
      </c>
      <c r="B1907" s="5">
        <v>1608</v>
      </c>
      <c r="C1907" s="14">
        <v>44428.418749999997</v>
      </c>
      <c r="D1907" s="14"/>
      <c r="G1907" s="5" t="s">
        <v>28</v>
      </c>
      <c r="H1907" s="5" t="s">
        <v>25</v>
      </c>
      <c r="S1907" s="29">
        <v>118668</v>
      </c>
      <c r="T1907" s="47"/>
      <c r="U1907" s="48">
        <v>1</v>
      </c>
      <c r="V1907" s="47">
        <v>1</v>
      </c>
      <c r="W1907" s="47"/>
      <c r="X1907" s="48"/>
      <c r="Y1907" s="47"/>
      <c r="Z1907" s="49">
        <v>1</v>
      </c>
    </row>
    <row r="1908" spans="1:26" ht="15.75" customHeight="1">
      <c r="A1908" s="5">
        <v>117145</v>
      </c>
      <c r="B1908" s="5">
        <v>1673</v>
      </c>
      <c r="C1908" s="14">
        <v>44434.276388888888</v>
      </c>
      <c r="D1908" s="14">
        <v>44434.277777777774</v>
      </c>
      <c r="E1908" s="14">
        <v>44434.280555555553</v>
      </c>
      <c r="F1908" s="14">
        <v>44434.302083333328</v>
      </c>
      <c r="G1908" s="5" t="s">
        <v>24</v>
      </c>
      <c r="H1908" s="5" t="s">
        <v>29</v>
      </c>
      <c r="S1908" s="29">
        <v>118669</v>
      </c>
      <c r="T1908" s="47">
        <v>1</v>
      </c>
      <c r="U1908" s="48"/>
      <c r="V1908" s="47">
        <v>1</v>
      </c>
      <c r="W1908" s="47"/>
      <c r="X1908" s="48"/>
      <c r="Y1908" s="47"/>
      <c r="Z1908" s="49">
        <v>1</v>
      </c>
    </row>
    <row r="1909" spans="1:26" ht="15.75" customHeight="1">
      <c r="A1909" s="5">
        <v>118568</v>
      </c>
      <c r="C1909" s="14">
        <v>44416.84652777778</v>
      </c>
      <c r="G1909" s="5" t="s">
        <v>24</v>
      </c>
      <c r="H1909" s="5" t="s">
        <v>29</v>
      </c>
      <c r="S1909" s="29">
        <v>118670</v>
      </c>
      <c r="T1909" s="47"/>
      <c r="U1909" s="48"/>
      <c r="V1909" s="47"/>
      <c r="W1909" s="47"/>
      <c r="X1909" s="48">
        <v>1</v>
      </c>
      <c r="Y1909" s="47">
        <v>1</v>
      </c>
      <c r="Z1909" s="49">
        <v>1</v>
      </c>
    </row>
    <row r="1910" spans="1:26" ht="15.75" customHeight="1">
      <c r="A1910" s="5">
        <v>117531</v>
      </c>
      <c r="C1910" s="14">
        <v>44427.30972222222</v>
      </c>
      <c r="G1910" s="5" t="s">
        <v>28</v>
      </c>
      <c r="H1910" s="5" t="s">
        <v>25</v>
      </c>
      <c r="S1910" s="29">
        <v>118671</v>
      </c>
      <c r="T1910" s="47"/>
      <c r="U1910" s="48">
        <v>1</v>
      </c>
      <c r="V1910" s="47">
        <v>1</v>
      </c>
      <c r="W1910" s="47"/>
      <c r="X1910" s="48"/>
      <c r="Y1910" s="47"/>
      <c r="Z1910" s="49">
        <v>1</v>
      </c>
    </row>
    <row r="1911" spans="1:26" ht="15.75" customHeight="1">
      <c r="A1911" s="5">
        <v>118411</v>
      </c>
      <c r="B1911" s="5">
        <v>1506</v>
      </c>
      <c r="C1911" s="14">
        <v>44410.123611111114</v>
      </c>
      <c r="D1911" s="14">
        <v>44410.12777777778</v>
      </c>
      <c r="E1911" s="14">
        <v>44410.131249999999</v>
      </c>
      <c r="F1911" s="14">
        <v>44410.143055555556</v>
      </c>
      <c r="G1911" s="5" t="s">
        <v>24</v>
      </c>
      <c r="H1911" s="5" t="s">
        <v>25</v>
      </c>
      <c r="S1911" s="29">
        <v>118672</v>
      </c>
      <c r="T1911" s="47"/>
      <c r="U1911" s="48">
        <v>1</v>
      </c>
      <c r="V1911" s="47">
        <v>1</v>
      </c>
      <c r="W1911" s="47"/>
      <c r="X1911" s="48"/>
      <c r="Y1911" s="47"/>
      <c r="Z1911" s="49">
        <v>1</v>
      </c>
    </row>
    <row r="1912" spans="1:26" ht="15.75" customHeight="1">
      <c r="A1912" s="5">
        <v>118117</v>
      </c>
      <c r="C1912" s="14">
        <v>44423.555555555555</v>
      </c>
      <c r="G1912" s="5" t="s">
        <v>28</v>
      </c>
      <c r="H1912" s="5" t="s">
        <v>29</v>
      </c>
      <c r="S1912" s="29">
        <v>118673</v>
      </c>
      <c r="T1912" s="47"/>
      <c r="U1912" s="48"/>
      <c r="V1912" s="47"/>
      <c r="W1912" s="47">
        <v>1</v>
      </c>
      <c r="X1912" s="48"/>
      <c r="Y1912" s="47">
        <v>1</v>
      </c>
      <c r="Z1912" s="49">
        <v>1</v>
      </c>
    </row>
    <row r="1913" spans="1:26" ht="15.75" customHeight="1">
      <c r="A1913" s="5">
        <v>118747</v>
      </c>
      <c r="B1913" s="5">
        <v>4708</v>
      </c>
      <c r="C1913" s="14">
        <v>44409.565972222219</v>
      </c>
      <c r="D1913" s="14"/>
      <c r="G1913" s="5" t="s">
        <v>24</v>
      </c>
      <c r="H1913" s="5" t="s">
        <v>25</v>
      </c>
      <c r="S1913" s="29">
        <v>118674</v>
      </c>
      <c r="T1913" s="47"/>
      <c r="U1913" s="48">
        <v>1</v>
      </c>
      <c r="V1913" s="47">
        <v>1</v>
      </c>
      <c r="W1913" s="47"/>
      <c r="X1913" s="48"/>
      <c r="Y1913" s="47"/>
      <c r="Z1913" s="49">
        <v>1</v>
      </c>
    </row>
    <row r="1914" spans="1:26" ht="15.75" customHeight="1">
      <c r="A1914" s="5">
        <v>116948</v>
      </c>
      <c r="B1914" s="5">
        <v>3494</v>
      </c>
      <c r="C1914" s="14">
        <v>44416.129861111112</v>
      </c>
      <c r="D1914" s="14">
        <v>44416.131944444445</v>
      </c>
      <c r="E1914" s="14">
        <v>44416.138194444444</v>
      </c>
      <c r="F1914" s="14">
        <v>44416.179166666669</v>
      </c>
      <c r="G1914" s="5" t="s">
        <v>24</v>
      </c>
      <c r="H1914" s="5" t="s">
        <v>29</v>
      </c>
      <c r="S1914" s="29">
        <v>118675</v>
      </c>
      <c r="T1914" s="47"/>
      <c r="U1914" s="48"/>
      <c r="V1914" s="47"/>
      <c r="W1914" s="47"/>
      <c r="X1914" s="48">
        <v>1</v>
      </c>
      <c r="Y1914" s="47">
        <v>1</v>
      </c>
      <c r="Z1914" s="49">
        <v>1</v>
      </c>
    </row>
    <row r="1915" spans="1:26" ht="15.75" customHeight="1">
      <c r="A1915" s="5">
        <v>117434</v>
      </c>
      <c r="B1915" s="5">
        <v>3088</v>
      </c>
      <c r="C1915" s="14">
        <v>44438.027777777781</v>
      </c>
      <c r="D1915" s="14">
        <v>44438.03402777778</v>
      </c>
      <c r="E1915" s="14">
        <v>44438.044444444444</v>
      </c>
      <c r="F1915" s="14">
        <v>44438.055555555555</v>
      </c>
      <c r="G1915" s="5" t="s">
        <v>24</v>
      </c>
      <c r="H1915" s="5" t="s">
        <v>29</v>
      </c>
      <c r="S1915" s="29">
        <v>118676</v>
      </c>
      <c r="T1915" s="47"/>
      <c r="U1915" s="48"/>
      <c r="V1915" s="47"/>
      <c r="W1915" s="47"/>
      <c r="X1915" s="48"/>
      <c r="Y1915" s="47"/>
      <c r="Z1915" s="49"/>
    </row>
    <row r="1916" spans="1:26" ht="15.75" customHeight="1">
      <c r="A1916" s="5">
        <v>116797</v>
      </c>
      <c r="B1916" s="5">
        <v>3390</v>
      </c>
      <c r="C1916" s="14">
        <v>44421.915277777778</v>
      </c>
      <c r="D1916" s="14">
        <v>44421.919444444444</v>
      </c>
      <c r="E1916" s="14">
        <v>44421.922916666663</v>
      </c>
      <c r="F1916" s="14"/>
      <c r="G1916" s="5" t="s">
        <v>24</v>
      </c>
      <c r="H1916" s="5" t="s">
        <v>29</v>
      </c>
      <c r="S1916" s="29">
        <v>118677</v>
      </c>
      <c r="T1916" s="47"/>
      <c r="U1916" s="48"/>
      <c r="V1916" s="47"/>
      <c r="W1916" s="47"/>
      <c r="X1916" s="48">
        <v>1</v>
      </c>
      <c r="Y1916" s="47">
        <v>1</v>
      </c>
      <c r="Z1916" s="49">
        <v>1</v>
      </c>
    </row>
    <row r="1917" spans="1:26" ht="15.75" customHeight="1">
      <c r="A1917" s="5">
        <v>118158</v>
      </c>
      <c r="B1917" s="5">
        <v>4907</v>
      </c>
      <c r="C1917" s="14">
        <v>44417.010416666664</v>
      </c>
      <c r="D1917" s="14"/>
      <c r="G1917" s="5" t="s">
        <v>28</v>
      </c>
      <c r="H1917" s="5" t="s">
        <v>25</v>
      </c>
      <c r="S1917" s="29">
        <v>118678</v>
      </c>
      <c r="T1917" s="47"/>
      <c r="U1917" s="48"/>
      <c r="V1917" s="47"/>
      <c r="W1917" s="47">
        <v>1</v>
      </c>
      <c r="X1917" s="48"/>
      <c r="Y1917" s="47">
        <v>1</v>
      </c>
      <c r="Z1917" s="49">
        <v>1</v>
      </c>
    </row>
    <row r="1918" spans="1:26" ht="15.75" customHeight="1">
      <c r="A1918" s="5">
        <v>117730</v>
      </c>
      <c r="B1918" s="5">
        <v>1232</v>
      </c>
      <c r="C1918" s="14">
        <v>44424.076388888883</v>
      </c>
      <c r="D1918" s="14">
        <v>44424.079861111102</v>
      </c>
      <c r="E1918" s="14"/>
      <c r="G1918" s="5" t="s">
        <v>28</v>
      </c>
      <c r="H1918" s="5" t="s">
        <v>29</v>
      </c>
      <c r="S1918" s="29">
        <v>118679</v>
      </c>
      <c r="T1918" s="47"/>
      <c r="U1918" s="48"/>
      <c r="V1918" s="47"/>
      <c r="W1918" s="47">
        <v>1</v>
      </c>
      <c r="X1918" s="48"/>
      <c r="Y1918" s="47">
        <v>1</v>
      </c>
      <c r="Z1918" s="49">
        <v>1</v>
      </c>
    </row>
    <row r="1919" spans="1:26" ht="15.75" customHeight="1">
      <c r="A1919" s="5">
        <v>116827</v>
      </c>
      <c r="B1919" s="5">
        <v>96</v>
      </c>
      <c r="C1919" s="14">
        <v>44409.53125</v>
      </c>
      <c r="D1919" s="14">
        <v>44409.536805555559</v>
      </c>
      <c r="E1919" s="14">
        <v>44409.540277777778</v>
      </c>
      <c r="F1919" s="14">
        <v>44409.577083333337</v>
      </c>
      <c r="G1919" s="5" t="s">
        <v>24</v>
      </c>
      <c r="H1919" s="5" t="s">
        <v>25</v>
      </c>
      <c r="S1919" s="29">
        <v>118680</v>
      </c>
      <c r="T1919" s="47"/>
      <c r="U1919" s="48"/>
      <c r="V1919" s="47"/>
      <c r="W1919" s="47"/>
      <c r="X1919" s="48">
        <v>1</v>
      </c>
      <c r="Y1919" s="47">
        <v>1</v>
      </c>
      <c r="Z1919" s="49">
        <v>1</v>
      </c>
    </row>
    <row r="1920" spans="1:26" ht="15.75" customHeight="1">
      <c r="A1920" s="5">
        <v>118435</v>
      </c>
      <c r="B1920" s="5">
        <v>950</v>
      </c>
      <c r="C1920" s="14">
        <v>44423.049305555556</v>
      </c>
      <c r="D1920" s="14">
        <v>44423.056250000001</v>
      </c>
      <c r="E1920" s="14">
        <v>44423.061805555561</v>
      </c>
      <c r="F1920" s="14">
        <v>44423.095138888893</v>
      </c>
      <c r="G1920" s="5" t="s">
        <v>24</v>
      </c>
      <c r="H1920" s="5" t="s">
        <v>29</v>
      </c>
      <c r="S1920" s="29">
        <v>118681</v>
      </c>
      <c r="T1920" s="47"/>
      <c r="U1920" s="48"/>
      <c r="V1920" s="47"/>
      <c r="W1920" s="47"/>
      <c r="X1920" s="48"/>
      <c r="Y1920" s="47"/>
      <c r="Z1920" s="49"/>
    </row>
    <row r="1921" spans="1:26" ht="15.75" customHeight="1">
      <c r="A1921" s="5">
        <v>118378</v>
      </c>
      <c r="C1921" s="14">
        <v>44432.713888888895</v>
      </c>
      <c r="G1921" s="5" t="s">
        <v>24</v>
      </c>
      <c r="H1921" s="5" t="s">
        <v>25</v>
      </c>
      <c r="S1921" s="29">
        <v>118682</v>
      </c>
      <c r="T1921" s="47"/>
      <c r="U1921" s="48"/>
      <c r="V1921" s="47"/>
      <c r="W1921" s="47"/>
      <c r="X1921" s="48"/>
      <c r="Y1921" s="47"/>
      <c r="Z1921" s="49"/>
    </row>
    <row r="1922" spans="1:26" ht="15.75" customHeight="1">
      <c r="A1922" s="5">
        <v>116954</v>
      </c>
      <c r="B1922" s="5">
        <v>4268</v>
      </c>
      <c r="C1922" s="14">
        <v>44434.704861111109</v>
      </c>
      <c r="D1922" s="14">
        <v>44434.706249999996</v>
      </c>
      <c r="E1922" s="14">
        <v>44434.71597222222</v>
      </c>
      <c r="F1922" s="14">
        <v>44434.72152777778</v>
      </c>
      <c r="G1922" s="5" t="s">
        <v>24</v>
      </c>
      <c r="H1922" s="5" t="s">
        <v>29</v>
      </c>
      <c r="S1922" s="29">
        <v>118683</v>
      </c>
      <c r="T1922" s="47"/>
      <c r="U1922" s="48">
        <v>1</v>
      </c>
      <c r="V1922" s="47">
        <v>1</v>
      </c>
      <c r="W1922" s="47"/>
      <c r="X1922" s="48"/>
      <c r="Y1922" s="47"/>
      <c r="Z1922" s="49">
        <v>1</v>
      </c>
    </row>
    <row r="1923" spans="1:26" ht="15.75" customHeight="1">
      <c r="A1923" s="5">
        <v>118640</v>
      </c>
      <c r="C1923" s="14">
        <v>44427.411111111112</v>
      </c>
      <c r="G1923" s="5" t="s">
        <v>24</v>
      </c>
      <c r="H1923" s="5" t="s">
        <v>25</v>
      </c>
      <c r="S1923" s="29">
        <v>118684</v>
      </c>
      <c r="T1923" s="47"/>
      <c r="U1923" s="48">
        <v>1</v>
      </c>
      <c r="V1923" s="47">
        <v>1</v>
      </c>
      <c r="W1923" s="47"/>
      <c r="X1923" s="48"/>
      <c r="Y1923" s="47"/>
      <c r="Z1923" s="49">
        <v>1</v>
      </c>
    </row>
    <row r="1924" spans="1:26" ht="15.75" customHeight="1">
      <c r="A1924" s="5">
        <v>118353</v>
      </c>
      <c r="B1924" s="5">
        <v>4489</v>
      </c>
      <c r="C1924" s="14">
        <v>44413.074999999997</v>
      </c>
      <c r="D1924" s="14">
        <v>44413.077777777777</v>
      </c>
      <c r="E1924" s="14">
        <v>44413.081249999996</v>
      </c>
      <c r="F1924" s="14">
        <v>44413.110416666663</v>
      </c>
      <c r="G1924" s="5" t="s">
        <v>24</v>
      </c>
      <c r="H1924" s="5" t="s">
        <v>29</v>
      </c>
      <c r="S1924" s="29">
        <v>118685</v>
      </c>
      <c r="T1924" s="47"/>
      <c r="U1924" s="48"/>
      <c r="V1924" s="47"/>
      <c r="W1924" s="47"/>
      <c r="X1924" s="48">
        <v>1</v>
      </c>
      <c r="Y1924" s="47">
        <v>1</v>
      </c>
      <c r="Z1924" s="49">
        <v>1</v>
      </c>
    </row>
    <row r="1925" spans="1:26" ht="15.75" customHeight="1">
      <c r="A1925" s="5">
        <v>117686</v>
      </c>
      <c r="C1925" s="14">
        <v>44430.73819444445</v>
      </c>
      <c r="G1925" s="5" t="s">
        <v>28</v>
      </c>
      <c r="H1925" s="5" t="s">
        <v>25</v>
      </c>
      <c r="S1925" s="29">
        <v>118686</v>
      </c>
      <c r="T1925" s="47"/>
      <c r="U1925" s="48">
        <v>1</v>
      </c>
      <c r="V1925" s="47">
        <v>1</v>
      </c>
      <c r="W1925" s="47"/>
      <c r="X1925" s="48"/>
      <c r="Y1925" s="47"/>
      <c r="Z1925" s="49">
        <v>1</v>
      </c>
    </row>
    <row r="1926" spans="1:26" ht="15.75" customHeight="1">
      <c r="A1926" s="5">
        <v>116974</v>
      </c>
      <c r="B1926" s="5">
        <v>2526</v>
      </c>
      <c r="C1926" s="14">
        <v>44428.78125</v>
      </c>
      <c r="D1926" s="14">
        <v>44428.782638888886</v>
      </c>
      <c r="E1926" s="14"/>
      <c r="G1926" s="5" t="s">
        <v>24</v>
      </c>
      <c r="H1926" s="5" t="s">
        <v>29</v>
      </c>
      <c r="S1926" s="29">
        <v>118687</v>
      </c>
      <c r="T1926" s="47">
        <v>1</v>
      </c>
      <c r="U1926" s="48"/>
      <c r="V1926" s="47">
        <v>1</v>
      </c>
      <c r="W1926" s="47"/>
      <c r="X1926" s="48"/>
      <c r="Y1926" s="47"/>
      <c r="Z1926" s="49">
        <v>1</v>
      </c>
    </row>
    <row r="1927" spans="1:26" ht="15.75" customHeight="1">
      <c r="A1927" s="5">
        <v>118039</v>
      </c>
      <c r="C1927" s="14">
        <v>44427.442361111105</v>
      </c>
      <c r="G1927" s="5" t="s">
        <v>24</v>
      </c>
      <c r="H1927" s="5" t="s">
        <v>25</v>
      </c>
      <c r="S1927" s="29">
        <v>118688</v>
      </c>
      <c r="T1927" s="47"/>
      <c r="U1927" s="48">
        <v>1</v>
      </c>
      <c r="V1927" s="47">
        <v>1</v>
      </c>
      <c r="W1927" s="47"/>
      <c r="X1927" s="48"/>
      <c r="Y1927" s="47"/>
      <c r="Z1927" s="49">
        <v>1</v>
      </c>
    </row>
    <row r="1928" spans="1:26" ht="15.75" customHeight="1">
      <c r="A1928" s="5">
        <v>117517</v>
      </c>
      <c r="B1928" s="5">
        <v>3543</v>
      </c>
      <c r="C1928" s="14">
        <v>44411.102083333339</v>
      </c>
      <c r="D1928" s="14">
        <v>44411.106250000004</v>
      </c>
      <c r="E1928" s="14"/>
      <c r="G1928" s="5" t="s">
        <v>24</v>
      </c>
      <c r="H1928" s="5" t="s">
        <v>29</v>
      </c>
      <c r="S1928" s="29">
        <v>118689</v>
      </c>
      <c r="T1928" s="47"/>
      <c r="U1928" s="48"/>
      <c r="V1928" s="47"/>
      <c r="W1928" s="47"/>
      <c r="X1928" s="48"/>
      <c r="Y1928" s="47"/>
      <c r="Z1928" s="49"/>
    </row>
    <row r="1929" spans="1:26" ht="15.75" customHeight="1">
      <c r="A1929" s="5">
        <v>118675</v>
      </c>
      <c r="B1929" s="5">
        <v>1362</v>
      </c>
      <c r="C1929" s="14">
        <v>44431.921527777777</v>
      </c>
      <c r="D1929" s="14">
        <v>44431.929861111108</v>
      </c>
      <c r="E1929" s="14">
        <v>44431.934027777774</v>
      </c>
      <c r="F1929" s="14">
        <v>44431.96597222222</v>
      </c>
      <c r="G1929" s="5" t="s">
        <v>28</v>
      </c>
      <c r="H1929" s="5" t="s">
        <v>29</v>
      </c>
      <c r="S1929" s="29">
        <v>118690</v>
      </c>
      <c r="T1929" s="47">
        <v>1</v>
      </c>
      <c r="U1929" s="48"/>
      <c r="V1929" s="47">
        <v>1</v>
      </c>
      <c r="W1929" s="47"/>
      <c r="X1929" s="48"/>
      <c r="Y1929" s="47"/>
      <c r="Z1929" s="49">
        <v>1</v>
      </c>
    </row>
    <row r="1930" spans="1:26" ht="15.75" customHeight="1">
      <c r="A1930" s="5">
        <v>117432</v>
      </c>
      <c r="B1930" s="5">
        <v>2572</v>
      </c>
      <c r="C1930" s="14">
        <v>44412.267361111109</v>
      </c>
      <c r="D1930" s="14">
        <v>44412.273611111108</v>
      </c>
      <c r="E1930" s="14">
        <v>44412.276388888888</v>
      </c>
      <c r="F1930" s="14">
        <v>44412.284722222219</v>
      </c>
      <c r="G1930" s="5" t="s">
        <v>28</v>
      </c>
      <c r="H1930" s="5" t="s">
        <v>29</v>
      </c>
      <c r="S1930" s="29">
        <v>118691</v>
      </c>
      <c r="T1930" s="47">
        <v>1</v>
      </c>
      <c r="U1930" s="48"/>
      <c r="V1930" s="47">
        <v>1</v>
      </c>
      <c r="W1930" s="47"/>
      <c r="X1930" s="48"/>
      <c r="Y1930" s="47"/>
      <c r="Z1930" s="49">
        <v>1</v>
      </c>
    </row>
    <row r="1931" spans="1:26" ht="15.75" customHeight="1">
      <c r="A1931" s="5">
        <v>118382</v>
      </c>
      <c r="B1931" s="5">
        <v>681</v>
      </c>
      <c r="C1931" s="14">
        <v>44410.853472222225</v>
      </c>
      <c r="D1931" s="14">
        <v>44410.861805555556</v>
      </c>
      <c r="E1931" s="14"/>
      <c r="G1931" s="5" t="s">
        <v>24</v>
      </c>
      <c r="H1931" s="5" t="s">
        <v>29</v>
      </c>
      <c r="S1931" s="29">
        <v>118692</v>
      </c>
      <c r="T1931" s="47"/>
      <c r="U1931" s="48"/>
      <c r="V1931" s="47"/>
      <c r="W1931" s="47"/>
      <c r="X1931" s="48"/>
      <c r="Y1931" s="47"/>
      <c r="Z1931" s="49"/>
    </row>
    <row r="1932" spans="1:26" ht="15.75" customHeight="1">
      <c r="A1932" s="5">
        <v>117835</v>
      </c>
      <c r="B1932" s="5">
        <v>2051</v>
      </c>
      <c r="C1932" s="14">
        <v>44417.165277777778</v>
      </c>
      <c r="D1932" s="14"/>
      <c r="G1932" s="5" t="s">
        <v>24</v>
      </c>
      <c r="H1932" s="5" t="s">
        <v>25</v>
      </c>
      <c r="S1932" s="29">
        <v>118693</v>
      </c>
      <c r="T1932" s="47">
        <v>1</v>
      </c>
      <c r="U1932" s="48"/>
      <c r="V1932" s="47">
        <v>1</v>
      </c>
      <c r="W1932" s="47"/>
      <c r="X1932" s="48"/>
      <c r="Y1932" s="47"/>
      <c r="Z1932" s="49">
        <v>1</v>
      </c>
    </row>
    <row r="1933" spans="1:26" ht="15.75" customHeight="1">
      <c r="A1933" s="5">
        <v>117643</v>
      </c>
      <c r="B1933" s="5">
        <v>3061</v>
      </c>
      <c r="C1933" s="14">
        <v>44424.927777777775</v>
      </c>
      <c r="D1933" s="14">
        <v>44424.9375</v>
      </c>
      <c r="E1933" s="14">
        <v>44424.945138888892</v>
      </c>
      <c r="F1933" s="14">
        <v>44424.979166666672</v>
      </c>
      <c r="G1933" s="5" t="s">
        <v>24</v>
      </c>
      <c r="H1933" s="5" t="s">
        <v>29</v>
      </c>
      <c r="S1933" s="29">
        <v>118694</v>
      </c>
      <c r="T1933" s="47">
        <v>1</v>
      </c>
      <c r="U1933" s="48"/>
      <c r="V1933" s="47">
        <v>1</v>
      </c>
      <c r="W1933" s="47"/>
      <c r="X1933" s="48"/>
      <c r="Y1933" s="47"/>
      <c r="Z1933" s="49">
        <v>1</v>
      </c>
    </row>
    <row r="1934" spans="1:26" ht="15.75" customHeight="1">
      <c r="A1934" s="5">
        <v>118367</v>
      </c>
      <c r="B1934" s="5">
        <v>3281</v>
      </c>
      <c r="C1934" s="14">
        <v>44428.252083333333</v>
      </c>
      <c r="D1934" s="14">
        <v>44428.255555555552</v>
      </c>
      <c r="E1934" s="14">
        <v>44428.263194444444</v>
      </c>
      <c r="F1934" s="14"/>
      <c r="G1934" s="5" t="s">
        <v>28</v>
      </c>
      <c r="H1934" s="5" t="s">
        <v>25</v>
      </c>
      <c r="S1934" s="29">
        <v>118695</v>
      </c>
      <c r="T1934" s="47"/>
      <c r="U1934" s="48"/>
      <c r="V1934" s="47"/>
      <c r="W1934" s="47"/>
      <c r="X1934" s="48">
        <v>1</v>
      </c>
      <c r="Y1934" s="47">
        <v>1</v>
      </c>
      <c r="Z1934" s="49">
        <v>1</v>
      </c>
    </row>
    <row r="1935" spans="1:26" ht="15.75" customHeight="1">
      <c r="A1935" s="5">
        <v>118157</v>
      </c>
      <c r="C1935" s="14">
        <v>44423.092361111114</v>
      </c>
      <c r="G1935" s="5" t="s">
        <v>24</v>
      </c>
      <c r="H1935" s="5" t="s">
        <v>25</v>
      </c>
      <c r="S1935" s="29">
        <v>118696</v>
      </c>
      <c r="T1935" s="47">
        <v>1</v>
      </c>
      <c r="U1935" s="48"/>
      <c r="V1935" s="47">
        <v>1</v>
      </c>
      <c r="W1935" s="47"/>
      <c r="X1935" s="48"/>
      <c r="Y1935" s="47"/>
      <c r="Z1935" s="49">
        <v>1</v>
      </c>
    </row>
    <row r="1936" spans="1:26" ht="15.75" customHeight="1">
      <c r="A1936" s="5">
        <v>118152</v>
      </c>
      <c r="B1936" s="5">
        <v>1472</v>
      </c>
      <c r="C1936" s="14">
        <v>44411.661805555559</v>
      </c>
      <c r="D1936" s="14">
        <v>44411.665972222225</v>
      </c>
      <c r="E1936" s="14">
        <v>44411.669444444444</v>
      </c>
      <c r="F1936" s="14">
        <v>44411.69027777778</v>
      </c>
      <c r="G1936" s="5" t="s">
        <v>24</v>
      </c>
      <c r="H1936" s="5" t="s">
        <v>29</v>
      </c>
      <c r="S1936" s="29">
        <v>118697</v>
      </c>
      <c r="T1936" s="47"/>
      <c r="U1936" s="48"/>
      <c r="V1936" s="47"/>
      <c r="W1936" s="47">
        <v>1</v>
      </c>
      <c r="X1936" s="48"/>
      <c r="Y1936" s="47">
        <v>1</v>
      </c>
      <c r="Z1936" s="49">
        <v>1</v>
      </c>
    </row>
    <row r="1937" spans="1:26" ht="15.75" customHeight="1">
      <c r="A1937" s="5">
        <v>117341</v>
      </c>
      <c r="B1937" s="5">
        <v>4407</v>
      </c>
      <c r="C1937" s="14">
        <v>44410.907638888886</v>
      </c>
      <c r="D1937" s="14"/>
      <c r="G1937" s="5" t="s">
        <v>24</v>
      </c>
      <c r="H1937" s="5" t="s">
        <v>25</v>
      </c>
      <c r="S1937" s="29">
        <v>118698</v>
      </c>
      <c r="T1937" s="47"/>
      <c r="U1937" s="48"/>
      <c r="V1937" s="47"/>
      <c r="W1937" s="47">
        <v>1</v>
      </c>
      <c r="X1937" s="48"/>
      <c r="Y1937" s="47">
        <v>1</v>
      </c>
      <c r="Z1937" s="49">
        <v>1</v>
      </c>
    </row>
    <row r="1938" spans="1:26" ht="15.75" customHeight="1">
      <c r="A1938" s="5">
        <v>117045</v>
      </c>
      <c r="B1938" s="5">
        <v>3491</v>
      </c>
      <c r="C1938" s="14">
        <v>44429.683333333334</v>
      </c>
      <c r="D1938" s="14">
        <v>44429.693055555559</v>
      </c>
      <c r="E1938" s="14">
        <v>44429.701388888891</v>
      </c>
      <c r="F1938" s="14">
        <v>44429.724999999999</v>
      </c>
      <c r="G1938" s="5" t="s">
        <v>24</v>
      </c>
      <c r="H1938" s="5" t="s">
        <v>25</v>
      </c>
      <c r="S1938" s="29">
        <v>118699</v>
      </c>
      <c r="T1938" s="47"/>
      <c r="U1938" s="48">
        <v>1</v>
      </c>
      <c r="V1938" s="47">
        <v>1</v>
      </c>
      <c r="W1938" s="47"/>
      <c r="X1938" s="48"/>
      <c r="Y1938" s="47"/>
      <c r="Z1938" s="49">
        <v>1</v>
      </c>
    </row>
    <row r="1939" spans="1:26" ht="15.75" customHeight="1">
      <c r="A1939" s="5">
        <v>117762</v>
      </c>
      <c r="B1939" s="5">
        <v>3761</v>
      </c>
      <c r="C1939" s="14">
        <v>44417.281944444447</v>
      </c>
      <c r="D1939" s="14">
        <v>44417.289583333339</v>
      </c>
      <c r="E1939" s="14">
        <v>44417.293055555558</v>
      </c>
      <c r="F1939" s="14"/>
      <c r="G1939" s="5" t="s">
        <v>24</v>
      </c>
      <c r="H1939" s="5" t="s">
        <v>25</v>
      </c>
      <c r="S1939" s="29">
        <v>118700</v>
      </c>
      <c r="T1939" s="47"/>
      <c r="U1939" s="48"/>
      <c r="V1939" s="47"/>
      <c r="W1939" s="47"/>
      <c r="X1939" s="48">
        <v>1</v>
      </c>
      <c r="Y1939" s="47">
        <v>1</v>
      </c>
      <c r="Z1939" s="49">
        <v>1</v>
      </c>
    </row>
    <row r="1940" spans="1:26" ht="15.75" customHeight="1">
      <c r="A1940" s="5">
        <v>117674</v>
      </c>
      <c r="B1940" s="5">
        <v>2767</v>
      </c>
      <c r="C1940" s="14">
        <v>44428.351388888892</v>
      </c>
      <c r="D1940" s="14">
        <v>44428.355555555558</v>
      </c>
      <c r="E1940" s="14">
        <v>44428.36319444445</v>
      </c>
      <c r="F1940" s="14">
        <v>44428.398611111115</v>
      </c>
      <c r="G1940" s="5" t="s">
        <v>28</v>
      </c>
      <c r="H1940" s="5" t="s">
        <v>25</v>
      </c>
      <c r="S1940" s="29">
        <v>118701</v>
      </c>
      <c r="T1940" s="47"/>
      <c r="U1940" s="48"/>
      <c r="V1940" s="47"/>
      <c r="W1940" s="47"/>
      <c r="X1940" s="48"/>
      <c r="Y1940" s="47"/>
      <c r="Z1940" s="49"/>
    </row>
    <row r="1941" spans="1:26" ht="15.75" customHeight="1">
      <c r="A1941" s="5">
        <v>117986</v>
      </c>
      <c r="B1941" s="5">
        <v>2972</v>
      </c>
      <c r="C1941" s="14">
        <v>44416.397222222222</v>
      </c>
      <c r="D1941" s="14">
        <v>44416.40347222222</v>
      </c>
      <c r="E1941" s="14">
        <v>44416.40625</v>
      </c>
      <c r="F1941" s="14">
        <v>44416.419444444444</v>
      </c>
      <c r="G1941" s="5" t="s">
        <v>28</v>
      </c>
      <c r="H1941" s="5" t="s">
        <v>25</v>
      </c>
      <c r="S1941" s="29">
        <v>118702</v>
      </c>
      <c r="T1941" s="47"/>
      <c r="U1941" s="48"/>
      <c r="V1941" s="47"/>
      <c r="W1941" s="47"/>
      <c r="X1941" s="48"/>
      <c r="Y1941" s="47"/>
      <c r="Z1941" s="49"/>
    </row>
    <row r="1942" spans="1:26" ht="15.75" customHeight="1">
      <c r="A1942" s="5">
        <v>117539</v>
      </c>
      <c r="B1942" s="5">
        <v>4454</v>
      </c>
      <c r="C1942" s="14">
        <v>44437.427083333328</v>
      </c>
      <c r="D1942" s="14">
        <v>44437.429166666661</v>
      </c>
      <c r="E1942" s="14">
        <v>44437.43472222222</v>
      </c>
      <c r="F1942" s="14">
        <v>44437.451388888891</v>
      </c>
      <c r="G1942" s="5" t="s">
        <v>24</v>
      </c>
      <c r="H1942" s="5" t="s">
        <v>29</v>
      </c>
      <c r="S1942" s="29">
        <v>118703</v>
      </c>
      <c r="T1942" s="47"/>
      <c r="U1942" s="48">
        <v>1</v>
      </c>
      <c r="V1942" s="47">
        <v>1</v>
      </c>
      <c r="W1942" s="47"/>
      <c r="X1942" s="48"/>
      <c r="Y1942" s="47"/>
      <c r="Z1942" s="49">
        <v>1</v>
      </c>
    </row>
    <row r="1943" spans="1:26" ht="15.75" customHeight="1">
      <c r="A1943" s="5">
        <v>117812</v>
      </c>
      <c r="B1943" s="5">
        <v>2775</v>
      </c>
      <c r="C1943" s="14">
        <v>44417.26666666667</v>
      </c>
      <c r="D1943" s="14">
        <v>44417.26944444445</v>
      </c>
      <c r="E1943" s="14"/>
      <c r="G1943" s="5" t="s">
        <v>28</v>
      </c>
      <c r="H1943" s="5" t="s">
        <v>29</v>
      </c>
      <c r="S1943" s="29">
        <v>118704</v>
      </c>
      <c r="T1943" s="47"/>
      <c r="U1943" s="48">
        <v>1</v>
      </c>
      <c r="V1943" s="47">
        <v>1</v>
      </c>
      <c r="W1943" s="47"/>
      <c r="X1943" s="48"/>
      <c r="Y1943" s="47"/>
      <c r="Z1943" s="49">
        <v>1</v>
      </c>
    </row>
    <row r="1944" spans="1:26" ht="15.75" customHeight="1">
      <c r="A1944" s="5">
        <v>117345</v>
      </c>
      <c r="B1944" s="5">
        <v>4724</v>
      </c>
      <c r="C1944" s="14">
        <v>44432.663194444445</v>
      </c>
      <c r="D1944" s="14">
        <v>44432.665972222225</v>
      </c>
      <c r="E1944" s="14">
        <v>44432.676388888889</v>
      </c>
      <c r="F1944" s="14"/>
      <c r="G1944" s="5" t="s">
        <v>24</v>
      </c>
      <c r="H1944" s="5" t="s">
        <v>29</v>
      </c>
      <c r="S1944" s="29">
        <v>118705</v>
      </c>
      <c r="T1944" s="47"/>
      <c r="U1944" s="48"/>
      <c r="V1944" s="47"/>
      <c r="W1944" s="47"/>
      <c r="X1944" s="48"/>
      <c r="Y1944" s="47"/>
      <c r="Z1944" s="49"/>
    </row>
    <row r="1945" spans="1:26" ht="15.75" customHeight="1">
      <c r="A1945" s="5">
        <v>117062</v>
      </c>
      <c r="C1945" s="14">
        <v>44438.456944444442</v>
      </c>
      <c r="G1945" s="5" t="s">
        <v>24</v>
      </c>
      <c r="H1945" s="5" t="s">
        <v>29</v>
      </c>
      <c r="S1945" s="29">
        <v>118706</v>
      </c>
      <c r="T1945" s="47"/>
      <c r="U1945" s="48"/>
      <c r="V1945" s="47"/>
      <c r="W1945" s="47"/>
      <c r="X1945" s="48"/>
      <c r="Y1945" s="47"/>
      <c r="Z1945" s="49"/>
    </row>
    <row r="1946" spans="1:26" ht="15.75" customHeight="1">
      <c r="A1946" s="5">
        <v>117993</v>
      </c>
      <c r="B1946" s="5">
        <v>4914</v>
      </c>
      <c r="C1946" s="14">
        <v>44415.365277777782</v>
      </c>
      <c r="D1946" s="14">
        <v>44415.372916666674</v>
      </c>
      <c r="E1946" s="14"/>
      <c r="G1946" s="5" t="s">
        <v>24</v>
      </c>
      <c r="H1946" s="5" t="s">
        <v>29</v>
      </c>
      <c r="S1946" s="29">
        <v>118707</v>
      </c>
      <c r="T1946" s="47"/>
      <c r="U1946" s="48">
        <v>1</v>
      </c>
      <c r="V1946" s="47">
        <v>1</v>
      </c>
      <c r="W1946" s="47"/>
      <c r="X1946" s="48"/>
      <c r="Y1946" s="47"/>
      <c r="Z1946" s="49">
        <v>1</v>
      </c>
    </row>
    <row r="1947" spans="1:26" ht="15.75" customHeight="1">
      <c r="A1947" s="5">
        <v>117495</v>
      </c>
      <c r="C1947" s="14">
        <v>44438.563888888886</v>
      </c>
      <c r="G1947" s="5" t="s">
        <v>28</v>
      </c>
      <c r="H1947" s="5" t="s">
        <v>25</v>
      </c>
      <c r="S1947" s="29">
        <v>118708</v>
      </c>
      <c r="T1947" s="47"/>
      <c r="U1947" s="48">
        <v>1</v>
      </c>
      <c r="V1947" s="47">
        <v>1</v>
      </c>
      <c r="W1947" s="47"/>
      <c r="X1947" s="48"/>
      <c r="Y1947" s="47"/>
      <c r="Z1947" s="49">
        <v>1</v>
      </c>
    </row>
    <row r="1948" spans="1:26" ht="15.75" customHeight="1">
      <c r="A1948" s="5">
        <v>118240</v>
      </c>
      <c r="C1948" s="14">
        <v>44436.664583333331</v>
      </c>
      <c r="G1948" s="5" t="s">
        <v>24</v>
      </c>
      <c r="H1948" s="5" t="s">
        <v>25</v>
      </c>
      <c r="S1948" s="29">
        <v>118709</v>
      </c>
      <c r="T1948" s="47"/>
      <c r="U1948" s="48">
        <v>1</v>
      </c>
      <c r="V1948" s="47">
        <v>1</v>
      </c>
      <c r="W1948" s="47"/>
      <c r="X1948" s="48"/>
      <c r="Y1948" s="47"/>
      <c r="Z1948" s="49">
        <v>1</v>
      </c>
    </row>
    <row r="1949" spans="1:26" ht="15.75" customHeight="1">
      <c r="A1949" s="5">
        <v>117899</v>
      </c>
      <c r="B1949" s="5">
        <v>38</v>
      </c>
      <c r="C1949" s="14">
        <v>44418.558333333334</v>
      </c>
      <c r="D1949" s="14">
        <v>44418.56527777778</v>
      </c>
      <c r="E1949" s="14">
        <v>44418.572222222225</v>
      </c>
      <c r="F1949" s="14">
        <v>44418.600694444445</v>
      </c>
      <c r="G1949" s="5" t="s">
        <v>24</v>
      </c>
      <c r="H1949" s="5" t="s">
        <v>29</v>
      </c>
      <c r="S1949" s="29">
        <v>118710</v>
      </c>
      <c r="T1949" s="47"/>
      <c r="U1949" s="48">
        <v>1</v>
      </c>
      <c r="V1949" s="47">
        <v>1</v>
      </c>
      <c r="W1949" s="47"/>
      <c r="X1949" s="48"/>
      <c r="Y1949" s="47"/>
      <c r="Z1949" s="49">
        <v>1</v>
      </c>
    </row>
    <row r="1950" spans="1:26" ht="15.75" customHeight="1">
      <c r="A1950" s="5">
        <v>117454</v>
      </c>
      <c r="B1950" s="5">
        <v>2387</v>
      </c>
      <c r="C1950" s="14">
        <v>44425.527083333334</v>
      </c>
      <c r="D1950" s="14">
        <v>44425.52847222222</v>
      </c>
      <c r="E1950" s="14">
        <v>44425.538888888885</v>
      </c>
      <c r="F1950" s="14">
        <v>44425.548611111109</v>
      </c>
      <c r="G1950" s="5" t="s">
        <v>24</v>
      </c>
      <c r="H1950" s="5" t="s">
        <v>29</v>
      </c>
      <c r="S1950" s="29">
        <v>118711</v>
      </c>
      <c r="T1950" s="47">
        <v>1</v>
      </c>
      <c r="U1950" s="48"/>
      <c r="V1950" s="47">
        <v>1</v>
      </c>
      <c r="W1950" s="47"/>
      <c r="X1950" s="48"/>
      <c r="Y1950" s="47"/>
      <c r="Z1950" s="49">
        <v>1</v>
      </c>
    </row>
    <row r="1951" spans="1:26" ht="15.75" customHeight="1">
      <c r="A1951" s="5">
        <v>117179</v>
      </c>
      <c r="B1951" s="5">
        <v>841</v>
      </c>
      <c r="C1951" s="14">
        <v>44437.498611111114</v>
      </c>
      <c r="D1951" s="14">
        <v>44437.508333333339</v>
      </c>
      <c r="E1951" s="14">
        <v>44437.513888888898</v>
      </c>
      <c r="F1951" s="14">
        <v>44437.51875000001</v>
      </c>
      <c r="G1951" s="5" t="s">
        <v>28</v>
      </c>
      <c r="H1951" s="5" t="s">
        <v>29</v>
      </c>
      <c r="S1951" s="29">
        <v>118712</v>
      </c>
      <c r="T1951" s="47"/>
      <c r="U1951" s="48"/>
      <c r="V1951" s="47"/>
      <c r="W1951" s="47"/>
      <c r="X1951" s="48">
        <v>1</v>
      </c>
      <c r="Y1951" s="47">
        <v>1</v>
      </c>
      <c r="Z1951" s="49">
        <v>1</v>
      </c>
    </row>
    <row r="1952" spans="1:26" ht="15.75" customHeight="1">
      <c r="A1952" s="5">
        <v>117679</v>
      </c>
      <c r="B1952" s="5">
        <v>809</v>
      </c>
      <c r="C1952" s="14">
        <v>44425.695833333331</v>
      </c>
      <c r="D1952" s="14">
        <v>44425.706944444442</v>
      </c>
      <c r="E1952" s="14">
        <v>44425.713888888888</v>
      </c>
      <c r="F1952" s="14">
        <v>44425.730555555558</v>
      </c>
      <c r="G1952" s="5" t="s">
        <v>24</v>
      </c>
      <c r="H1952" s="5" t="s">
        <v>25</v>
      </c>
      <c r="S1952" s="29">
        <v>118713</v>
      </c>
      <c r="T1952" s="47">
        <v>1</v>
      </c>
      <c r="U1952" s="48"/>
      <c r="V1952" s="47">
        <v>1</v>
      </c>
      <c r="W1952" s="47"/>
      <c r="X1952" s="48"/>
      <c r="Y1952" s="47"/>
      <c r="Z1952" s="49">
        <v>1</v>
      </c>
    </row>
    <row r="1953" spans="1:26" ht="15.75" customHeight="1">
      <c r="A1953" s="5">
        <v>118071</v>
      </c>
      <c r="B1953" s="5">
        <v>1138</v>
      </c>
      <c r="C1953" s="14">
        <v>44413.640277777777</v>
      </c>
      <c r="D1953" s="14"/>
      <c r="G1953" s="5" t="s">
        <v>24</v>
      </c>
      <c r="H1953" s="5" t="s">
        <v>25</v>
      </c>
      <c r="S1953" s="29">
        <v>118714</v>
      </c>
      <c r="T1953" s="47"/>
      <c r="U1953" s="48"/>
      <c r="V1953" s="47"/>
      <c r="W1953" s="47"/>
      <c r="X1953" s="48"/>
      <c r="Y1953" s="47"/>
      <c r="Z1953" s="49"/>
    </row>
    <row r="1954" spans="1:26" ht="15.75" customHeight="1">
      <c r="A1954" s="5">
        <v>116832</v>
      </c>
      <c r="B1954" s="5">
        <v>2685</v>
      </c>
      <c r="C1954" s="14">
        <v>44421.254166666666</v>
      </c>
      <c r="D1954" s="14">
        <v>44421.259722222225</v>
      </c>
      <c r="E1954" s="14">
        <v>44421.26666666667</v>
      </c>
      <c r="F1954" s="14">
        <v>44421.289583333339</v>
      </c>
      <c r="G1954" s="5" t="s">
        <v>24</v>
      </c>
      <c r="H1954" s="5" t="s">
        <v>29</v>
      </c>
      <c r="S1954" s="29">
        <v>118715</v>
      </c>
      <c r="T1954" s="47">
        <v>1</v>
      </c>
      <c r="U1954" s="48"/>
      <c r="V1954" s="47">
        <v>1</v>
      </c>
      <c r="W1954" s="47"/>
      <c r="X1954" s="48"/>
      <c r="Y1954" s="47"/>
      <c r="Z1954" s="49">
        <v>1</v>
      </c>
    </row>
    <row r="1955" spans="1:26" ht="15.75" customHeight="1">
      <c r="A1955" s="5">
        <v>117303</v>
      </c>
      <c r="B1955" s="5">
        <v>260</v>
      </c>
      <c r="C1955" s="14">
        <v>44428.275000000001</v>
      </c>
      <c r="D1955" s="14">
        <v>44428.279166666667</v>
      </c>
      <c r="E1955" s="14"/>
      <c r="F1955" s="14"/>
      <c r="G1955" s="5" t="s">
        <v>28</v>
      </c>
      <c r="H1955" s="5" t="s">
        <v>25</v>
      </c>
      <c r="S1955" s="29">
        <v>118716</v>
      </c>
      <c r="T1955" s="47"/>
      <c r="U1955" s="48"/>
      <c r="V1955" s="47"/>
      <c r="W1955" s="47"/>
      <c r="X1955" s="48"/>
      <c r="Y1955" s="47"/>
      <c r="Z1955" s="49"/>
    </row>
    <row r="1956" spans="1:26" ht="15.75" customHeight="1">
      <c r="A1956" s="5">
        <v>118084</v>
      </c>
      <c r="B1956" s="5">
        <v>1341</v>
      </c>
      <c r="C1956" s="14">
        <v>44429.027083333334</v>
      </c>
      <c r="D1956" s="14">
        <v>44429.03125</v>
      </c>
      <c r="E1956" s="14"/>
      <c r="G1956" s="5" t="s">
        <v>24</v>
      </c>
      <c r="H1956" s="5" t="s">
        <v>29</v>
      </c>
      <c r="S1956" s="29">
        <v>118717</v>
      </c>
      <c r="T1956" s="47"/>
      <c r="U1956" s="48">
        <v>1</v>
      </c>
      <c r="V1956" s="47">
        <v>1</v>
      </c>
      <c r="W1956" s="47"/>
      <c r="X1956" s="48"/>
      <c r="Y1956" s="47"/>
      <c r="Z1956" s="49">
        <v>1</v>
      </c>
    </row>
    <row r="1957" spans="1:26" ht="15.75" customHeight="1">
      <c r="A1957" s="5">
        <v>118253</v>
      </c>
      <c r="B1957" s="5">
        <v>2007</v>
      </c>
      <c r="C1957" s="14">
        <v>44428.268055555556</v>
      </c>
      <c r="D1957" s="14">
        <v>44428.277777777781</v>
      </c>
      <c r="E1957" s="14">
        <v>44428.286111111112</v>
      </c>
      <c r="F1957" s="14">
        <v>44428.298611111109</v>
      </c>
      <c r="G1957" s="5" t="s">
        <v>28</v>
      </c>
      <c r="H1957" s="5" t="s">
        <v>25</v>
      </c>
      <c r="S1957" s="29">
        <v>118718</v>
      </c>
      <c r="T1957" s="47">
        <v>1</v>
      </c>
      <c r="U1957" s="48"/>
      <c r="V1957" s="47">
        <v>1</v>
      </c>
      <c r="W1957" s="47"/>
      <c r="X1957" s="48"/>
      <c r="Y1957" s="47"/>
      <c r="Z1957" s="49">
        <v>1</v>
      </c>
    </row>
    <row r="1958" spans="1:26" ht="15.75" customHeight="1">
      <c r="A1958" s="5">
        <v>118666</v>
      </c>
      <c r="C1958" s="14">
        <v>44417.743750000001</v>
      </c>
      <c r="G1958" s="5" t="s">
        <v>24</v>
      </c>
      <c r="H1958" s="5" t="s">
        <v>29</v>
      </c>
      <c r="S1958" s="29">
        <v>118719</v>
      </c>
      <c r="T1958" s="47">
        <v>1</v>
      </c>
      <c r="U1958" s="48"/>
      <c r="V1958" s="47">
        <v>1</v>
      </c>
      <c r="W1958" s="47"/>
      <c r="X1958" s="48"/>
      <c r="Y1958" s="47"/>
      <c r="Z1958" s="49">
        <v>1</v>
      </c>
    </row>
    <row r="1959" spans="1:26" ht="15.75" customHeight="1">
      <c r="A1959" s="5">
        <v>117581</v>
      </c>
      <c r="B1959" s="5">
        <v>2137</v>
      </c>
      <c r="C1959" s="14">
        <v>44412.677777777775</v>
      </c>
      <c r="D1959" s="14">
        <v>44412.686805555553</v>
      </c>
      <c r="E1959" s="14">
        <v>44412.690277777772</v>
      </c>
      <c r="F1959" s="14">
        <v>44412.707638888882</v>
      </c>
      <c r="G1959" s="5" t="s">
        <v>24</v>
      </c>
      <c r="H1959" s="5" t="s">
        <v>25</v>
      </c>
      <c r="S1959" s="29">
        <v>118720</v>
      </c>
      <c r="T1959" s="47"/>
      <c r="U1959" s="48">
        <v>1</v>
      </c>
      <c r="V1959" s="47">
        <v>1</v>
      </c>
      <c r="W1959" s="47"/>
      <c r="X1959" s="48"/>
      <c r="Y1959" s="47"/>
      <c r="Z1959" s="49">
        <v>1</v>
      </c>
    </row>
    <row r="1960" spans="1:26" ht="15.75" customHeight="1">
      <c r="A1960" s="5">
        <v>118172</v>
      </c>
      <c r="B1960" s="5">
        <v>3513</v>
      </c>
      <c r="C1960" s="14">
        <v>44423.125694444447</v>
      </c>
      <c r="D1960" s="14">
        <v>44423.131944444445</v>
      </c>
      <c r="E1960" s="14">
        <v>44423.138888888891</v>
      </c>
      <c r="F1960" s="14">
        <v>44423.180555555555</v>
      </c>
      <c r="G1960" s="5" t="s">
        <v>24</v>
      </c>
      <c r="H1960" s="5" t="s">
        <v>25</v>
      </c>
      <c r="S1960" s="29">
        <v>118721</v>
      </c>
      <c r="T1960" s="47"/>
      <c r="U1960" s="48"/>
      <c r="V1960" s="47"/>
      <c r="W1960" s="47">
        <v>1</v>
      </c>
      <c r="X1960" s="48"/>
      <c r="Y1960" s="47">
        <v>1</v>
      </c>
      <c r="Z1960" s="49">
        <v>1</v>
      </c>
    </row>
    <row r="1961" spans="1:26" ht="15.75" customHeight="1">
      <c r="A1961" s="5">
        <v>117408</v>
      </c>
      <c r="C1961" s="14">
        <v>44409.781944444447</v>
      </c>
      <c r="G1961" s="5" t="s">
        <v>24</v>
      </c>
      <c r="H1961" s="5" t="s">
        <v>29</v>
      </c>
      <c r="S1961" s="29">
        <v>118722</v>
      </c>
      <c r="T1961" s="47">
        <v>1</v>
      </c>
      <c r="U1961" s="48"/>
      <c r="V1961" s="47">
        <v>1</v>
      </c>
      <c r="W1961" s="47"/>
      <c r="X1961" s="48"/>
      <c r="Y1961" s="47"/>
      <c r="Z1961" s="49">
        <v>1</v>
      </c>
    </row>
    <row r="1962" spans="1:26" ht="15.75" customHeight="1">
      <c r="A1962" s="5">
        <v>117456</v>
      </c>
      <c r="B1962" s="5">
        <v>3600</v>
      </c>
      <c r="C1962" s="14">
        <v>44416.795138888883</v>
      </c>
      <c r="D1962" s="14">
        <v>44416.802083333328</v>
      </c>
      <c r="E1962" s="14">
        <v>44416.804166666661</v>
      </c>
      <c r="F1962" s="14"/>
      <c r="G1962" s="5" t="s">
        <v>28</v>
      </c>
      <c r="H1962" s="5" t="s">
        <v>29</v>
      </c>
      <c r="S1962" s="29">
        <v>118723</v>
      </c>
      <c r="T1962" s="47"/>
      <c r="U1962" s="48">
        <v>1</v>
      </c>
      <c r="V1962" s="47">
        <v>1</v>
      </c>
      <c r="W1962" s="47"/>
      <c r="X1962" s="48"/>
      <c r="Y1962" s="47"/>
      <c r="Z1962" s="49">
        <v>1</v>
      </c>
    </row>
    <row r="1963" spans="1:26" ht="15.75" customHeight="1">
      <c r="A1963" s="5">
        <v>118553</v>
      </c>
      <c r="B1963" s="5">
        <v>677</v>
      </c>
      <c r="C1963" s="14">
        <v>44411.689583333333</v>
      </c>
      <c r="D1963" s="14">
        <v>44411.699305555558</v>
      </c>
      <c r="E1963" s="14">
        <v>44411.702083333337</v>
      </c>
      <c r="F1963" s="14"/>
      <c r="G1963" s="5" t="s">
        <v>24</v>
      </c>
      <c r="H1963" s="5" t="s">
        <v>29</v>
      </c>
      <c r="S1963" s="29">
        <v>118724</v>
      </c>
      <c r="T1963" s="47"/>
      <c r="U1963" s="48">
        <v>1</v>
      </c>
      <c r="V1963" s="47">
        <v>1</v>
      </c>
      <c r="W1963" s="47"/>
      <c r="X1963" s="48"/>
      <c r="Y1963" s="47"/>
      <c r="Z1963" s="49">
        <v>1</v>
      </c>
    </row>
    <row r="1964" spans="1:26" ht="15.75" customHeight="1">
      <c r="A1964" s="5">
        <v>117981</v>
      </c>
      <c r="B1964" s="5">
        <v>4419</v>
      </c>
      <c r="C1964" s="14">
        <v>44420.577777777777</v>
      </c>
      <c r="D1964" s="14">
        <v>44420.580555555556</v>
      </c>
      <c r="E1964" s="14">
        <v>44420.589583333334</v>
      </c>
      <c r="F1964" s="14">
        <v>44420.598611111112</v>
      </c>
      <c r="G1964" s="5" t="s">
        <v>24</v>
      </c>
      <c r="H1964" s="5" t="s">
        <v>29</v>
      </c>
      <c r="S1964" s="29">
        <v>118725</v>
      </c>
      <c r="T1964" s="47"/>
      <c r="U1964" s="48"/>
      <c r="V1964" s="47"/>
      <c r="W1964" s="47">
        <v>1</v>
      </c>
      <c r="X1964" s="48"/>
      <c r="Y1964" s="47">
        <v>1</v>
      </c>
      <c r="Z1964" s="49">
        <v>1</v>
      </c>
    </row>
    <row r="1965" spans="1:26" ht="15.75" customHeight="1">
      <c r="A1965" s="5">
        <v>118355</v>
      </c>
      <c r="B1965" s="5">
        <v>3868</v>
      </c>
      <c r="C1965" s="14">
        <v>44418.59652777778</v>
      </c>
      <c r="D1965" s="14">
        <v>44418.604166666672</v>
      </c>
      <c r="E1965" s="14">
        <v>44418.61041666667</v>
      </c>
      <c r="F1965" s="14">
        <v>44418.626388888893</v>
      </c>
      <c r="G1965" s="5" t="s">
        <v>24</v>
      </c>
      <c r="H1965" s="5" t="s">
        <v>29</v>
      </c>
      <c r="S1965" s="29">
        <v>118726</v>
      </c>
      <c r="T1965" s="47"/>
      <c r="U1965" s="48"/>
      <c r="V1965" s="47"/>
      <c r="W1965" s="47"/>
      <c r="X1965" s="48">
        <v>1</v>
      </c>
      <c r="Y1965" s="47">
        <v>1</v>
      </c>
      <c r="Z1965" s="49">
        <v>1</v>
      </c>
    </row>
    <row r="1966" spans="1:26" ht="15.75" customHeight="1">
      <c r="A1966" s="5">
        <v>118317</v>
      </c>
      <c r="B1966" s="5">
        <v>78</v>
      </c>
      <c r="C1966" s="14">
        <v>44434.859722222223</v>
      </c>
      <c r="D1966" s="14">
        <v>44434.869444444448</v>
      </c>
      <c r="E1966" s="14">
        <v>44434.873611111114</v>
      </c>
      <c r="F1966" s="14">
        <v>44434.9</v>
      </c>
      <c r="G1966" s="5" t="s">
        <v>24</v>
      </c>
      <c r="H1966" s="5" t="s">
        <v>29</v>
      </c>
      <c r="S1966" s="29">
        <v>118727</v>
      </c>
      <c r="T1966" s="47"/>
      <c r="U1966" s="48">
        <v>1</v>
      </c>
      <c r="V1966" s="47">
        <v>1</v>
      </c>
      <c r="W1966" s="47"/>
      <c r="X1966" s="48"/>
      <c r="Y1966" s="47"/>
      <c r="Z1966" s="49">
        <v>1</v>
      </c>
    </row>
    <row r="1967" spans="1:26" ht="15.75" customHeight="1">
      <c r="A1967" s="5">
        <v>118485</v>
      </c>
      <c r="C1967" s="14">
        <v>44419.334722222222</v>
      </c>
      <c r="G1967" s="5" t="s">
        <v>24</v>
      </c>
      <c r="H1967" s="5" t="s">
        <v>25</v>
      </c>
      <c r="S1967" s="29">
        <v>118728</v>
      </c>
      <c r="T1967" s="47"/>
      <c r="U1967" s="48"/>
      <c r="V1967" s="47"/>
      <c r="W1967" s="47"/>
      <c r="X1967" s="48"/>
      <c r="Y1967" s="47"/>
      <c r="Z1967" s="49"/>
    </row>
    <row r="1968" spans="1:26" ht="15.75" customHeight="1">
      <c r="A1968" s="5">
        <v>118476</v>
      </c>
      <c r="B1968" s="5">
        <v>4479</v>
      </c>
      <c r="C1968" s="14">
        <v>44438.106250000004</v>
      </c>
      <c r="D1968" s="14">
        <v>44438.108333333337</v>
      </c>
      <c r="E1968" s="14">
        <v>44438.11041666667</v>
      </c>
      <c r="F1968" s="14">
        <v>44438.138888888891</v>
      </c>
      <c r="G1968" s="5" t="s">
        <v>24</v>
      </c>
      <c r="H1968" s="5" t="s">
        <v>29</v>
      </c>
      <c r="S1968" s="29">
        <v>118729</v>
      </c>
      <c r="T1968" s="47">
        <v>1</v>
      </c>
      <c r="U1968" s="48"/>
      <c r="V1968" s="47">
        <v>1</v>
      </c>
      <c r="W1968" s="47"/>
      <c r="X1968" s="48"/>
      <c r="Y1968" s="47"/>
      <c r="Z1968" s="49">
        <v>1</v>
      </c>
    </row>
    <row r="1969" spans="1:26" ht="15.75" customHeight="1">
      <c r="A1969" s="5">
        <v>117609</v>
      </c>
      <c r="B1969" s="5">
        <v>2890</v>
      </c>
      <c r="C1969" s="14">
        <v>44410.681249999994</v>
      </c>
      <c r="D1969" s="14">
        <v>44410.68263888888</v>
      </c>
      <c r="E1969" s="14">
        <v>44410.690972222212</v>
      </c>
      <c r="F1969" s="14">
        <v>44410.716666666653</v>
      </c>
      <c r="G1969" s="5" t="s">
        <v>24</v>
      </c>
      <c r="H1969" s="5" t="s">
        <v>29</v>
      </c>
      <c r="S1969" s="29">
        <v>118730</v>
      </c>
      <c r="T1969" s="47"/>
      <c r="U1969" s="48"/>
      <c r="V1969" s="47"/>
      <c r="W1969" s="47"/>
      <c r="X1969" s="48"/>
      <c r="Y1969" s="47"/>
      <c r="Z1969" s="49"/>
    </row>
    <row r="1970" spans="1:26" ht="15.75" customHeight="1">
      <c r="A1970" s="5">
        <v>116946</v>
      </c>
      <c r="B1970" s="5">
        <v>3000</v>
      </c>
      <c r="C1970" s="14">
        <v>44433.93472222222</v>
      </c>
      <c r="D1970" s="14"/>
      <c r="G1970" s="5" t="s">
        <v>24</v>
      </c>
      <c r="H1970" s="5" t="s">
        <v>25</v>
      </c>
      <c r="S1970" s="29">
        <v>118731</v>
      </c>
      <c r="T1970" s="47"/>
      <c r="U1970" s="48"/>
      <c r="V1970" s="47"/>
      <c r="W1970" s="47"/>
      <c r="X1970" s="48"/>
      <c r="Y1970" s="47"/>
      <c r="Z1970" s="49"/>
    </row>
    <row r="1971" spans="1:26" ht="15.75" customHeight="1">
      <c r="A1971" s="5">
        <v>116814</v>
      </c>
      <c r="B1971" s="5">
        <v>1313</v>
      </c>
      <c r="C1971" s="14">
        <v>44417.988888888889</v>
      </c>
      <c r="D1971" s="14">
        <v>44417.993055555555</v>
      </c>
      <c r="E1971" s="14">
        <v>44417.994444444441</v>
      </c>
      <c r="F1971" s="14">
        <v>44418</v>
      </c>
      <c r="G1971" s="5" t="s">
        <v>24</v>
      </c>
      <c r="H1971" s="5" t="s">
        <v>25</v>
      </c>
      <c r="S1971" s="29">
        <v>118732</v>
      </c>
      <c r="T1971" s="47"/>
      <c r="U1971" s="48"/>
      <c r="V1971" s="47"/>
      <c r="W1971" s="47"/>
      <c r="X1971" s="48"/>
      <c r="Y1971" s="47"/>
      <c r="Z1971" s="49"/>
    </row>
    <row r="1972" spans="1:26" ht="15.75" customHeight="1">
      <c r="A1972" s="5">
        <v>117362</v>
      </c>
      <c r="B1972" s="5">
        <v>2633</v>
      </c>
      <c r="C1972" s="14">
        <v>44428.104166666672</v>
      </c>
      <c r="D1972" s="14">
        <v>44428.109722222231</v>
      </c>
      <c r="E1972" s="14">
        <v>44428.120138888895</v>
      </c>
      <c r="F1972" s="14">
        <v>44428.127777777787</v>
      </c>
      <c r="G1972" s="5" t="s">
        <v>24</v>
      </c>
      <c r="H1972" s="5" t="s">
        <v>29</v>
      </c>
      <c r="S1972" s="29">
        <v>118733</v>
      </c>
      <c r="T1972" s="47"/>
      <c r="U1972" s="48"/>
      <c r="V1972" s="47"/>
      <c r="W1972" s="47"/>
      <c r="X1972" s="48"/>
      <c r="Y1972" s="47"/>
      <c r="Z1972" s="49"/>
    </row>
    <row r="1973" spans="1:26" ht="15.75" customHeight="1">
      <c r="A1973" s="5">
        <v>117560</v>
      </c>
      <c r="B1973" s="5">
        <v>2537</v>
      </c>
      <c r="C1973" s="14">
        <v>44410.913194444445</v>
      </c>
      <c r="D1973" s="14">
        <v>44410.920138888891</v>
      </c>
      <c r="E1973" s="14"/>
      <c r="G1973" s="5" t="s">
        <v>24</v>
      </c>
      <c r="H1973" s="5" t="s">
        <v>25</v>
      </c>
      <c r="S1973" s="29">
        <v>118734</v>
      </c>
      <c r="T1973" s="47"/>
      <c r="U1973" s="48"/>
      <c r="V1973" s="47"/>
      <c r="W1973" s="47"/>
      <c r="X1973" s="48"/>
      <c r="Y1973" s="47"/>
      <c r="Z1973" s="49"/>
    </row>
    <row r="1974" spans="1:26" ht="15.75" customHeight="1">
      <c r="A1974" s="5">
        <v>118538</v>
      </c>
      <c r="C1974" s="14">
        <v>44411.127083333333</v>
      </c>
      <c r="G1974" s="5" t="s">
        <v>24</v>
      </c>
      <c r="H1974" s="5" t="s">
        <v>29</v>
      </c>
      <c r="S1974" s="29">
        <v>118735</v>
      </c>
      <c r="T1974" s="47"/>
      <c r="U1974" s="48"/>
      <c r="V1974" s="47"/>
      <c r="W1974" s="47"/>
      <c r="X1974" s="48">
        <v>1</v>
      </c>
      <c r="Y1974" s="47">
        <v>1</v>
      </c>
      <c r="Z1974" s="49">
        <v>1</v>
      </c>
    </row>
    <row r="1975" spans="1:26" ht="15.75" customHeight="1">
      <c r="A1975" s="5">
        <v>116860</v>
      </c>
      <c r="B1975" s="5">
        <v>867</v>
      </c>
      <c r="C1975" s="14">
        <v>44411.926388888889</v>
      </c>
      <c r="D1975" s="14">
        <v>44411.928472222222</v>
      </c>
      <c r="E1975" s="14">
        <v>44411.933333333334</v>
      </c>
      <c r="F1975" s="14">
        <v>44411.967361111114</v>
      </c>
      <c r="G1975" s="5" t="s">
        <v>28</v>
      </c>
      <c r="H1975" s="5" t="s">
        <v>29</v>
      </c>
      <c r="S1975" s="29">
        <v>118736</v>
      </c>
      <c r="T1975" s="47"/>
      <c r="U1975" s="48"/>
      <c r="V1975" s="47"/>
      <c r="W1975" s="47"/>
      <c r="X1975" s="48"/>
      <c r="Y1975" s="47"/>
      <c r="Z1975" s="49"/>
    </row>
    <row r="1976" spans="1:26" ht="15.75" customHeight="1">
      <c r="A1976" s="5">
        <v>117748</v>
      </c>
      <c r="B1976" s="5">
        <v>311</v>
      </c>
      <c r="C1976" s="14">
        <v>44414.990972222222</v>
      </c>
      <c r="D1976" s="14">
        <v>44414.997916666667</v>
      </c>
      <c r="E1976" s="14"/>
      <c r="F1976" s="14"/>
      <c r="G1976" s="5" t="s">
        <v>24</v>
      </c>
      <c r="H1976" s="5" t="s">
        <v>25</v>
      </c>
      <c r="S1976" s="29">
        <v>118737</v>
      </c>
      <c r="T1976" s="47"/>
      <c r="U1976" s="48"/>
      <c r="V1976" s="47"/>
      <c r="W1976" s="47">
        <v>1</v>
      </c>
      <c r="X1976" s="48"/>
      <c r="Y1976" s="47">
        <v>1</v>
      </c>
      <c r="Z1976" s="49">
        <v>1</v>
      </c>
    </row>
    <row r="1977" spans="1:26" ht="15.75" customHeight="1">
      <c r="A1977" s="5">
        <v>118033</v>
      </c>
      <c r="B1977" s="5">
        <v>1321</v>
      </c>
      <c r="C1977" s="14">
        <v>44418.190972222219</v>
      </c>
      <c r="D1977" s="14">
        <v>44418.192361111105</v>
      </c>
      <c r="E1977" s="14">
        <v>44418.200694444437</v>
      </c>
      <c r="F1977" s="14"/>
      <c r="G1977" s="5" t="s">
        <v>28</v>
      </c>
      <c r="H1977" s="5" t="s">
        <v>25</v>
      </c>
      <c r="S1977" s="29">
        <v>118738</v>
      </c>
      <c r="T1977" s="47"/>
      <c r="U1977" s="48">
        <v>1</v>
      </c>
      <c r="V1977" s="47">
        <v>1</v>
      </c>
      <c r="W1977" s="47"/>
      <c r="X1977" s="48"/>
      <c r="Y1977" s="47"/>
      <c r="Z1977" s="49">
        <v>1</v>
      </c>
    </row>
    <row r="1978" spans="1:26" ht="15.75" customHeight="1">
      <c r="A1978" s="5">
        <v>117158</v>
      </c>
      <c r="C1978" s="14">
        <v>44410.57430555555</v>
      </c>
      <c r="G1978" s="5" t="s">
        <v>28</v>
      </c>
      <c r="H1978" s="5" t="s">
        <v>29</v>
      </c>
      <c r="S1978" s="29">
        <v>118739</v>
      </c>
      <c r="T1978" s="47"/>
      <c r="U1978" s="48"/>
      <c r="V1978" s="47"/>
      <c r="W1978" s="47"/>
      <c r="X1978" s="48">
        <v>1</v>
      </c>
      <c r="Y1978" s="47">
        <v>1</v>
      </c>
      <c r="Z1978" s="49">
        <v>1</v>
      </c>
    </row>
    <row r="1979" spans="1:26" ht="15.75" customHeight="1">
      <c r="A1979" s="5">
        <v>117578</v>
      </c>
      <c r="C1979" s="14">
        <v>44428.306249999994</v>
      </c>
      <c r="G1979" s="5" t="s">
        <v>28</v>
      </c>
      <c r="H1979" s="5" t="s">
        <v>29</v>
      </c>
      <c r="S1979" s="29">
        <v>118740</v>
      </c>
      <c r="T1979" s="47"/>
      <c r="U1979" s="48"/>
      <c r="V1979" s="47"/>
      <c r="W1979" s="47">
        <v>1</v>
      </c>
      <c r="X1979" s="48"/>
      <c r="Y1979" s="47">
        <v>1</v>
      </c>
      <c r="Z1979" s="49">
        <v>1</v>
      </c>
    </row>
    <row r="1980" spans="1:26" ht="15.75" customHeight="1">
      <c r="A1980" s="5">
        <v>117288</v>
      </c>
      <c r="B1980" s="5">
        <v>1792</v>
      </c>
      <c r="C1980" s="14">
        <v>44435.249305555561</v>
      </c>
      <c r="D1980" s="14">
        <v>44435.254166666673</v>
      </c>
      <c r="E1980" s="14">
        <v>44435.260416666672</v>
      </c>
      <c r="F1980" s="14">
        <v>44435.280555555561</v>
      </c>
      <c r="G1980" s="5" t="s">
        <v>24</v>
      </c>
      <c r="H1980" s="5" t="s">
        <v>29</v>
      </c>
      <c r="S1980" s="29">
        <v>118741</v>
      </c>
      <c r="T1980" s="47"/>
      <c r="U1980" s="48"/>
      <c r="V1980" s="47"/>
      <c r="W1980" s="47">
        <v>1</v>
      </c>
      <c r="X1980" s="48"/>
      <c r="Y1980" s="47">
        <v>1</v>
      </c>
      <c r="Z1980" s="49">
        <v>1</v>
      </c>
    </row>
    <row r="1981" spans="1:26" ht="15.75" customHeight="1">
      <c r="A1981" s="5">
        <v>118090</v>
      </c>
      <c r="B1981" s="5">
        <v>3466</v>
      </c>
      <c r="C1981" s="14">
        <v>44436.55972222222</v>
      </c>
      <c r="D1981" s="14">
        <v>44436.56527777778</v>
      </c>
      <c r="E1981" s="14">
        <v>44436.575000000004</v>
      </c>
      <c r="F1981" s="14">
        <v>44436.606944444451</v>
      </c>
      <c r="G1981" s="5" t="s">
        <v>28</v>
      </c>
      <c r="H1981" s="5" t="s">
        <v>29</v>
      </c>
      <c r="S1981" s="29">
        <v>118742</v>
      </c>
      <c r="T1981" s="47">
        <v>1</v>
      </c>
      <c r="U1981" s="48"/>
      <c r="V1981" s="47">
        <v>1</v>
      </c>
      <c r="W1981" s="47"/>
      <c r="X1981" s="48"/>
      <c r="Y1981" s="47"/>
      <c r="Z1981" s="49">
        <v>1</v>
      </c>
    </row>
    <row r="1982" spans="1:26" ht="15.75" customHeight="1">
      <c r="A1982" s="5">
        <v>117716</v>
      </c>
      <c r="C1982" s="14">
        <v>44437.561111111107</v>
      </c>
      <c r="G1982" s="5" t="s">
        <v>24</v>
      </c>
      <c r="H1982" s="5" t="s">
        <v>29</v>
      </c>
      <c r="S1982" s="29">
        <v>118743</v>
      </c>
      <c r="T1982" s="47"/>
      <c r="U1982" s="48"/>
      <c r="V1982" s="47"/>
      <c r="W1982" s="47">
        <v>1</v>
      </c>
      <c r="X1982" s="48"/>
      <c r="Y1982" s="47">
        <v>1</v>
      </c>
      <c r="Z1982" s="49">
        <v>1</v>
      </c>
    </row>
    <row r="1983" spans="1:26" ht="15.75" customHeight="1">
      <c r="A1983" s="5">
        <v>117589</v>
      </c>
      <c r="B1983" s="5">
        <v>4659</v>
      </c>
      <c r="C1983" s="14">
        <v>44411.15</v>
      </c>
      <c r="D1983" s="14">
        <v>44411.155555555561</v>
      </c>
      <c r="E1983" s="14"/>
      <c r="G1983" s="5" t="s">
        <v>24</v>
      </c>
      <c r="H1983" s="5" t="s">
        <v>29</v>
      </c>
      <c r="S1983" s="29">
        <v>118744</v>
      </c>
      <c r="T1983" s="47"/>
      <c r="U1983" s="48"/>
      <c r="V1983" s="47"/>
      <c r="W1983" s="47"/>
      <c r="X1983" s="48"/>
      <c r="Y1983" s="47"/>
      <c r="Z1983" s="49"/>
    </row>
    <row r="1984" spans="1:26" ht="15.75" customHeight="1">
      <c r="A1984" s="5">
        <v>118255</v>
      </c>
      <c r="B1984" s="5">
        <v>3972</v>
      </c>
      <c r="C1984" s="14">
        <v>44426.634722222225</v>
      </c>
      <c r="D1984" s="14">
        <v>44426.636111111111</v>
      </c>
      <c r="E1984" s="14">
        <v>44426.643055555556</v>
      </c>
      <c r="F1984" s="14">
        <v>44426.679861111115</v>
      </c>
      <c r="G1984" s="5" t="s">
        <v>24</v>
      </c>
      <c r="H1984" s="5" t="s">
        <v>29</v>
      </c>
      <c r="S1984" s="29">
        <v>118745</v>
      </c>
      <c r="T1984" s="47"/>
      <c r="U1984" s="48"/>
      <c r="V1984" s="47"/>
      <c r="W1984" s="47">
        <v>1</v>
      </c>
      <c r="X1984" s="48"/>
      <c r="Y1984" s="47">
        <v>1</v>
      </c>
      <c r="Z1984" s="49">
        <v>1</v>
      </c>
    </row>
    <row r="1985" spans="1:26" ht="15.75" customHeight="1">
      <c r="A1985" s="5">
        <v>117770</v>
      </c>
      <c r="C1985" s="14">
        <v>44409.138194444444</v>
      </c>
      <c r="G1985" s="5" t="s">
        <v>24</v>
      </c>
      <c r="H1985" s="5" t="s">
        <v>29</v>
      </c>
      <c r="S1985" s="29">
        <v>118746</v>
      </c>
      <c r="T1985" s="47"/>
      <c r="U1985" s="48"/>
      <c r="V1985" s="47"/>
      <c r="W1985" s="47"/>
      <c r="X1985" s="48">
        <v>1</v>
      </c>
      <c r="Y1985" s="47">
        <v>1</v>
      </c>
      <c r="Z1985" s="49">
        <v>1</v>
      </c>
    </row>
    <row r="1986" spans="1:26" ht="15.75" customHeight="1">
      <c r="A1986" s="5">
        <v>117159</v>
      </c>
      <c r="B1986" s="5">
        <v>835</v>
      </c>
      <c r="C1986" s="14">
        <v>44417.647916666669</v>
      </c>
      <c r="D1986" s="14">
        <v>44417.652083333334</v>
      </c>
      <c r="E1986" s="14">
        <v>44417.65625</v>
      </c>
      <c r="F1986" s="14">
        <v>44417.681250000001</v>
      </c>
      <c r="G1986" s="5" t="s">
        <v>24</v>
      </c>
      <c r="H1986" s="5" t="s">
        <v>29</v>
      </c>
      <c r="S1986" s="29">
        <v>118747</v>
      </c>
      <c r="T1986" s="47">
        <v>1</v>
      </c>
      <c r="U1986" s="48"/>
      <c r="V1986" s="47">
        <v>1</v>
      </c>
      <c r="W1986" s="47"/>
      <c r="X1986" s="48"/>
      <c r="Y1986" s="47"/>
      <c r="Z1986" s="49">
        <v>1</v>
      </c>
    </row>
    <row r="1987" spans="1:26" ht="15.75" customHeight="1">
      <c r="A1987" s="5">
        <v>116884</v>
      </c>
      <c r="B1987" s="5">
        <v>242</v>
      </c>
      <c r="C1987" s="14">
        <v>44415.606944444444</v>
      </c>
      <c r="D1987" s="14">
        <v>44415.611111111109</v>
      </c>
      <c r="E1987" s="14"/>
      <c r="G1987" s="5" t="s">
        <v>28</v>
      </c>
      <c r="H1987" s="5" t="s">
        <v>29</v>
      </c>
      <c r="S1987" s="29">
        <v>118748</v>
      </c>
      <c r="T1987" s="47"/>
      <c r="U1987" s="48"/>
      <c r="V1987" s="47"/>
      <c r="W1987" s="47"/>
      <c r="X1987" s="48">
        <v>1</v>
      </c>
      <c r="Y1987" s="47">
        <v>1</v>
      </c>
      <c r="Z1987" s="49">
        <v>1</v>
      </c>
    </row>
    <row r="1988" spans="1:26" ht="15.75" customHeight="1">
      <c r="A1988" s="5">
        <v>117772</v>
      </c>
      <c r="B1988" s="5">
        <v>3828</v>
      </c>
      <c r="C1988" s="14">
        <v>44425.217361111114</v>
      </c>
      <c r="D1988" s="14">
        <v>44425.227083333339</v>
      </c>
      <c r="E1988" s="14">
        <v>44425.236111111117</v>
      </c>
      <c r="F1988" s="14">
        <v>44425.274305555562</v>
      </c>
      <c r="G1988" s="5" t="s">
        <v>24</v>
      </c>
      <c r="H1988" s="5" t="s">
        <v>29</v>
      </c>
      <c r="S1988" s="29">
        <v>118749</v>
      </c>
      <c r="T1988" s="47"/>
      <c r="U1988" s="48">
        <v>1</v>
      </c>
      <c r="V1988" s="47">
        <v>1</v>
      </c>
      <c r="W1988" s="47"/>
      <c r="X1988" s="48"/>
      <c r="Y1988" s="47"/>
      <c r="Z1988" s="49">
        <v>1</v>
      </c>
    </row>
    <row r="1989" spans="1:26" ht="15.75" customHeight="1">
      <c r="A1989" s="5">
        <v>117995</v>
      </c>
      <c r="B1989" s="5">
        <v>425</v>
      </c>
      <c r="C1989" s="14">
        <v>44425.352777777778</v>
      </c>
      <c r="D1989" s="14">
        <v>44425.363194444442</v>
      </c>
      <c r="E1989" s="14">
        <v>44425.365277777775</v>
      </c>
      <c r="F1989" s="14">
        <v>44425.376388888886</v>
      </c>
      <c r="G1989" s="5" t="s">
        <v>24</v>
      </c>
      <c r="H1989" s="5" t="s">
        <v>29</v>
      </c>
      <c r="S1989" s="29">
        <v>118750</v>
      </c>
      <c r="T1989" s="47"/>
      <c r="U1989" s="48">
        <v>1</v>
      </c>
      <c r="V1989" s="47">
        <v>1</v>
      </c>
      <c r="W1989" s="47"/>
      <c r="X1989" s="48"/>
      <c r="Y1989" s="47"/>
      <c r="Z1989" s="49">
        <v>1</v>
      </c>
    </row>
    <row r="1990" spans="1:26" ht="15.75" customHeight="1">
      <c r="A1990" s="5">
        <v>117253</v>
      </c>
      <c r="B1990" s="5">
        <v>4435</v>
      </c>
      <c r="C1990" s="14">
        <v>44439.031944444447</v>
      </c>
      <c r="D1990" s="14">
        <v>44439.039583333339</v>
      </c>
      <c r="E1990" s="14"/>
      <c r="F1990" s="14"/>
      <c r="G1990" s="5" t="s">
        <v>24</v>
      </c>
      <c r="H1990" s="5" t="s">
        <v>25</v>
      </c>
      <c r="S1990" s="29">
        <v>118751</v>
      </c>
      <c r="T1990" s="47">
        <v>1</v>
      </c>
      <c r="U1990" s="48"/>
      <c r="V1990" s="47">
        <v>1</v>
      </c>
      <c r="W1990" s="47"/>
      <c r="X1990" s="48"/>
      <c r="Y1990" s="47"/>
      <c r="Z1990" s="49">
        <v>1</v>
      </c>
    </row>
    <row r="1991" spans="1:26" ht="15.75" customHeight="1">
      <c r="A1991" s="5">
        <v>118590</v>
      </c>
      <c r="B1991" s="5">
        <v>3207</v>
      </c>
      <c r="C1991" s="14">
        <v>44437.338888888895</v>
      </c>
      <c r="D1991" s="14">
        <v>44437.34583333334</v>
      </c>
      <c r="E1991" s="14">
        <v>44437.347222222226</v>
      </c>
      <c r="F1991" s="14"/>
      <c r="G1991" s="5" t="s">
        <v>28</v>
      </c>
      <c r="H1991" s="5" t="s">
        <v>29</v>
      </c>
      <c r="S1991" s="29">
        <v>118752</v>
      </c>
      <c r="T1991" s="47"/>
      <c r="U1991" s="48">
        <v>1</v>
      </c>
      <c r="V1991" s="47">
        <v>1</v>
      </c>
      <c r="W1991" s="47"/>
      <c r="X1991" s="48"/>
      <c r="Y1991" s="47"/>
      <c r="Z1991" s="49">
        <v>1</v>
      </c>
    </row>
    <row r="1992" spans="1:26" ht="15.75" customHeight="1">
      <c r="A1992" s="5">
        <v>117382</v>
      </c>
      <c r="B1992" s="5">
        <v>4714</v>
      </c>
      <c r="C1992" s="14">
        <v>44413.359722222223</v>
      </c>
      <c r="D1992" s="14">
        <v>44413.370833333334</v>
      </c>
      <c r="E1992" s="14">
        <v>44413.376388888893</v>
      </c>
      <c r="F1992" s="14">
        <v>44413.415277777785</v>
      </c>
      <c r="G1992" s="5" t="s">
        <v>24</v>
      </c>
      <c r="H1992" s="5" t="s">
        <v>25</v>
      </c>
      <c r="S1992" s="29">
        <v>118753</v>
      </c>
      <c r="T1992" s="47">
        <v>1</v>
      </c>
      <c r="U1992" s="48"/>
      <c r="V1992" s="47">
        <v>1</v>
      </c>
      <c r="W1992" s="47"/>
      <c r="X1992" s="48"/>
      <c r="Y1992" s="47"/>
      <c r="Z1992" s="49">
        <v>1</v>
      </c>
    </row>
    <row r="1993" spans="1:26" ht="15.75" customHeight="1">
      <c r="A1993" s="5">
        <v>118380</v>
      </c>
      <c r="B1993" s="5">
        <v>531</v>
      </c>
      <c r="C1993" s="14">
        <v>44421.55972222222</v>
      </c>
      <c r="D1993" s="14"/>
      <c r="G1993" s="5" t="s">
        <v>24</v>
      </c>
      <c r="H1993" s="5" t="s">
        <v>25</v>
      </c>
      <c r="S1993" s="29">
        <v>118754</v>
      </c>
      <c r="T1993" s="47">
        <v>1</v>
      </c>
      <c r="U1993" s="48"/>
      <c r="V1993" s="47">
        <v>1</v>
      </c>
      <c r="W1993" s="47"/>
      <c r="X1993" s="48"/>
      <c r="Y1993" s="47"/>
      <c r="Z1993" s="49">
        <v>1</v>
      </c>
    </row>
    <row r="1994" spans="1:26" ht="15.75" customHeight="1">
      <c r="A1994" s="5">
        <v>117371</v>
      </c>
      <c r="B1994" s="5">
        <v>1053</v>
      </c>
      <c r="C1994" s="14">
        <v>44427.052777777775</v>
      </c>
      <c r="D1994" s="14">
        <v>44427.061111111107</v>
      </c>
      <c r="E1994" s="14">
        <v>44427.062499999993</v>
      </c>
      <c r="F1994" s="14">
        <v>44427.104166666657</v>
      </c>
      <c r="G1994" s="5" t="s">
        <v>28</v>
      </c>
      <c r="H1994" s="5" t="s">
        <v>29</v>
      </c>
      <c r="S1994" s="29">
        <v>118755</v>
      </c>
      <c r="T1994" s="47"/>
      <c r="U1994" s="48">
        <v>1</v>
      </c>
      <c r="V1994" s="47">
        <v>1</v>
      </c>
      <c r="W1994" s="47"/>
      <c r="X1994" s="48"/>
      <c r="Y1994" s="47"/>
      <c r="Z1994" s="49">
        <v>1</v>
      </c>
    </row>
    <row r="1995" spans="1:26" ht="15.75" customHeight="1">
      <c r="A1995" s="5">
        <v>117663</v>
      </c>
      <c r="C1995" s="14">
        <v>44422.315972222219</v>
      </c>
      <c r="G1995" s="5" t="s">
        <v>28</v>
      </c>
      <c r="H1995" s="5" t="s">
        <v>25</v>
      </c>
      <c r="S1995" s="29">
        <v>118756</v>
      </c>
      <c r="T1995" s="47"/>
      <c r="U1995" s="48">
        <v>1</v>
      </c>
      <c r="V1995" s="47">
        <v>1</v>
      </c>
      <c r="W1995" s="47"/>
      <c r="X1995" s="48"/>
      <c r="Y1995" s="47"/>
      <c r="Z1995" s="49">
        <v>1</v>
      </c>
    </row>
    <row r="1996" spans="1:26" ht="15.75" customHeight="1">
      <c r="A1996" s="5">
        <v>118531</v>
      </c>
      <c r="C1996" s="14">
        <v>44424.902083333334</v>
      </c>
      <c r="G1996" s="5" t="s">
        <v>24</v>
      </c>
      <c r="H1996" s="5" t="s">
        <v>29</v>
      </c>
      <c r="S1996" s="29">
        <v>118757</v>
      </c>
      <c r="T1996" s="47"/>
      <c r="U1996" s="48"/>
      <c r="V1996" s="47"/>
      <c r="W1996" s="47"/>
      <c r="X1996" s="48"/>
      <c r="Y1996" s="47"/>
      <c r="Z1996" s="49"/>
    </row>
    <row r="1997" spans="1:26" ht="15.75" customHeight="1">
      <c r="A1997" s="5">
        <v>116939</v>
      </c>
      <c r="B1997" s="5">
        <v>1194</v>
      </c>
      <c r="C1997" s="14">
        <v>44415.073611111111</v>
      </c>
      <c r="D1997" s="14">
        <v>44415.078472222223</v>
      </c>
      <c r="E1997" s="14">
        <v>44415.079861111109</v>
      </c>
      <c r="F1997" s="14">
        <v>44415.106249999997</v>
      </c>
      <c r="G1997" s="5" t="s">
        <v>28</v>
      </c>
      <c r="H1997" s="5" t="s">
        <v>29</v>
      </c>
      <c r="S1997" s="29">
        <v>118758</v>
      </c>
      <c r="T1997" s="47"/>
      <c r="U1997" s="48"/>
      <c r="V1997" s="47"/>
      <c r="W1997" s="47"/>
      <c r="X1997" s="48">
        <v>1</v>
      </c>
      <c r="Y1997" s="47">
        <v>1</v>
      </c>
      <c r="Z1997" s="49">
        <v>1</v>
      </c>
    </row>
    <row r="1998" spans="1:26" ht="15.75" customHeight="1">
      <c r="A1998" s="5">
        <v>117680</v>
      </c>
      <c r="B1998" s="5">
        <v>641</v>
      </c>
      <c r="C1998" s="14">
        <v>44436.178472222222</v>
      </c>
      <c r="D1998" s="14">
        <v>44436.186111111114</v>
      </c>
      <c r="E1998" s="14">
        <v>44436.196527777778</v>
      </c>
      <c r="F1998" s="14">
        <v>44436.23541666667</v>
      </c>
      <c r="G1998" s="5" t="s">
        <v>24</v>
      </c>
      <c r="H1998" s="5" t="s">
        <v>29</v>
      </c>
      <c r="S1998" s="29">
        <v>118759</v>
      </c>
      <c r="T1998" s="47">
        <v>1</v>
      </c>
      <c r="U1998" s="48"/>
      <c r="V1998" s="47">
        <v>1</v>
      </c>
      <c r="W1998" s="47"/>
      <c r="X1998" s="48"/>
      <c r="Y1998" s="47"/>
      <c r="Z1998" s="49">
        <v>1</v>
      </c>
    </row>
    <row r="1999" spans="1:26" ht="15.75" customHeight="1">
      <c r="A1999" s="5">
        <v>117183</v>
      </c>
      <c r="B1999" s="5">
        <v>1151</v>
      </c>
      <c r="C1999" s="14">
        <v>44413.977083333339</v>
      </c>
      <c r="D1999" s="14">
        <v>44413.98819444445</v>
      </c>
      <c r="E1999" s="14"/>
      <c r="G1999" s="5" t="s">
        <v>24</v>
      </c>
      <c r="H1999" s="5" t="s">
        <v>25</v>
      </c>
      <c r="S1999" s="29">
        <v>118760</v>
      </c>
      <c r="T1999" s="47"/>
      <c r="U1999" s="48"/>
      <c r="V1999" s="47"/>
      <c r="W1999" s="47"/>
      <c r="X1999" s="48">
        <v>1</v>
      </c>
      <c r="Y1999" s="47">
        <v>1</v>
      </c>
      <c r="Z1999" s="49">
        <v>1</v>
      </c>
    </row>
    <row r="2000" spans="1:26" ht="15.75" customHeight="1">
      <c r="A2000" s="5">
        <v>116909</v>
      </c>
      <c r="B2000" s="5">
        <v>2558</v>
      </c>
      <c r="C2000" s="14">
        <v>44431.429861111108</v>
      </c>
      <c r="D2000" s="14">
        <v>44431.440277777772</v>
      </c>
      <c r="E2000" s="14">
        <v>44431.448611111104</v>
      </c>
      <c r="F2000" s="14">
        <v>44431.477777777771</v>
      </c>
      <c r="G2000" s="5" t="s">
        <v>28</v>
      </c>
      <c r="H2000" s="5" t="s">
        <v>25</v>
      </c>
      <c r="S2000" s="29">
        <v>118761</v>
      </c>
      <c r="T2000" s="47"/>
      <c r="U2000" s="48"/>
      <c r="V2000" s="47"/>
      <c r="W2000" s="47"/>
      <c r="X2000" s="48">
        <v>1</v>
      </c>
      <c r="Y2000" s="47">
        <v>1</v>
      </c>
      <c r="Z2000" s="49">
        <v>1</v>
      </c>
    </row>
    <row r="2001" spans="1:26" ht="15.75" customHeight="1">
      <c r="A2001" s="5">
        <v>117123</v>
      </c>
      <c r="B2001" s="5">
        <v>1724</v>
      </c>
      <c r="C2001" s="14">
        <v>44436.314583333333</v>
      </c>
      <c r="D2001" s="14">
        <v>44436.323611111111</v>
      </c>
      <c r="E2001" s="14">
        <v>44436.328472222223</v>
      </c>
      <c r="F2001" s="14">
        <v>44436.367361111115</v>
      </c>
      <c r="G2001" s="5" t="s">
        <v>28</v>
      </c>
      <c r="H2001" s="5" t="s">
        <v>25</v>
      </c>
      <c r="S2001" s="29">
        <v>118762</v>
      </c>
      <c r="T2001" s="47">
        <v>1</v>
      </c>
      <c r="U2001" s="48"/>
      <c r="V2001" s="47">
        <v>1</v>
      </c>
      <c r="W2001" s="47"/>
      <c r="X2001" s="48"/>
      <c r="Y2001" s="47"/>
      <c r="Z2001" s="49">
        <v>1</v>
      </c>
    </row>
    <row r="2002" spans="1:26" ht="15.75" customHeight="1">
      <c r="A2002" s="5">
        <v>118505</v>
      </c>
      <c r="B2002" s="5">
        <v>4495</v>
      </c>
      <c r="C2002" s="14">
        <v>44436.133333333331</v>
      </c>
      <c r="D2002" s="14">
        <v>44436.136111111111</v>
      </c>
      <c r="E2002" s="14">
        <v>44436.140277777777</v>
      </c>
      <c r="F2002" s="14"/>
      <c r="G2002" s="5" t="s">
        <v>28</v>
      </c>
      <c r="H2002" s="5" t="s">
        <v>29</v>
      </c>
      <c r="S2002" s="29">
        <v>118763</v>
      </c>
      <c r="T2002" s="47"/>
      <c r="U2002" s="48"/>
      <c r="V2002" s="47"/>
      <c r="W2002" s="47"/>
      <c r="X2002" s="48"/>
      <c r="Y2002" s="47"/>
      <c r="Z2002" s="49"/>
    </row>
    <row r="2003" spans="1:26" ht="15.75" customHeight="1">
      <c r="A2003" s="5">
        <v>118534</v>
      </c>
      <c r="C2003" s="14">
        <v>44428.813888888886</v>
      </c>
      <c r="G2003" s="5" t="s">
        <v>24</v>
      </c>
      <c r="H2003" s="5" t="s">
        <v>29</v>
      </c>
      <c r="S2003" s="29">
        <v>118764</v>
      </c>
      <c r="T2003" s="47"/>
      <c r="U2003" s="48"/>
      <c r="V2003" s="47"/>
      <c r="W2003" s="47"/>
      <c r="X2003" s="48">
        <v>1</v>
      </c>
      <c r="Y2003" s="47">
        <v>1</v>
      </c>
      <c r="Z2003" s="49">
        <v>1</v>
      </c>
    </row>
    <row r="2004" spans="1:26" ht="15.75" customHeight="1">
      <c r="A2004" s="5">
        <v>117080</v>
      </c>
      <c r="B2004" s="5">
        <v>249</v>
      </c>
      <c r="C2004" s="14">
        <v>44413.905555555553</v>
      </c>
      <c r="D2004" s="14">
        <v>44413.906944444439</v>
      </c>
      <c r="E2004" s="14">
        <v>44413.916666666664</v>
      </c>
      <c r="F2004" s="14">
        <v>44413.933333333334</v>
      </c>
      <c r="G2004" s="5" t="s">
        <v>24</v>
      </c>
      <c r="H2004" s="5" t="s">
        <v>29</v>
      </c>
      <c r="S2004" s="29">
        <v>118765</v>
      </c>
      <c r="T2004" s="47"/>
      <c r="U2004" s="48"/>
      <c r="V2004" s="47"/>
      <c r="W2004" s="47"/>
      <c r="X2004" s="48">
        <v>1</v>
      </c>
      <c r="Y2004" s="47">
        <v>1</v>
      </c>
      <c r="Z2004" s="49">
        <v>1</v>
      </c>
    </row>
    <row r="2005" spans="1:26" ht="15.75" customHeight="1">
      <c r="A2005" s="5">
        <v>117471</v>
      </c>
      <c r="B2005" s="5">
        <v>1672</v>
      </c>
      <c r="C2005" s="14">
        <v>44412.552083333328</v>
      </c>
      <c r="D2005" s="14"/>
      <c r="G2005" s="5" t="s">
        <v>24</v>
      </c>
      <c r="H2005" s="5" t="s">
        <v>25</v>
      </c>
      <c r="S2005" s="29">
        <v>118766</v>
      </c>
      <c r="T2005" s="47"/>
      <c r="U2005" s="48">
        <v>1</v>
      </c>
      <c r="V2005" s="47">
        <v>1</v>
      </c>
      <c r="W2005" s="47"/>
      <c r="X2005" s="48"/>
      <c r="Y2005" s="47"/>
      <c r="Z2005" s="49">
        <v>1</v>
      </c>
    </row>
    <row r="2006" spans="1:26" ht="15.75" customHeight="1">
      <c r="A2006" s="5">
        <v>117365</v>
      </c>
      <c r="B2006" s="5">
        <v>2422</v>
      </c>
      <c r="C2006" s="14">
        <v>44435.351388888892</v>
      </c>
      <c r="D2006" s="14">
        <v>44435.356250000004</v>
      </c>
      <c r="E2006" s="14"/>
      <c r="F2006" s="14"/>
      <c r="G2006" s="5" t="s">
        <v>24</v>
      </c>
      <c r="H2006" s="5" t="s">
        <v>29</v>
      </c>
      <c r="S2006" s="29">
        <v>118767</v>
      </c>
      <c r="T2006" s="47"/>
      <c r="U2006" s="48">
        <v>1</v>
      </c>
      <c r="V2006" s="47">
        <v>1</v>
      </c>
      <c r="W2006" s="47"/>
      <c r="X2006" s="48"/>
      <c r="Y2006" s="47"/>
      <c r="Z2006" s="49">
        <v>1</v>
      </c>
    </row>
    <row r="2007" spans="1:26" ht="15.75" customHeight="1">
      <c r="A2007" s="5">
        <v>118311</v>
      </c>
      <c r="B2007" s="5">
        <v>2137</v>
      </c>
      <c r="C2007" s="14">
        <v>44431.633333333331</v>
      </c>
      <c r="D2007" s="14">
        <v>44431.637499999997</v>
      </c>
      <c r="E2007" s="14">
        <v>44431.643749999996</v>
      </c>
      <c r="F2007" s="14">
        <v>44431.659027777772</v>
      </c>
      <c r="G2007" s="5" t="s">
        <v>24</v>
      </c>
      <c r="H2007" s="5" t="s">
        <v>29</v>
      </c>
      <c r="S2007" s="29">
        <v>118768</v>
      </c>
      <c r="T2007" s="47"/>
      <c r="U2007" s="48">
        <v>1</v>
      </c>
      <c r="V2007" s="47">
        <v>1</v>
      </c>
      <c r="W2007" s="47"/>
      <c r="X2007" s="48"/>
      <c r="Y2007" s="47"/>
      <c r="Z2007" s="49">
        <v>1</v>
      </c>
    </row>
    <row r="2008" spans="1:26" ht="15.75" customHeight="1">
      <c r="A2008" s="5">
        <v>118681</v>
      </c>
      <c r="C2008" s="14">
        <v>44415.415277777778</v>
      </c>
      <c r="G2008" s="5" t="s">
        <v>24</v>
      </c>
      <c r="H2008" s="5" t="s">
        <v>29</v>
      </c>
      <c r="S2008" s="29">
        <v>118769</v>
      </c>
      <c r="T2008" s="47"/>
      <c r="U2008" s="48"/>
      <c r="V2008" s="47"/>
      <c r="W2008" s="47">
        <v>1</v>
      </c>
      <c r="X2008" s="48"/>
      <c r="Y2008" s="47">
        <v>1</v>
      </c>
      <c r="Z2008" s="49">
        <v>1</v>
      </c>
    </row>
    <row r="2009" spans="1:26" ht="15.75" customHeight="1">
      <c r="A2009" s="5">
        <v>116972</v>
      </c>
      <c r="C2009" s="14">
        <v>44418.621527777781</v>
      </c>
      <c r="G2009" s="5" t="s">
        <v>24</v>
      </c>
      <c r="H2009" s="5" t="s">
        <v>25</v>
      </c>
      <c r="S2009" s="29">
        <v>118770</v>
      </c>
      <c r="T2009" s="47">
        <v>1</v>
      </c>
      <c r="U2009" s="48"/>
      <c r="V2009" s="47">
        <v>1</v>
      </c>
      <c r="W2009" s="47"/>
      <c r="X2009" s="48"/>
      <c r="Y2009" s="47"/>
      <c r="Z2009" s="49">
        <v>1</v>
      </c>
    </row>
    <row r="2010" spans="1:26" ht="15.75" customHeight="1">
      <c r="A2010" s="5">
        <v>117940</v>
      </c>
      <c r="B2010" s="5">
        <v>4979</v>
      </c>
      <c r="C2010" s="14">
        <v>44411.236111111117</v>
      </c>
      <c r="D2010" s="14">
        <v>44411.245138888895</v>
      </c>
      <c r="E2010" s="14">
        <v>44411.251388888893</v>
      </c>
      <c r="F2010" s="14">
        <v>44411.270138888896</v>
      </c>
      <c r="G2010" s="5" t="s">
        <v>24</v>
      </c>
      <c r="H2010" s="5" t="s">
        <v>29</v>
      </c>
      <c r="S2010" s="29">
        <v>118771</v>
      </c>
      <c r="T2010" s="47">
        <v>1</v>
      </c>
      <c r="U2010" s="48"/>
      <c r="V2010" s="47">
        <v>1</v>
      </c>
      <c r="W2010" s="47"/>
      <c r="X2010" s="48"/>
      <c r="Y2010" s="47"/>
      <c r="Z2010" s="49">
        <v>1</v>
      </c>
    </row>
    <row r="2011" spans="1:26" ht="15.75" customHeight="1">
      <c r="A2011" s="5">
        <v>118125</v>
      </c>
      <c r="C2011" s="14">
        <v>44438.854166666672</v>
      </c>
      <c r="G2011" s="5" t="s">
        <v>24</v>
      </c>
      <c r="H2011" s="5" t="s">
        <v>25</v>
      </c>
      <c r="S2011" s="29">
        <v>118772</v>
      </c>
      <c r="T2011" s="47"/>
      <c r="U2011" s="48"/>
      <c r="V2011" s="47"/>
      <c r="W2011" s="47">
        <v>1</v>
      </c>
      <c r="X2011" s="48"/>
      <c r="Y2011" s="47">
        <v>1</v>
      </c>
      <c r="Z2011" s="49">
        <v>1</v>
      </c>
    </row>
    <row r="2012" spans="1:26" ht="15.75" customHeight="1">
      <c r="A2012" s="5">
        <v>117828</v>
      </c>
      <c r="B2012" s="5">
        <v>4426</v>
      </c>
      <c r="C2012" s="14">
        <v>44430.638194444444</v>
      </c>
      <c r="D2012" s="14">
        <v>44430.643750000003</v>
      </c>
      <c r="E2012" s="14">
        <v>44430.647222222222</v>
      </c>
      <c r="F2012" s="14">
        <v>44430.675000000003</v>
      </c>
      <c r="G2012" s="5" t="s">
        <v>28</v>
      </c>
      <c r="H2012" s="5" t="s">
        <v>29</v>
      </c>
      <c r="S2012" s="29">
        <v>118773</v>
      </c>
      <c r="T2012" s="47"/>
      <c r="U2012" s="48">
        <v>1</v>
      </c>
      <c r="V2012" s="47">
        <v>1</v>
      </c>
      <c r="W2012" s="47"/>
      <c r="X2012" s="48"/>
      <c r="Y2012" s="47"/>
      <c r="Z2012" s="49">
        <v>1</v>
      </c>
    </row>
    <row r="2013" spans="1:26" ht="15.75" customHeight="1">
      <c r="A2013" s="5">
        <v>116898</v>
      </c>
      <c r="C2013" s="14">
        <v>44418.554861111108</v>
      </c>
      <c r="G2013" s="5" t="s">
        <v>24</v>
      </c>
      <c r="H2013" s="5" t="s">
        <v>29</v>
      </c>
      <c r="S2013" s="29">
        <v>118774</v>
      </c>
      <c r="T2013" s="47">
        <v>1</v>
      </c>
      <c r="U2013" s="48"/>
      <c r="V2013" s="47">
        <v>1</v>
      </c>
      <c r="W2013" s="47"/>
      <c r="X2013" s="48"/>
      <c r="Y2013" s="47"/>
      <c r="Z2013" s="49">
        <v>1</v>
      </c>
    </row>
    <row r="2014" spans="1:26" ht="15.75" customHeight="1">
      <c r="A2014" s="5">
        <v>117640</v>
      </c>
      <c r="B2014" s="5">
        <v>2179</v>
      </c>
      <c r="C2014" s="14">
        <v>44415.921527777777</v>
      </c>
      <c r="D2014" s="14">
        <v>44415.926388888889</v>
      </c>
      <c r="E2014" s="14">
        <v>44415.930555555555</v>
      </c>
      <c r="F2014" s="14">
        <v>44415.954166666663</v>
      </c>
      <c r="G2014" s="5" t="s">
        <v>24</v>
      </c>
      <c r="H2014" s="5" t="s">
        <v>29</v>
      </c>
      <c r="S2014" s="29">
        <v>118775</v>
      </c>
      <c r="T2014" s="47"/>
      <c r="U2014" s="48">
        <v>1</v>
      </c>
      <c r="V2014" s="47">
        <v>1</v>
      </c>
      <c r="W2014" s="47"/>
      <c r="X2014" s="48"/>
      <c r="Y2014" s="47"/>
      <c r="Z2014" s="49">
        <v>1</v>
      </c>
    </row>
    <row r="2015" spans="1:26" ht="15.75" customHeight="1">
      <c r="A2015" s="5">
        <v>118143</v>
      </c>
      <c r="B2015" s="5">
        <v>4279</v>
      </c>
      <c r="C2015" s="14">
        <v>44418.513194444444</v>
      </c>
      <c r="D2015" s="14">
        <v>44418.524305555555</v>
      </c>
      <c r="E2015" s="14">
        <v>44418.527083333334</v>
      </c>
      <c r="F2015" s="14">
        <v>44418.535416666666</v>
      </c>
      <c r="G2015" s="5" t="s">
        <v>24</v>
      </c>
      <c r="H2015" s="5" t="s">
        <v>29</v>
      </c>
      <c r="S2015" s="29">
        <v>118776</v>
      </c>
      <c r="T2015" s="47"/>
      <c r="U2015" s="48">
        <v>1</v>
      </c>
      <c r="V2015" s="47">
        <v>1</v>
      </c>
      <c r="W2015" s="47"/>
      <c r="X2015" s="48"/>
      <c r="Y2015" s="47"/>
      <c r="Z2015" s="49">
        <v>1</v>
      </c>
    </row>
    <row r="2016" spans="1:26" ht="15.75" customHeight="1">
      <c r="A2016" s="5">
        <v>117673</v>
      </c>
      <c r="B2016" s="5">
        <v>2219</v>
      </c>
      <c r="C2016" s="14">
        <v>44424.286111111112</v>
      </c>
      <c r="D2016" s="14">
        <v>44424.295833333337</v>
      </c>
      <c r="E2016" s="14">
        <v>44424.302083333336</v>
      </c>
      <c r="F2016" s="14"/>
      <c r="G2016" s="5" t="s">
        <v>28</v>
      </c>
      <c r="H2016" s="5" t="s">
        <v>29</v>
      </c>
      <c r="S2016" s="29">
        <v>118777</v>
      </c>
      <c r="T2016" s="47"/>
      <c r="U2016" s="48"/>
      <c r="V2016" s="47"/>
      <c r="W2016" s="47">
        <v>1</v>
      </c>
      <c r="X2016" s="48"/>
      <c r="Y2016" s="47">
        <v>1</v>
      </c>
      <c r="Z2016" s="49">
        <v>1</v>
      </c>
    </row>
    <row r="2017" spans="1:26" ht="15.75" customHeight="1">
      <c r="A2017" s="5">
        <v>118264</v>
      </c>
      <c r="B2017" s="5">
        <v>3819</v>
      </c>
      <c r="C2017" s="14">
        <v>44426.143055555556</v>
      </c>
      <c r="D2017" s="14">
        <v>44426.151388888888</v>
      </c>
      <c r="E2017" s="14">
        <v>44426.161111111112</v>
      </c>
      <c r="F2017" s="14">
        <v>44426.182638888888</v>
      </c>
      <c r="G2017" s="5" t="s">
        <v>24</v>
      </c>
      <c r="H2017" s="5" t="s">
        <v>29</v>
      </c>
      <c r="S2017" s="29">
        <v>118778</v>
      </c>
      <c r="T2017" s="47"/>
      <c r="U2017" s="48">
        <v>1</v>
      </c>
      <c r="V2017" s="47">
        <v>1</v>
      </c>
      <c r="W2017" s="47"/>
      <c r="X2017" s="48"/>
      <c r="Y2017" s="47"/>
      <c r="Z2017" s="49">
        <v>1</v>
      </c>
    </row>
    <row r="2018" spans="1:26" ht="15.75" customHeight="1">
      <c r="A2018" s="5">
        <v>117455</v>
      </c>
      <c r="B2018" s="5">
        <v>1064</v>
      </c>
      <c r="C2018" s="14">
        <v>44425.761805555558</v>
      </c>
      <c r="D2018" s="14">
        <v>44425.768750000003</v>
      </c>
      <c r="E2018" s="14">
        <v>44425.778472222228</v>
      </c>
      <c r="F2018" s="14">
        <v>44425.802777777782</v>
      </c>
      <c r="G2018" s="5" t="s">
        <v>24</v>
      </c>
      <c r="H2018" s="5" t="s">
        <v>29</v>
      </c>
      <c r="S2018" s="29">
        <v>118779</v>
      </c>
      <c r="T2018" s="47"/>
      <c r="U2018" s="48">
        <v>1</v>
      </c>
      <c r="V2018" s="47">
        <v>1</v>
      </c>
      <c r="W2018" s="47"/>
      <c r="X2018" s="48"/>
      <c r="Y2018" s="47"/>
      <c r="Z2018" s="49">
        <v>1</v>
      </c>
    </row>
    <row r="2019" spans="1:26" ht="15.75" customHeight="1">
      <c r="A2019" s="5">
        <v>117348</v>
      </c>
      <c r="B2019" s="5">
        <v>3644</v>
      </c>
      <c r="C2019" s="14">
        <v>44435.962500000001</v>
      </c>
      <c r="D2019" s="14">
        <v>44435.967361111114</v>
      </c>
      <c r="E2019" s="14">
        <v>44435.972916666673</v>
      </c>
      <c r="F2019" s="14">
        <v>44435.981250000004</v>
      </c>
      <c r="G2019" s="5" t="s">
        <v>24</v>
      </c>
      <c r="H2019" s="5" t="s">
        <v>29</v>
      </c>
      <c r="S2019" s="29">
        <v>118780</v>
      </c>
      <c r="T2019" s="47"/>
      <c r="U2019" s="48"/>
      <c r="V2019" s="47"/>
      <c r="W2019" s="47"/>
      <c r="X2019" s="48"/>
      <c r="Y2019" s="47"/>
      <c r="Z2019" s="49"/>
    </row>
    <row r="2020" spans="1:26" ht="15.75" customHeight="1">
      <c r="C2020" s="14"/>
      <c r="D2020" s="14"/>
      <c r="E2020" s="14"/>
      <c r="F2020" s="14"/>
      <c r="S2020" s="29">
        <v>118781</v>
      </c>
      <c r="T2020" s="47"/>
      <c r="U2020" s="48">
        <v>1</v>
      </c>
      <c r="V2020" s="47">
        <v>1</v>
      </c>
      <c r="W2020" s="47"/>
      <c r="X2020" s="48"/>
      <c r="Y2020" s="47"/>
      <c r="Z2020" s="49">
        <v>1</v>
      </c>
    </row>
    <row r="2021" spans="1:26" ht="15.75" customHeight="1">
      <c r="C2021" s="14"/>
      <c r="D2021" s="14"/>
      <c r="E2021" s="14"/>
      <c r="F2021" s="14"/>
      <c r="S2021" s="29">
        <v>118782</v>
      </c>
      <c r="T2021" s="47"/>
      <c r="U2021" s="48">
        <v>1</v>
      </c>
      <c r="V2021" s="47">
        <v>1</v>
      </c>
      <c r="W2021" s="47"/>
      <c r="X2021" s="48"/>
      <c r="Y2021" s="47"/>
      <c r="Z2021" s="49">
        <v>1</v>
      </c>
    </row>
    <row r="2022" spans="1:26" ht="15.75" customHeight="1">
      <c r="C2022" s="14"/>
      <c r="D2022" s="14"/>
      <c r="E2022" s="14"/>
      <c r="F2022" s="14"/>
      <c r="S2022" s="30" t="s">
        <v>75</v>
      </c>
      <c r="T2022" s="50">
        <v>415</v>
      </c>
      <c r="U2022" s="51">
        <v>697</v>
      </c>
      <c r="V2022" s="50">
        <v>1112</v>
      </c>
      <c r="W2022" s="50">
        <v>178</v>
      </c>
      <c r="X2022" s="51">
        <v>333</v>
      </c>
      <c r="Y2022" s="50">
        <v>511</v>
      </c>
      <c r="Z2022" s="52">
        <v>1623</v>
      </c>
    </row>
    <row r="2023" spans="1:26" ht="15.75" customHeight="1">
      <c r="C2023" s="14"/>
      <c r="D2023" s="14"/>
      <c r="E2023" s="14"/>
      <c r="F2023" s="14"/>
    </row>
    <row r="2024" spans="1:26" ht="15.75" customHeight="1">
      <c r="C2024" s="14"/>
      <c r="D2024" s="14"/>
      <c r="E2024" s="14"/>
      <c r="F2024" s="14"/>
    </row>
    <row r="2025" spans="1:26" ht="15.75" customHeight="1">
      <c r="C2025" s="14"/>
      <c r="D2025" s="14"/>
      <c r="E2025" s="14"/>
      <c r="F2025" s="14"/>
    </row>
    <row r="2026" spans="1:26" ht="15.75" customHeight="1">
      <c r="C2026" s="14"/>
      <c r="D2026" s="14"/>
      <c r="E2026" s="14"/>
      <c r="F2026" s="14"/>
    </row>
    <row r="2027" spans="1:26" ht="15.75" customHeight="1">
      <c r="C2027" s="14"/>
      <c r="D2027" s="14"/>
      <c r="E2027" s="14"/>
      <c r="F2027" s="14"/>
    </row>
    <row r="2028" spans="1:26" ht="15.75" customHeight="1">
      <c r="C2028" s="14"/>
      <c r="D2028" s="14"/>
      <c r="E2028" s="14"/>
      <c r="F2028" s="14"/>
    </row>
    <row r="2029" spans="1:26" ht="15.75" customHeight="1">
      <c r="C2029" s="14"/>
      <c r="D2029" s="14"/>
      <c r="E2029" s="14"/>
      <c r="F2029" s="14"/>
    </row>
    <row r="2030" spans="1:26" ht="15.75" customHeight="1">
      <c r="C2030" s="14"/>
      <c r="D2030" s="14"/>
      <c r="E2030" s="14"/>
      <c r="F2030" s="14"/>
    </row>
    <row r="2031" spans="1:26" ht="15.75" customHeight="1">
      <c r="C2031" s="14"/>
      <c r="D2031" s="14"/>
      <c r="E2031" s="14"/>
      <c r="F2031" s="14"/>
    </row>
    <row r="2032" spans="1:26" ht="15.75" customHeight="1">
      <c r="C2032" s="14"/>
      <c r="D2032" s="14"/>
      <c r="E2032" s="14"/>
      <c r="F2032" s="14"/>
    </row>
    <row r="2033" spans="3:6" ht="15.75" customHeight="1">
      <c r="C2033" s="14"/>
      <c r="D2033" s="14"/>
      <c r="E2033" s="14"/>
      <c r="F2033" s="14"/>
    </row>
    <row r="2034" spans="3:6" ht="15.75" customHeight="1">
      <c r="C2034" s="14"/>
      <c r="D2034" s="14"/>
      <c r="E2034" s="14"/>
      <c r="F2034" s="14"/>
    </row>
    <row r="2035" spans="3:6" ht="15.75" customHeight="1">
      <c r="C2035" s="14"/>
      <c r="D2035" s="14"/>
      <c r="E2035" s="14"/>
      <c r="F2035" s="14"/>
    </row>
    <row r="2036" spans="3:6" ht="15.75" customHeight="1">
      <c r="C2036" s="14"/>
      <c r="D2036" s="14"/>
      <c r="E2036" s="14"/>
      <c r="F2036" s="14"/>
    </row>
    <row r="2037" spans="3:6" ht="15.75" customHeight="1">
      <c r="C2037" s="14"/>
      <c r="D2037" s="14"/>
      <c r="E2037" s="14"/>
      <c r="F2037" s="14"/>
    </row>
    <row r="2038" spans="3:6" ht="15.75" customHeight="1">
      <c r="C2038" s="14"/>
      <c r="D2038" s="14"/>
      <c r="E2038" s="14"/>
      <c r="F2038" s="14"/>
    </row>
    <row r="2039" spans="3:6" ht="15.75" customHeight="1">
      <c r="C2039" s="14"/>
      <c r="D2039" s="14"/>
      <c r="E2039" s="14"/>
      <c r="F2039" s="14"/>
    </row>
    <row r="2040" spans="3:6" ht="15.75" customHeight="1">
      <c r="C2040" s="14"/>
      <c r="D2040" s="14"/>
      <c r="E2040" s="14"/>
      <c r="F2040" s="14"/>
    </row>
    <row r="2041" spans="3:6" ht="15.75" customHeight="1">
      <c r="C2041" s="14"/>
      <c r="D2041" s="14"/>
      <c r="E2041" s="14"/>
      <c r="F2041" s="14"/>
    </row>
    <row r="2042" spans="3:6" ht="15.75" customHeight="1">
      <c r="C2042" s="14"/>
      <c r="D2042" s="14"/>
      <c r="E2042" s="14"/>
      <c r="F2042" s="14"/>
    </row>
    <row r="2043" spans="3:6" ht="15.75" customHeight="1">
      <c r="C2043" s="14"/>
      <c r="D2043" s="14"/>
      <c r="E2043" s="14"/>
      <c r="F2043" s="14"/>
    </row>
    <row r="2044" spans="3:6" ht="15.75" customHeight="1">
      <c r="C2044" s="14"/>
      <c r="D2044" s="14"/>
      <c r="E2044" s="14"/>
      <c r="F2044" s="14"/>
    </row>
    <row r="2045" spans="3:6" ht="15.75" customHeight="1">
      <c r="C2045" s="14"/>
      <c r="D2045" s="14"/>
      <c r="E2045" s="14"/>
      <c r="F2045" s="14"/>
    </row>
    <row r="2046" spans="3:6" ht="15.75" customHeight="1">
      <c r="C2046" s="14"/>
      <c r="D2046" s="14"/>
      <c r="E2046" s="14"/>
      <c r="F2046" s="14"/>
    </row>
    <row r="2047" spans="3:6" ht="15.75" customHeight="1">
      <c r="C2047" s="14"/>
      <c r="D2047" s="14"/>
      <c r="E2047" s="14"/>
      <c r="F2047" s="14"/>
    </row>
    <row r="2048" spans="3:6" ht="15.75" customHeight="1">
      <c r="C2048" s="14"/>
      <c r="D2048" s="14"/>
      <c r="E2048" s="14"/>
      <c r="F2048" s="14"/>
    </row>
    <row r="2049" spans="3:6" ht="15.75" customHeight="1">
      <c r="C2049" s="14"/>
      <c r="D2049" s="14"/>
      <c r="E2049" s="14"/>
      <c r="F2049" s="14"/>
    </row>
    <row r="2050" spans="3:6" ht="15.75" customHeight="1">
      <c r="C2050" s="14"/>
      <c r="D2050" s="14"/>
      <c r="E2050" s="14"/>
      <c r="F2050" s="14"/>
    </row>
    <row r="2051" spans="3:6" ht="15.75" customHeight="1">
      <c r="C2051" s="14"/>
      <c r="D2051" s="14"/>
      <c r="E2051" s="14"/>
      <c r="F2051" s="14"/>
    </row>
    <row r="2052" spans="3:6" ht="15.75" customHeight="1">
      <c r="C2052" s="14"/>
      <c r="D2052" s="14"/>
      <c r="E2052" s="14"/>
      <c r="F2052" s="14"/>
    </row>
    <row r="2053" spans="3:6" ht="15.75" customHeight="1">
      <c r="C2053" s="14"/>
      <c r="D2053" s="14"/>
      <c r="E2053" s="14"/>
      <c r="F2053" s="14"/>
    </row>
    <row r="2054" spans="3:6" ht="15.75" customHeight="1">
      <c r="C2054" s="14"/>
      <c r="D2054" s="14"/>
      <c r="E2054" s="14"/>
      <c r="F2054" s="14"/>
    </row>
    <row r="2055" spans="3:6" ht="15.75" customHeight="1">
      <c r="C2055" s="14"/>
      <c r="D2055" s="14"/>
      <c r="E2055" s="14"/>
      <c r="F2055" s="14"/>
    </row>
    <row r="2056" spans="3:6" ht="15.75" customHeight="1">
      <c r="C2056" s="14"/>
      <c r="D2056" s="14"/>
      <c r="E2056" s="14"/>
      <c r="F2056" s="14"/>
    </row>
    <row r="2057" spans="3:6" ht="15.75" customHeight="1">
      <c r="C2057" s="14"/>
      <c r="D2057" s="14"/>
      <c r="E2057" s="14"/>
      <c r="F2057" s="14"/>
    </row>
    <row r="2058" spans="3:6" ht="15.75" customHeight="1">
      <c r="C2058" s="14"/>
      <c r="D2058" s="14"/>
      <c r="E2058" s="14"/>
      <c r="F2058" s="14"/>
    </row>
    <row r="2059" spans="3:6" ht="15.75" customHeight="1">
      <c r="C2059" s="14"/>
      <c r="D2059" s="14"/>
      <c r="E2059" s="14"/>
      <c r="F2059" s="14"/>
    </row>
    <row r="2060" spans="3:6" ht="15.75" customHeight="1">
      <c r="C2060" s="14"/>
      <c r="D2060" s="14"/>
      <c r="E2060" s="14"/>
      <c r="F2060" s="14"/>
    </row>
    <row r="2061" spans="3:6" ht="15.75" customHeight="1">
      <c r="C2061" s="14"/>
      <c r="D2061" s="14"/>
      <c r="E2061" s="14"/>
      <c r="F2061" s="14"/>
    </row>
    <row r="2062" spans="3:6" ht="15.75" customHeight="1">
      <c r="C2062" s="14"/>
      <c r="D2062" s="14"/>
      <c r="E2062" s="14"/>
      <c r="F2062" s="14"/>
    </row>
    <row r="2063" spans="3:6" ht="15.75" customHeight="1">
      <c r="C2063" s="14"/>
      <c r="D2063" s="14"/>
      <c r="E2063" s="14"/>
      <c r="F2063" s="14"/>
    </row>
    <row r="2064" spans="3:6" ht="15.75" customHeight="1">
      <c r="C2064" s="14"/>
      <c r="D2064" s="14"/>
      <c r="E2064" s="14"/>
      <c r="F2064" s="14"/>
    </row>
    <row r="2065" spans="3:6" ht="15.75" customHeight="1">
      <c r="C2065" s="14"/>
      <c r="D2065" s="14"/>
      <c r="E2065" s="14"/>
      <c r="F2065" s="14"/>
    </row>
    <row r="2066" spans="3:6" ht="15.75" customHeight="1">
      <c r="C2066" s="14"/>
      <c r="D2066" s="14"/>
      <c r="E2066" s="14"/>
      <c r="F2066" s="14"/>
    </row>
    <row r="2067" spans="3:6" ht="15.75" customHeight="1">
      <c r="C2067" s="14"/>
      <c r="D2067" s="14"/>
      <c r="E2067" s="14"/>
      <c r="F2067" s="14"/>
    </row>
    <row r="2068" spans="3:6" ht="15.75" customHeight="1">
      <c r="C2068" s="14"/>
      <c r="D2068" s="14"/>
      <c r="E2068" s="14"/>
      <c r="F2068" s="14"/>
    </row>
    <row r="2069" spans="3:6" ht="15.75" customHeight="1">
      <c r="C2069" s="14"/>
      <c r="D2069" s="14"/>
      <c r="E2069" s="14"/>
      <c r="F2069" s="14"/>
    </row>
    <row r="2070" spans="3:6" ht="15.75" customHeight="1">
      <c r="C2070" s="14"/>
      <c r="D2070" s="14"/>
      <c r="E2070" s="14"/>
      <c r="F2070" s="14"/>
    </row>
    <row r="2071" spans="3:6" ht="15.75" customHeight="1">
      <c r="C2071" s="14"/>
      <c r="D2071" s="14"/>
      <c r="E2071" s="14"/>
      <c r="F2071" s="14"/>
    </row>
    <row r="2072" spans="3:6" ht="15.75" customHeight="1">
      <c r="C2072" s="14"/>
      <c r="D2072" s="14"/>
      <c r="E2072" s="14"/>
      <c r="F2072" s="14"/>
    </row>
    <row r="2073" spans="3:6" ht="15.75" customHeight="1">
      <c r="C2073" s="14"/>
      <c r="D2073" s="14"/>
      <c r="E2073" s="14"/>
      <c r="F2073" s="14"/>
    </row>
    <row r="2074" spans="3:6" ht="15.75" customHeight="1">
      <c r="C2074" s="14"/>
      <c r="D2074" s="14"/>
      <c r="E2074" s="14"/>
      <c r="F2074" s="14"/>
    </row>
    <row r="2075" spans="3:6" ht="15.75" customHeight="1">
      <c r="C2075" s="14"/>
      <c r="D2075" s="14"/>
      <c r="E2075" s="14"/>
      <c r="F2075" s="14"/>
    </row>
    <row r="2076" spans="3:6" ht="15.75" customHeight="1">
      <c r="C2076" s="14"/>
      <c r="D2076" s="14"/>
      <c r="E2076" s="14"/>
      <c r="F2076" s="14"/>
    </row>
    <row r="2077" spans="3:6" ht="15.75" customHeight="1">
      <c r="C2077" s="14"/>
      <c r="D2077" s="14"/>
      <c r="E2077" s="14"/>
      <c r="F2077" s="14"/>
    </row>
    <row r="2078" spans="3:6" ht="15.75" customHeight="1">
      <c r="C2078" s="14"/>
      <c r="D2078" s="14"/>
      <c r="E2078" s="14"/>
      <c r="F2078" s="14"/>
    </row>
    <row r="2079" spans="3:6" ht="15.75" customHeight="1">
      <c r="C2079" s="14"/>
      <c r="D2079" s="14"/>
      <c r="E2079" s="14"/>
      <c r="F2079" s="14"/>
    </row>
    <row r="2080" spans="3:6" ht="15.75" customHeight="1">
      <c r="C2080" s="14"/>
      <c r="D2080" s="14"/>
      <c r="E2080" s="14"/>
      <c r="F2080" s="14"/>
    </row>
    <row r="2081" spans="3:6" ht="15.75" customHeight="1">
      <c r="C2081" s="14"/>
      <c r="D2081" s="14"/>
      <c r="E2081" s="14"/>
      <c r="F2081" s="14"/>
    </row>
    <row r="2082" spans="3:6" ht="15.75" customHeight="1">
      <c r="C2082" s="14"/>
      <c r="D2082" s="14"/>
      <c r="E2082" s="14"/>
      <c r="F2082" s="14"/>
    </row>
    <row r="2083" spans="3:6" ht="15.75" customHeight="1">
      <c r="C2083" s="14"/>
      <c r="D2083" s="14"/>
      <c r="E2083" s="14"/>
      <c r="F2083" s="14"/>
    </row>
    <row r="2084" spans="3:6" ht="15.75" customHeight="1">
      <c r="C2084" s="14"/>
      <c r="D2084" s="14"/>
      <c r="E2084" s="14"/>
      <c r="F2084" s="14"/>
    </row>
    <row r="2085" spans="3:6" ht="15.75" customHeight="1">
      <c r="C2085" s="14"/>
      <c r="D2085" s="14"/>
      <c r="E2085" s="14"/>
      <c r="F2085" s="14"/>
    </row>
    <row r="2086" spans="3:6" ht="15.75" customHeight="1">
      <c r="C2086" s="14"/>
      <c r="D2086" s="14"/>
      <c r="E2086" s="14"/>
      <c r="F2086" s="14"/>
    </row>
    <row r="2087" spans="3:6" ht="15.75" customHeight="1">
      <c r="C2087" s="14"/>
      <c r="D2087" s="14"/>
      <c r="E2087" s="14"/>
      <c r="F2087" s="14"/>
    </row>
    <row r="2088" spans="3:6" ht="15.75" customHeight="1">
      <c r="C2088" s="14"/>
      <c r="D2088" s="14"/>
      <c r="E2088" s="14"/>
      <c r="F2088" s="14"/>
    </row>
    <row r="2089" spans="3:6" ht="15.75" customHeight="1">
      <c r="C2089" s="14"/>
      <c r="D2089" s="14"/>
      <c r="E2089" s="14"/>
      <c r="F2089" s="14"/>
    </row>
    <row r="2090" spans="3:6" ht="15.75" customHeight="1">
      <c r="C2090" s="14"/>
      <c r="D2090" s="14"/>
      <c r="E2090" s="14"/>
      <c r="F2090" s="14"/>
    </row>
    <row r="2091" spans="3:6" ht="15.75" customHeight="1">
      <c r="C2091" s="14"/>
      <c r="D2091" s="14"/>
      <c r="E2091" s="14"/>
      <c r="F2091" s="14"/>
    </row>
    <row r="2092" spans="3:6" ht="15.75" customHeight="1">
      <c r="C2092" s="14"/>
      <c r="D2092" s="14"/>
      <c r="E2092" s="14"/>
      <c r="F2092" s="14"/>
    </row>
    <row r="2093" spans="3:6" ht="15.75" customHeight="1">
      <c r="C2093" s="14"/>
      <c r="D2093" s="14"/>
      <c r="E2093" s="14"/>
      <c r="F2093" s="14"/>
    </row>
    <row r="2094" spans="3:6" ht="15.75" customHeight="1">
      <c r="C2094" s="14"/>
      <c r="D2094" s="14"/>
      <c r="E2094" s="14"/>
      <c r="F2094" s="14"/>
    </row>
    <row r="2095" spans="3:6" ht="15.75" customHeight="1">
      <c r="C2095" s="14"/>
      <c r="D2095" s="14"/>
      <c r="E2095" s="14"/>
      <c r="F2095" s="14"/>
    </row>
    <row r="2096" spans="3:6" ht="15.75" customHeight="1">
      <c r="C2096" s="14"/>
      <c r="D2096" s="14"/>
      <c r="E2096" s="14"/>
      <c r="F2096" s="14"/>
    </row>
    <row r="2097" spans="3:6" ht="15.75" customHeight="1">
      <c r="C2097" s="14"/>
      <c r="D2097" s="14"/>
      <c r="E2097" s="14"/>
      <c r="F2097" s="14"/>
    </row>
    <row r="2098" spans="3:6" ht="15.75" customHeight="1">
      <c r="C2098" s="14"/>
      <c r="D2098" s="14"/>
      <c r="E2098" s="14"/>
      <c r="F2098" s="14"/>
    </row>
    <row r="2099" spans="3:6" ht="15.75" customHeight="1">
      <c r="C2099" s="14"/>
      <c r="D2099" s="14"/>
      <c r="E2099" s="14"/>
      <c r="F2099" s="14"/>
    </row>
    <row r="2100" spans="3:6" ht="15.75" customHeight="1">
      <c r="C2100" s="14"/>
      <c r="D2100" s="14"/>
      <c r="E2100" s="14"/>
      <c r="F2100" s="14"/>
    </row>
    <row r="2101" spans="3:6" ht="15.75" customHeight="1">
      <c r="C2101" s="14"/>
      <c r="D2101" s="14"/>
      <c r="E2101" s="14"/>
      <c r="F2101" s="14"/>
    </row>
    <row r="2102" spans="3:6" ht="15.75" customHeight="1">
      <c r="C2102" s="14"/>
      <c r="D2102" s="14"/>
      <c r="E2102" s="14"/>
      <c r="F2102" s="14"/>
    </row>
    <row r="2103" spans="3:6" ht="15.75" customHeight="1">
      <c r="C2103" s="14"/>
      <c r="D2103" s="14"/>
      <c r="E2103" s="14"/>
      <c r="F2103" s="14"/>
    </row>
    <row r="2104" spans="3:6" ht="15.75" customHeight="1">
      <c r="C2104" s="14"/>
      <c r="D2104" s="14"/>
      <c r="E2104" s="14"/>
      <c r="F2104" s="14"/>
    </row>
    <row r="2105" spans="3:6" ht="15.75" customHeight="1">
      <c r="C2105" s="14"/>
      <c r="D2105" s="14"/>
      <c r="E2105" s="14"/>
      <c r="F2105" s="14"/>
    </row>
    <row r="2106" spans="3:6" ht="15.75" customHeight="1">
      <c r="C2106" s="14"/>
      <c r="D2106" s="14"/>
      <c r="E2106" s="14"/>
      <c r="F2106" s="14"/>
    </row>
    <row r="2107" spans="3:6" ht="15.75" customHeight="1">
      <c r="C2107" s="14"/>
      <c r="D2107" s="14"/>
      <c r="E2107" s="14"/>
      <c r="F2107" s="14"/>
    </row>
    <row r="2108" spans="3:6" ht="15.75" customHeight="1">
      <c r="C2108" s="14"/>
      <c r="D2108" s="14"/>
      <c r="E2108" s="14"/>
      <c r="F2108" s="14"/>
    </row>
    <row r="2109" spans="3:6" ht="15.75" customHeight="1">
      <c r="C2109" s="14"/>
      <c r="D2109" s="14"/>
      <c r="E2109" s="14"/>
      <c r="F2109" s="14"/>
    </row>
    <row r="2110" spans="3:6" ht="15.75" customHeight="1">
      <c r="C2110" s="14"/>
      <c r="D2110" s="14"/>
      <c r="E2110" s="14"/>
      <c r="F2110" s="14"/>
    </row>
    <row r="2111" spans="3:6" ht="15.75" customHeight="1">
      <c r="C2111" s="14"/>
      <c r="D2111" s="14"/>
      <c r="E2111" s="14"/>
      <c r="F2111" s="14"/>
    </row>
    <row r="2112" spans="3:6" ht="15.75" customHeight="1">
      <c r="C2112" s="14"/>
      <c r="D2112" s="14"/>
      <c r="E2112" s="14"/>
      <c r="F2112" s="14"/>
    </row>
    <row r="2113" spans="3:6" ht="15.75" customHeight="1">
      <c r="C2113" s="14"/>
      <c r="D2113" s="14"/>
      <c r="E2113" s="14"/>
      <c r="F2113" s="14"/>
    </row>
    <row r="2114" spans="3:6" ht="15.75" customHeight="1">
      <c r="C2114" s="14"/>
      <c r="D2114" s="14"/>
      <c r="E2114" s="14"/>
      <c r="F2114" s="14"/>
    </row>
    <row r="2115" spans="3:6" ht="15.75" customHeight="1">
      <c r="C2115" s="14"/>
      <c r="D2115" s="14"/>
      <c r="E2115" s="14"/>
      <c r="F2115" s="14"/>
    </row>
    <row r="2116" spans="3:6" ht="15.75" customHeight="1">
      <c r="C2116" s="14"/>
      <c r="D2116" s="14"/>
      <c r="E2116" s="14"/>
      <c r="F2116" s="14"/>
    </row>
    <row r="2117" spans="3:6" ht="15.75" customHeight="1">
      <c r="C2117" s="14"/>
      <c r="D2117" s="14"/>
      <c r="E2117" s="14"/>
      <c r="F2117" s="14"/>
    </row>
    <row r="2118" spans="3:6" ht="15.75" customHeight="1">
      <c r="C2118" s="14"/>
      <c r="D2118" s="14"/>
      <c r="E2118" s="14"/>
      <c r="F2118" s="14"/>
    </row>
    <row r="2119" spans="3:6" ht="15.75" customHeight="1">
      <c r="C2119" s="14"/>
      <c r="D2119" s="14"/>
      <c r="E2119" s="14"/>
      <c r="F2119" s="14"/>
    </row>
    <row r="2120" spans="3:6" ht="15.75" customHeight="1">
      <c r="C2120" s="14"/>
      <c r="D2120" s="14"/>
      <c r="E2120" s="14"/>
      <c r="F2120" s="14"/>
    </row>
    <row r="2121" spans="3:6" ht="15.75" customHeight="1">
      <c r="C2121" s="14"/>
      <c r="D2121" s="14"/>
      <c r="E2121" s="14"/>
      <c r="F2121" s="14"/>
    </row>
    <row r="2122" spans="3:6" ht="15.75" customHeight="1">
      <c r="C2122" s="14"/>
      <c r="D2122" s="14"/>
      <c r="E2122" s="14"/>
      <c r="F2122" s="14"/>
    </row>
    <row r="2123" spans="3:6" ht="15.75" customHeight="1">
      <c r="C2123" s="14"/>
      <c r="D2123" s="14"/>
      <c r="E2123" s="14"/>
      <c r="F2123" s="14"/>
    </row>
    <row r="2124" spans="3:6" ht="15.75" customHeight="1">
      <c r="C2124" s="14"/>
      <c r="D2124" s="14"/>
      <c r="E2124" s="14"/>
      <c r="F2124" s="14"/>
    </row>
    <row r="2125" spans="3:6" ht="15.75" customHeight="1">
      <c r="C2125" s="14"/>
      <c r="D2125" s="14"/>
      <c r="E2125" s="14"/>
      <c r="F2125" s="14"/>
    </row>
    <row r="2126" spans="3:6" ht="15.75" customHeight="1">
      <c r="C2126" s="14"/>
      <c r="D2126" s="14"/>
      <c r="E2126" s="14"/>
      <c r="F2126" s="14"/>
    </row>
    <row r="2127" spans="3:6" ht="15.75" customHeight="1">
      <c r="C2127" s="14"/>
      <c r="D2127" s="14"/>
      <c r="E2127" s="14"/>
      <c r="F2127" s="14"/>
    </row>
    <row r="2128" spans="3:6" ht="15.75" customHeight="1">
      <c r="C2128" s="14"/>
      <c r="D2128" s="14"/>
      <c r="E2128" s="14"/>
      <c r="F2128" s="14"/>
    </row>
    <row r="2129" spans="3:6" ht="15.75" customHeight="1">
      <c r="C2129" s="14"/>
      <c r="D2129" s="14"/>
      <c r="E2129" s="14"/>
      <c r="F2129" s="14"/>
    </row>
    <row r="2130" spans="3:6" ht="15.75" customHeight="1">
      <c r="C2130" s="14"/>
      <c r="D2130" s="14"/>
      <c r="E2130" s="14"/>
      <c r="F2130" s="14"/>
    </row>
    <row r="2131" spans="3:6" ht="15.75" customHeight="1">
      <c r="C2131" s="14"/>
      <c r="D2131" s="14"/>
      <c r="E2131" s="14"/>
      <c r="F2131" s="14"/>
    </row>
    <row r="2132" spans="3:6" ht="15.75" customHeight="1">
      <c r="C2132" s="14"/>
      <c r="D2132" s="14"/>
      <c r="E2132" s="14"/>
      <c r="F2132" s="14"/>
    </row>
    <row r="2133" spans="3:6" ht="15.75" customHeight="1">
      <c r="C2133" s="14"/>
      <c r="D2133" s="14"/>
      <c r="E2133" s="14"/>
      <c r="F2133" s="14"/>
    </row>
    <row r="2134" spans="3:6" ht="15.75" customHeight="1">
      <c r="C2134" s="14"/>
      <c r="D2134" s="14"/>
      <c r="E2134" s="14"/>
      <c r="F2134" s="14"/>
    </row>
    <row r="2135" spans="3:6" ht="15.75" customHeight="1">
      <c r="C2135" s="14"/>
      <c r="D2135" s="14"/>
      <c r="E2135" s="14"/>
      <c r="F2135" s="14"/>
    </row>
    <row r="2136" spans="3:6" ht="15.75" customHeight="1">
      <c r="C2136" s="14"/>
      <c r="D2136" s="14"/>
      <c r="E2136" s="14"/>
      <c r="F2136" s="14"/>
    </row>
    <row r="2137" spans="3:6" ht="15.75" customHeight="1">
      <c r="C2137" s="14"/>
      <c r="D2137" s="14"/>
      <c r="E2137" s="14"/>
      <c r="F2137" s="14"/>
    </row>
    <row r="2138" spans="3:6" ht="15.75" customHeight="1">
      <c r="C2138" s="14"/>
      <c r="D2138" s="14"/>
      <c r="E2138" s="14"/>
      <c r="F2138" s="14"/>
    </row>
    <row r="2139" spans="3:6" ht="15.75" customHeight="1">
      <c r="C2139" s="14"/>
      <c r="D2139" s="14"/>
      <c r="E2139" s="14"/>
      <c r="F2139" s="14"/>
    </row>
    <row r="2140" spans="3:6" ht="15.75" customHeight="1">
      <c r="C2140" s="14"/>
      <c r="D2140" s="14"/>
      <c r="E2140" s="14"/>
      <c r="F2140" s="14"/>
    </row>
    <row r="2141" spans="3:6" ht="15.75" customHeight="1">
      <c r="C2141" s="14"/>
      <c r="D2141" s="14"/>
      <c r="E2141" s="14"/>
      <c r="F2141" s="14"/>
    </row>
    <row r="2142" spans="3:6" ht="15.75" customHeight="1">
      <c r="C2142" s="14"/>
      <c r="D2142" s="14"/>
      <c r="E2142" s="14"/>
      <c r="F2142" s="14"/>
    </row>
    <row r="2143" spans="3:6" ht="15.75" customHeight="1">
      <c r="C2143" s="14"/>
      <c r="D2143" s="14"/>
      <c r="E2143" s="14"/>
      <c r="F2143" s="14"/>
    </row>
    <row r="2144" spans="3:6" ht="15.75" customHeight="1">
      <c r="C2144" s="14"/>
      <c r="D2144" s="14"/>
      <c r="E2144" s="14"/>
      <c r="F2144" s="14"/>
    </row>
    <row r="2145" spans="3:6" ht="15.75" customHeight="1">
      <c r="C2145" s="14"/>
      <c r="D2145" s="14"/>
      <c r="E2145" s="14"/>
      <c r="F2145" s="14"/>
    </row>
    <row r="2146" spans="3:6" ht="15.75" customHeight="1">
      <c r="C2146" s="14"/>
      <c r="D2146" s="14"/>
      <c r="E2146" s="14"/>
      <c r="F2146" s="14"/>
    </row>
    <row r="2147" spans="3:6" ht="15.75" customHeight="1">
      <c r="C2147" s="14"/>
      <c r="D2147" s="14"/>
      <c r="E2147" s="14"/>
      <c r="F2147" s="14"/>
    </row>
    <row r="2148" spans="3:6" ht="15.75" customHeight="1">
      <c r="C2148" s="14"/>
      <c r="D2148" s="14"/>
      <c r="E2148" s="14"/>
      <c r="F2148" s="14"/>
    </row>
    <row r="2149" spans="3:6" ht="15.75" customHeight="1">
      <c r="C2149" s="14"/>
      <c r="D2149" s="14"/>
      <c r="E2149" s="14"/>
      <c r="F2149" s="14"/>
    </row>
    <row r="2150" spans="3:6" ht="15.75" customHeight="1">
      <c r="C2150" s="14"/>
      <c r="D2150" s="14"/>
      <c r="E2150" s="14"/>
      <c r="F2150" s="14"/>
    </row>
    <row r="2151" spans="3:6" ht="15.75" customHeight="1">
      <c r="C2151" s="14"/>
      <c r="D2151" s="14"/>
      <c r="E2151" s="14"/>
      <c r="F2151" s="14"/>
    </row>
    <row r="2152" spans="3:6" ht="15.75" customHeight="1">
      <c r="C2152" s="14"/>
      <c r="D2152" s="14"/>
      <c r="E2152" s="14"/>
      <c r="F2152" s="14"/>
    </row>
    <row r="2153" spans="3:6" ht="15.75" customHeight="1">
      <c r="C2153" s="14"/>
      <c r="D2153" s="14"/>
      <c r="E2153" s="14"/>
      <c r="F2153" s="14"/>
    </row>
    <row r="2154" spans="3:6" ht="15.75" customHeight="1">
      <c r="C2154" s="14"/>
      <c r="D2154" s="14"/>
      <c r="E2154" s="14"/>
      <c r="F2154" s="14"/>
    </row>
    <row r="2155" spans="3:6" ht="15.75" customHeight="1">
      <c r="C2155" s="14"/>
      <c r="D2155" s="14"/>
      <c r="E2155" s="14"/>
      <c r="F2155" s="14"/>
    </row>
    <row r="2156" spans="3:6" ht="15.75" customHeight="1">
      <c r="C2156" s="14"/>
      <c r="D2156" s="14"/>
      <c r="E2156" s="14"/>
      <c r="F2156" s="14"/>
    </row>
    <row r="2157" spans="3:6" ht="15.75" customHeight="1">
      <c r="C2157" s="14"/>
      <c r="D2157" s="14"/>
      <c r="E2157" s="14"/>
      <c r="F2157" s="14"/>
    </row>
    <row r="2158" spans="3:6" ht="15.75" customHeight="1">
      <c r="C2158" s="14"/>
      <c r="D2158" s="14"/>
      <c r="E2158" s="14"/>
      <c r="F2158" s="14"/>
    </row>
    <row r="2159" spans="3:6" ht="15.75" customHeight="1">
      <c r="C2159" s="14"/>
      <c r="D2159" s="14"/>
      <c r="E2159" s="14"/>
      <c r="F2159" s="14"/>
    </row>
    <row r="2160" spans="3:6" ht="15.75" customHeight="1">
      <c r="C2160" s="14"/>
      <c r="D2160" s="14"/>
      <c r="E2160" s="14"/>
      <c r="F2160" s="14"/>
    </row>
    <row r="2161" spans="3:6" ht="15.75" customHeight="1">
      <c r="C2161" s="14"/>
      <c r="D2161" s="14"/>
      <c r="E2161" s="14"/>
      <c r="F2161" s="14"/>
    </row>
    <row r="2162" spans="3:6" ht="15.75" customHeight="1">
      <c r="C2162" s="14"/>
      <c r="D2162" s="14"/>
      <c r="E2162" s="14"/>
      <c r="F2162" s="14"/>
    </row>
    <row r="2163" spans="3:6" ht="15.75" customHeight="1">
      <c r="C2163" s="14"/>
      <c r="D2163" s="14"/>
      <c r="E2163" s="14"/>
      <c r="F2163" s="14"/>
    </row>
    <row r="2164" spans="3:6" ht="15.75" customHeight="1">
      <c r="C2164" s="14"/>
      <c r="D2164" s="14"/>
      <c r="E2164" s="14"/>
      <c r="F2164" s="14"/>
    </row>
    <row r="2165" spans="3:6" ht="15.75" customHeight="1">
      <c r="C2165" s="14"/>
      <c r="D2165" s="14"/>
      <c r="E2165" s="14"/>
      <c r="F2165" s="14"/>
    </row>
    <row r="2166" spans="3:6" ht="15.75" customHeight="1">
      <c r="C2166" s="14"/>
      <c r="D2166" s="14"/>
      <c r="E2166" s="14"/>
      <c r="F2166" s="14"/>
    </row>
    <row r="2167" spans="3:6" ht="15.75" customHeight="1">
      <c r="C2167" s="14"/>
      <c r="D2167" s="14"/>
      <c r="E2167" s="14"/>
      <c r="F2167" s="14"/>
    </row>
    <row r="2168" spans="3:6" ht="15.75" customHeight="1">
      <c r="C2168" s="14"/>
      <c r="D2168" s="14"/>
      <c r="E2168" s="14"/>
      <c r="F2168" s="14"/>
    </row>
    <row r="2169" spans="3:6" ht="15.75" customHeight="1">
      <c r="C2169" s="14"/>
      <c r="D2169" s="14"/>
      <c r="E2169" s="14"/>
      <c r="F2169" s="14"/>
    </row>
    <row r="2170" spans="3:6" ht="15.75" customHeight="1">
      <c r="C2170" s="14"/>
      <c r="D2170" s="14"/>
      <c r="E2170" s="14"/>
      <c r="F2170" s="14"/>
    </row>
    <row r="2171" spans="3:6" ht="15.75" customHeight="1">
      <c r="C2171" s="14"/>
      <c r="D2171" s="14"/>
      <c r="E2171" s="14"/>
      <c r="F2171" s="14"/>
    </row>
    <row r="2172" spans="3:6" ht="15.75" customHeight="1">
      <c r="C2172" s="14"/>
      <c r="D2172" s="14"/>
      <c r="E2172" s="14"/>
      <c r="F2172" s="14"/>
    </row>
    <row r="2173" spans="3:6" ht="15.75" customHeight="1">
      <c r="C2173" s="14"/>
      <c r="D2173" s="14"/>
      <c r="E2173" s="14"/>
      <c r="F2173" s="14"/>
    </row>
    <row r="2174" spans="3:6" ht="15.75" customHeight="1">
      <c r="C2174" s="14"/>
      <c r="D2174" s="14"/>
      <c r="E2174" s="14"/>
      <c r="F2174" s="14"/>
    </row>
    <row r="2175" spans="3:6" ht="15.75" customHeight="1">
      <c r="C2175" s="14"/>
      <c r="D2175" s="14"/>
      <c r="E2175" s="14"/>
      <c r="F2175" s="14"/>
    </row>
    <row r="2176" spans="3:6" ht="15.75" customHeight="1">
      <c r="C2176" s="14"/>
      <c r="D2176" s="14"/>
      <c r="E2176" s="14"/>
      <c r="F2176" s="14"/>
    </row>
    <row r="2177" spans="3:6" ht="15.75" customHeight="1">
      <c r="C2177" s="14"/>
      <c r="D2177" s="14"/>
      <c r="E2177" s="14"/>
      <c r="F2177" s="14"/>
    </row>
    <row r="2178" spans="3:6" ht="15.75" customHeight="1">
      <c r="C2178" s="14"/>
      <c r="D2178" s="14"/>
      <c r="E2178" s="14"/>
      <c r="F2178" s="14"/>
    </row>
    <row r="2179" spans="3:6" ht="15.75" customHeight="1">
      <c r="C2179" s="14"/>
      <c r="D2179" s="14"/>
      <c r="E2179" s="14"/>
      <c r="F2179" s="14"/>
    </row>
    <row r="2180" spans="3:6" ht="15.75" customHeight="1">
      <c r="C2180" s="14"/>
      <c r="D2180" s="14"/>
      <c r="E2180" s="14"/>
      <c r="F2180" s="14"/>
    </row>
    <row r="2181" spans="3:6" ht="15.75" customHeight="1">
      <c r="C2181" s="14"/>
      <c r="D2181" s="14"/>
      <c r="E2181" s="14"/>
      <c r="F2181" s="14"/>
    </row>
    <row r="2182" spans="3:6" ht="15.75" customHeight="1">
      <c r="C2182" s="14"/>
      <c r="D2182" s="14"/>
      <c r="E2182" s="14"/>
      <c r="F2182" s="14"/>
    </row>
    <row r="2183" spans="3:6" ht="15.75" customHeight="1">
      <c r="C2183" s="14"/>
      <c r="D2183" s="14"/>
      <c r="E2183" s="14"/>
      <c r="F2183" s="14"/>
    </row>
    <row r="2184" spans="3:6" ht="15.75" customHeight="1">
      <c r="C2184" s="14"/>
      <c r="D2184" s="14"/>
      <c r="E2184" s="14"/>
      <c r="F2184" s="14"/>
    </row>
    <row r="2185" spans="3:6" ht="15.75" customHeight="1">
      <c r="C2185" s="14"/>
      <c r="D2185" s="14"/>
      <c r="E2185" s="14"/>
      <c r="F2185" s="14"/>
    </row>
    <row r="2186" spans="3:6" ht="15.75" customHeight="1">
      <c r="C2186" s="14"/>
      <c r="D2186" s="14"/>
      <c r="E2186" s="14"/>
      <c r="F2186" s="14"/>
    </row>
    <row r="2187" spans="3:6" ht="15.75" customHeight="1">
      <c r="C2187" s="14"/>
      <c r="D2187" s="14"/>
      <c r="E2187" s="14"/>
      <c r="F2187" s="14"/>
    </row>
    <row r="2188" spans="3:6" ht="15.75" customHeight="1">
      <c r="C2188" s="14"/>
      <c r="D2188" s="14"/>
      <c r="E2188" s="14"/>
      <c r="F2188" s="14"/>
    </row>
    <row r="2189" spans="3:6" ht="15.75" customHeight="1">
      <c r="C2189" s="14"/>
      <c r="D2189" s="14"/>
      <c r="E2189" s="14"/>
      <c r="F2189" s="14"/>
    </row>
    <row r="2190" spans="3:6" ht="15.75" customHeight="1">
      <c r="C2190" s="14"/>
      <c r="D2190" s="14"/>
      <c r="E2190" s="14"/>
      <c r="F2190" s="14"/>
    </row>
    <row r="2191" spans="3:6" ht="15.75" customHeight="1">
      <c r="C2191" s="14"/>
      <c r="D2191" s="14"/>
      <c r="E2191" s="14"/>
      <c r="F2191" s="14"/>
    </row>
    <row r="2192" spans="3:6" ht="15.75" customHeight="1">
      <c r="C2192" s="14"/>
      <c r="D2192" s="14"/>
      <c r="E2192" s="14"/>
      <c r="F2192" s="14"/>
    </row>
    <row r="2193" spans="3:6" ht="15.75" customHeight="1">
      <c r="C2193" s="14"/>
      <c r="D2193" s="14"/>
      <c r="E2193" s="14"/>
      <c r="F2193" s="14"/>
    </row>
    <row r="2194" spans="3:6" ht="15.75" customHeight="1">
      <c r="C2194" s="14"/>
      <c r="D2194" s="14"/>
      <c r="E2194" s="14"/>
      <c r="F2194" s="14"/>
    </row>
    <row r="2195" spans="3:6" ht="15.75" customHeight="1">
      <c r="C2195" s="14"/>
      <c r="D2195" s="14"/>
      <c r="E2195" s="14"/>
      <c r="F2195" s="14"/>
    </row>
    <row r="2196" spans="3:6" ht="15.75" customHeight="1">
      <c r="C2196" s="14"/>
      <c r="D2196" s="14"/>
      <c r="E2196" s="14"/>
      <c r="F2196" s="14"/>
    </row>
    <row r="2197" spans="3:6" ht="15.75" customHeight="1">
      <c r="C2197" s="14"/>
      <c r="D2197" s="14"/>
      <c r="E2197" s="14"/>
      <c r="F2197" s="14"/>
    </row>
    <row r="2198" spans="3:6" ht="15.75" customHeight="1">
      <c r="C2198" s="14"/>
      <c r="D2198" s="14"/>
      <c r="E2198" s="14"/>
      <c r="F2198" s="14"/>
    </row>
    <row r="2199" spans="3:6" ht="15.75" customHeight="1">
      <c r="C2199" s="14"/>
      <c r="D2199" s="14"/>
      <c r="E2199" s="14"/>
      <c r="F2199" s="14"/>
    </row>
    <row r="2200" spans="3:6" ht="15.75" customHeight="1">
      <c r="C2200" s="14"/>
      <c r="D2200" s="14"/>
      <c r="E2200" s="14"/>
      <c r="F2200" s="14"/>
    </row>
    <row r="2201" spans="3:6" ht="15.75" customHeight="1">
      <c r="C2201" s="14"/>
      <c r="D2201" s="14"/>
      <c r="E2201" s="14"/>
      <c r="F2201" s="14"/>
    </row>
    <row r="2202" spans="3:6" ht="15.75" customHeight="1">
      <c r="C2202" s="14"/>
      <c r="D2202" s="14"/>
      <c r="E2202" s="14"/>
      <c r="F2202" s="14"/>
    </row>
    <row r="2203" spans="3:6" ht="15.75" customHeight="1">
      <c r="C2203" s="14"/>
      <c r="D2203" s="14"/>
      <c r="E2203" s="14"/>
      <c r="F2203" s="14"/>
    </row>
    <row r="2204" spans="3:6" ht="15.75" customHeight="1">
      <c r="C2204" s="14"/>
      <c r="D2204" s="14"/>
      <c r="E2204" s="14"/>
      <c r="F2204" s="14"/>
    </row>
    <row r="2205" spans="3:6" ht="15.75" customHeight="1">
      <c r="C2205" s="14"/>
      <c r="D2205" s="14"/>
      <c r="E2205" s="14"/>
      <c r="F2205" s="14"/>
    </row>
    <row r="2206" spans="3:6" ht="15.75" customHeight="1">
      <c r="C2206" s="14"/>
      <c r="D2206" s="14"/>
      <c r="E2206" s="14"/>
      <c r="F2206" s="14"/>
    </row>
    <row r="2207" spans="3:6" ht="15.75" customHeight="1">
      <c r="C2207" s="14"/>
      <c r="D2207" s="14"/>
      <c r="E2207" s="14"/>
      <c r="F2207" s="14"/>
    </row>
    <row r="2208" spans="3:6" ht="15.75" customHeight="1">
      <c r="C2208" s="14"/>
      <c r="D2208" s="14"/>
      <c r="E2208" s="14"/>
      <c r="F2208" s="14"/>
    </row>
    <row r="2209" spans="3:6" ht="15.75" customHeight="1">
      <c r="C2209" s="14"/>
      <c r="D2209" s="14"/>
      <c r="E2209" s="14"/>
      <c r="F2209" s="14"/>
    </row>
    <row r="2210" spans="3:6" ht="15.75" customHeight="1">
      <c r="C2210" s="14"/>
      <c r="D2210" s="14"/>
      <c r="E2210" s="14"/>
      <c r="F2210" s="14"/>
    </row>
    <row r="2211" spans="3:6" ht="15.75" customHeight="1">
      <c r="C2211" s="14"/>
      <c r="D2211" s="14"/>
      <c r="E2211" s="14"/>
      <c r="F2211" s="14"/>
    </row>
    <row r="2212" spans="3:6" ht="15.75" customHeight="1">
      <c r="C2212" s="14"/>
      <c r="D2212" s="14"/>
      <c r="E2212" s="14"/>
      <c r="F2212" s="14"/>
    </row>
    <row r="2213" spans="3:6" ht="15.75" customHeight="1">
      <c r="C2213" s="14"/>
      <c r="D2213" s="14"/>
      <c r="E2213" s="14"/>
      <c r="F2213" s="14"/>
    </row>
    <row r="2214" spans="3:6" ht="15.75" customHeight="1">
      <c r="C2214" s="14"/>
      <c r="D2214" s="14"/>
      <c r="E2214" s="14"/>
      <c r="F2214" s="14"/>
    </row>
    <row r="2215" spans="3:6" ht="15.75" customHeight="1">
      <c r="C2215" s="14"/>
      <c r="D2215" s="14"/>
      <c r="E2215" s="14"/>
      <c r="F2215" s="14"/>
    </row>
    <row r="2216" spans="3:6" ht="15.75" customHeight="1">
      <c r="C2216" s="14"/>
      <c r="D2216" s="14"/>
      <c r="E2216" s="14"/>
      <c r="F2216" s="14"/>
    </row>
    <row r="2217" spans="3:6" ht="15.75" customHeight="1">
      <c r="C2217" s="14"/>
      <c r="D2217" s="14"/>
      <c r="E2217" s="14"/>
      <c r="F2217" s="14"/>
    </row>
    <row r="2218" spans="3:6" ht="15.75" customHeight="1">
      <c r="C2218" s="14"/>
      <c r="D2218" s="14"/>
      <c r="E2218" s="14"/>
      <c r="F2218" s="14"/>
    </row>
    <row r="2219" spans="3:6" ht="15.75" customHeight="1">
      <c r="C2219" s="14"/>
      <c r="D2219" s="14"/>
      <c r="E2219" s="14"/>
      <c r="F2219" s="14"/>
    </row>
    <row r="2220" spans="3:6" ht="15.75" customHeight="1">
      <c r="C2220" s="14"/>
      <c r="D2220" s="14"/>
      <c r="E2220" s="14"/>
      <c r="F2220" s="14"/>
    </row>
    <row r="2221" spans="3:6" ht="15.75" customHeight="1">
      <c r="C2221" s="14"/>
      <c r="D2221" s="14"/>
      <c r="E2221" s="14"/>
      <c r="F2221" s="14"/>
    </row>
    <row r="2222" spans="3:6" ht="15.75" customHeight="1">
      <c r="C2222" s="14"/>
      <c r="D2222" s="14"/>
      <c r="E2222" s="14"/>
      <c r="F2222" s="14"/>
    </row>
    <row r="2223" spans="3:6" ht="15.75" customHeight="1">
      <c r="C2223" s="14"/>
      <c r="D2223" s="14"/>
      <c r="E2223" s="14"/>
      <c r="F2223" s="14"/>
    </row>
    <row r="2224" spans="3:6" ht="15.75" customHeight="1">
      <c r="C2224" s="14"/>
      <c r="D2224" s="14"/>
      <c r="E2224" s="14"/>
      <c r="F2224" s="14"/>
    </row>
    <row r="2225" spans="3:6" ht="15.75" customHeight="1">
      <c r="C2225" s="14"/>
      <c r="D2225" s="14"/>
      <c r="E2225" s="14"/>
      <c r="F2225" s="14"/>
    </row>
    <row r="2226" spans="3:6" ht="15.75" customHeight="1">
      <c r="C2226" s="14"/>
      <c r="D2226" s="14"/>
      <c r="E2226" s="14"/>
      <c r="F2226" s="14"/>
    </row>
    <row r="2227" spans="3:6" ht="15.75" customHeight="1">
      <c r="C2227" s="14"/>
      <c r="D2227" s="14"/>
      <c r="E2227" s="14"/>
      <c r="F2227" s="14"/>
    </row>
    <row r="2228" spans="3:6" ht="15.75" customHeight="1">
      <c r="C2228" s="14"/>
      <c r="D2228" s="14"/>
      <c r="E2228" s="14"/>
      <c r="F2228" s="14"/>
    </row>
    <row r="2229" spans="3:6" ht="15.75" customHeight="1">
      <c r="C2229" s="14"/>
      <c r="D2229" s="14"/>
      <c r="E2229" s="14"/>
      <c r="F2229" s="14"/>
    </row>
    <row r="2230" spans="3:6" ht="15.75" customHeight="1">
      <c r="C2230" s="14"/>
      <c r="D2230" s="14"/>
      <c r="E2230" s="14"/>
      <c r="F2230" s="14"/>
    </row>
    <row r="2231" spans="3:6" ht="15.75" customHeight="1">
      <c r="C2231" s="14"/>
      <c r="D2231" s="14"/>
      <c r="E2231" s="14"/>
      <c r="F2231" s="14"/>
    </row>
    <row r="2232" spans="3:6" ht="15.75" customHeight="1">
      <c r="C2232" s="14"/>
      <c r="D2232" s="14"/>
      <c r="E2232" s="14"/>
      <c r="F2232" s="14"/>
    </row>
    <row r="2233" spans="3:6" ht="15.75" customHeight="1">
      <c r="C2233" s="14"/>
      <c r="D2233" s="14"/>
      <c r="E2233" s="14"/>
      <c r="F2233" s="14"/>
    </row>
    <row r="2234" spans="3:6" ht="15.75" customHeight="1">
      <c r="C2234" s="14"/>
      <c r="D2234" s="14"/>
      <c r="E2234" s="14"/>
      <c r="F2234" s="14"/>
    </row>
    <row r="2235" spans="3:6" ht="15.75" customHeight="1">
      <c r="C2235" s="14"/>
      <c r="D2235" s="14"/>
      <c r="E2235" s="14"/>
      <c r="F2235" s="14"/>
    </row>
    <row r="2236" spans="3:6" ht="15.75" customHeight="1">
      <c r="C2236" s="14"/>
      <c r="D2236" s="14"/>
      <c r="E2236" s="14"/>
      <c r="F2236" s="14"/>
    </row>
    <row r="2237" spans="3:6" ht="15.75" customHeight="1">
      <c r="C2237" s="14"/>
      <c r="D2237" s="14"/>
      <c r="E2237" s="14"/>
      <c r="F2237" s="14"/>
    </row>
    <row r="2238" spans="3:6" ht="15.75" customHeight="1">
      <c r="C2238" s="14"/>
      <c r="D2238" s="14"/>
      <c r="E2238" s="14"/>
      <c r="F2238" s="14"/>
    </row>
    <row r="2239" spans="3:6" ht="15.75" customHeight="1">
      <c r="C2239" s="14"/>
      <c r="D2239" s="14"/>
      <c r="E2239" s="14"/>
      <c r="F2239" s="14"/>
    </row>
    <row r="2240" spans="3:6" ht="15.75" customHeight="1">
      <c r="C2240" s="14"/>
      <c r="D2240" s="14"/>
      <c r="E2240" s="14"/>
      <c r="F2240" s="14"/>
    </row>
    <row r="2241" spans="3:6" ht="15.75" customHeight="1">
      <c r="C2241" s="14"/>
      <c r="D2241" s="14"/>
      <c r="E2241" s="14"/>
      <c r="F2241" s="14"/>
    </row>
    <row r="2242" spans="3:6" ht="15.75" customHeight="1">
      <c r="C2242" s="14"/>
      <c r="D2242" s="14"/>
      <c r="E2242" s="14"/>
      <c r="F2242" s="14"/>
    </row>
    <row r="2243" spans="3:6" ht="15.75" customHeight="1">
      <c r="C2243" s="14"/>
      <c r="D2243" s="14"/>
      <c r="E2243" s="14"/>
      <c r="F2243" s="14"/>
    </row>
    <row r="2244" spans="3:6" ht="15.75" customHeight="1">
      <c r="C2244" s="14"/>
      <c r="D2244" s="14"/>
      <c r="E2244" s="14"/>
      <c r="F2244" s="14"/>
    </row>
    <row r="2245" spans="3:6" ht="15.75" customHeight="1">
      <c r="C2245" s="14"/>
      <c r="D2245" s="14"/>
      <c r="E2245" s="14"/>
      <c r="F2245" s="14"/>
    </row>
    <row r="2246" spans="3:6" ht="15.75" customHeight="1">
      <c r="C2246" s="14"/>
      <c r="D2246" s="14"/>
      <c r="E2246" s="14"/>
      <c r="F2246" s="14"/>
    </row>
    <row r="2247" spans="3:6" ht="15.75" customHeight="1">
      <c r="C2247" s="14"/>
      <c r="D2247" s="14"/>
      <c r="E2247" s="14"/>
      <c r="F2247" s="14"/>
    </row>
    <row r="2248" spans="3:6" ht="15.75" customHeight="1">
      <c r="C2248" s="14"/>
      <c r="D2248" s="14"/>
      <c r="E2248" s="14"/>
      <c r="F2248" s="14"/>
    </row>
    <row r="2249" spans="3:6" ht="15.75" customHeight="1">
      <c r="C2249" s="14"/>
      <c r="D2249" s="14"/>
      <c r="E2249" s="14"/>
      <c r="F2249" s="14"/>
    </row>
    <row r="2250" spans="3:6" ht="15.75" customHeight="1">
      <c r="C2250" s="14"/>
      <c r="D2250" s="14"/>
      <c r="E2250" s="14"/>
      <c r="F2250" s="14"/>
    </row>
    <row r="2251" spans="3:6" ht="15.75" customHeight="1">
      <c r="C2251" s="14"/>
      <c r="D2251" s="14"/>
      <c r="E2251" s="14"/>
      <c r="F2251" s="14"/>
    </row>
    <row r="2252" spans="3:6" ht="15.75" customHeight="1">
      <c r="C2252" s="14"/>
      <c r="D2252" s="14"/>
      <c r="E2252" s="14"/>
      <c r="F2252" s="14"/>
    </row>
    <row r="2253" spans="3:6" ht="15.75" customHeight="1">
      <c r="C2253" s="14"/>
      <c r="D2253" s="14"/>
      <c r="E2253" s="14"/>
      <c r="F2253" s="14"/>
    </row>
    <row r="2254" spans="3:6" ht="15.75" customHeight="1">
      <c r="C2254" s="14"/>
      <c r="D2254" s="14"/>
      <c r="E2254" s="14"/>
      <c r="F2254" s="14"/>
    </row>
    <row r="2255" spans="3:6" ht="15.75" customHeight="1">
      <c r="C2255" s="14"/>
      <c r="D2255" s="14"/>
      <c r="E2255" s="14"/>
      <c r="F2255" s="14"/>
    </row>
    <row r="2256" spans="3:6" ht="15.75" customHeight="1">
      <c r="C2256" s="14"/>
      <c r="D2256" s="14"/>
      <c r="E2256" s="14"/>
      <c r="F2256" s="14"/>
    </row>
    <row r="2257" spans="3:6" ht="15.75" customHeight="1">
      <c r="C2257" s="14"/>
      <c r="D2257" s="14"/>
      <c r="E2257" s="14"/>
      <c r="F2257" s="14"/>
    </row>
    <row r="2258" spans="3:6" ht="15.75" customHeight="1">
      <c r="C2258" s="14"/>
      <c r="D2258" s="14"/>
      <c r="E2258" s="14"/>
      <c r="F2258" s="14"/>
    </row>
    <row r="2259" spans="3:6" ht="15.75" customHeight="1">
      <c r="C2259" s="14"/>
      <c r="D2259" s="14"/>
      <c r="E2259" s="14"/>
      <c r="F2259" s="14"/>
    </row>
    <row r="2260" spans="3:6" ht="15.75" customHeight="1">
      <c r="C2260" s="14"/>
      <c r="D2260" s="14"/>
      <c r="E2260" s="14"/>
      <c r="F2260" s="14"/>
    </row>
    <row r="2261" spans="3:6" ht="15.75" customHeight="1">
      <c r="C2261" s="14"/>
      <c r="D2261" s="14"/>
      <c r="E2261" s="14"/>
      <c r="F2261" s="14"/>
    </row>
    <row r="2262" spans="3:6" ht="15.75" customHeight="1">
      <c r="C2262" s="14"/>
      <c r="D2262" s="14"/>
      <c r="E2262" s="14"/>
      <c r="F2262" s="14"/>
    </row>
    <row r="2263" spans="3:6" ht="15.75" customHeight="1">
      <c r="C2263" s="14"/>
      <c r="D2263" s="14"/>
      <c r="E2263" s="14"/>
      <c r="F2263" s="14"/>
    </row>
    <row r="2264" spans="3:6" ht="15.75" customHeight="1">
      <c r="C2264" s="14"/>
      <c r="D2264" s="14"/>
      <c r="E2264" s="14"/>
      <c r="F2264" s="14"/>
    </row>
    <row r="2265" spans="3:6" ht="15.75" customHeight="1">
      <c r="C2265" s="14"/>
      <c r="D2265" s="14"/>
      <c r="E2265" s="14"/>
      <c r="F2265" s="14"/>
    </row>
    <row r="2266" spans="3:6" ht="15.75" customHeight="1">
      <c r="C2266" s="14"/>
      <c r="D2266" s="14"/>
      <c r="E2266" s="14"/>
      <c r="F2266" s="14"/>
    </row>
    <row r="2267" spans="3:6" ht="15.75" customHeight="1">
      <c r="C2267" s="14"/>
      <c r="D2267" s="14"/>
      <c r="E2267" s="14"/>
      <c r="F2267" s="14"/>
    </row>
    <row r="2268" spans="3:6" ht="15.75" customHeight="1">
      <c r="C2268" s="14"/>
      <c r="D2268" s="14"/>
      <c r="E2268" s="14"/>
      <c r="F2268" s="14"/>
    </row>
    <row r="2269" spans="3:6" ht="15.75" customHeight="1">
      <c r="C2269" s="14"/>
      <c r="D2269" s="14"/>
      <c r="E2269" s="14"/>
      <c r="F2269" s="14"/>
    </row>
    <row r="2270" spans="3:6" ht="15.75" customHeight="1">
      <c r="C2270" s="14"/>
      <c r="D2270" s="14"/>
      <c r="E2270" s="14"/>
      <c r="F2270" s="14"/>
    </row>
    <row r="2271" spans="3:6" ht="15.75" customHeight="1">
      <c r="C2271" s="14"/>
      <c r="D2271" s="14"/>
      <c r="E2271" s="14"/>
      <c r="F2271" s="14"/>
    </row>
    <row r="2272" spans="3:6" ht="15.75" customHeight="1">
      <c r="C2272" s="14"/>
      <c r="D2272" s="14"/>
      <c r="E2272" s="14"/>
      <c r="F2272" s="14"/>
    </row>
    <row r="2273" spans="3:6" ht="15.75" customHeight="1">
      <c r="C2273" s="14"/>
      <c r="D2273" s="14"/>
      <c r="E2273" s="14"/>
      <c r="F2273" s="14"/>
    </row>
    <row r="2274" spans="3:6" ht="15.75" customHeight="1">
      <c r="C2274" s="14"/>
      <c r="D2274" s="14"/>
      <c r="E2274" s="14"/>
      <c r="F2274" s="14"/>
    </row>
    <row r="2275" spans="3:6" ht="15.75" customHeight="1">
      <c r="C2275" s="14"/>
      <c r="D2275" s="14"/>
      <c r="E2275" s="14"/>
      <c r="F2275" s="14"/>
    </row>
    <row r="2276" spans="3:6" ht="15.75" customHeight="1">
      <c r="C2276" s="14"/>
      <c r="D2276" s="14"/>
      <c r="E2276" s="14"/>
      <c r="F2276" s="14"/>
    </row>
    <row r="2277" spans="3:6" ht="15.75" customHeight="1">
      <c r="C2277" s="14"/>
      <c r="D2277" s="14"/>
      <c r="E2277" s="14"/>
      <c r="F2277" s="14"/>
    </row>
    <row r="2278" spans="3:6" ht="15.75" customHeight="1">
      <c r="C2278" s="14"/>
      <c r="D2278" s="14"/>
      <c r="E2278" s="14"/>
      <c r="F2278" s="14"/>
    </row>
    <row r="2279" spans="3:6" ht="15.75" customHeight="1">
      <c r="C2279" s="14"/>
      <c r="D2279" s="14"/>
      <c r="E2279" s="14"/>
      <c r="F2279" s="14"/>
    </row>
    <row r="2280" spans="3:6" ht="15.75" customHeight="1">
      <c r="C2280" s="14"/>
      <c r="D2280" s="14"/>
      <c r="E2280" s="14"/>
      <c r="F2280" s="14"/>
    </row>
    <row r="2281" spans="3:6" ht="15.75" customHeight="1">
      <c r="C2281" s="14"/>
      <c r="D2281" s="14"/>
      <c r="E2281" s="14"/>
      <c r="F2281" s="14"/>
    </row>
    <row r="2282" spans="3:6" ht="15.75" customHeight="1">
      <c r="C2282" s="14"/>
      <c r="D2282" s="14"/>
      <c r="E2282" s="14"/>
      <c r="F2282" s="14"/>
    </row>
    <row r="2283" spans="3:6" ht="15.75" customHeight="1">
      <c r="C2283" s="14"/>
      <c r="D2283" s="14"/>
      <c r="E2283" s="14"/>
      <c r="F2283" s="14"/>
    </row>
    <row r="2284" spans="3:6" ht="15.75" customHeight="1">
      <c r="C2284" s="14"/>
      <c r="D2284" s="14"/>
      <c r="E2284" s="14"/>
      <c r="F2284" s="14"/>
    </row>
    <row r="2285" spans="3:6" ht="15.75" customHeight="1">
      <c r="C2285" s="14"/>
      <c r="D2285" s="14"/>
      <c r="E2285" s="14"/>
      <c r="F2285" s="14"/>
    </row>
    <row r="2286" spans="3:6" ht="15.75" customHeight="1">
      <c r="C2286" s="14"/>
      <c r="D2286" s="14"/>
      <c r="E2286" s="14"/>
      <c r="F2286" s="14"/>
    </row>
    <row r="2287" spans="3:6" ht="15.75" customHeight="1">
      <c r="C2287" s="14"/>
      <c r="D2287" s="14"/>
      <c r="E2287" s="14"/>
      <c r="F2287" s="14"/>
    </row>
    <row r="2288" spans="3:6" ht="15.75" customHeight="1">
      <c r="C2288" s="14"/>
      <c r="D2288" s="14"/>
      <c r="E2288" s="14"/>
      <c r="F2288" s="14"/>
    </row>
    <row r="2289" spans="3:6" ht="15.75" customHeight="1">
      <c r="C2289" s="14"/>
      <c r="D2289" s="14"/>
      <c r="E2289" s="14"/>
      <c r="F2289" s="14"/>
    </row>
    <row r="2290" spans="3:6" ht="15.75" customHeight="1">
      <c r="C2290" s="14"/>
      <c r="D2290" s="14"/>
      <c r="E2290" s="14"/>
      <c r="F2290" s="14"/>
    </row>
    <row r="2291" spans="3:6" ht="15.75" customHeight="1">
      <c r="C2291" s="14"/>
      <c r="D2291" s="14"/>
      <c r="E2291" s="14"/>
      <c r="F2291" s="14"/>
    </row>
    <row r="2292" spans="3:6" ht="15.75" customHeight="1">
      <c r="C2292" s="14"/>
      <c r="D2292" s="14"/>
      <c r="E2292" s="14"/>
      <c r="F2292" s="14"/>
    </row>
    <row r="2293" spans="3:6" ht="15.75" customHeight="1">
      <c r="C2293" s="14"/>
      <c r="D2293" s="14"/>
      <c r="E2293" s="14"/>
      <c r="F2293" s="14"/>
    </row>
    <row r="2294" spans="3:6" ht="15.75" customHeight="1">
      <c r="C2294" s="14"/>
      <c r="D2294" s="14"/>
      <c r="E2294" s="14"/>
      <c r="F2294" s="14"/>
    </row>
    <row r="2295" spans="3:6" ht="15.75" customHeight="1">
      <c r="C2295" s="14"/>
      <c r="D2295" s="14"/>
      <c r="E2295" s="14"/>
      <c r="F2295" s="14"/>
    </row>
    <row r="2296" spans="3:6" ht="15.75" customHeight="1">
      <c r="C2296" s="14"/>
      <c r="D2296" s="14"/>
      <c r="E2296" s="14"/>
      <c r="F2296" s="14"/>
    </row>
    <row r="2297" spans="3:6" ht="15.75" customHeight="1">
      <c r="C2297" s="14"/>
      <c r="D2297" s="14"/>
      <c r="E2297" s="14"/>
      <c r="F2297" s="14"/>
    </row>
    <row r="2298" spans="3:6" ht="15.75" customHeight="1">
      <c r="C2298" s="14"/>
      <c r="D2298" s="14"/>
      <c r="E2298" s="14"/>
      <c r="F2298" s="14"/>
    </row>
    <row r="2299" spans="3:6" ht="15.75" customHeight="1">
      <c r="C2299" s="14"/>
      <c r="D2299" s="14"/>
      <c r="E2299" s="14"/>
      <c r="F2299" s="14"/>
    </row>
    <row r="2300" spans="3:6" ht="15.75" customHeight="1">
      <c r="C2300" s="14"/>
      <c r="D2300" s="14"/>
      <c r="E2300" s="14"/>
      <c r="F2300" s="14"/>
    </row>
    <row r="2301" spans="3:6" ht="15.75" customHeight="1">
      <c r="C2301" s="14"/>
      <c r="D2301" s="14"/>
      <c r="E2301" s="14"/>
      <c r="F2301" s="14"/>
    </row>
    <row r="2302" spans="3:6" ht="15.75" customHeight="1">
      <c r="C2302" s="14"/>
      <c r="D2302" s="14"/>
      <c r="E2302" s="14"/>
      <c r="F2302" s="14"/>
    </row>
    <row r="2303" spans="3:6" ht="15.75" customHeight="1">
      <c r="C2303" s="14"/>
      <c r="D2303" s="14"/>
      <c r="E2303" s="14"/>
      <c r="F2303" s="14"/>
    </row>
    <row r="2304" spans="3:6" ht="15.75" customHeight="1">
      <c r="C2304" s="14"/>
      <c r="D2304" s="14"/>
      <c r="E2304" s="14"/>
      <c r="F2304" s="14"/>
    </row>
    <row r="2305" spans="3:6" ht="15.75" customHeight="1">
      <c r="C2305" s="14"/>
      <c r="D2305" s="14"/>
      <c r="E2305" s="14"/>
      <c r="F2305" s="14"/>
    </row>
    <row r="2306" spans="3:6" ht="15.75" customHeight="1">
      <c r="C2306" s="14"/>
      <c r="D2306" s="14"/>
      <c r="E2306" s="14"/>
      <c r="F2306" s="14"/>
    </row>
    <row r="2307" spans="3:6" ht="15.75" customHeight="1">
      <c r="C2307" s="14"/>
      <c r="D2307" s="14"/>
      <c r="E2307" s="14"/>
      <c r="F2307" s="14"/>
    </row>
    <row r="2308" spans="3:6" ht="15.75" customHeight="1">
      <c r="C2308" s="14"/>
      <c r="D2308" s="14"/>
      <c r="E2308" s="14"/>
      <c r="F2308" s="14"/>
    </row>
    <row r="2309" spans="3:6" ht="15.75" customHeight="1">
      <c r="C2309" s="14"/>
      <c r="D2309" s="14"/>
      <c r="E2309" s="14"/>
      <c r="F2309" s="14"/>
    </row>
    <row r="2310" spans="3:6" ht="15.75" customHeight="1">
      <c r="C2310" s="14"/>
      <c r="D2310" s="14"/>
      <c r="E2310" s="14"/>
      <c r="F2310" s="14"/>
    </row>
    <row r="2311" spans="3:6" ht="15.75" customHeight="1">
      <c r="C2311" s="14"/>
      <c r="D2311" s="14"/>
      <c r="E2311" s="14"/>
      <c r="F2311" s="14"/>
    </row>
    <row r="2312" spans="3:6" ht="15.75" customHeight="1">
      <c r="C2312" s="14"/>
      <c r="D2312" s="14"/>
      <c r="E2312" s="14"/>
      <c r="F2312" s="14"/>
    </row>
    <row r="2313" spans="3:6" ht="15.75" customHeight="1">
      <c r="C2313" s="14"/>
      <c r="D2313" s="14"/>
      <c r="E2313" s="14"/>
      <c r="F2313" s="14"/>
    </row>
    <row r="2314" spans="3:6" ht="15.75" customHeight="1">
      <c r="C2314" s="14"/>
      <c r="D2314" s="14"/>
      <c r="E2314" s="14"/>
      <c r="F2314" s="14"/>
    </row>
    <row r="2315" spans="3:6" ht="15.75" customHeight="1">
      <c r="C2315" s="14"/>
      <c r="D2315" s="14"/>
      <c r="E2315" s="14"/>
      <c r="F2315" s="14"/>
    </row>
    <row r="2316" spans="3:6" ht="15.75" customHeight="1">
      <c r="C2316" s="14"/>
      <c r="D2316" s="14"/>
      <c r="E2316" s="14"/>
      <c r="F2316" s="14"/>
    </row>
    <row r="2317" spans="3:6" ht="15.75" customHeight="1">
      <c r="C2317" s="14"/>
      <c r="D2317" s="14"/>
      <c r="E2317" s="14"/>
      <c r="F2317" s="14"/>
    </row>
    <row r="2318" spans="3:6" ht="15.75" customHeight="1">
      <c r="C2318" s="14"/>
      <c r="D2318" s="14"/>
      <c r="E2318" s="14"/>
      <c r="F2318" s="14"/>
    </row>
    <row r="2319" spans="3:6" ht="15.75" customHeight="1">
      <c r="C2319" s="14"/>
      <c r="D2319" s="14"/>
      <c r="E2319" s="14"/>
      <c r="F2319" s="14"/>
    </row>
    <row r="2320" spans="3:6" ht="15.75" customHeight="1">
      <c r="C2320" s="14"/>
      <c r="D2320" s="14"/>
      <c r="E2320" s="14"/>
      <c r="F2320" s="14"/>
    </row>
    <row r="2321" spans="3:6" ht="15.75" customHeight="1">
      <c r="C2321" s="14"/>
      <c r="D2321" s="14"/>
      <c r="E2321" s="14"/>
      <c r="F2321" s="14"/>
    </row>
    <row r="2322" spans="3:6" ht="15.75" customHeight="1">
      <c r="C2322" s="14"/>
      <c r="D2322" s="14"/>
      <c r="E2322" s="14"/>
      <c r="F2322" s="14"/>
    </row>
    <row r="2323" spans="3:6" ht="15.75" customHeight="1">
      <c r="C2323" s="14"/>
      <c r="D2323" s="14"/>
      <c r="E2323" s="14"/>
      <c r="F2323" s="14"/>
    </row>
    <row r="2324" spans="3:6" ht="15.75" customHeight="1">
      <c r="C2324" s="14"/>
      <c r="D2324" s="14"/>
      <c r="E2324" s="14"/>
      <c r="F2324" s="14"/>
    </row>
    <row r="2325" spans="3:6" ht="15.75" customHeight="1">
      <c r="C2325" s="14"/>
      <c r="D2325" s="14"/>
      <c r="E2325" s="14"/>
      <c r="F2325" s="14"/>
    </row>
    <row r="2326" spans="3:6" ht="15.75" customHeight="1">
      <c r="C2326" s="14"/>
      <c r="D2326" s="14"/>
      <c r="E2326" s="14"/>
      <c r="F2326" s="14"/>
    </row>
    <row r="2327" spans="3:6" ht="15.75" customHeight="1">
      <c r="C2327" s="14"/>
      <c r="D2327" s="14"/>
      <c r="E2327" s="14"/>
      <c r="F2327" s="14"/>
    </row>
    <row r="2328" spans="3:6" ht="15.75" customHeight="1">
      <c r="C2328" s="14"/>
      <c r="D2328" s="14"/>
      <c r="E2328" s="14"/>
      <c r="F2328" s="14"/>
    </row>
    <row r="2329" spans="3:6" ht="15.75" customHeight="1">
      <c r="C2329" s="14"/>
      <c r="D2329" s="14"/>
      <c r="E2329" s="14"/>
      <c r="F2329" s="14"/>
    </row>
    <row r="2330" spans="3:6" ht="15.75" customHeight="1">
      <c r="C2330" s="14"/>
      <c r="D2330" s="14"/>
      <c r="E2330" s="14"/>
      <c r="F2330" s="14"/>
    </row>
    <row r="2331" spans="3:6" ht="15.75" customHeight="1">
      <c r="C2331" s="14"/>
      <c r="D2331" s="14"/>
      <c r="E2331" s="14"/>
      <c r="F2331" s="14"/>
    </row>
    <row r="2332" spans="3:6" ht="15.75" customHeight="1">
      <c r="C2332" s="14"/>
      <c r="D2332" s="14"/>
      <c r="E2332" s="14"/>
      <c r="F2332" s="14"/>
    </row>
    <row r="2333" spans="3:6" ht="15.75" customHeight="1">
      <c r="C2333" s="14"/>
      <c r="D2333" s="14"/>
      <c r="E2333" s="14"/>
      <c r="F2333" s="14"/>
    </row>
    <row r="2334" spans="3:6" ht="15.75" customHeight="1">
      <c r="C2334" s="14"/>
      <c r="D2334" s="14"/>
      <c r="E2334" s="14"/>
      <c r="F2334" s="14"/>
    </row>
    <row r="2335" spans="3:6" ht="15.75" customHeight="1">
      <c r="C2335" s="14"/>
      <c r="D2335" s="14"/>
      <c r="E2335" s="14"/>
      <c r="F2335" s="14"/>
    </row>
    <row r="2336" spans="3:6" ht="15.75" customHeight="1">
      <c r="C2336" s="14"/>
      <c r="D2336" s="14"/>
      <c r="E2336" s="14"/>
      <c r="F2336" s="14"/>
    </row>
    <row r="2337" spans="3:6" ht="15.75" customHeight="1">
      <c r="C2337" s="14"/>
      <c r="D2337" s="14"/>
      <c r="E2337" s="14"/>
      <c r="F2337" s="14"/>
    </row>
    <row r="2338" spans="3:6" ht="15.75" customHeight="1">
      <c r="C2338" s="14"/>
      <c r="D2338" s="14"/>
      <c r="E2338" s="14"/>
      <c r="F2338" s="14"/>
    </row>
    <row r="2339" spans="3:6" ht="15.75" customHeight="1">
      <c r="C2339" s="14"/>
      <c r="D2339" s="14"/>
      <c r="E2339" s="14"/>
      <c r="F2339" s="14"/>
    </row>
    <row r="2340" spans="3:6" ht="15.75" customHeight="1">
      <c r="C2340" s="14"/>
      <c r="D2340" s="14"/>
      <c r="E2340" s="14"/>
      <c r="F2340" s="14"/>
    </row>
    <row r="2341" spans="3:6" ht="15.75" customHeight="1">
      <c r="C2341" s="14"/>
      <c r="D2341" s="14"/>
      <c r="E2341" s="14"/>
      <c r="F2341" s="14"/>
    </row>
    <row r="2342" spans="3:6" ht="15.75" customHeight="1">
      <c r="C2342" s="14"/>
      <c r="D2342" s="14"/>
      <c r="E2342" s="14"/>
      <c r="F2342" s="14"/>
    </row>
    <row r="2343" spans="3:6" ht="15.75" customHeight="1">
      <c r="C2343" s="14"/>
      <c r="D2343" s="14"/>
      <c r="E2343" s="14"/>
      <c r="F2343" s="14"/>
    </row>
    <row r="2344" spans="3:6" ht="15.75" customHeight="1">
      <c r="C2344" s="14"/>
      <c r="D2344" s="14"/>
      <c r="E2344" s="14"/>
      <c r="F2344" s="14"/>
    </row>
    <row r="2345" spans="3:6" ht="15.75" customHeight="1">
      <c r="C2345" s="14"/>
      <c r="D2345" s="14"/>
      <c r="E2345" s="14"/>
      <c r="F2345" s="14"/>
    </row>
    <row r="2346" spans="3:6" ht="15.75" customHeight="1">
      <c r="C2346" s="14"/>
      <c r="D2346" s="14"/>
      <c r="E2346" s="14"/>
      <c r="F2346" s="14"/>
    </row>
    <row r="2347" spans="3:6" ht="15.75" customHeight="1">
      <c r="C2347" s="14"/>
      <c r="D2347" s="14"/>
      <c r="E2347" s="14"/>
      <c r="F2347" s="14"/>
    </row>
    <row r="2348" spans="3:6" ht="15.75" customHeight="1">
      <c r="C2348" s="14"/>
      <c r="D2348" s="14"/>
      <c r="E2348" s="14"/>
      <c r="F2348" s="14"/>
    </row>
    <row r="2349" spans="3:6" ht="15.75" customHeight="1">
      <c r="C2349" s="14"/>
      <c r="D2349" s="14"/>
      <c r="E2349" s="14"/>
      <c r="F2349" s="14"/>
    </row>
    <row r="2350" spans="3:6" ht="15.75" customHeight="1">
      <c r="C2350" s="14"/>
      <c r="D2350" s="14"/>
      <c r="E2350" s="14"/>
      <c r="F2350" s="14"/>
    </row>
    <row r="2351" spans="3:6" ht="15.75" customHeight="1">
      <c r="C2351" s="14"/>
      <c r="D2351" s="14"/>
      <c r="E2351" s="14"/>
      <c r="F2351" s="14"/>
    </row>
    <row r="2352" spans="3:6" ht="15.75" customHeight="1">
      <c r="C2352" s="14"/>
      <c r="D2352" s="14"/>
      <c r="E2352" s="14"/>
      <c r="F2352" s="14"/>
    </row>
    <row r="2353" spans="3:6" ht="15.75" customHeight="1">
      <c r="C2353" s="14"/>
      <c r="D2353" s="14"/>
      <c r="E2353" s="14"/>
      <c r="F2353" s="14"/>
    </row>
    <row r="2354" spans="3:6" ht="15.75" customHeight="1">
      <c r="C2354" s="14"/>
      <c r="D2354" s="14"/>
      <c r="E2354" s="14"/>
      <c r="F2354" s="14"/>
    </row>
    <row r="2355" spans="3:6" ht="15.75" customHeight="1">
      <c r="C2355" s="14"/>
      <c r="D2355" s="14"/>
      <c r="E2355" s="14"/>
      <c r="F2355" s="14"/>
    </row>
    <row r="2356" spans="3:6" ht="15.75" customHeight="1">
      <c r="C2356" s="14"/>
      <c r="D2356" s="14"/>
      <c r="E2356" s="14"/>
      <c r="F2356" s="14"/>
    </row>
    <row r="2357" spans="3:6" ht="15.75" customHeight="1">
      <c r="C2357" s="14"/>
      <c r="D2357" s="14"/>
      <c r="E2357" s="14"/>
      <c r="F2357" s="14"/>
    </row>
    <row r="2358" spans="3:6" ht="15.75" customHeight="1">
      <c r="C2358" s="14"/>
      <c r="D2358" s="14"/>
      <c r="E2358" s="14"/>
      <c r="F2358" s="14"/>
    </row>
    <row r="2359" spans="3:6" ht="15.75" customHeight="1">
      <c r="C2359" s="14"/>
      <c r="D2359" s="14"/>
      <c r="E2359" s="14"/>
      <c r="F2359" s="14"/>
    </row>
    <row r="2360" spans="3:6" ht="15.75" customHeight="1">
      <c r="C2360" s="14"/>
      <c r="D2360" s="14"/>
      <c r="E2360" s="14"/>
      <c r="F2360" s="14"/>
    </row>
    <row r="2361" spans="3:6" ht="15.75" customHeight="1">
      <c r="C2361" s="14"/>
      <c r="D2361" s="14"/>
      <c r="E2361" s="14"/>
      <c r="F2361" s="14"/>
    </row>
    <row r="2362" spans="3:6" ht="15.75" customHeight="1">
      <c r="C2362" s="14"/>
      <c r="D2362" s="14"/>
      <c r="E2362" s="14"/>
      <c r="F2362" s="14"/>
    </row>
    <row r="2363" spans="3:6" ht="15.75" customHeight="1">
      <c r="C2363" s="14"/>
      <c r="D2363" s="14"/>
      <c r="E2363" s="14"/>
      <c r="F2363" s="14"/>
    </row>
    <row r="2364" spans="3:6" ht="15.75" customHeight="1">
      <c r="C2364" s="14"/>
      <c r="D2364" s="14"/>
      <c r="E2364" s="14"/>
      <c r="F2364" s="14"/>
    </row>
    <row r="2365" spans="3:6" ht="15.75" customHeight="1">
      <c r="C2365" s="14"/>
      <c r="D2365" s="14"/>
      <c r="E2365" s="14"/>
      <c r="F2365" s="14"/>
    </row>
    <row r="2366" spans="3:6" ht="15.75" customHeight="1">
      <c r="C2366" s="14"/>
      <c r="D2366" s="14"/>
      <c r="E2366" s="14"/>
      <c r="F2366" s="14"/>
    </row>
    <row r="2367" spans="3:6" ht="15.75" customHeight="1">
      <c r="C2367" s="14"/>
      <c r="D2367" s="14"/>
      <c r="E2367" s="14"/>
      <c r="F2367" s="14"/>
    </row>
    <row r="2368" spans="3:6" ht="15.75" customHeight="1">
      <c r="C2368" s="14"/>
      <c r="D2368" s="14"/>
      <c r="E2368" s="14"/>
      <c r="F2368" s="14"/>
    </row>
    <row r="2369" spans="3:6" ht="15.75" customHeight="1">
      <c r="C2369" s="14"/>
      <c r="D2369" s="14"/>
      <c r="E2369" s="14"/>
      <c r="F2369" s="14"/>
    </row>
    <row r="2370" spans="3:6" ht="15.75" customHeight="1">
      <c r="C2370" s="14"/>
      <c r="D2370" s="14"/>
      <c r="E2370" s="14"/>
      <c r="F2370" s="14"/>
    </row>
    <row r="2371" spans="3:6" ht="15.75" customHeight="1">
      <c r="C2371" s="14"/>
      <c r="D2371" s="14"/>
      <c r="E2371" s="14"/>
      <c r="F2371" s="14"/>
    </row>
    <row r="2372" spans="3:6" ht="15.75" customHeight="1">
      <c r="C2372" s="14"/>
      <c r="D2372" s="14"/>
      <c r="E2372" s="14"/>
      <c r="F2372" s="14"/>
    </row>
    <row r="2373" spans="3:6" ht="15.75" customHeight="1">
      <c r="C2373" s="14"/>
      <c r="D2373" s="14"/>
      <c r="E2373" s="14"/>
      <c r="F2373" s="14"/>
    </row>
    <row r="2374" spans="3:6" ht="15.75" customHeight="1">
      <c r="C2374" s="14"/>
      <c r="D2374" s="14"/>
      <c r="E2374" s="14"/>
      <c r="F2374" s="14"/>
    </row>
    <row r="2375" spans="3:6" ht="15.75" customHeight="1">
      <c r="C2375" s="14"/>
      <c r="D2375" s="14"/>
      <c r="E2375" s="14"/>
      <c r="F2375" s="14"/>
    </row>
    <row r="2376" spans="3:6" ht="15.75" customHeight="1">
      <c r="C2376" s="14"/>
      <c r="D2376" s="14"/>
      <c r="E2376" s="14"/>
      <c r="F2376" s="14"/>
    </row>
    <row r="2377" spans="3:6" ht="15.75" customHeight="1">
      <c r="C2377" s="14"/>
      <c r="D2377" s="14"/>
      <c r="E2377" s="14"/>
      <c r="F2377" s="14"/>
    </row>
    <row r="2378" spans="3:6" ht="15.75" customHeight="1">
      <c r="C2378" s="14"/>
      <c r="D2378" s="14"/>
      <c r="E2378" s="14"/>
      <c r="F2378" s="14"/>
    </row>
    <row r="2379" spans="3:6" ht="15.75" customHeight="1">
      <c r="C2379" s="14"/>
      <c r="D2379" s="14"/>
      <c r="E2379" s="14"/>
      <c r="F2379" s="14"/>
    </row>
    <row r="2380" spans="3:6" ht="15.75" customHeight="1">
      <c r="C2380" s="14"/>
      <c r="D2380" s="14"/>
      <c r="E2380" s="14"/>
      <c r="F2380" s="14"/>
    </row>
    <row r="2381" spans="3:6" ht="15.75" customHeight="1">
      <c r="C2381" s="14"/>
      <c r="D2381" s="14"/>
      <c r="E2381" s="14"/>
      <c r="F2381" s="14"/>
    </row>
    <row r="2382" spans="3:6" ht="15.75" customHeight="1">
      <c r="C2382" s="14"/>
      <c r="D2382" s="14"/>
      <c r="E2382" s="14"/>
      <c r="F2382" s="14"/>
    </row>
    <row r="2383" spans="3:6" ht="15.75" customHeight="1">
      <c r="C2383" s="14"/>
      <c r="D2383" s="14"/>
      <c r="E2383" s="14"/>
      <c r="F2383" s="14"/>
    </row>
    <row r="2384" spans="3:6" ht="15.75" customHeight="1">
      <c r="C2384" s="14"/>
      <c r="D2384" s="14"/>
      <c r="E2384" s="14"/>
      <c r="F2384" s="14"/>
    </row>
    <row r="2385" spans="3:6" ht="15.75" customHeight="1">
      <c r="C2385" s="14"/>
      <c r="D2385" s="14"/>
      <c r="E2385" s="14"/>
      <c r="F2385" s="14"/>
    </row>
    <row r="2386" spans="3:6" ht="15.75" customHeight="1">
      <c r="C2386" s="14"/>
      <c r="D2386" s="14"/>
      <c r="E2386" s="14"/>
      <c r="F2386" s="14"/>
    </row>
    <row r="2387" spans="3:6" ht="15.75" customHeight="1">
      <c r="C2387" s="14"/>
      <c r="D2387" s="14"/>
      <c r="E2387" s="14"/>
      <c r="F2387" s="14"/>
    </row>
    <row r="2388" spans="3:6" ht="15.75" customHeight="1">
      <c r="C2388" s="14"/>
      <c r="D2388" s="14"/>
      <c r="E2388" s="14"/>
      <c r="F2388" s="14"/>
    </row>
    <row r="2389" spans="3:6" ht="15.75" customHeight="1">
      <c r="C2389" s="14"/>
      <c r="D2389" s="14"/>
      <c r="E2389" s="14"/>
      <c r="F2389" s="14"/>
    </row>
    <row r="2390" spans="3:6" ht="15.75" customHeight="1">
      <c r="C2390" s="14"/>
      <c r="D2390" s="14"/>
      <c r="E2390" s="14"/>
      <c r="F2390" s="14"/>
    </row>
    <row r="2391" spans="3:6" ht="15.75" customHeight="1">
      <c r="C2391" s="14"/>
      <c r="D2391" s="14"/>
      <c r="E2391" s="14"/>
      <c r="F2391" s="14"/>
    </row>
    <row r="2392" spans="3:6" ht="15.75" customHeight="1">
      <c r="C2392" s="14"/>
      <c r="D2392" s="14"/>
      <c r="E2392" s="14"/>
      <c r="F2392" s="14"/>
    </row>
    <row r="2393" spans="3:6" ht="15.75" customHeight="1">
      <c r="C2393" s="14"/>
      <c r="D2393" s="14"/>
      <c r="E2393" s="14"/>
      <c r="F2393" s="14"/>
    </row>
    <row r="2394" spans="3:6" ht="15.75" customHeight="1">
      <c r="C2394" s="14"/>
      <c r="D2394" s="14"/>
      <c r="E2394" s="14"/>
      <c r="F2394" s="14"/>
    </row>
    <row r="2395" spans="3:6" ht="15.75" customHeight="1">
      <c r="C2395" s="14"/>
      <c r="D2395" s="14"/>
      <c r="E2395" s="14"/>
      <c r="F2395" s="14"/>
    </row>
    <row r="2396" spans="3:6" ht="15.75" customHeight="1">
      <c r="C2396" s="14"/>
      <c r="D2396" s="14"/>
      <c r="E2396" s="14"/>
      <c r="F2396" s="14"/>
    </row>
    <row r="2397" spans="3:6" ht="15.75" customHeight="1">
      <c r="C2397" s="14"/>
      <c r="D2397" s="14"/>
      <c r="E2397" s="14"/>
      <c r="F2397" s="14"/>
    </row>
    <row r="2398" spans="3:6" ht="15.75" customHeight="1">
      <c r="C2398" s="14"/>
      <c r="D2398" s="14"/>
      <c r="E2398" s="14"/>
      <c r="F2398" s="14"/>
    </row>
    <row r="2399" spans="3:6" ht="15.75" customHeight="1">
      <c r="C2399" s="14"/>
      <c r="D2399" s="14"/>
      <c r="E2399" s="14"/>
      <c r="F2399" s="14"/>
    </row>
    <row r="2400" spans="3:6" ht="15.75" customHeight="1">
      <c r="C2400" s="14"/>
      <c r="D2400" s="14"/>
      <c r="E2400" s="14"/>
      <c r="F2400" s="14"/>
    </row>
    <row r="2401" spans="3:6" ht="15.75" customHeight="1">
      <c r="C2401" s="14"/>
      <c r="D2401" s="14"/>
      <c r="E2401" s="14"/>
      <c r="F2401" s="14"/>
    </row>
    <row r="2402" spans="3:6" ht="15.75" customHeight="1">
      <c r="C2402" s="14"/>
      <c r="D2402" s="14"/>
      <c r="E2402" s="14"/>
      <c r="F2402" s="14"/>
    </row>
    <row r="2403" spans="3:6" ht="15.75" customHeight="1">
      <c r="C2403" s="14"/>
      <c r="D2403" s="14"/>
      <c r="E2403" s="14"/>
      <c r="F2403" s="14"/>
    </row>
    <row r="2404" spans="3:6" ht="15.75" customHeight="1">
      <c r="C2404" s="14"/>
      <c r="D2404" s="14"/>
      <c r="E2404" s="14"/>
      <c r="F2404" s="14"/>
    </row>
    <row r="2405" spans="3:6" ht="15.75" customHeight="1">
      <c r="C2405" s="14"/>
      <c r="D2405" s="14"/>
      <c r="E2405" s="14"/>
      <c r="F2405" s="14"/>
    </row>
    <row r="2406" spans="3:6" ht="15.75" customHeight="1">
      <c r="C2406" s="14"/>
      <c r="D2406" s="14"/>
      <c r="E2406" s="14"/>
      <c r="F2406" s="14"/>
    </row>
    <row r="2407" spans="3:6" ht="15.75" customHeight="1">
      <c r="C2407" s="14"/>
      <c r="D2407" s="14"/>
      <c r="E2407" s="14"/>
      <c r="F2407" s="14"/>
    </row>
    <row r="2408" spans="3:6" ht="15.75" customHeight="1">
      <c r="C2408" s="14"/>
      <c r="D2408" s="14"/>
      <c r="E2408" s="14"/>
      <c r="F2408" s="14"/>
    </row>
    <row r="2409" spans="3:6" ht="15.75" customHeight="1">
      <c r="C2409" s="14"/>
      <c r="D2409" s="14"/>
      <c r="E2409" s="14"/>
      <c r="F2409" s="14"/>
    </row>
    <row r="2410" spans="3:6" ht="15.75" customHeight="1">
      <c r="C2410" s="14"/>
      <c r="D2410" s="14"/>
      <c r="E2410" s="14"/>
      <c r="F2410" s="14"/>
    </row>
    <row r="2411" spans="3:6" ht="15.75" customHeight="1">
      <c r="C2411" s="14"/>
      <c r="D2411" s="14"/>
      <c r="E2411" s="14"/>
      <c r="F2411" s="14"/>
    </row>
    <row r="2412" spans="3:6" ht="15.75" customHeight="1">
      <c r="C2412" s="14"/>
      <c r="D2412" s="14"/>
      <c r="E2412" s="14"/>
      <c r="F2412" s="14"/>
    </row>
    <row r="2413" spans="3:6" ht="15.75" customHeight="1">
      <c r="C2413" s="14"/>
      <c r="D2413" s="14"/>
      <c r="E2413" s="14"/>
      <c r="F2413" s="14"/>
    </row>
    <row r="2414" spans="3:6" ht="15.75" customHeight="1">
      <c r="C2414" s="14"/>
      <c r="D2414" s="14"/>
      <c r="E2414" s="14"/>
      <c r="F2414" s="14"/>
    </row>
    <row r="2415" spans="3:6" ht="15.75" customHeight="1">
      <c r="C2415" s="14"/>
      <c r="D2415" s="14"/>
      <c r="E2415" s="14"/>
      <c r="F2415" s="14"/>
    </row>
    <row r="2416" spans="3:6" ht="15.75" customHeight="1">
      <c r="C2416" s="14"/>
      <c r="D2416" s="14"/>
      <c r="E2416" s="14"/>
      <c r="F2416" s="14"/>
    </row>
    <row r="2417" spans="3:6" ht="15.75" customHeight="1">
      <c r="C2417" s="14"/>
      <c r="D2417" s="14"/>
      <c r="E2417" s="14"/>
      <c r="F2417" s="14"/>
    </row>
    <row r="2418" spans="3:6" ht="15.75" customHeight="1">
      <c r="C2418" s="14"/>
      <c r="D2418" s="14"/>
      <c r="E2418" s="14"/>
      <c r="F2418" s="14"/>
    </row>
    <row r="2419" spans="3:6" ht="15.75" customHeight="1">
      <c r="C2419" s="14"/>
      <c r="D2419" s="14"/>
      <c r="E2419" s="14"/>
      <c r="F2419" s="14"/>
    </row>
    <row r="2420" spans="3:6" ht="15.75" customHeight="1">
      <c r="C2420" s="14"/>
      <c r="D2420" s="14"/>
      <c r="E2420" s="14"/>
      <c r="F2420" s="14"/>
    </row>
    <row r="2421" spans="3:6" ht="15.75" customHeight="1">
      <c r="C2421" s="14"/>
      <c r="D2421" s="14"/>
      <c r="E2421" s="14"/>
      <c r="F2421" s="14"/>
    </row>
    <row r="2422" spans="3:6" ht="15.75" customHeight="1">
      <c r="C2422" s="14"/>
      <c r="D2422" s="14"/>
      <c r="E2422" s="14"/>
      <c r="F2422" s="14"/>
    </row>
    <row r="2423" spans="3:6" ht="15.75" customHeight="1">
      <c r="C2423" s="14"/>
      <c r="D2423" s="14"/>
      <c r="E2423" s="14"/>
      <c r="F2423" s="14"/>
    </row>
    <row r="2424" spans="3:6" ht="15.75" customHeight="1">
      <c r="C2424" s="14"/>
      <c r="D2424" s="14"/>
      <c r="E2424" s="14"/>
      <c r="F2424" s="14"/>
    </row>
    <row r="2425" spans="3:6" ht="15.75" customHeight="1">
      <c r="C2425" s="14"/>
      <c r="D2425" s="14"/>
      <c r="E2425" s="14"/>
      <c r="F2425" s="14"/>
    </row>
    <row r="2426" spans="3:6" ht="15.75" customHeight="1">
      <c r="C2426" s="14"/>
      <c r="D2426" s="14"/>
      <c r="E2426" s="14"/>
      <c r="F2426" s="14"/>
    </row>
    <row r="2427" spans="3:6" ht="15.75" customHeight="1">
      <c r="C2427" s="14"/>
      <c r="D2427" s="14"/>
      <c r="E2427" s="14"/>
      <c r="F2427" s="14"/>
    </row>
    <row r="2428" spans="3:6" ht="15.75" customHeight="1">
      <c r="C2428" s="14"/>
      <c r="D2428" s="14"/>
      <c r="E2428" s="14"/>
      <c r="F2428" s="14"/>
    </row>
    <row r="2429" spans="3:6" ht="15.75" customHeight="1">
      <c r="C2429" s="14"/>
      <c r="D2429" s="14"/>
      <c r="E2429" s="14"/>
      <c r="F2429" s="14"/>
    </row>
    <row r="2430" spans="3:6" ht="15.75" customHeight="1">
      <c r="C2430" s="14"/>
      <c r="D2430" s="14"/>
      <c r="E2430" s="14"/>
      <c r="F2430" s="14"/>
    </row>
    <row r="2431" spans="3:6" ht="15.75" customHeight="1">
      <c r="C2431" s="14"/>
      <c r="D2431" s="14"/>
      <c r="E2431" s="14"/>
      <c r="F2431" s="14"/>
    </row>
    <row r="2432" spans="3:6" ht="15.75" customHeight="1">
      <c r="C2432" s="14"/>
      <c r="D2432" s="14"/>
      <c r="E2432" s="14"/>
      <c r="F2432" s="14"/>
    </row>
    <row r="2433" spans="3:6" ht="15.75" customHeight="1">
      <c r="C2433" s="14"/>
      <c r="D2433" s="14"/>
      <c r="E2433" s="14"/>
      <c r="F2433" s="14"/>
    </row>
    <row r="2434" spans="3:6" ht="15.75" customHeight="1">
      <c r="C2434" s="14"/>
      <c r="D2434" s="14"/>
      <c r="E2434" s="14"/>
      <c r="F2434" s="14"/>
    </row>
    <row r="2435" spans="3:6" ht="15.75" customHeight="1">
      <c r="C2435" s="14"/>
      <c r="D2435" s="14"/>
      <c r="E2435" s="14"/>
      <c r="F2435" s="14"/>
    </row>
    <row r="2436" spans="3:6" ht="15.75" customHeight="1">
      <c r="C2436" s="14"/>
      <c r="D2436" s="14"/>
      <c r="E2436" s="14"/>
      <c r="F2436" s="14"/>
    </row>
    <row r="2437" spans="3:6" ht="15.75" customHeight="1">
      <c r="C2437" s="14"/>
      <c r="D2437" s="14"/>
      <c r="E2437" s="14"/>
      <c r="F2437" s="14"/>
    </row>
    <row r="2438" spans="3:6" ht="15.75" customHeight="1">
      <c r="C2438" s="14"/>
      <c r="D2438" s="14"/>
      <c r="E2438" s="14"/>
      <c r="F2438" s="14"/>
    </row>
    <row r="2439" spans="3:6" ht="15.75" customHeight="1">
      <c r="C2439" s="14"/>
      <c r="D2439" s="14"/>
      <c r="E2439" s="14"/>
      <c r="F2439" s="14"/>
    </row>
    <row r="2440" spans="3:6" ht="15.75" customHeight="1">
      <c r="C2440" s="14"/>
      <c r="D2440" s="14"/>
      <c r="E2440" s="14"/>
      <c r="F2440" s="14"/>
    </row>
    <row r="2441" spans="3:6" ht="15.75" customHeight="1">
      <c r="C2441" s="14"/>
      <c r="D2441" s="14"/>
      <c r="E2441" s="14"/>
      <c r="F2441" s="14"/>
    </row>
    <row r="2442" spans="3:6" ht="15.75" customHeight="1">
      <c r="C2442" s="14"/>
      <c r="D2442" s="14"/>
      <c r="E2442" s="14"/>
      <c r="F2442" s="14"/>
    </row>
    <row r="2443" spans="3:6" ht="15.75" customHeight="1">
      <c r="C2443" s="14"/>
      <c r="D2443" s="14"/>
      <c r="E2443" s="14"/>
      <c r="F2443" s="14"/>
    </row>
    <row r="2444" spans="3:6" ht="15.75" customHeight="1">
      <c r="C2444" s="14"/>
      <c r="D2444" s="14"/>
      <c r="E2444" s="14"/>
      <c r="F2444" s="14"/>
    </row>
    <row r="2445" spans="3:6" ht="15.75" customHeight="1">
      <c r="C2445" s="14"/>
      <c r="D2445" s="14"/>
      <c r="E2445" s="14"/>
      <c r="F2445" s="14"/>
    </row>
    <row r="2446" spans="3:6" ht="15.75" customHeight="1">
      <c r="C2446" s="14"/>
      <c r="D2446" s="14"/>
      <c r="E2446" s="14"/>
      <c r="F2446" s="14"/>
    </row>
    <row r="2447" spans="3:6" ht="15.75" customHeight="1">
      <c r="C2447" s="14"/>
      <c r="D2447" s="14"/>
      <c r="E2447" s="14"/>
      <c r="F2447" s="14"/>
    </row>
    <row r="2448" spans="3:6" ht="15.75" customHeight="1">
      <c r="C2448" s="14"/>
      <c r="D2448" s="14"/>
      <c r="E2448" s="14"/>
      <c r="F2448" s="14"/>
    </row>
    <row r="2449" spans="3:6" ht="15.75" customHeight="1">
      <c r="C2449" s="14"/>
      <c r="D2449" s="14"/>
      <c r="E2449" s="14"/>
      <c r="F2449" s="14"/>
    </row>
    <row r="2450" spans="3:6" ht="15.75" customHeight="1">
      <c r="C2450" s="14"/>
      <c r="D2450" s="14"/>
      <c r="E2450" s="14"/>
      <c r="F2450" s="14"/>
    </row>
    <row r="2451" spans="3:6" ht="15.75" customHeight="1">
      <c r="C2451" s="14"/>
      <c r="D2451" s="14"/>
      <c r="E2451" s="14"/>
      <c r="F2451" s="14"/>
    </row>
    <row r="2452" spans="3:6" ht="15.75" customHeight="1">
      <c r="C2452" s="14"/>
      <c r="D2452" s="14"/>
      <c r="E2452" s="14"/>
      <c r="F2452" s="14"/>
    </row>
    <row r="2453" spans="3:6" ht="15.75" customHeight="1">
      <c r="C2453" s="14"/>
      <c r="D2453" s="14"/>
      <c r="E2453" s="14"/>
      <c r="F2453" s="14"/>
    </row>
    <row r="2454" spans="3:6" ht="15.75" customHeight="1">
      <c r="C2454" s="14"/>
      <c r="D2454" s="14"/>
      <c r="E2454" s="14"/>
      <c r="F2454" s="14"/>
    </row>
    <row r="2455" spans="3:6" ht="15.75" customHeight="1">
      <c r="C2455" s="14"/>
      <c r="D2455" s="14"/>
      <c r="E2455" s="14"/>
      <c r="F2455" s="14"/>
    </row>
    <row r="2456" spans="3:6" ht="15.75" customHeight="1">
      <c r="C2456" s="14"/>
      <c r="D2456" s="14"/>
      <c r="E2456" s="14"/>
      <c r="F2456" s="14"/>
    </row>
    <row r="2457" spans="3:6" ht="15.75" customHeight="1">
      <c r="C2457" s="14"/>
      <c r="D2457" s="14"/>
      <c r="E2457" s="14"/>
      <c r="F2457" s="14"/>
    </row>
    <row r="2458" spans="3:6" ht="15.75" customHeight="1">
      <c r="C2458" s="14"/>
      <c r="D2458" s="14"/>
      <c r="E2458" s="14"/>
      <c r="F2458" s="14"/>
    </row>
    <row r="2459" spans="3:6" ht="15.75" customHeight="1">
      <c r="C2459" s="14"/>
      <c r="D2459" s="14"/>
      <c r="E2459" s="14"/>
      <c r="F2459" s="14"/>
    </row>
    <row r="2460" spans="3:6" ht="15.75" customHeight="1">
      <c r="C2460" s="14"/>
      <c r="D2460" s="14"/>
      <c r="E2460" s="14"/>
      <c r="F2460" s="14"/>
    </row>
    <row r="2461" spans="3:6" ht="15.75" customHeight="1">
      <c r="C2461" s="14"/>
      <c r="D2461" s="14"/>
      <c r="E2461" s="14"/>
      <c r="F2461" s="14"/>
    </row>
    <row r="2462" spans="3:6" ht="15.75" customHeight="1">
      <c r="C2462" s="14"/>
      <c r="D2462" s="14"/>
      <c r="E2462" s="14"/>
      <c r="F2462" s="14"/>
    </row>
    <row r="2463" spans="3:6" ht="15.75" customHeight="1">
      <c r="C2463" s="14"/>
      <c r="D2463" s="14"/>
      <c r="E2463" s="14"/>
      <c r="F2463" s="14"/>
    </row>
    <row r="2464" spans="3:6" ht="15.75" customHeight="1">
      <c r="C2464" s="14"/>
      <c r="D2464" s="14"/>
      <c r="E2464" s="14"/>
      <c r="F2464" s="14"/>
    </row>
    <row r="2465" spans="3:6" ht="15.75" customHeight="1">
      <c r="C2465" s="14"/>
      <c r="D2465" s="14"/>
      <c r="E2465" s="14"/>
      <c r="F2465" s="14"/>
    </row>
    <row r="2466" spans="3:6" ht="15.75" customHeight="1">
      <c r="C2466" s="14"/>
      <c r="D2466" s="14"/>
      <c r="E2466" s="14"/>
      <c r="F2466" s="14"/>
    </row>
    <row r="2467" spans="3:6" ht="15.75" customHeight="1">
      <c r="C2467" s="14"/>
      <c r="D2467" s="14"/>
      <c r="E2467" s="14"/>
      <c r="F2467" s="14"/>
    </row>
    <row r="2468" spans="3:6" ht="15.75" customHeight="1">
      <c r="C2468" s="14"/>
      <c r="D2468" s="14"/>
      <c r="E2468" s="14"/>
      <c r="F2468" s="14"/>
    </row>
    <row r="2469" spans="3:6" ht="15.75" customHeight="1">
      <c r="C2469" s="14"/>
      <c r="D2469" s="14"/>
      <c r="E2469" s="14"/>
      <c r="F2469" s="14"/>
    </row>
    <row r="2470" spans="3:6" ht="15.75" customHeight="1">
      <c r="C2470" s="14"/>
      <c r="D2470" s="14"/>
      <c r="E2470" s="14"/>
      <c r="F2470" s="14"/>
    </row>
    <row r="2471" spans="3:6" ht="15.75" customHeight="1">
      <c r="C2471" s="14"/>
      <c r="D2471" s="14"/>
      <c r="E2471" s="14"/>
      <c r="F2471" s="14"/>
    </row>
    <row r="2472" spans="3:6" ht="15.75" customHeight="1">
      <c r="C2472" s="14"/>
      <c r="D2472" s="14"/>
      <c r="E2472" s="14"/>
      <c r="F2472" s="14"/>
    </row>
    <row r="2473" spans="3:6" ht="15.75" customHeight="1">
      <c r="C2473" s="14"/>
      <c r="D2473" s="14"/>
      <c r="E2473" s="14"/>
      <c r="F2473" s="14"/>
    </row>
    <row r="2474" spans="3:6" ht="15.75" customHeight="1">
      <c r="C2474" s="14"/>
      <c r="D2474" s="14"/>
      <c r="E2474" s="14"/>
      <c r="F2474" s="14"/>
    </row>
    <row r="2475" spans="3:6" ht="15.75" customHeight="1">
      <c r="C2475" s="14"/>
      <c r="D2475" s="14"/>
      <c r="E2475" s="14"/>
      <c r="F2475" s="14"/>
    </row>
    <row r="2476" spans="3:6" ht="15.75" customHeight="1">
      <c r="C2476" s="14"/>
      <c r="D2476" s="14"/>
      <c r="E2476" s="14"/>
      <c r="F2476" s="14"/>
    </row>
    <row r="2477" spans="3:6" ht="15.75" customHeight="1">
      <c r="C2477" s="14"/>
      <c r="D2477" s="14"/>
      <c r="E2477" s="14"/>
      <c r="F2477" s="14"/>
    </row>
    <row r="2478" spans="3:6" ht="15.75" customHeight="1">
      <c r="C2478" s="14"/>
      <c r="D2478" s="14"/>
      <c r="E2478" s="14"/>
      <c r="F2478" s="14"/>
    </row>
    <row r="2479" spans="3:6" ht="15.75" customHeight="1">
      <c r="C2479" s="14"/>
      <c r="D2479" s="14"/>
      <c r="E2479" s="14"/>
      <c r="F2479" s="14"/>
    </row>
    <row r="2480" spans="3:6" ht="15.75" customHeight="1">
      <c r="C2480" s="14"/>
      <c r="D2480" s="14"/>
      <c r="E2480" s="14"/>
      <c r="F2480" s="14"/>
    </row>
    <row r="2481" spans="3:6" ht="15.75" customHeight="1">
      <c r="C2481" s="14"/>
      <c r="D2481" s="14"/>
      <c r="E2481" s="14"/>
      <c r="F2481" s="14"/>
    </row>
    <row r="2482" spans="3:6" ht="15.75" customHeight="1">
      <c r="C2482" s="14"/>
      <c r="D2482" s="14"/>
      <c r="E2482" s="14"/>
      <c r="F2482" s="14"/>
    </row>
    <row r="2483" spans="3:6" ht="15.75" customHeight="1">
      <c r="C2483" s="14"/>
      <c r="D2483" s="14"/>
      <c r="E2483" s="14"/>
      <c r="F2483" s="14"/>
    </row>
    <row r="2484" spans="3:6" ht="15.75" customHeight="1">
      <c r="C2484" s="14"/>
      <c r="D2484" s="14"/>
      <c r="E2484" s="14"/>
      <c r="F2484" s="14"/>
    </row>
    <row r="2485" spans="3:6" ht="15.75" customHeight="1">
      <c r="C2485" s="14"/>
      <c r="D2485" s="14"/>
      <c r="E2485" s="14"/>
      <c r="F2485" s="14"/>
    </row>
    <row r="2486" spans="3:6" ht="15.75" customHeight="1">
      <c r="C2486" s="14"/>
      <c r="D2486" s="14"/>
      <c r="E2486" s="14"/>
      <c r="F2486" s="14"/>
    </row>
    <row r="2487" spans="3:6" ht="15.75" customHeight="1">
      <c r="C2487" s="14"/>
      <c r="D2487" s="14"/>
      <c r="E2487" s="14"/>
      <c r="F2487" s="14"/>
    </row>
    <row r="2488" spans="3:6" ht="15.75" customHeight="1">
      <c r="C2488" s="14"/>
      <c r="D2488" s="14"/>
      <c r="E2488" s="14"/>
      <c r="F2488" s="14"/>
    </row>
    <row r="2489" spans="3:6" ht="15.75" customHeight="1">
      <c r="C2489" s="14"/>
      <c r="D2489" s="14"/>
      <c r="E2489" s="14"/>
      <c r="F2489" s="14"/>
    </row>
    <row r="2490" spans="3:6" ht="15.75" customHeight="1">
      <c r="C2490" s="14"/>
      <c r="D2490" s="14"/>
      <c r="E2490" s="14"/>
      <c r="F2490" s="14"/>
    </row>
    <row r="2491" spans="3:6" ht="15.75" customHeight="1">
      <c r="C2491" s="14"/>
      <c r="D2491" s="14"/>
      <c r="E2491" s="14"/>
      <c r="F2491" s="14"/>
    </row>
    <row r="2492" spans="3:6" ht="15.75" customHeight="1">
      <c r="C2492" s="14"/>
      <c r="D2492" s="14"/>
      <c r="E2492" s="14"/>
      <c r="F2492" s="14"/>
    </row>
    <row r="2493" spans="3:6" ht="15.75" customHeight="1">
      <c r="C2493" s="14"/>
      <c r="D2493" s="14"/>
      <c r="E2493" s="14"/>
      <c r="F2493" s="14"/>
    </row>
    <row r="2494" spans="3:6" ht="15.75" customHeight="1">
      <c r="C2494" s="14"/>
      <c r="D2494" s="14"/>
      <c r="E2494" s="14"/>
      <c r="F2494" s="14"/>
    </row>
    <row r="2495" spans="3:6" ht="15.75" customHeight="1">
      <c r="C2495" s="14"/>
      <c r="D2495" s="14"/>
      <c r="E2495" s="14"/>
      <c r="F2495" s="14"/>
    </row>
    <row r="2496" spans="3:6" ht="15.75" customHeight="1">
      <c r="C2496" s="14"/>
      <c r="D2496" s="14"/>
      <c r="E2496" s="14"/>
      <c r="F2496" s="14"/>
    </row>
    <row r="2497" spans="3:6" ht="15.75" customHeight="1">
      <c r="C2497" s="14"/>
      <c r="D2497" s="14"/>
      <c r="E2497" s="14"/>
      <c r="F2497" s="14"/>
    </row>
    <row r="2498" spans="3:6" ht="15.75" customHeight="1">
      <c r="C2498" s="14"/>
      <c r="D2498" s="14"/>
      <c r="E2498" s="14"/>
      <c r="F2498" s="14"/>
    </row>
    <row r="2499" spans="3:6" ht="15.75" customHeight="1">
      <c r="C2499" s="14"/>
      <c r="D2499" s="14"/>
      <c r="E2499" s="14"/>
      <c r="F2499" s="14"/>
    </row>
    <row r="2500" spans="3:6" ht="15.75" customHeight="1">
      <c r="C2500" s="14"/>
      <c r="D2500" s="14"/>
      <c r="E2500" s="14"/>
      <c r="F2500" s="14"/>
    </row>
    <row r="2501" spans="3:6" ht="15.75" customHeight="1">
      <c r="C2501" s="14"/>
      <c r="D2501" s="14"/>
      <c r="E2501" s="14"/>
      <c r="F2501" s="14"/>
    </row>
    <row r="2502" spans="3:6" ht="15.75" customHeight="1">
      <c r="C2502" s="14"/>
      <c r="D2502" s="14"/>
      <c r="E2502" s="14"/>
      <c r="F2502" s="14"/>
    </row>
    <row r="2503" spans="3:6" ht="15.75" customHeight="1">
      <c r="C2503" s="14"/>
      <c r="D2503" s="14"/>
      <c r="E2503" s="14"/>
      <c r="F2503" s="14"/>
    </row>
    <row r="2504" spans="3:6" ht="15.75" customHeight="1">
      <c r="C2504" s="14"/>
      <c r="D2504" s="14"/>
      <c r="E2504" s="14"/>
      <c r="F2504" s="14"/>
    </row>
    <row r="2505" spans="3:6" ht="15.75" customHeight="1">
      <c r="C2505" s="14"/>
      <c r="D2505" s="14"/>
      <c r="E2505" s="14"/>
      <c r="F2505" s="14"/>
    </row>
    <row r="2506" spans="3:6" ht="15.75" customHeight="1">
      <c r="C2506" s="14"/>
      <c r="D2506" s="14"/>
      <c r="E2506" s="14"/>
      <c r="F2506" s="14"/>
    </row>
    <row r="2507" spans="3:6" ht="15.75" customHeight="1">
      <c r="C2507" s="14"/>
      <c r="D2507" s="14"/>
      <c r="E2507" s="14"/>
      <c r="F2507" s="14"/>
    </row>
    <row r="2508" spans="3:6" ht="15.75" customHeight="1">
      <c r="C2508" s="14"/>
      <c r="D2508" s="14"/>
      <c r="E2508" s="14"/>
      <c r="F2508" s="14"/>
    </row>
    <row r="2509" spans="3:6" ht="15.75" customHeight="1">
      <c r="C2509" s="14"/>
      <c r="D2509" s="14"/>
      <c r="E2509" s="14"/>
      <c r="F2509" s="14"/>
    </row>
    <row r="2510" spans="3:6" ht="15.75" customHeight="1">
      <c r="C2510" s="14"/>
      <c r="D2510" s="14"/>
      <c r="E2510" s="14"/>
      <c r="F2510" s="14"/>
    </row>
    <row r="2511" spans="3:6" ht="15.75" customHeight="1">
      <c r="C2511" s="14"/>
      <c r="D2511" s="14"/>
      <c r="E2511" s="14"/>
      <c r="F2511" s="14"/>
    </row>
    <row r="2512" spans="3:6" ht="15.75" customHeight="1">
      <c r="C2512" s="14"/>
      <c r="D2512" s="14"/>
      <c r="E2512" s="14"/>
      <c r="F2512" s="14"/>
    </row>
    <row r="2513" spans="3:6" ht="15.75" customHeight="1">
      <c r="C2513" s="14"/>
      <c r="D2513" s="14"/>
      <c r="E2513" s="14"/>
      <c r="F2513" s="14"/>
    </row>
    <row r="2514" spans="3:6" ht="15.75" customHeight="1">
      <c r="C2514" s="14"/>
      <c r="D2514" s="14"/>
      <c r="E2514" s="14"/>
      <c r="F2514" s="14"/>
    </row>
    <row r="2515" spans="3:6" ht="15.75" customHeight="1">
      <c r="C2515" s="14"/>
      <c r="D2515" s="14"/>
      <c r="E2515" s="14"/>
      <c r="F2515" s="14"/>
    </row>
    <row r="2516" spans="3:6" ht="15.75" customHeight="1">
      <c r="C2516" s="14"/>
      <c r="D2516" s="14"/>
      <c r="E2516" s="14"/>
      <c r="F2516" s="14"/>
    </row>
    <row r="2517" spans="3:6" ht="15.75" customHeight="1">
      <c r="C2517" s="14"/>
      <c r="D2517" s="14"/>
      <c r="E2517" s="14"/>
      <c r="F2517" s="14"/>
    </row>
    <row r="2518" spans="3:6" ht="15.75" customHeight="1">
      <c r="C2518" s="14"/>
      <c r="D2518" s="14"/>
      <c r="E2518" s="14"/>
      <c r="F2518" s="14"/>
    </row>
    <row r="2519" spans="3:6" ht="15.75" customHeight="1">
      <c r="C2519" s="14"/>
      <c r="D2519" s="14"/>
      <c r="E2519" s="14"/>
      <c r="F2519" s="14"/>
    </row>
    <row r="2520" spans="3:6" ht="15.75" customHeight="1">
      <c r="C2520" s="14"/>
      <c r="D2520" s="14"/>
      <c r="E2520" s="14"/>
      <c r="F2520" s="14"/>
    </row>
  </sheetData>
  <autoFilter ref="A1:H2019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3"/>
  <sheetViews>
    <sheetView topLeftCell="A21" workbookViewId="0">
      <selection activeCell="G43" sqref="G43"/>
    </sheetView>
  </sheetViews>
  <sheetFormatPr defaultColWidth="14.42578125" defaultRowHeight="15" customHeight="1"/>
  <cols>
    <col min="2" max="2" width="29.28515625" customWidth="1"/>
    <col min="4" max="4" width="23.85546875" customWidth="1"/>
    <col min="5" max="5" width="19.7109375" customWidth="1"/>
    <col min="6" max="6" width="23.28515625" customWidth="1"/>
    <col min="7" max="7" width="19.85546875" customWidth="1"/>
    <col min="8" max="8" width="31.85546875" customWidth="1"/>
    <col min="9" max="9" width="18.7109375" customWidth="1"/>
    <col min="10" max="10" width="30.7109375" customWidth="1"/>
    <col min="11" max="11" width="18" customWidth="1"/>
    <col min="12" max="12" width="28.5703125" customWidth="1"/>
    <col min="13" max="13" width="20.140625" customWidth="1"/>
    <col min="14" max="14" width="28.5703125" customWidth="1"/>
    <col min="16" max="16" width="21.85546875" customWidth="1"/>
    <col min="17" max="17" width="16.85546875" customWidth="1"/>
    <col min="18" max="18" width="20.28515625" customWidth="1"/>
    <col min="20" max="20" width="18.5703125" customWidth="1"/>
    <col min="21" max="21" width="18" customWidth="1"/>
  </cols>
  <sheetData>
    <row r="1" spans="1:21">
      <c r="A1" s="5"/>
      <c r="B1" s="5" t="s">
        <v>55</v>
      </c>
      <c r="C1" s="5" t="s">
        <v>56</v>
      </c>
      <c r="D1" s="13" t="s">
        <v>57</v>
      </c>
      <c r="E1" s="15" t="s">
        <v>58</v>
      </c>
      <c r="F1" s="15" t="s">
        <v>59</v>
      </c>
      <c r="G1" s="16" t="s">
        <v>60</v>
      </c>
      <c r="H1" s="13" t="s">
        <v>61</v>
      </c>
      <c r="I1" s="13" t="s">
        <v>58</v>
      </c>
      <c r="J1" s="5" t="s">
        <v>62</v>
      </c>
      <c r="K1" s="5" t="s">
        <v>56</v>
      </c>
      <c r="L1" s="13" t="s">
        <v>63</v>
      </c>
      <c r="M1" s="13" t="s">
        <v>58</v>
      </c>
      <c r="N1" s="5" t="s">
        <v>64</v>
      </c>
      <c r="O1" s="5" t="s">
        <v>56</v>
      </c>
      <c r="P1" s="13" t="s">
        <v>65</v>
      </c>
      <c r="Q1" s="13" t="s">
        <v>58</v>
      </c>
      <c r="R1" s="5" t="s">
        <v>66</v>
      </c>
      <c r="S1" s="13" t="s">
        <v>56</v>
      </c>
      <c r="T1" s="5" t="s">
        <v>67</v>
      </c>
      <c r="U1" s="13" t="s">
        <v>58</v>
      </c>
    </row>
    <row r="2" spans="1:21">
      <c r="B2" s="5" t="s">
        <v>26</v>
      </c>
      <c r="C2" s="17">
        <v>0.90336134453781514</v>
      </c>
      <c r="D2" s="15" t="s">
        <v>26</v>
      </c>
      <c r="E2" s="18">
        <v>0.79654510556621883</v>
      </c>
      <c r="F2" s="15" t="s">
        <v>30</v>
      </c>
      <c r="G2" s="19">
        <v>0.99381761978361671</v>
      </c>
      <c r="H2" s="5" t="s">
        <v>30</v>
      </c>
      <c r="I2" s="17">
        <v>0.80022962112514351</v>
      </c>
      <c r="J2" s="5" t="s">
        <v>27</v>
      </c>
      <c r="K2" s="17">
        <v>0.98165137614678899</v>
      </c>
      <c r="L2" s="5" t="s">
        <v>27</v>
      </c>
      <c r="M2" s="17">
        <v>0.80909090909090908</v>
      </c>
      <c r="N2" s="5" t="s">
        <v>31</v>
      </c>
      <c r="O2" s="17">
        <v>0.99502487562189057</v>
      </c>
      <c r="P2" s="5" t="s">
        <v>31</v>
      </c>
      <c r="Q2" s="17">
        <v>0.82019704433497542</v>
      </c>
      <c r="R2" s="5" t="s">
        <v>48</v>
      </c>
      <c r="S2" s="17">
        <v>0.96301465457083046</v>
      </c>
      <c r="T2" s="5" t="s">
        <v>48</v>
      </c>
      <c r="U2" s="17">
        <v>0.8042616451932606</v>
      </c>
    </row>
    <row r="3" spans="1:21">
      <c r="B3" s="5" t="s">
        <v>32</v>
      </c>
      <c r="C3" s="17">
        <v>0.77209302325581397</v>
      </c>
      <c r="D3" s="15" t="s">
        <v>32</v>
      </c>
      <c r="E3" s="18">
        <v>0.80722891566265065</v>
      </c>
      <c r="F3" s="15" t="s">
        <v>34</v>
      </c>
      <c r="G3" s="19">
        <v>0.9891135303265941</v>
      </c>
      <c r="H3" s="5" t="s">
        <v>34</v>
      </c>
      <c r="I3" s="17">
        <v>0.96700143472022959</v>
      </c>
      <c r="J3" s="5" t="s">
        <v>33</v>
      </c>
      <c r="K3" s="17">
        <v>0.87850467289719625</v>
      </c>
      <c r="L3" s="5" t="s">
        <v>33</v>
      </c>
      <c r="M3" s="17">
        <v>0.8146067415730337</v>
      </c>
      <c r="N3" s="5" t="s">
        <v>35</v>
      </c>
      <c r="O3" s="17">
        <v>0.97</v>
      </c>
      <c r="P3" s="5" t="s">
        <v>35</v>
      </c>
      <c r="Q3" s="17">
        <v>0.97897897897897901</v>
      </c>
      <c r="R3" s="5" t="s">
        <v>49</v>
      </c>
      <c r="S3" s="17">
        <v>0.91014492753623188</v>
      </c>
      <c r="T3" s="5" t="s">
        <v>49</v>
      </c>
      <c r="U3" s="17">
        <v>0.9118915588416513</v>
      </c>
    </row>
    <row r="4" spans="1:21">
      <c r="B4" s="5" t="s">
        <v>36</v>
      </c>
      <c r="C4" s="17">
        <v>0.69578313253012047</v>
      </c>
      <c r="D4" s="15" t="s">
        <v>36</v>
      </c>
      <c r="E4" s="18">
        <v>0.83880597014925373</v>
      </c>
      <c r="F4" s="15" t="s">
        <v>38</v>
      </c>
      <c r="G4" s="19">
        <v>0.73270440251572322</v>
      </c>
      <c r="H4" s="5" t="s">
        <v>38</v>
      </c>
      <c r="I4" s="17">
        <v>0.771513353115727</v>
      </c>
      <c r="J4" s="5" t="s">
        <v>37</v>
      </c>
      <c r="K4" s="17">
        <v>0.76595744680851063</v>
      </c>
      <c r="L4" s="5" t="s">
        <v>37</v>
      </c>
      <c r="M4" s="17">
        <v>0.83448275862068966</v>
      </c>
      <c r="N4" s="5" t="s">
        <v>39</v>
      </c>
      <c r="O4" s="17">
        <v>0.76804123711340211</v>
      </c>
      <c r="P4" s="5" t="s">
        <v>39</v>
      </c>
      <c r="Q4" s="17">
        <v>0.80368098159509205</v>
      </c>
      <c r="R4" s="5" t="s">
        <v>50</v>
      </c>
      <c r="S4" s="17">
        <v>0.73089171974522293</v>
      </c>
      <c r="T4" s="5" t="s">
        <v>50</v>
      </c>
      <c r="U4" s="17">
        <v>0.8</v>
      </c>
    </row>
    <row r="5" spans="1:21">
      <c r="B5" s="5" t="s">
        <v>40</v>
      </c>
      <c r="C5" s="17">
        <v>0.87012987012987009</v>
      </c>
      <c r="D5" s="15" t="s">
        <v>40</v>
      </c>
      <c r="E5" s="18">
        <v>0.91814946619217086</v>
      </c>
      <c r="F5" s="15" t="s">
        <v>42</v>
      </c>
      <c r="G5" s="19">
        <v>0.92274678111587982</v>
      </c>
      <c r="H5" s="5" t="s">
        <v>42</v>
      </c>
      <c r="I5" s="17">
        <v>0.91538461538461535</v>
      </c>
      <c r="J5" s="5" t="s">
        <v>41</v>
      </c>
      <c r="K5" s="17">
        <v>0.88888888888888884</v>
      </c>
      <c r="L5" s="5" t="s">
        <v>41</v>
      </c>
      <c r="M5" s="17">
        <v>0.92561983471074383</v>
      </c>
      <c r="N5" s="5" t="s">
        <v>43</v>
      </c>
      <c r="O5" s="17">
        <v>0.94630872483221473</v>
      </c>
      <c r="P5" s="5" t="s">
        <v>43</v>
      </c>
      <c r="Q5" s="17">
        <v>0.90839694656488545</v>
      </c>
      <c r="R5" s="5" t="s">
        <v>51</v>
      </c>
      <c r="S5" s="17">
        <v>0.91067538126361658</v>
      </c>
      <c r="T5" s="5" t="s">
        <v>51</v>
      </c>
      <c r="U5" s="17">
        <v>0.91554054054054057</v>
      </c>
    </row>
    <row r="6" spans="1:21">
      <c r="B6" s="5" t="s">
        <v>44</v>
      </c>
      <c r="C6" s="17">
        <v>0.42226890756302521</v>
      </c>
      <c r="D6" s="5" t="s">
        <v>44</v>
      </c>
      <c r="E6" s="17">
        <v>0.49520153550863732</v>
      </c>
      <c r="F6" s="5" t="s">
        <v>46</v>
      </c>
      <c r="G6" s="17">
        <v>0.66460587326120546</v>
      </c>
      <c r="H6" s="5" t="s">
        <v>46</v>
      </c>
      <c r="I6" s="17">
        <v>0.54649827784156146</v>
      </c>
      <c r="J6" s="5" t="s">
        <v>45</v>
      </c>
      <c r="K6" s="17">
        <v>0.58715596330275222</v>
      </c>
      <c r="L6" s="5" t="s">
        <v>45</v>
      </c>
      <c r="M6" s="17">
        <v>0.50909090909090904</v>
      </c>
      <c r="N6" s="5" t="s">
        <v>47</v>
      </c>
      <c r="O6" s="17">
        <v>0.70149253731343286</v>
      </c>
      <c r="P6" s="5" t="s">
        <v>47</v>
      </c>
      <c r="Q6" s="17">
        <v>0.5862068965517242</v>
      </c>
      <c r="R6" s="5" t="s">
        <v>52</v>
      </c>
      <c r="S6" s="17">
        <v>0.5833914863921843</v>
      </c>
      <c r="T6" s="5" t="s">
        <v>52</v>
      </c>
      <c r="U6" s="17">
        <v>0.53716551040634297</v>
      </c>
    </row>
    <row r="31" spans="2:5">
      <c r="B31" s="40" t="s">
        <v>68</v>
      </c>
      <c r="C31" s="41"/>
      <c r="D31" s="40" t="s">
        <v>69</v>
      </c>
      <c r="E31" s="41"/>
    </row>
    <row r="32" spans="2:5">
      <c r="B32" s="5" t="s">
        <v>70</v>
      </c>
      <c r="C32" s="17">
        <v>0.5833914863921843</v>
      </c>
      <c r="D32" s="5" t="s">
        <v>71</v>
      </c>
      <c r="E32" s="17">
        <v>0.53716551040634297</v>
      </c>
    </row>
    <row r="33" spans="3:5">
      <c r="C33" s="17"/>
      <c r="E33" s="17"/>
    </row>
  </sheetData>
  <mergeCells count="2">
    <mergeCell ref="B31:C31"/>
    <mergeCell ref="D31:E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038A-E9E7-46D6-BAAF-033CA46327CD}">
  <dimension ref="A1:H4"/>
  <sheetViews>
    <sheetView workbookViewId="0">
      <selection activeCell="A5" sqref="A5"/>
    </sheetView>
  </sheetViews>
  <sheetFormatPr defaultRowHeight="15"/>
  <sheetData>
    <row r="1" spans="1:8">
      <c r="A1" s="42" t="s">
        <v>78</v>
      </c>
      <c r="B1" s="43"/>
      <c r="C1" s="43"/>
      <c r="D1" s="43"/>
      <c r="E1" s="43"/>
      <c r="F1" s="43"/>
      <c r="G1" s="43"/>
      <c r="H1" s="43"/>
    </row>
    <row r="2" spans="1:8">
      <c r="A2" s="43"/>
      <c r="B2" s="43"/>
      <c r="C2" s="43"/>
      <c r="D2" s="43"/>
      <c r="E2" s="43"/>
      <c r="F2" s="43"/>
      <c r="G2" s="43"/>
      <c r="H2" s="43"/>
    </row>
    <row r="3" spans="1:8">
      <c r="A3" s="43"/>
      <c r="B3" s="43"/>
      <c r="C3" s="43"/>
      <c r="D3" s="43"/>
      <c r="E3" s="43"/>
      <c r="F3" s="43"/>
      <c r="G3" s="43"/>
      <c r="H3" s="43"/>
    </row>
    <row r="4" spans="1:8">
      <c r="A4" s="43"/>
      <c r="B4" s="43"/>
      <c r="C4" s="43"/>
      <c r="D4" s="43"/>
      <c r="E4" s="43"/>
      <c r="F4" s="43"/>
      <c r="G4" s="43"/>
      <c r="H4" s="43"/>
    </row>
  </sheetData>
  <mergeCells count="1">
    <mergeCell ref="A1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(маркетинг)</vt:lpstr>
      <vt:lpstr>Данные (воронка, июль)</vt:lpstr>
      <vt:lpstr>Данные (воронка, август)</vt:lpstr>
      <vt:lpstr>Сравнительные графики</vt:lpstr>
      <vt:lpstr>Выводы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2023-04-27T09:32:51Z</dcterms:created>
  <dcterms:modified xsi:type="dcterms:W3CDTF">2023-08-12T16:16:58Z</dcterms:modified>
</cp:coreProperties>
</file>